
<file path=[Content_Types].xml><?xml version="1.0" encoding="utf-8"?>
<Types xmlns="http://schemas.openxmlformats.org/package/2006/content-types">
  <Default Extension="rels" ContentType="application/vnd.openxmlformats-package.relationships+xml"/>
  <Default Extension="xml" ContentType="application/xml"/>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s>
</file>

<file path=xl/workbook.xml><?xml version="1.0" encoding="utf-8"?>
<workbook xmlns:r="http://schemas.openxmlformats.org/officeDocument/2006/relationships" xmlns:x15="http://schemas.microsoft.com/office/spreadsheetml/2010/11/main" xmlns="http://schemas.openxmlformats.org/spreadsheetml/2006/main">
  <mc:AlternateContent xmlns:mc="http://schemas.openxmlformats.org/markup-compatibility/2006">
    <mc:Choice Requires="x15">
      <x15ac:absPath xmlns:x15ac="http://schemas.microsoft.com/office/spreadsheetml/2010/11/ac" url="E:\SWECO_ROZPOČTY_29_7_2021\9_EXPORT_(2019)\Zirec (Brozova)_ROZPOČET_29_4_2019\5_Zirec_oprava SO 02.1__2_8_2021\"/>
    </mc:Choice>
  </mc:AlternateContent>
  <bookViews>
    <workbookView xWindow="0" yWindow="0" windowWidth="0" windowHeight="0"/>
  </bookViews>
  <sheets>
    <sheet name="Rekapitulace stavby" sheetId="1" r:id="rId1"/>
    <sheet name="SO 01.1 - Boční hráz" sheetId="2" r:id="rId2"/>
    <sheet name="SO 01.2 - Čelní hráz" sheetId="3" r:id="rId3"/>
    <sheet name="SO 01.3 - Úprava terénu p..." sheetId="4" r:id="rId4"/>
    <sheet name="SO 02.1 - Korunový přeliv" sheetId="5" r:id="rId5"/>
    <sheet name="SO 02.2 - Odpadní koryto" sheetId="6" r:id="rId6"/>
    <sheet name="SO 02.3 - Snížení terénu" sheetId="7" r:id="rId7"/>
    <sheet name="SO 03.1 - Spodní výpust" sheetId="8" r:id="rId8"/>
    <sheet name="SO 03.2 - Úprava koryta" sheetId="9" r:id="rId9"/>
    <sheet name="SO 03.3 - Měřící prvky" sheetId="10" r:id="rId10"/>
    <sheet name="SO 04.1 - Zemník" sheetId="11" r:id="rId11"/>
    <sheet name="SO 04.2 - Rekultivace zem..." sheetId="12" r:id="rId12"/>
    <sheet name="SO 05.1 - Odstranění stáv..." sheetId="13" r:id="rId13"/>
    <sheet name="SO 05.2 - Obnova odvodněn..." sheetId="14" r:id="rId14"/>
    <sheet name="SO 05.3 - Obnova odvodněn..." sheetId="15" r:id="rId15"/>
    <sheet name="SO 05.4 - Obnova odvodněn..." sheetId="16" r:id="rId16"/>
    <sheet name="SO 05.5 - Propustek" sheetId="17" r:id="rId17"/>
    <sheet name="SO 06.1 - Skrývka ornice ..." sheetId="18" r:id="rId18"/>
    <sheet name="SO 06.2 - Kácení" sheetId="19" r:id="rId19"/>
    <sheet name="SO 06.3 - Náhradní výsadb..." sheetId="20" r:id="rId20"/>
    <sheet name="SO 06.4 - Náhradní výsadb..." sheetId="21" r:id="rId21"/>
    <sheet name="SO 07 - Průleh" sheetId="22" r:id="rId22"/>
    <sheet name="VON - Vedlejší a ostatní ..." sheetId="23" r:id="rId23"/>
  </sheets>
  <definedNames>
    <definedName name="_xlnm.Print_Area" localSheetId="0">'Rekapitulace stavby'!$D$4:$AO$76,'Rekapitulace stavby'!$C$82:$AQ$123</definedName>
    <definedName name="_xlnm.Print_Titles" localSheetId="0">'Rekapitulace stavby'!$92:$92</definedName>
    <definedName name="_xlnm._FilterDatabase" localSheetId="1" hidden="1">'SO 01.1 - Boční hráz'!$C$128:$K$308</definedName>
    <definedName name="_xlnm.Print_Area" localSheetId="1">'SO 01.1 - Boční hráz'!$C$4:$J$76,'SO 01.1 - Boční hráz'!$C$82:$J$108,'SO 01.1 - Boční hráz'!$C$114:$K$308</definedName>
    <definedName name="_xlnm.Print_Titles" localSheetId="1">'SO 01.1 - Boční hráz'!$128:$128</definedName>
    <definedName name="_xlnm._FilterDatabase" localSheetId="2" hidden="1">'SO 01.2 - Čelní hráz'!$C$128:$K$308</definedName>
    <definedName name="_xlnm.Print_Area" localSheetId="2">'SO 01.2 - Čelní hráz'!$C$4:$J$76,'SO 01.2 - Čelní hráz'!$C$82:$J$108,'SO 01.2 - Čelní hráz'!$C$114:$K$308</definedName>
    <definedName name="_xlnm.Print_Titles" localSheetId="2">'SO 01.2 - Čelní hráz'!$128:$128</definedName>
    <definedName name="_xlnm._FilterDatabase" localSheetId="3" hidden="1">'SO 01.3 - Úprava terénu p...'!$C$122:$K$159</definedName>
    <definedName name="_xlnm.Print_Area" localSheetId="3">'SO 01.3 - Úprava terénu p...'!$C$4:$J$76,'SO 01.3 - Úprava terénu p...'!$C$82:$J$102,'SO 01.3 - Úprava terénu p...'!$C$108:$K$159</definedName>
    <definedName name="_xlnm.Print_Titles" localSheetId="3">'SO 01.3 - Úprava terénu p...'!$122:$122</definedName>
    <definedName name="_xlnm._FilterDatabase" localSheetId="4" hidden="1">'SO 02.1 - Korunový přeliv'!$C$127:$K$284</definedName>
    <definedName name="_xlnm.Print_Area" localSheetId="4">'SO 02.1 - Korunový přeliv'!$C$4:$J$76,'SO 02.1 - Korunový přeliv'!$C$82:$J$107,'SO 02.1 - Korunový přeliv'!$C$113:$K$284</definedName>
    <definedName name="_xlnm.Print_Titles" localSheetId="4">'SO 02.1 - Korunový přeliv'!$127:$127</definedName>
    <definedName name="_xlnm._FilterDatabase" localSheetId="5" hidden="1">'SO 02.2 - Odpadní koryto'!$C$124:$K$236</definedName>
    <definedName name="_xlnm.Print_Area" localSheetId="5">'SO 02.2 - Odpadní koryto'!$C$4:$J$76,'SO 02.2 - Odpadní koryto'!$C$82:$J$104,'SO 02.2 - Odpadní koryto'!$C$110:$K$236</definedName>
    <definedName name="_xlnm.Print_Titles" localSheetId="5">'SO 02.2 - Odpadní koryto'!$124:$124</definedName>
    <definedName name="_xlnm._FilterDatabase" localSheetId="6" hidden="1">'SO 02.3 - Snížení terénu'!$C$121:$K$163</definedName>
    <definedName name="_xlnm.Print_Area" localSheetId="6">'SO 02.3 - Snížení terénu'!$C$4:$J$76,'SO 02.3 - Snížení terénu'!$C$82:$J$101,'SO 02.3 - Snížení terénu'!$C$107:$K$163</definedName>
    <definedName name="_xlnm.Print_Titles" localSheetId="6">'SO 02.3 - Snížení terénu'!$121:$121</definedName>
    <definedName name="_xlnm._FilterDatabase" localSheetId="7" hidden="1">'SO 03.1 - Spodní výpust'!$C$134:$K$443</definedName>
    <definedName name="_xlnm.Print_Area" localSheetId="7">'SO 03.1 - Spodní výpust'!$C$4:$J$76,'SO 03.1 - Spodní výpust'!$C$82:$J$114,'SO 03.1 - Spodní výpust'!$C$120:$K$443</definedName>
    <definedName name="_xlnm.Print_Titles" localSheetId="7">'SO 03.1 - Spodní výpust'!$134:$134</definedName>
    <definedName name="_xlnm._FilterDatabase" localSheetId="8" hidden="1">'SO 03.2 - Úprava koryta'!$C$124:$K$215</definedName>
    <definedName name="_xlnm.Print_Area" localSheetId="8">'SO 03.2 - Úprava koryta'!$C$4:$J$76,'SO 03.2 - Úprava koryta'!$C$82:$J$104,'SO 03.2 - Úprava koryta'!$C$110:$K$215</definedName>
    <definedName name="_xlnm.Print_Titles" localSheetId="8">'SO 03.2 - Úprava koryta'!$124:$124</definedName>
    <definedName name="_xlnm._FilterDatabase" localSheetId="9" hidden="1">'SO 03.3 - Měřící prvky'!$C$130:$K$191</definedName>
    <definedName name="_xlnm.Print_Area" localSheetId="9">'SO 03.3 - Měřící prvky'!$C$4:$J$76,'SO 03.3 - Měřící prvky'!$C$82:$J$110,'SO 03.3 - Měřící prvky'!$C$116:$K$191</definedName>
    <definedName name="_xlnm.Print_Titles" localSheetId="9">'SO 03.3 - Měřící prvky'!$130:$130</definedName>
    <definedName name="_xlnm._FilterDatabase" localSheetId="10" hidden="1">'SO 04.1 - Zemník'!$C$122:$K$147</definedName>
    <definedName name="_xlnm.Print_Area" localSheetId="10">'SO 04.1 - Zemník'!$C$4:$J$76,'SO 04.1 - Zemník'!$C$82:$J$102,'SO 04.1 - Zemník'!$C$108:$K$147</definedName>
    <definedName name="_xlnm.Print_Titles" localSheetId="10">'SO 04.1 - Zemník'!$122:$122</definedName>
    <definedName name="_xlnm._FilterDatabase" localSheetId="11" hidden="1">'SO 04.2 - Rekultivace zem...'!$C$122:$K$181</definedName>
    <definedName name="_xlnm.Print_Area" localSheetId="11">'SO 04.2 - Rekultivace zem...'!$C$4:$J$76,'SO 04.2 - Rekultivace zem...'!$C$82:$J$102,'SO 04.2 - Rekultivace zem...'!$C$108:$K$181</definedName>
    <definedName name="_xlnm.Print_Titles" localSheetId="11">'SO 04.2 - Rekultivace zem...'!$122:$122</definedName>
    <definedName name="_xlnm._FilterDatabase" localSheetId="12" hidden="1">'SO 05.1 - Odstranění stáv...'!$C$122:$K$141</definedName>
    <definedName name="_xlnm.Print_Area" localSheetId="12">'SO 05.1 - Odstranění stáv...'!$C$4:$J$76,'SO 05.1 - Odstranění stáv...'!$C$82:$J$102,'SO 05.1 - Odstranění stáv...'!$C$108:$K$141</definedName>
    <definedName name="_xlnm.Print_Titles" localSheetId="12">'SO 05.1 - Odstranění stáv...'!$122:$122</definedName>
    <definedName name="_xlnm._FilterDatabase" localSheetId="13" hidden="1">'SO 05.2 - Obnova odvodněn...'!$C$123:$K$162</definedName>
    <definedName name="_xlnm.Print_Area" localSheetId="13">'SO 05.2 - Obnova odvodněn...'!$C$4:$J$76,'SO 05.2 - Obnova odvodněn...'!$C$82:$J$103,'SO 05.2 - Obnova odvodněn...'!$C$109:$K$162</definedName>
    <definedName name="_xlnm.Print_Titles" localSheetId="13">'SO 05.2 - Obnova odvodněn...'!$123:$123</definedName>
    <definedName name="_xlnm._FilterDatabase" localSheetId="14" hidden="1">'SO 05.3 - Obnova odvodněn...'!$C$123:$K$141</definedName>
    <definedName name="_xlnm.Print_Area" localSheetId="14">'SO 05.3 - Obnova odvodněn...'!$C$4:$J$76,'SO 05.3 - Obnova odvodněn...'!$C$82:$J$103,'SO 05.3 - Obnova odvodněn...'!$C$109:$K$141</definedName>
    <definedName name="_xlnm.Print_Titles" localSheetId="14">'SO 05.3 - Obnova odvodněn...'!$123:$123</definedName>
    <definedName name="_xlnm._FilterDatabase" localSheetId="15" hidden="1">'SO 05.4 - Obnova odvodněn...'!$C$123:$K$163</definedName>
    <definedName name="_xlnm.Print_Area" localSheetId="15">'SO 05.4 - Obnova odvodněn...'!$C$4:$J$76,'SO 05.4 - Obnova odvodněn...'!$C$82:$J$103,'SO 05.4 - Obnova odvodněn...'!$C$109:$K$163</definedName>
    <definedName name="_xlnm.Print_Titles" localSheetId="15">'SO 05.4 - Obnova odvodněn...'!$123:$123</definedName>
    <definedName name="_xlnm._FilterDatabase" localSheetId="16" hidden="1">'SO 05.5 - Propustek'!$C$126:$K$277</definedName>
    <definedName name="_xlnm.Print_Area" localSheetId="16">'SO 05.5 - Propustek'!$C$4:$J$76,'SO 05.5 - Propustek'!$C$82:$J$106,'SO 05.5 - Propustek'!$C$112:$K$277</definedName>
    <definedName name="_xlnm.Print_Titles" localSheetId="16">'SO 05.5 - Propustek'!$126:$126</definedName>
    <definedName name="_xlnm._FilterDatabase" localSheetId="17" hidden="1">'SO 06.1 - Skrývka ornice ...'!$C$121:$K$158</definedName>
    <definedName name="_xlnm.Print_Area" localSheetId="17">'SO 06.1 - Skrývka ornice ...'!$C$4:$J$76,'SO 06.1 - Skrývka ornice ...'!$C$82:$J$101,'SO 06.1 - Skrývka ornice ...'!$C$107:$K$158</definedName>
    <definedName name="_xlnm.Print_Titles" localSheetId="17">'SO 06.1 - Skrývka ornice ...'!$121:$121</definedName>
    <definedName name="_xlnm._FilterDatabase" localSheetId="18" hidden="1">'SO 06.2 - Kácení'!$C$121:$K$168</definedName>
    <definedName name="_xlnm.Print_Area" localSheetId="18">'SO 06.2 - Kácení'!$C$4:$J$76,'SO 06.2 - Kácení'!$C$82:$J$101,'SO 06.2 - Kácení'!$C$107:$K$168</definedName>
    <definedName name="_xlnm.Print_Titles" localSheetId="18">'SO 06.2 - Kácení'!$121:$121</definedName>
    <definedName name="_xlnm._FilterDatabase" localSheetId="19" hidden="1">'SO 06.3 - Náhradní výsadb...'!$C$123:$K$269</definedName>
    <definedName name="_xlnm.Print_Area" localSheetId="19">'SO 06.3 - Náhradní výsadb...'!$C$4:$J$76,'SO 06.3 - Náhradní výsadb...'!$C$82:$J$103,'SO 06.3 - Náhradní výsadb...'!$C$109:$K$269</definedName>
    <definedName name="_xlnm.Print_Titles" localSheetId="19">'SO 06.3 - Náhradní výsadb...'!$123:$123</definedName>
    <definedName name="_xlnm._FilterDatabase" localSheetId="20" hidden="1">'SO 06.4 - Náhradní výsadb...'!$C$122:$K$212</definedName>
    <definedName name="_xlnm.Print_Area" localSheetId="20">'SO 06.4 - Náhradní výsadb...'!$C$4:$J$76,'SO 06.4 - Náhradní výsadb...'!$C$82:$J$102,'SO 06.4 - Náhradní výsadb...'!$C$108:$K$212</definedName>
    <definedName name="_xlnm.Print_Titles" localSheetId="20">'SO 06.4 - Náhradní výsadb...'!$122:$122</definedName>
    <definedName name="_xlnm._FilterDatabase" localSheetId="21" hidden="1">'SO 07 - Průleh'!$C$122:$K$250</definedName>
    <definedName name="_xlnm.Print_Area" localSheetId="21">'SO 07 - Průleh'!$C$4:$J$76,'SO 07 - Průleh'!$C$82:$J$104,'SO 07 - Průleh'!$C$110:$K$250</definedName>
    <definedName name="_xlnm.Print_Titles" localSheetId="21">'SO 07 - Průleh'!$122:$122</definedName>
    <definedName name="_xlnm._FilterDatabase" localSheetId="22" hidden="1">'VON - Vedlejší a ostatní ...'!$C$120:$K$176</definedName>
    <definedName name="_xlnm.Print_Area" localSheetId="22">'VON - Vedlejší a ostatní ...'!$C$4:$J$76,'VON - Vedlejší a ostatní ...'!$C$82:$J$102,'VON - Vedlejší a ostatní ...'!$C$108:$K$176</definedName>
    <definedName name="_xlnm.Print_Titles" localSheetId="22">'VON - Vedlejší a ostatní ...'!$120:$120</definedName>
  </definedNames>
  <calcPr/>
</workbook>
</file>

<file path=xl/calcChain.xml><?xml version="1.0" encoding="utf-8"?>
<calcChain xmlns="http://schemas.openxmlformats.org/spreadsheetml/2006/main">
  <c i="23" l="1" r="J37"/>
  <c r="J36"/>
  <c i="1" r="AY122"/>
  <c i="23" r="J35"/>
  <c i="1" r="AX122"/>
  <c i="23" r="BI175"/>
  <c r="BH175"/>
  <c r="BG175"/>
  <c r="BF175"/>
  <c r="T175"/>
  <c r="R175"/>
  <c r="P175"/>
  <c r="BI173"/>
  <c r="BH173"/>
  <c r="BG173"/>
  <c r="BF173"/>
  <c r="T173"/>
  <c r="R173"/>
  <c r="P173"/>
  <c r="BI171"/>
  <c r="BH171"/>
  <c r="BG171"/>
  <c r="BF171"/>
  <c r="T171"/>
  <c r="R171"/>
  <c r="P171"/>
  <c r="BI169"/>
  <c r="BH169"/>
  <c r="BG169"/>
  <c r="BF169"/>
  <c r="T169"/>
  <c r="R169"/>
  <c r="P169"/>
  <c r="BI167"/>
  <c r="BH167"/>
  <c r="BG167"/>
  <c r="BF167"/>
  <c r="T167"/>
  <c r="R167"/>
  <c r="P167"/>
  <c r="BI165"/>
  <c r="BH165"/>
  <c r="BG165"/>
  <c r="BF165"/>
  <c r="T165"/>
  <c r="R165"/>
  <c r="P165"/>
  <c r="BI163"/>
  <c r="BH163"/>
  <c r="BG163"/>
  <c r="BF163"/>
  <c r="T163"/>
  <c r="R163"/>
  <c r="P163"/>
  <c r="BI161"/>
  <c r="BH161"/>
  <c r="BG161"/>
  <c r="BF161"/>
  <c r="T161"/>
  <c r="R161"/>
  <c r="P161"/>
  <c r="BI159"/>
  <c r="BH159"/>
  <c r="BG159"/>
  <c r="BF159"/>
  <c r="T159"/>
  <c r="R159"/>
  <c r="P159"/>
  <c r="BI157"/>
  <c r="BH157"/>
  <c r="BG157"/>
  <c r="BF157"/>
  <c r="T157"/>
  <c r="R157"/>
  <c r="P157"/>
  <c r="BI155"/>
  <c r="BH155"/>
  <c r="BG155"/>
  <c r="BF155"/>
  <c r="T155"/>
  <c r="R155"/>
  <c r="P155"/>
  <c r="BI152"/>
  <c r="BH152"/>
  <c r="BG152"/>
  <c r="BF152"/>
  <c r="T152"/>
  <c r="R152"/>
  <c r="P152"/>
  <c r="BI150"/>
  <c r="BH150"/>
  <c r="BG150"/>
  <c r="BF150"/>
  <c r="T150"/>
  <c r="R150"/>
  <c r="P150"/>
  <c r="BI148"/>
  <c r="BH148"/>
  <c r="BG148"/>
  <c r="BF148"/>
  <c r="T148"/>
  <c r="R148"/>
  <c r="P148"/>
  <c r="BI145"/>
  <c r="BH145"/>
  <c r="BG145"/>
  <c r="BF145"/>
  <c r="T145"/>
  <c r="R145"/>
  <c r="P145"/>
  <c r="BI143"/>
  <c r="BH143"/>
  <c r="BG143"/>
  <c r="BF143"/>
  <c r="T143"/>
  <c r="R143"/>
  <c r="P143"/>
  <c r="BI141"/>
  <c r="BH141"/>
  <c r="BG141"/>
  <c r="BF141"/>
  <c r="T141"/>
  <c r="R141"/>
  <c r="P141"/>
  <c r="BI139"/>
  <c r="BH139"/>
  <c r="BG139"/>
  <c r="BF139"/>
  <c r="T139"/>
  <c r="R139"/>
  <c r="P139"/>
  <c r="BI137"/>
  <c r="BH137"/>
  <c r="BG137"/>
  <c r="BF137"/>
  <c r="T137"/>
  <c r="R137"/>
  <c r="P137"/>
  <c r="BI134"/>
  <c r="BH134"/>
  <c r="BG134"/>
  <c r="BF134"/>
  <c r="T134"/>
  <c r="R134"/>
  <c r="P134"/>
  <c r="BI130"/>
  <c r="BH130"/>
  <c r="BG130"/>
  <c r="BF130"/>
  <c r="T130"/>
  <c r="R130"/>
  <c r="P130"/>
  <c r="BI128"/>
  <c r="BH128"/>
  <c r="BG128"/>
  <c r="BF128"/>
  <c r="T128"/>
  <c r="R128"/>
  <c r="P128"/>
  <c r="BI126"/>
  <c r="BH126"/>
  <c r="BG126"/>
  <c r="BF126"/>
  <c r="T126"/>
  <c r="R126"/>
  <c r="P126"/>
  <c r="BI124"/>
  <c r="BH124"/>
  <c r="BG124"/>
  <c r="BF124"/>
  <c r="T124"/>
  <c r="R124"/>
  <c r="P124"/>
  <c r="J117"/>
  <c r="F117"/>
  <c r="F115"/>
  <c r="E113"/>
  <c r="J91"/>
  <c r="F91"/>
  <c r="F89"/>
  <c r="E87"/>
  <c r="J24"/>
  <c r="E24"/>
  <c r="J92"/>
  <c r="J23"/>
  <c r="J18"/>
  <c r="E18"/>
  <c r="F118"/>
  <c r="J17"/>
  <c r="J12"/>
  <c r="J115"/>
  <c r="E7"/>
  <c r="E85"/>
  <c i="22" r="J37"/>
  <c r="J36"/>
  <c i="1" r="AY121"/>
  <c i="22" r="J35"/>
  <c i="1" r="AX121"/>
  <c i="22" r="BI249"/>
  <c r="BH249"/>
  <c r="BG249"/>
  <c r="BF249"/>
  <c r="T249"/>
  <c r="T248"/>
  <c r="R249"/>
  <c r="R248"/>
  <c r="P249"/>
  <c r="P248"/>
  <c r="BI247"/>
  <c r="BH247"/>
  <c r="BG247"/>
  <c r="BF247"/>
  <c r="T247"/>
  <c r="R247"/>
  <c r="P247"/>
  <c r="BI246"/>
  <c r="BH246"/>
  <c r="BG246"/>
  <c r="BF246"/>
  <c r="T246"/>
  <c r="R246"/>
  <c r="P246"/>
  <c r="BI239"/>
  <c r="BH239"/>
  <c r="BG239"/>
  <c r="BF239"/>
  <c r="T239"/>
  <c r="R239"/>
  <c r="P239"/>
  <c r="BI233"/>
  <c r="BH233"/>
  <c r="BG233"/>
  <c r="BF233"/>
  <c r="T233"/>
  <c r="R233"/>
  <c r="P233"/>
  <c r="BI225"/>
  <c r="BH225"/>
  <c r="BG225"/>
  <c r="BF225"/>
  <c r="T225"/>
  <c r="T224"/>
  <c r="R225"/>
  <c r="R224"/>
  <c r="P225"/>
  <c r="P224"/>
  <c r="BI218"/>
  <c r="BH218"/>
  <c r="BG218"/>
  <c r="BF218"/>
  <c r="T218"/>
  <c r="T217"/>
  <c r="R218"/>
  <c r="R217"/>
  <c r="P218"/>
  <c r="P217"/>
  <c r="BI206"/>
  <c r="BH206"/>
  <c r="BG206"/>
  <c r="BF206"/>
  <c r="T206"/>
  <c r="R206"/>
  <c r="P206"/>
  <c r="BI203"/>
  <c r="BH203"/>
  <c r="BG203"/>
  <c r="BF203"/>
  <c r="T203"/>
  <c r="R203"/>
  <c r="P203"/>
  <c r="BI192"/>
  <c r="BH192"/>
  <c r="BG192"/>
  <c r="BF192"/>
  <c r="T192"/>
  <c r="R192"/>
  <c r="P192"/>
  <c r="BI185"/>
  <c r="BH185"/>
  <c r="BG185"/>
  <c r="BF185"/>
  <c r="T185"/>
  <c r="R185"/>
  <c r="P185"/>
  <c r="BI179"/>
  <c r="BH179"/>
  <c r="BG179"/>
  <c r="BF179"/>
  <c r="T179"/>
  <c r="R179"/>
  <c r="P179"/>
  <c r="BI168"/>
  <c r="BH168"/>
  <c r="BG168"/>
  <c r="BF168"/>
  <c r="T168"/>
  <c r="R168"/>
  <c r="P168"/>
  <c r="BI164"/>
  <c r="BH164"/>
  <c r="BG164"/>
  <c r="BF164"/>
  <c r="T164"/>
  <c r="R164"/>
  <c r="P164"/>
  <c r="BI155"/>
  <c r="BH155"/>
  <c r="BG155"/>
  <c r="BF155"/>
  <c r="T155"/>
  <c r="R155"/>
  <c r="P155"/>
  <c r="BI149"/>
  <c r="BH149"/>
  <c r="BG149"/>
  <c r="BF149"/>
  <c r="T149"/>
  <c r="R149"/>
  <c r="P149"/>
  <c r="BI143"/>
  <c r="BH143"/>
  <c r="BG143"/>
  <c r="BF143"/>
  <c r="T143"/>
  <c r="R143"/>
  <c r="P143"/>
  <c r="BI136"/>
  <c r="BH136"/>
  <c r="BG136"/>
  <c r="BF136"/>
  <c r="T136"/>
  <c r="R136"/>
  <c r="P136"/>
  <c r="BI129"/>
  <c r="BH129"/>
  <c r="BG129"/>
  <c r="BF129"/>
  <c r="T129"/>
  <c r="R129"/>
  <c r="P129"/>
  <c r="BI126"/>
  <c r="BH126"/>
  <c r="BG126"/>
  <c r="BF126"/>
  <c r="T126"/>
  <c r="R126"/>
  <c r="P126"/>
  <c r="J119"/>
  <c r="F119"/>
  <c r="F117"/>
  <c r="E115"/>
  <c r="J91"/>
  <c r="F91"/>
  <c r="F89"/>
  <c r="E87"/>
  <c r="J24"/>
  <c r="E24"/>
  <c r="J92"/>
  <c r="J23"/>
  <c r="J18"/>
  <c r="E18"/>
  <c r="F120"/>
  <c r="J17"/>
  <c r="J12"/>
  <c r="J117"/>
  <c r="E7"/>
  <c r="E113"/>
  <c i="21" r="J39"/>
  <c r="J38"/>
  <c i="1" r="AY120"/>
  <c i="21" r="J37"/>
  <c i="1" r="AX120"/>
  <c i="21" r="BI211"/>
  <c r="BH211"/>
  <c r="BG211"/>
  <c r="BF211"/>
  <c r="T211"/>
  <c r="R211"/>
  <c r="P211"/>
  <c r="BI208"/>
  <c r="BH208"/>
  <c r="BG208"/>
  <c r="BF208"/>
  <c r="T208"/>
  <c r="R208"/>
  <c r="P208"/>
  <c r="BI205"/>
  <c r="BH205"/>
  <c r="BG205"/>
  <c r="BF205"/>
  <c r="T205"/>
  <c r="R205"/>
  <c r="P205"/>
  <c r="BI202"/>
  <c r="BH202"/>
  <c r="BG202"/>
  <c r="BF202"/>
  <c r="T202"/>
  <c r="R202"/>
  <c r="P202"/>
  <c r="BI198"/>
  <c r="BH198"/>
  <c r="BG198"/>
  <c r="BF198"/>
  <c r="T198"/>
  <c r="R198"/>
  <c r="P198"/>
  <c r="BI195"/>
  <c r="BH195"/>
  <c r="BG195"/>
  <c r="BF195"/>
  <c r="T195"/>
  <c r="R195"/>
  <c r="P195"/>
  <c r="BI193"/>
  <c r="BH193"/>
  <c r="BG193"/>
  <c r="BF193"/>
  <c r="T193"/>
  <c r="R193"/>
  <c r="P193"/>
  <c r="BI191"/>
  <c r="BH191"/>
  <c r="BG191"/>
  <c r="BF191"/>
  <c r="T191"/>
  <c r="R191"/>
  <c r="P191"/>
  <c r="BI188"/>
  <c r="BH188"/>
  <c r="BG188"/>
  <c r="BF188"/>
  <c r="T188"/>
  <c r="R188"/>
  <c r="P188"/>
  <c r="BI185"/>
  <c r="BH185"/>
  <c r="BG185"/>
  <c r="BF185"/>
  <c r="T185"/>
  <c r="R185"/>
  <c r="P185"/>
  <c r="BI178"/>
  <c r="BH178"/>
  <c r="BG178"/>
  <c r="BF178"/>
  <c r="T178"/>
  <c r="R178"/>
  <c r="P178"/>
  <c r="BI175"/>
  <c r="BH175"/>
  <c r="BG175"/>
  <c r="BF175"/>
  <c r="T175"/>
  <c r="R175"/>
  <c r="P175"/>
  <c r="BI172"/>
  <c r="BH172"/>
  <c r="BG172"/>
  <c r="BF172"/>
  <c r="T172"/>
  <c r="R172"/>
  <c r="P172"/>
  <c r="BI169"/>
  <c r="BH169"/>
  <c r="BG169"/>
  <c r="BF169"/>
  <c r="T169"/>
  <c r="R169"/>
  <c r="P169"/>
  <c r="BI165"/>
  <c r="BH165"/>
  <c r="BG165"/>
  <c r="BF165"/>
  <c r="T165"/>
  <c r="R165"/>
  <c r="P165"/>
  <c r="BI162"/>
  <c r="BH162"/>
  <c r="BG162"/>
  <c r="BF162"/>
  <c r="T162"/>
  <c r="R162"/>
  <c r="P162"/>
  <c r="BI159"/>
  <c r="BH159"/>
  <c r="BG159"/>
  <c r="BF159"/>
  <c r="T159"/>
  <c r="R159"/>
  <c r="P159"/>
  <c r="BI155"/>
  <c r="BH155"/>
  <c r="BG155"/>
  <c r="BF155"/>
  <c r="T155"/>
  <c r="R155"/>
  <c r="P155"/>
  <c r="BI152"/>
  <c r="BH152"/>
  <c r="BG152"/>
  <c r="BF152"/>
  <c r="T152"/>
  <c r="R152"/>
  <c r="P152"/>
  <c r="BI149"/>
  <c r="BH149"/>
  <c r="BG149"/>
  <c r="BF149"/>
  <c r="T149"/>
  <c r="R149"/>
  <c r="P149"/>
  <c r="BI146"/>
  <c r="BH146"/>
  <c r="BG146"/>
  <c r="BF146"/>
  <c r="T146"/>
  <c r="R146"/>
  <c r="P146"/>
  <c r="BI144"/>
  <c r="BH144"/>
  <c r="BG144"/>
  <c r="BF144"/>
  <c r="T144"/>
  <c r="R144"/>
  <c r="P144"/>
  <c r="BI142"/>
  <c r="BH142"/>
  <c r="BG142"/>
  <c r="BF142"/>
  <c r="T142"/>
  <c r="R142"/>
  <c r="P142"/>
  <c r="BI140"/>
  <c r="BH140"/>
  <c r="BG140"/>
  <c r="BF140"/>
  <c r="T140"/>
  <c r="R140"/>
  <c r="P140"/>
  <c r="BI136"/>
  <c r="BH136"/>
  <c r="BG136"/>
  <c r="BF136"/>
  <c r="T136"/>
  <c r="R136"/>
  <c r="P136"/>
  <c r="BI133"/>
  <c r="BH133"/>
  <c r="BG133"/>
  <c r="BF133"/>
  <c r="T133"/>
  <c r="R133"/>
  <c r="P133"/>
  <c r="BI126"/>
  <c r="BH126"/>
  <c r="BG126"/>
  <c r="BF126"/>
  <c r="T126"/>
  <c r="R126"/>
  <c r="P126"/>
  <c r="J119"/>
  <c r="F119"/>
  <c r="F117"/>
  <c r="E115"/>
  <c r="J93"/>
  <c r="F93"/>
  <c r="F91"/>
  <c r="E89"/>
  <c r="J26"/>
  <c r="E26"/>
  <c r="J120"/>
  <c r="J25"/>
  <c r="J20"/>
  <c r="E20"/>
  <c r="F94"/>
  <c r="J19"/>
  <c r="J14"/>
  <c r="J91"/>
  <c r="E7"/>
  <c r="E111"/>
  <c i="20" r="J39"/>
  <c r="J38"/>
  <c i="1" r="AY119"/>
  <c i="20" r="J37"/>
  <c i="1" r="AX119"/>
  <c i="20" r="BI268"/>
  <c r="BH268"/>
  <c r="BG268"/>
  <c r="BF268"/>
  <c r="T268"/>
  <c r="R268"/>
  <c r="P268"/>
  <c r="BI265"/>
  <c r="BH265"/>
  <c r="BG265"/>
  <c r="BF265"/>
  <c r="T265"/>
  <c r="R265"/>
  <c r="P265"/>
  <c r="BI262"/>
  <c r="BH262"/>
  <c r="BG262"/>
  <c r="BF262"/>
  <c r="T262"/>
  <c r="R262"/>
  <c r="P262"/>
  <c r="BI259"/>
  <c r="BH259"/>
  <c r="BG259"/>
  <c r="BF259"/>
  <c r="T259"/>
  <c r="R259"/>
  <c r="P259"/>
  <c r="BI255"/>
  <c r="BH255"/>
  <c r="BG255"/>
  <c r="BF255"/>
  <c r="T255"/>
  <c r="R255"/>
  <c r="P255"/>
  <c r="BI253"/>
  <c r="BH253"/>
  <c r="BG253"/>
  <c r="BF253"/>
  <c r="T253"/>
  <c r="R253"/>
  <c r="P253"/>
  <c r="BI251"/>
  <c r="BH251"/>
  <c r="BG251"/>
  <c r="BF251"/>
  <c r="T251"/>
  <c r="R251"/>
  <c r="P251"/>
  <c r="BI249"/>
  <c r="BH249"/>
  <c r="BG249"/>
  <c r="BF249"/>
  <c r="T249"/>
  <c r="R249"/>
  <c r="P249"/>
  <c r="BI247"/>
  <c r="BH247"/>
  <c r="BG247"/>
  <c r="BF247"/>
  <c r="T247"/>
  <c r="R247"/>
  <c r="P247"/>
  <c r="BI239"/>
  <c r="BH239"/>
  <c r="BG239"/>
  <c r="BF239"/>
  <c r="T239"/>
  <c r="R239"/>
  <c r="P239"/>
  <c r="BI236"/>
  <c r="BH236"/>
  <c r="BG236"/>
  <c r="BF236"/>
  <c r="T236"/>
  <c r="R236"/>
  <c r="P236"/>
  <c r="BI228"/>
  <c r="BH228"/>
  <c r="BG228"/>
  <c r="BF228"/>
  <c r="T228"/>
  <c r="R228"/>
  <c r="P228"/>
  <c r="BI225"/>
  <c r="BH225"/>
  <c r="BG225"/>
  <c r="BF225"/>
  <c r="T225"/>
  <c r="R225"/>
  <c r="P225"/>
  <c r="BI222"/>
  <c r="BH222"/>
  <c r="BG222"/>
  <c r="BF222"/>
  <c r="T222"/>
  <c r="R222"/>
  <c r="P222"/>
  <c r="BI219"/>
  <c r="BH219"/>
  <c r="BG219"/>
  <c r="BF219"/>
  <c r="T219"/>
  <c r="R219"/>
  <c r="P219"/>
  <c r="BI215"/>
  <c r="BH215"/>
  <c r="BG215"/>
  <c r="BF215"/>
  <c r="T215"/>
  <c r="R215"/>
  <c r="P215"/>
  <c r="BI212"/>
  <c r="BH212"/>
  <c r="BG212"/>
  <c r="BF212"/>
  <c r="T212"/>
  <c r="R212"/>
  <c r="P212"/>
  <c r="BI209"/>
  <c r="BH209"/>
  <c r="BG209"/>
  <c r="BF209"/>
  <c r="T209"/>
  <c r="R209"/>
  <c r="P209"/>
  <c r="BI205"/>
  <c r="BH205"/>
  <c r="BG205"/>
  <c r="BF205"/>
  <c r="T205"/>
  <c r="R205"/>
  <c r="P205"/>
  <c r="BI202"/>
  <c r="BH202"/>
  <c r="BG202"/>
  <c r="BF202"/>
  <c r="T202"/>
  <c r="R202"/>
  <c r="P202"/>
  <c r="BI199"/>
  <c r="BH199"/>
  <c r="BG199"/>
  <c r="BF199"/>
  <c r="T199"/>
  <c r="R199"/>
  <c r="P199"/>
  <c r="BI194"/>
  <c r="BH194"/>
  <c r="BG194"/>
  <c r="BF194"/>
  <c r="T194"/>
  <c r="R194"/>
  <c r="P194"/>
  <c r="BI192"/>
  <c r="BH192"/>
  <c r="BG192"/>
  <c r="BF192"/>
  <c r="T192"/>
  <c r="R192"/>
  <c r="P192"/>
  <c r="BI187"/>
  <c r="BH187"/>
  <c r="BG187"/>
  <c r="BF187"/>
  <c r="T187"/>
  <c r="R187"/>
  <c r="P187"/>
  <c r="BI184"/>
  <c r="BH184"/>
  <c r="BG184"/>
  <c r="BF184"/>
  <c r="T184"/>
  <c r="R184"/>
  <c r="P184"/>
  <c r="BI179"/>
  <c r="BH179"/>
  <c r="BG179"/>
  <c r="BF179"/>
  <c r="T179"/>
  <c r="R179"/>
  <c r="P179"/>
  <c r="BI176"/>
  <c r="BH176"/>
  <c r="BG176"/>
  <c r="BF176"/>
  <c r="T176"/>
  <c r="R176"/>
  <c r="P176"/>
  <c r="BI173"/>
  <c r="BH173"/>
  <c r="BG173"/>
  <c r="BF173"/>
  <c r="T173"/>
  <c r="R173"/>
  <c r="P173"/>
  <c r="BI170"/>
  <c r="BH170"/>
  <c r="BG170"/>
  <c r="BF170"/>
  <c r="T170"/>
  <c r="R170"/>
  <c r="P170"/>
  <c r="BI166"/>
  <c r="BH166"/>
  <c r="BG166"/>
  <c r="BF166"/>
  <c r="T166"/>
  <c r="R166"/>
  <c r="P166"/>
  <c r="BI163"/>
  <c r="BH163"/>
  <c r="BG163"/>
  <c r="BF163"/>
  <c r="T163"/>
  <c r="R163"/>
  <c r="P163"/>
  <c r="BI160"/>
  <c r="BH160"/>
  <c r="BG160"/>
  <c r="BF160"/>
  <c r="T160"/>
  <c r="R160"/>
  <c r="P160"/>
  <c r="BI156"/>
  <c r="BH156"/>
  <c r="BG156"/>
  <c r="BF156"/>
  <c r="T156"/>
  <c r="R156"/>
  <c r="P156"/>
  <c r="BI153"/>
  <c r="BH153"/>
  <c r="BG153"/>
  <c r="BF153"/>
  <c r="T153"/>
  <c r="R153"/>
  <c r="P153"/>
  <c r="BI150"/>
  <c r="BH150"/>
  <c r="BG150"/>
  <c r="BF150"/>
  <c r="T150"/>
  <c r="R150"/>
  <c r="P150"/>
  <c r="BI147"/>
  <c r="BH147"/>
  <c r="BG147"/>
  <c r="BF147"/>
  <c r="T147"/>
  <c r="R147"/>
  <c r="P147"/>
  <c r="BI145"/>
  <c r="BH145"/>
  <c r="BG145"/>
  <c r="BF145"/>
  <c r="T145"/>
  <c r="R145"/>
  <c r="P145"/>
  <c r="BI143"/>
  <c r="BH143"/>
  <c r="BG143"/>
  <c r="BF143"/>
  <c r="T143"/>
  <c r="R143"/>
  <c r="P143"/>
  <c r="BI141"/>
  <c r="BH141"/>
  <c r="BG141"/>
  <c r="BF141"/>
  <c r="T141"/>
  <c r="R141"/>
  <c r="P141"/>
  <c r="BI137"/>
  <c r="BH137"/>
  <c r="BG137"/>
  <c r="BF137"/>
  <c r="T137"/>
  <c r="R137"/>
  <c r="P137"/>
  <c r="BI134"/>
  <c r="BH134"/>
  <c r="BG134"/>
  <c r="BF134"/>
  <c r="T134"/>
  <c r="R134"/>
  <c r="P134"/>
  <c r="BI127"/>
  <c r="BH127"/>
  <c r="BG127"/>
  <c r="BF127"/>
  <c r="T127"/>
  <c r="R127"/>
  <c r="P127"/>
  <c r="J120"/>
  <c r="F120"/>
  <c r="F118"/>
  <c r="E116"/>
  <c r="J93"/>
  <c r="F93"/>
  <c r="F91"/>
  <c r="E89"/>
  <c r="J26"/>
  <c r="E26"/>
  <c r="J94"/>
  <c r="J25"/>
  <c r="J20"/>
  <c r="E20"/>
  <c r="F121"/>
  <c r="J19"/>
  <c r="J14"/>
  <c r="J91"/>
  <c r="E7"/>
  <c r="E112"/>
  <c i="19" r="J39"/>
  <c r="J38"/>
  <c i="1" r="AY118"/>
  <c i="19" r="J37"/>
  <c i="1" r="AX118"/>
  <c i="19" r="BI164"/>
  <c r="BH164"/>
  <c r="BG164"/>
  <c r="BF164"/>
  <c r="T164"/>
  <c r="R164"/>
  <c r="P164"/>
  <c r="BI159"/>
  <c r="BH159"/>
  <c r="BG159"/>
  <c r="BF159"/>
  <c r="T159"/>
  <c r="R159"/>
  <c r="P159"/>
  <c r="BI154"/>
  <c r="BH154"/>
  <c r="BG154"/>
  <c r="BF154"/>
  <c r="T154"/>
  <c r="R154"/>
  <c r="P154"/>
  <c r="BI149"/>
  <c r="BH149"/>
  <c r="BG149"/>
  <c r="BF149"/>
  <c r="T149"/>
  <c r="R149"/>
  <c r="P149"/>
  <c r="BI144"/>
  <c r="BH144"/>
  <c r="BG144"/>
  <c r="BF144"/>
  <c r="T144"/>
  <c r="R144"/>
  <c r="P144"/>
  <c r="BI139"/>
  <c r="BH139"/>
  <c r="BG139"/>
  <c r="BF139"/>
  <c r="T139"/>
  <c r="R139"/>
  <c r="P139"/>
  <c r="BI135"/>
  <c r="BH135"/>
  <c r="BG135"/>
  <c r="BF135"/>
  <c r="T135"/>
  <c r="R135"/>
  <c r="P135"/>
  <c r="BI132"/>
  <c r="BH132"/>
  <c r="BG132"/>
  <c r="BF132"/>
  <c r="T132"/>
  <c r="R132"/>
  <c r="P132"/>
  <c r="BI129"/>
  <c r="BH129"/>
  <c r="BG129"/>
  <c r="BF129"/>
  <c r="T129"/>
  <c r="R129"/>
  <c r="P129"/>
  <c r="BI125"/>
  <c r="BH125"/>
  <c r="BG125"/>
  <c r="BF125"/>
  <c r="T125"/>
  <c r="R125"/>
  <c r="P125"/>
  <c r="J118"/>
  <c r="F118"/>
  <c r="F116"/>
  <c r="E114"/>
  <c r="J93"/>
  <c r="F93"/>
  <c r="F91"/>
  <c r="E89"/>
  <c r="J26"/>
  <c r="E26"/>
  <c r="J94"/>
  <c r="J25"/>
  <c r="J20"/>
  <c r="E20"/>
  <c r="F119"/>
  <c r="J19"/>
  <c r="J14"/>
  <c r="J91"/>
  <c r="E7"/>
  <c r="E110"/>
  <c i="18" r="J39"/>
  <c r="J38"/>
  <c i="1" r="AY117"/>
  <c i="18" r="J37"/>
  <c i="1" r="AX117"/>
  <c i="18" r="BI153"/>
  <c r="BH153"/>
  <c r="BG153"/>
  <c r="BF153"/>
  <c r="T153"/>
  <c r="R153"/>
  <c r="P153"/>
  <c r="BI147"/>
  <c r="BH147"/>
  <c r="BG147"/>
  <c r="BF147"/>
  <c r="T147"/>
  <c r="R147"/>
  <c r="P147"/>
  <c r="BI140"/>
  <c r="BH140"/>
  <c r="BG140"/>
  <c r="BF140"/>
  <c r="T140"/>
  <c r="R140"/>
  <c r="P140"/>
  <c r="BI133"/>
  <c r="BH133"/>
  <c r="BG133"/>
  <c r="BF133"/>
  <c r="T133"/>
  <c r="R133"/>
  <c r="P133"/>
  <c r="BI125"/>
  <c r="BH125"/>
  <c r="BG125"/>
  <c r="BF125"/>
  <c r="T125"/>
  <c r="R125"/>
  <c r="P125"/>
  <c r="J118"/>
  <c r="F118"/>
  <c r="F116"/>
  <c r="E114"/>
  <c r="J93"/>
  <c r="F93"/>
  <c r="F91"/>
  <c r="E89"/>
  <c r="J26"/>
  <c r="E26"/>
  <c r="J119"/>
  <c r="J25"/>
  <c r="J20"/>
  <c r="E20"/>
  <c r="F119"/>
  <c r="J19"/>
  <c r="J14"/>
  <c r="J91"/>
  <c r="E7"/>
  <c r="E110"/>
  <c i="17" r="J39"/>
  <c r="J38"/>
  <c i="1" r="AY115"/>
  <c i="17" r="J37"/>
  <c i="1" r="AX115"/>
  <c i="17" r="BI276"/>
  <c r="BH276"/>
  <c r="BG276"/>
  <c r="BF276"/>
  <c r="T276"/>
  <c r="T275"/>
  <c r="R276"/>
  <c r="R275"/>
  <c r="P276"/>
  <c r="P275"/>
  <c r="BI273"/>
  <c r="BH273"/>
  <c r="BG273"/>
  <c r="BF273"/>
  <c r="T273"/>
  <c r="R273"/>
  <c r="P273"/>
  <c r="BI267"/>
  <c r="BH267"/>
  <c r="BG267"/>
  <c r="BF267"/>
  <c r="T267"/>
  <c r="R267"/>
  <c r="P267"/>
  <c r="BI260"/>
  <c r="BH260"/>
  <c r="BG260"/>
  <c r="BF260"/>
  <c r="T260"/>
  <c r="R260"/>
  <c r="P260"/>
  <c r="BI254"/>
  <c r="BH254"/>
  <c r="BG254"/>
  <c r="BF254"/>
  <c r="T254"/>
  <c r="R254"/>
  <c r="P254"/>
  <c r="BI253"/>
  <c r="BH253"/>
  <c r="BG253"/>
  <c r="BF253"/>
  <c r="T253"/>
  <c r="R253"/>
  <c r="P253"/>
  <c r="BI250"/>
  <c r="BH250"/>
  <c r="BG250"/>
  <c r="BF250"/>
  <c r="T250"/>
  <c r="R250"/>
  <c r="P250"/>
  <c r="BI247"/>
  <c r="BH247"/>
  <c r="BG247"/>
  <c r="BF247"/>
  <c r="T247"/>
  <c r="R247"/>
  <c r="P247"/>
  <c r="BI241"/>
  <c r="BH241"/>
  <c r="BG241"/>
  <c r="BF241"/>
  <c r="T241"/>
  <c r="R241"/>
  <c r="P241"/>
  <c r="BI234"/>
  <c r="BH234"/>
  <c r="BG234"/>
  <c r="BF234"/>
  <c r="T234"/>
  <c r="R234"/>
  <c r="P234"/>
  <c r="BI227"/>
  <c r="BH227"/>
  <c r="BG227"/>
  <c r="BF227"/>
  <c r="T227"/>
  <c r="R227"/>
  <c r="P227"/>
  <c r="BI220"/>
  <c r="BH220"/>
  <c r="BG220"/>
  <c r="BF220"/>
  <c r="T220"/>
  <c r="R220"/>
  <c r="P220"/>
  <c r="BI217"/>
  <c r="BH217"/>
  <c r="BG217"/>
  <c r="BF217"/>
  <c r="T217"/>
  <c r="R217"/>
  <c r="P217"/>
  <c r="BI216"/>
  <c r="BH216"/>
  <c r="BG216"/>
  <c r="BF216"/>
  <c r="T216"/>
  <c r="R216"/>
  <c r="P216"/>
  <c r="BI215"/>
  <c r="BH215"/>
  <c r="BG215"/>
  <c r="BF215"/>
  <c r="T215"/>
  <c r="R215"/>
  <c r="P215"/>
  <c r="BI210"/>
  <c r="BH210"/>
  <c r="BG210"/>
  <c r="BF210"/>
  <c r="T210"/>
  <c r="R210"/>
  <c r="P210"/>
  <c r="BI203"/>
  <c r="BH203"/>
  <c r="BG203"/>
  <c r="BF203"/>
  <c r="T203"/>
  <c r="R203"/>
  <c r="P203"/>
  <c r="BI197"/>
  <c r="BH197"/>
  <c r="BG197"/>
  <c r="BF197"/>
  <c r="T197"/>
  <c r="R197"/>
  <c r="P197"/>
  <c r="BI191"/>
  <c r="BH191"/>
  <c r="BG191"/>
  <c r="BF191"/>
  <c r="T191"/>
  <c r="R191"/>
  <c r="P191"/>
  <c r="BI188"/>
  <c r="BH188"/>
  <c r="BG188"/>
  <c r="BF188"/>
  <c r="T188"/>
  <c r="R188"/>
  <c r="P188"/>
  <c r="BI182"/>
  <c r="BH182"/>
  <c r="BG182"/>
  <c r="BF182"/>
  <c r="T182"/>
  <c r="R182"/>
  <c r="P182"/>
  <c r="BI179"/>
  <c r="BH179"/>
  <c r="BG179"/>
  <c r="BF179"/>
  <c r="T179"/>
  <c r="R179"/>
  <c r="P179"/>
  <c r="BI173"/>
  <c r="BH173"/>
  <c r="BG173"/>
  <c r="BF173"/>
  <c r="T173"/>
  <c r="R173"/>
  <c r="P173"/>
  <c r="BI167"/>
  <c r="BH167"/>
  <c r="BG167"/>
  <c r="BF167"/>
  <c r="T167"/>
  <c r="R167"/>
  <c r="P167"/>
  <c r="BI161"/>
  <c r="BH161"/>
  <c r="BG161"/>
  <c r="BF161"/>
  <c r="T161"/>
  <c r="R161"/>
  <c r="P161"/>
  <c r="BI150"/>
  <c r="BH150"/>
  <c r="BG150"/>
  <c r="BF150"/>
  <c r="T150"/>
  <c r="R150"/>
  <c r="P150"/>
  <c r="BI146"/>
  <c r="BH146"/>
  <c r="BG146"/>
  <c r="BF146"/>
  <c r="T146"/>
  <c r="R146"/>
  <c r="P146"/>
  <c r="BI135"/>
  <c r="BH135"/>
  <c r="BG135"/>
  <c r="BF135"/>
  <c r="T135"/>
  <c r="R135"/>
  <c r="P135"/>
  <c r="BI130"/>
  <c r="BH130"/>
  <c r="BG130"/>
  <c r="BF130"/>
  <c r="T130"/>
  <c r="R130"/>
  <c r="P130"/>
  <c r="J123"/>
  <c r="F123"/>
  <c r="F121"/>
  <c r="E119"/>
  <c r="J93"/>
  <c r="F93"/>
  <c r="F91"/>
  <c r="E89"/>
  <c r="J26"/>
  <c r="E26"/>
  <c r="J124"/>
  <c r="J25"/>
  <c r="J20"/>
  <c r="E20"/>
  <c r="F94"/>
  <c r="J19"/>
  <c r="J14"/>
  <c r="J121"/>
  <c r="E7"/>
  <c r="E115"/>
  <c i="16" r="J39"/>
  <c r="J38"/>
  <c i="1" r="AY114"/>
  <c i="16" r="J37"/>
  <c i="1" r="AX114"/>
  <c i="16" r="BI162"/>
  <c r="BH162"/>
  <c r="BG162"/>
  <c r="BF162"/>
  <c r="T162"/>
  <c r="T161"/>
  <c r="R162"/>
  <c r="R161"/>
  <c r="P162"/>
  <c r="P161"/>
  <c r="BI156"/>
  <c r="BH156"/>
  <c r="BG156"/>
  <c r="BF156"/>
  <c r="T156"/>
  <c r="T155"/>
  <c r="R156"/>
  <c r="R155"/>
  <c r="P156"/>
  <c r="P155"/>
  <c r="BI149"/>
  <c r="BH149"/>
  <c r="BG149"/>
  <c r="BF149"/>
  <c r="T149"/>
  <c r="R149"/>
  <c r="P149"/>
  <c r="BI143"/>
  <c r="BH143"/>
  <c r="BG143"/>
  <c r="BF143"/>
  <c r="T143"/>
  <c r="R143"/>
  <c r="P143"/>
  <c r="BI139"/>
  <c r="BH139"/>
  <c r="BG139"/>
  <c r="BF139"/>
  <c r="T139"/>
  <c r="R139"/>
  <c r="P139"/>
  <c r="BI133"/>
  <c r="BH133"/>
  <c r="BG133"/>
  <c r="BF133"/>
  <c r="T133"/>
  <c r="R133"/>
  <c r="P133"/>
  <c r="BI127"/>
  <c r="BH127"/>
  <c r="BG127"/>
  <c r="BF127"/>
  <c r="T127"/>
  <c r="R127"/>
  <c r="P127"/>
  <c r="J120"/>
  <c r="F120"/>
  <c r="F118"/>
  <c r="E116"/>
  <c r="J93"/>
  <c r="F93"/>
  <c r="F91"/>
  <c r="E89"/>
  <c r="J26"/>
  <c r="E26"/>
  <c r="J121"/>
  <c r="J25"/>
  <c r="J20"/>
  <c r="E20"/>
  <c r="F94"/>
  <c r="J19"/>
  <c r="J14"/>
  <c r="J118"/>
  <c r="E7"/>
  <c r="E85"/>
  <c i="15" r="J39"/>
  <c r="J38"/>
  <c i="1" r="AY113"/>
  <c i="15" r="J37"/>
  <c i="1" r="AX113"/>
  <c i="15" r="BI140"/>
  <c r="BH140"/>
  <c r="BG140"/>
  <c r="BF140"/>
  <c r="T140"/>
  <c r="T139"/>
  <c r="R140"/>
  <c r="R139"/>
  <c r="P140"/>
  <c r="P139"/>
  <c r="BI134"/>
  <c r="BH134"/>
  <c r="BG134"/>
  <c r="BF134"/>
  <c r="T134"/>
  <c r="T133"/>
  <c r="R134"/>
  <c r="R133"/>
  <c r="P134"/>
  <c r="P133"/>
  <c r="BI127"/>
  <c r="BH127"/>
  <c r="BG127"/>
  <c r="BF127"/>
  <c r="T127"/>
  <c r="T126"/>
  <c r="T125"/>
  <c r="T124"/>
  <c r="R127"/>
  <c r="R126"/>
  <c r="R125"/>
  <c r="R124"/>
  <c r="P127"/>
  <c r="P126"/>
  <c r="P125"/>
  <c r="P124"/>
  <c i="1" r="AU113"/>
  <c i="15" r="J120"/>
  <c r="F120"/>
  <c r="F118"/>
  <c r="E116"/>
  <c r="J93"/>
  <c r="F93"/>
  <c r="F91"/>
  <c r="E89"/>
  <c r="J26"/>
  <c r="E26"/>
  <c r="J121"/>
  <c r="J25"/>
  <c r="J20"/>
  <c r="E20"/>
  <c r="F94"/>
  <c r="J19"/>
  <c r="J14"/>
  <c r="J118"/>
  <c r="E7"/>
  <c r="E112"/>
  <c i="14" r="J39"/>
  <c r="J38"/>
  <c i="1" r="AY112"/>
  <c i="14" r="J37"/>
  <c i="1" r="AX112"/>
  <c i="14" r="BI161"/>
  <c r="BH161"/>
  <c r="BG161"/>
  <c r="BF161"/>
  <c r="T161"/>
  <c r="T160"/>
  <c r="R161"/>
  <c r="R160"/>
  <c r="P161"/>
  <c r="P160"/>
  <c r="BI156"/>
  <c r="BH156"/>
  <c r="BG156"/>
  <c r="BF156"/>
  <c r="T156"/>
  <c r="T155"/>
  <c r="R156"/>
  <c r="R155"/>
  <c r="P156"/>
  <c r="P155"/>
  <c r="BI149"/>
  <c r="BH149"/>
  <c r="BG149"/>
  <c r="BF149"/>
  <c r="T149"/>
  <c r="R149"/>
  <c r="P149"/>
  <c r="BI143"/>
  <c r="BH143"/>
  <c r="BG143"/>
  <c r="BF143"/>
  <c r="T143"/>
  <c r="R143"/>
  <c r="P143"/>
  <c r="BI139"/>
  <c r="BH139"/>
  <c r="BG139"/>
  <c r="BF139"/>
  <c r="T139"/>
  <c r="R139"/>
  <c r="P139"/>
  <c r="BI133"/>
  <c r="BH133"/>
  <c r="BG133"/>
  <c r="BF133"/>
  <c r="T133"/>
  <c r="R133"/>
  <c r="P133"/>
  <c r="BI127"/>
  <c r="BH127"/>
  <c r="BG127"/>
  <c r="BF127"/>
  <c r="T127"/>
  <c r="R127"/>
  <c r="P127"/>
  <c r="J120"/>
  <c r="F120"/>
  <c r="F118"/>
  <c r="E116"/>
  <c r="J93"/>
  <c r="F93"/>
  <c r="F91"/>
  <c r="E89"/>
  <c r="J26"/>
  <c r="E26"/>
  <c r="J94"/>
  <c r="J25"/>
  <c r="J20"/>
  <c r="E20"/>
  <c r="F121"/>
  <c r="J19"/>
  <c r="J14"/>
  <c r="J118"/>
  <c r="E7"/>
  <c r="E85"/>
  <c i="13" r="J39"/>
  <c r="J38"/>
  <c i="1" r="AY111"/>
  <c i="13" r="J37"/>
  <c i="1" r="AX111"/>
  <c i="13" r="BI139"/>
  <c r="BH139"/>
  <c r="BG139"/>
  <c r="BF139"/>
  <c r="T139"/>
  <c r="R139"/>
  <c r="P139"/>
  <c r="BI135"/>
  <c r="BH135"/>
  <c r="BG135"/>
  <c r="BF135"/>
  <c r="T135"/>
  <c r="R135"/>
  <c r="P135"/>
  <c r="BI132"/>
  <c r="BH132"/>
  <c r="BG132"/>
  <c r="BF132"/>
  <c r="T132"/>
  <c r="R132"/>
  <c r="P132"/>
  <c r="BI126"/>
  <c r="BH126"/>
  <c r="BG126"/>
  <c r="BF126"/>
  <c r="T126"/>
  <c r="T125"/>
  <c r="R126"/>
  <c r="R125"/>
  <c r="P126"/>
  <c r="P125"/>
  <c r="J119"/>
  <c r="F119"/>
  <c r="F117"/>
  <c r="E115"/>
  <c r="J93"/>
  <c r="F93"/>
  <c r="F91"/>
  <c r="E89"/>
  <c r="J26"/>
  <c r="E26"/>
  <c r="J94"/>
  <c r="J25"/>
  <c r="J20"/>
  <c r="E20"/>
  <c r="F120"/>
  <c r="J19"/>
  <c r="J14"/>
  <c r="J117"/>
  <c r="E7"/>
  <c r="E85"/>
  <c i="12" r="J39"/>
  <c r="J38"/>
  <c i="1" r="AY109"/>
  <c i="12" r="J37"/>
  <c i="1" r="AX109"/>
  <c i="12" r="BI180"/>
  <c r="BH180"/>
  <c r="BG180"/>
  <c r="BF180"/>
  <c r="T180"/>
  <c r="T179"/>
  <c r="R180"/>
  <c r="R179"/>
  <c r="P180"/>
  <c r="P179"/>
  <c r="BI173"/>
  <c r="BH173"/>
  <c r="BG173"/>
  <c r="BF173"/>
  <c r="T173"/>
  <c r="R173"/>
  <c r="P173"/>
  <c r="BI165"/>
  <c r="BH165"/>
  <c r="BG165"/>
  <c r="BF165"/>
  <c r="T165"/>
  <c r="R165"/>
  <c r="P165"/>
  <c r="BI162"/>
  <c r="BH162"/>
  <c r="BG162"/>
  <c r="BF162"/>
  <c r="T162"/>
  <c r="R162"/>
  <c r="P162"/>
  <c r="BI154"/>
  <c r="BH154"/>
  <c r="BG154"/>
  <c r="BF154"/>
  <c r="T154"/>
  <c r="R154"/>
  <c r="P154"/>
  <c r="BI148"/>
  <c r="BH148"/>
  <c r="BG148"/>
  <c r="BF148"/>
  <c r="T148"/>
  <c r="R148"/>
  <c r="P148"/>
  <c r="BI142"/>
  <c r="BH142"/>
  <c r="BG142"/>
  <c r="BF142"/>
  <c r="T142"/>
  <c r="R142"/>
  <c r="P142"/>
  <c r="BI134"/>
  <c r="BH134"/>
  <c r="BG134"/>
  <c r="BF134"/>
  <c r="T134"/>
  <c r="R134"/>
  <c r="P134"/>
  <c r="BI126"/>
  <c r="BH126"/>
  <c r="BG126"/>
  <c r="BF126"/>
  <c r="T126"/>
  <c r="R126"/>
  <c r="P126"/>
  <c r="J119"/>
  <c r="F119"/>
  <c r="F117"/>
  <c r="E115"/>
  <c r="J93"/>
  <c r="F93"/>
  <c r="F91"/>
  <c r="E89"/>
  <c r="J26"/>
  <c r="E26"/>
  <c r="J120"/>
  <c r="J25"/>
  <c r="J20"/>
  <c r="E20"/>
  <c r="F94"/>
  <c r="J19"/>
  <c r="J14"/>
  <c r="J91"/>
  <c r="E7"/>
  <c r="E111"/>
  <c i="11" r="J39"/>
  <c r="J38"/>
  <c i="1" r="AY108"/>
  <c i="11" r="J37"/>
  <c i="1" r="AX108"/>
  <c i="11" r="BI147"/>
  <c r="BH147"/>
  <c r="BG147"/>
  <c r="BF147"/>
  <c r="T147"/>
  <c r="T146"/>
  <c r="R147"/>
  <c r="R146"/>
  <c r="P147"/>
  <c r="P146"/>
  <c r="BI126"/>
  <c r="BH126"/>
  <c r="BG126"/>
  <c r="BF126"/>
  <c r="T126"/>
  <c r="T125"/>
  <c r="T124"/>
  <c r="T123"/>
  <c r="R126"/>
  <c r="R125"/>
  <c r="R124"/>
  <c r="R123"/>
  <c r="P126"/>
  <c r="P125"/>
  <c r="P124"/>
  <c r="P123"/>
  <c i="1" r="AU108"/>
  <c i="11" r="J119"/>
  <c r="F119"/>
  <c r="F117"/>
  <c r="E115"/>
  <c r="J93"/>
  <c r="F93"/>
  <c r="F91"/>
  <c r="E89"/>
  <c r="J26"/>
  <c r="E26"/>
  <c r="J120"/>
  <c r="J25"/>
  <c r="J20"/>
  <c r="E20"/>
  <c r="F94"/>
  <c r="J19"/>
  <c r="J14"/>
  <c r="J91"/>
  <c r="E7"/>
  <c r="E111"/>
  <c i="10" r="J182"/>
  <c r="J39"/>
  <c r="J38"/>
  <c i="1" r="AY106"/>
  <c i="10" r="J37"/>
  <c i="1" r="AX106"/>
  <c i="10" r="BI190"/>
  <c r="BH190"/>
  <c r="BG190"/>
  <c r="BF190"/>
  <c r="T190"/>
  <c r="R190"/>
  <c r="P190"/>
  <c r="BI187"/>
  <c r="BH187"/>
  <c r="BG187"/>
  <c r="BF187"/>
  <c r="T187"/>
  <c r="R187"/>
  <c r="P187"/>
  <c r="BI184"/>
  <c r="BH184"/>
  <c r="BG184"/>
  <c r="BF184"/>
  <c r="T184"/>
  <c r="R184"/>
  <c r="P184"/>
  <c r="J108"/>
  <c r="BI179"/>
  <c r="BH179"/>
  <c r="BG179"/>
  <c r="BF179"/>
  <c r="T179"/>
  <c r="R179"/>
  <c r="P179"/>
  <c r="BI178"/>
  <c r="BH178"/>
  <c r="BG178"/>
  <c r="BF178"/>
  <c r="T178"/>
  <c r="R178"/>
  <c r="P178"/>
  <c r="BI174"/>
  <c r="BH174"/>
  <c r="BG174"/>
  <c r="BF174"/>
  <c r="T174"/>
  <c r="T173"/>
  <c r="R174"/>
  <c r="R173"/>
  <c r="P174"/>
  <c r="P173"/>
  <c r="BI166"/>
  <c r="BH166"/>
  <c r="BG166"/>
  <c r="BF166"/>
  <c r="T166"/>
  <c r="T165"/>
  <c r="R166"/>
  <c r="R165"/>
  <c r="P166"/>
  <c r="P165"/>
  <c r="BI164"/>
  <c r="BH164"/>
  <c r="BG164"/>
  <c r="BF164"/>
  <c r="T164"/>
  <c r="R164"/>
  <c r="P164"/>
  <c r="BI163"/>
  <c r="BH163"/>
  <c r="BG163"/>
  <c r="BF163"/>
  <c r="T163"/>
  <c r="R163"/>
  <c r="P163"/>
  <c r="BI161"/>
  <c r="BH161"/>
  <c r="BG161"/>
  <c r="BF161"/>
  <c r="T161"/>
  <c r="R161"/>
  <c r="P161"/>
  <c r="BI158"/>
  <c r="BH158"/>
  <c r="BG158"/>
  <c r="BF158"/>
  <c r="T158"/>
  <c r="R158"/>
  <c r="P158"/>
  <c r="BI157"/>
  <c r="BH157"/>
  <c r="BG157"/>
  <c r="BF157"/>
  <c r="T157"/>
  <c r="R157"/>
  <c r="P157"/>
  <c r="BI153"/>
  <c r="BH153"/>
  <c r="BG153"/>
  <c r="BF153"/>
  <c r="T153"/>
  <c r="T152"/>
  <c r="R153"/>
  <c r="R152"/>
  <c r="P153"/>
  <c r="P152"/>
  <c r="BI147"/>
  <c r="BH147"/>
  <c r="BG147"/>
  <c r="BF147"/>
  <c r="T147"/>
  <c r="T146"/>
  <c r="R147"/>
  <c r="R146"/>
  <c r="P147"/>
  <c r="P146"/>
  <c r="BI141"/>
  <c r="BH141"/>
  <c r="BG141"/>
  <c r="BF141"/>
  <c r="T141"/>
  <c r="R141"/>
  <c r="P141"/>
  <c r="BI137"/>
  <c r="BH137"/>
  <c r="BG137"/>
  <c r="BF137"/>
  <c r="T137"/>
  <c r="R137"/>
  <c r="P137"/>
  <c r="BI134"/>
  <c r="BH134"/>
  <c r="BG134"/>
  <c r="BF134"/>
  <c r="T134"/>
  <c r="R134"/>
  <c r="P134"/>
  <c r="J127"/>
  <c r="F127"/>
  <c r="F125"/>
  <c r="E123"/>
  <c r="J93"/>
  <c r="F93"/>
  <c r="F91"/>
  <c r="E89"/>
  <c r="J26"/>
  <c r="E26"/>
  <c r="J94"/>
  <c r="J25"/>
  <c r="J20"/>
  <c r="E20"/>
  <c r="F128"/>
  <c r="J19"/>
  <c r="J14"/>
  <c r="J125"/>
  <c r="E7"/>
  <c r="E85"/>
  <c i="9" r="J39"/>
  <c r="J38"/>
  <c i="1" r="AY105"/>
  <c i="9" r="J37"/>
  <c i="1" r="AX105"/>
  <c i="9" r="BI214"/>
  <c r="BH214"/>
  <c r="BG214"/>
  <c r="BF214"/>
  <c r="T214"/>
  <c r="T213"/>
  <c r="R214"/>
  <c r="R213"/>
  <c r="P214"/>
  <c r="P213"/>
  <c r="BI208"/>
  <c r="BH208"/>
  <c r="BG208"/>
  <c r="BF208"/>
  <c r="T208"/>
  <c r="R208"/>
  <c r="P208"/>
  <c r="BI202"/>
  <c r="BH202"/>
  <c r="BG202"/>
  <c r="BF202"/>
  <c r="T202"/>
  <c r="R202"/>
  <c r="P202"/>
  <c r="BI196"/>
  <c r="BH196"/>
  <c r="BG196"/>
  <c r="BF196"/>
  <c r="T196"/>
  <c r="R196"/>
  <c r="P196"/>
  <c r="BI189"/>
  <c r="BH189"/>
  <c r="BG189"/>
  <c r="BF189"/>
  <c r="T189"/>
  <c r="T182"/>
  <c r="R189"/>
  <c r="R182"/>
  <c r="P189"/>
  <c r="P182"/>
  <c r="BI183"/>
  <c r="BH183"/>
  <c r="BG183"/>
  <c r="BF183"/>
  <c r="T183"/>
  <c r="R183"/>
  <c r="P183"/>
  <c r="BI176"/>
  <c r="BH176"/>
  <c r="BG176"/>
  <c r="BF176"/>
  <c r="T176"/>
  <c r="R176"/>
  <c r="P176"/>
  <c r="BI170"/>
  <c r="BH170"/>
  <c r="BG170"/>
  <c r="BF170"/>
  <c r="T170"/>
  <c r="R170"/>
  <c r="P170"/>
  <c r="BI167"/>
  <c r="BH167"/>
  <c r="BG167"/>
  <c r="BF167"/>
  <c r="T167"/>
  <c r="R167"/>
  <c r="P167"/>
  <c r="BI161"/>
  <c r="BH161"/>
  <c r="BG161"/>
  <c r="BF161"/>
  <c r="T161"/>
  <c r="R161"/>
  <c r="P161"/>
  <c r="BI154"/>
  <c r="BH154"/>
  <c r="BG154"/>
  <c r="BF154"/>
  <c r="T154"/>
  <c r="R154"/>
  <c r="P154"/>
  <c r="BI150"/>
  <c r="BH150"/>
  <c r="BG150"/>
  <c r="BF150"/>
  <c r="T150"/>
  <c r="R150"/>
  <c r="P150"/>
  <c r="BI147"/>
  <c r="BH147"/>
  <c r="BG147"/>
  <c r="BF147"/>
  <c r="T147"/>
  <c r="R147"/>
  <c r="P147"/>
  <c r="BI140"/>
  <c r="BH140"/>
  <c r="BG140"/>
  <c r="BF140"/>
  <c r="T140"/>
  <c r="R140"/>
  <c r="P140"/>
  <c r="BI134"/>
  <c r="BH134"/>
  <c r="BG134"/>
  <c r="BF134"/>
  <c r="T134"/>
  <c r="R134"/>
  <c r="P134"/>
  <c r="BI128"/>
  <c r="BH128"/>
  <c r="BG128"/>
  <c r="BF128"/>
  <c r="T128"/>
  <c r="R128"/>
  <c r="P128"/>
  <c r="J121"/>
  <c r="F121"/>
  <c r="F119"/>
  <c r="E117"/>
  <c r="J93"/>
  <c r="F93"/>
  <c r="F91"/>
  <c r="E89"/>
  <c r="J26"/>
  <c r="E26"/>
  <c r="J94"/>
  <c r="J25"/>
  <c r="J20"/>
  <c r="E20"/>
  <c r="F94"/>
  <c r="J19"/>
  <c r="J14"/>
  <c r="J119"/>
  <c r="E7"/>
  <c r="E85"/>
  <c i="8" r="J39"/>
  <c r="J38"/>
  <c i="1" r="AY104"/>
  <c i="8" r="J37"/>
  <c i="1" r="AX104"/>
  <c i="8" r="BI442"/>
  <c r="BH442"/>
  <c r="BG442"/>
  <c r="BF442"/>
  <c r="T442"/>
  <c r="R442"/>
  <c r="P442"/>
  <c r="BI438"/>
  <c r="BH438"/>
  <c r="BG438"/>
  <c r="BF438"/>
  <c r="T438"/>
  <c r="R438"/>
  <c r="P438"/>
  <c r="BI436"/>
  <c r="BH436"/>
  <c r="BG436"/>
  <c r="BF436"/>
  <c r="T436"/>
  <c r="R436"/>
  <c r="P436"/>
  <c r="BI435"/>
  <c r="BH435"/>
  <c r="BG435"/>
  <c r="BF435"/>
  <c r="T435"/>
  <c r="R435"/>
  <c r="P435"/>
  <c r="BI434"/>
  <c r="BH434"/>
  <c r="BG434"/>
  <c r="BF434"/>
  <c r="T434"/>
  <c r="R434"/>
  <c r="P434"/>
  <c r="BI433"/>
  <c r="BH433"/>
  <c r="BG433"/>
  <c r="BF433"/>
  <c r="T433"/>
  <c r="R433"/>
  <c r="P433"/>
  <c r="BI427"/>
  <c r="BH427"/>
  <c r="BG427"/>
  <c r="BF427"/>
  <c r="T427"/>
  <c r="R427"/>
  <c r="P427"/>
  <c r="BI423"/>
  <c r="BH423"/>
  <c r="BG423"/>
  <c r="BF423"/>
  <c r="T423"/>
  <c r="R423"/>
  <c r="P423"/>
  <c r="BI418"/>
  <c r="BH418"/>
  <c r="BG418"/>
  <c r="BF418"/>
  <c r="T418"/>
  <c r="R418"/>
  <c r="P418"/>
  <c r="BI414"/>
  <c r="BH414"/>
  <c r="BG414"/>
  <c r="BF414"/>
  <c r="T414"/>
  <c r="R414"/>
  <c r="P414"/>
  <c r="BI410"/>
  <c r="BH410"/>
  <c r="BG410"/>
  <c r="BF410"/>
  <c r="T410"/>
  <c r="R410"/>
  <c r="P410"/>
  <c r="BI406"/>
  <c r="BH406"/>
  <c r="BG406"/>
  <c r="BF406"/>
  <c r="T406"/>
  <c r="R406"/>
  <c r="P406"/>
  <c r="BI401"/>
  <c r="BH401"/>
  <c r="BG401"/>
  <c r="BF401"/>
  <c r="T401"/>
  <c r="R401"/>
  <c r="P401"/>
  <c r="BI396"/>
  <c r="BH396"/>
  <c r="BG396"/>
  <c r="BF396"/>
  <c r="T396"/>
  <c r="R396"/>
  <c r="P396"/>
  <c r="BI388"/>
  <c r="BH388"/>
  <c r="BG388"/>
  <c r="BF388"/>
  <c r="T388"/>
  <c r="R388"/>
  <c r="P388"/>
  <c r="BI383"/>
  <c r="BH383"/>
  <c r="BG383"/>
  <c r="BF383"/>
  <c r="T383"/>
  <c r="R383"/>
  <c r="P383"/>
  <c r="BI378"/>
  <c r="BH378"/>
  <c r="BG378"/>
  <c r="BF378"/>
  <c r="T378"/>
  <c r="R378"/>
  <c r="P378"/>
  <c r="BI373"/>
  <c r="BH373"/>
  <c r="BG373"/>
  <c r="BF373"/>
  <c r="T373"/>
  <c r="R373"/>
  <c r="P373"/>
  <c r="BI369"/>
  <c r="BH369"/>
  <c r="BG369"/>
  <c r="BF369"/>
  <c r="T369"/>
  <c r="R369"/>
  <c r="P369"/>
  <c r="BI362"/>
  <c r="BH362"/>
  <c r="BG362"/>
  <c r="BF362"/>
  <c r="T362"/>
  <c r="R362"/>
  <c r="P362"/>
  <c r="BI356"/>
  <c r="BH356"/>
  <c r="BG356"/>
  <c r="BF356"/>
  <c r="T356"/>
  <c r="R356"/>
  <c r="P356"/>
  <c r="BI352"/>
  <c r="BH352"/>
  <c r="BG352"/>
  <c r="BF352"/>
  <c r="T352"/>
  <c r="T351"/>
  <c r="R352"/>
  <c r="R351"/>
  <c r="P352"/>
  <c r="P351"/>
  <c r="BI346"/>
  <c r="BH346"/>
  <c r="BG346"/>
  <c r="BF346"/>
  <c r="T346"/>
  <c r="R346"/>
  <c r="P346"/>
  <c r="BI342"/>
  <c r="BH342"/>
  <c r="BG342"/>
  <c r="BF342"/>
  <c r="T342"/>
  <c r="R342"/>
  <c r="P342"/>
  <c r="BI337"/>
  <c r="BH337"/>
  <c r="BG337"/>
  <c r="BF337"/>
  <c r="T337"/>
  <c r="R337"/>
  <c r="P337"/>
  <c r="BI330"/>
  <c r="BH330"/>
  <c r="BG330"/>
  <c r="BF330"/>
  <c r="T330"/>
  <c r="R330"/>
  <c r="P330"/>
  <c r="BI325"/>
  <c r="BH325"/>
  <c r="BG325"/>
  <c r="BF325"/>
  <c r="T325"/>
  <c r="R325"/>
  <c r="P325"/>
  <c r="BI319"/>
  <c r="BH319"/>
  <c r="BG319"/>
  <c r="BF319"/>
  <c r="T319"/>
  <c r="R319"/>
  <c r="P319"/>
  <c r="BI311"/>
  <c r="BH311"/>
  <c r="BG311"/>
  <c r="BF311"/>
  <c r="T311"/>
  <c r="R311"/>
  <c r="P311"/>
  <c r="BI304"/>
  <c r="BH304"/>
  <c r="BG304"/>
  <c r="BF304"/>
  <c r="T304"/>
  <c r="R304"/>
  <c r="P304"/>
  <c r="BI295"/>
  <c r="BH295"/>
  <c r="BG295"/>
  <c r="BF295"/>
  <c r="T295"/>
  <c r="R295"/>
  <c r="P295"/>
  <c r="BI289"/>
  <c r="BH289"/>
  <c r="BG289"/>
  <c r="BF289"/>
  <c r="T289"/>
  <c r="R289"/>
  <c r="P289"/>
  <c r="BI284"/>
  <c r="BH284"/>
  <c r="BG284"/>
  <c r="BF284"/>
  <c r="T284"/>
  <c r="R284"/>
  <c r="P284"/>
  <c r="BI281"/>
  <c r="BH281"/>
  <c r="BG281"/>
  <c r="BF281"/>
  <c r="T281"/>
  <c r="R281"/>
  <c r="P281"/>
  <c r="BI274"/>
  <c r="BH274"/>
  <c r="BG274"/>
  <c r="BF274"/>
  <c r="T274"/>
  <c r="R274"/>
  <c r="P274"/>
  <c r="BI269"/>
  <c r="BH269"/>
  <c r="BG269"/>
  <c r="BF269"/>
  <c r="T269"/>
  <c r="R269"/>
  <c r="P269"/>
  <c r="BI264"/>
  <c r="BH264"/>
  <c r="BG264"/>
  <c r="BF264"/>
  <c r="T264"/>
  <c r="R264"/>
  <c r="P264"/>
  <c r="BI258"/>
  <c r="BH258"/>
  <c r="BG258"/>
  <c r="BF258"/>
  <c r="T258"/>
  <c r="R258"/>
  <c r="P258"/>
  <c r="BI256"/>
  <c r="BH256"/>
  <c r="BG256"/>
  <c r="BF256"/>
  <c r="T256"/>
  <c r="R256"/>
  <c r="P256"/>
  <c r="BI251"/>
  <c r="BH251"/>
  <c r="BG251"/>
  <c r="BF251"/>
  <c r="T251"/>
  <c r="R251"/>
  <c r="P251"/>
  <c r="BI245"/>
  <c r="BH245"/>
  <c r="BG245"/>
  <c r="BF245"/>
  <c r="T245"/>
  <c r="R245"/>
  <c r="P245"/>
  <c r="BI242"/>
  <c r="BH242"/>
  <c r="BG242"/>
  <c r="BF242"/>
  <c r="T242"/>
  <c r="R242"/>
  <c r="P242"/>
  <c r="BI235"/>
  <c r="BH235"/>
  <c r="BG235"/>
  <c r="BF235"/>
  <c r="T235"/>
  <c r="R235"/>
  <c r="P235"/>
  <c r="BI227"/>
  <c r="BH227"/>
  <c r="BG227"/>
  <c r="BF227"/>
  <c r="T227"/>
  <c r="R227"/>
  <c r="P227"/>
  <c r="BI221"/>
  <c r="BH221"/>
  <c r="BG221"/>
  <c r="BF221"/>
  <c r="T221"/>
  <c r="R221"/>
  <c r="P221"/>
  <c r="BI210"/>
  <c r="BH210"/>
  <c r="BG210"/>
  <c r="BF210"/>
  <c r="T210"/>
  <c r="T195"/>
  <c r="R210"/>
  <c r="R195"/>
  <c r="P210"/>
  <c r="P195"/>
  <c r="BI196"/>
  <c r="BH196"/>
  <c r="BG196"/>
  <c r="BF196"/>
  <c r="T196"/>
  <c r="R196"/>
  <c r="P196"/>
  <c r="BI192"/>
  <c r="BH192"/>
  <c r="BG192"/>
  <c r="BF192"/>
  <c r="T192"/>
  <c r="R192"/>
  <c r="P192"/>
  <c r="BI180"/>
  <c r="BH180"/>
  <c r="BG180"/>
  <c r="BF180"/>
  <c r="T180"/>
  <c r="R180"/>
  <c r="P180"/>
  <c r="BI167"/>
  <c r="BH167"/>
  <c r="BG167"/>
  <c r="BF167"/>
  <c r="T167"/>
  <c r="R167"/>
  <c r="P167"/>
  <c r="BI160"/>
  <c r="BH160"/>
  <c r="BG160"/>
  <c r="BF160"/>
  <c r="T160"/>
  <c r="R160"/>
  <c r="P160"/>
  <c r="BI154"/>
  <c r="BH154"/>
  <c r="BG154"/>
  <c r="BF154"/>
  <c r="T154"/>
  <c r="R154"/>
  <c r="P154"/>
  <c r="BI150"/>
  <c r="BH150"/>
  <c r="BG150"/>
  <c r="BF150"/>
  <c r="T150"/>
  <c r="R150"/>
  <c r="P150"/>
  <c r="BI144"/>
  <c r="BH144"/>
  <c r="BG144"/>
  <c r="BF144"/>
  <c r="T144"/>
  <c r="R144"/>
  <c r="P144"/>
  <c r="BI138"/>
  <c r="BH138"/>
  <c r="BG138"/>
  <c r="BF138"/>
  <c r="T138"/>
  <c r="R138"/>
  <c r="P138"/>
  <c r="J131"/>
  <c r="F131"/>
  <c r="F129"/>
  <c r="E127"/>
  <c r="J93"/>
  <c r="F93"/>
  <c r="F91"/>
  <c r="E89"/>
  <c r="J26"/>
  <c r="E26"/>
  <c r="J94"/>
  <c r="J25"/>
  <c r="J20"/>
  <c r="E20"/>
  <c r="F132"/>
  <c r="J19"/>
  <c r="J14"/>
  <c r="J129"/>
  <c r="E7"/>
  <c r="E85"/>
  <c i="7" r="J39"/>
  <c r="J38"/>
  <c i="1" r="AY102"/>
  <c i="7" r="J37"/>
  <c i="1" r="AX102"/>
  <c i="7" r="BI159"/>
  <c r="BH159"/>
  <c r="BG159"/>
  <c r="BF159"/>
  <c r="T159"/>
  <c r="R159"/>
  <c r="P159"/>
  <c r="BI156"/>
  <c r="BH156"/>
  <c r="BG156"/>
  <c r="BF156"/>
  <c r="T156"/>
  <c r="R156"/>
  <c r="P156"/>
  <c r="BI153"/>
  <c r="BH153"/>
  <c r="BG153"/>
  <c r="BF153"/>
  <c r="T153"/>
  <c r="R153"/>
  <c r="P153"/>
  <c r="BI147"/>
  <c r="BH147"/>
  <c r="BG147"/>
  <c r="BF147"/>
  <c r="T147"/>
  <c r="R147"/>
  <c r="P147"/>
  <c r="BI140"/>
  <c r="BH140"/>
  <c r="BG140"/>
  <c r="BF140"/>
  <c r="T140"/>
  <c r="R140"/>
  <c r="P140"/>
  <c r="BI131"/>
  <c r="BH131"/>
  <c r="BG131"/>
  <c r="BF131"/>
  <c r="T131"/>
  <c r="R131"/>
  <c r="P131"/>
  <c r="BI125"/>
  <c r="BH125"/>
  <c r="BG125"/>
  <c r="BF125"/>
  <c r="T125"/>
  <c r="R125"/>
  <c r="P125"/>
  <c r="J118"/>
  <c r="F118"/>
  <c r="F116"/>
  <c r="E114"/>
  <c r="J93"/>
  <c r="F93"/>
  <c r="F91"/>
  <c r="E89"/>
  <c r="J26"/>
  <c r="E26"/>
  <c r="J94"/>
  <c r="J25"/>
  <c r="J20"/>
  <c r="E20"/>
  <c r="F94"/>
  <c r="J19"/>
  <c r="J14"/>
  <c r="J116"/>
  <c r="E7"/>
  <c r="E110"/>
  <c i="6" r="J39"/>
  <c r="J38"/>
  <c i="1" r="AY101"/>
  <c i="6" r="J37"/>
  <c i="1" r="AX101"/>
  <c i="6" r="BI235"/>
  <c r="BH235"/>
  <c r="BG235"/>
  <c r="BF235"/>
  <c r="T235"/>
  <c r="T234"/>
  <c r="R235"/>
  <c r="R234"/>
  <c r="P235"/>
  <c r="P234"/>
  <c r="BI229"/>
  <c r="BH229"/>
  <c r="BG229"/>
  <c r="BF229"/>
  <c r="T229"/>
  <c r="R229"/>
  <c r="P229"/>
  <c r="BI223"/>
  <c r="BH223"/>
  <c r="BG223"/>
  <c r="BF223"/>
  <c r="T223"/>
  <c r="R223"/>
  <c r="P223"/>
  <c r="BI217"/>
  <c r="BH217"/>
  <c r="BG217"/>
  <c r="BF217"/>
  <c r="T217"/>
  <c r="R217"/>
  <c r="P217"/>
  <c r="BI210"/>
  <c r="BH210"/>
  <c r="BG210"/>
  <c r="BF210"/>
  <c r="T210"/>
  <c r="R210"/>
  <c r="P210"/>
  <c r="BI204"/>
  <c r="BH204"/>
  <c r="BG204"/>
  <c r="BF204"/>
  <c r="T204"/>
  <c r="R204"/>
  <c r="P204"/>
  <c r="BI198"/>
  <c r="BH198"/>
  <c r="BG198"/>
  <c r="BF198"/>
  <c r="T198"/>
  <c r="R198"/>
  <c r="P198"/>
  <c r="BI192"/>
  <c r="BH192"/>
  <c r="BG192"/>
  <c r="BF192"/>
  <c r="T192"/>
  <c r="R192"/>
  <c r="P192"/>
  <c r="BI189"/>
  <c r="BH189"/>
  <c r="BG189"/>
  <c r="BF189"/>
  <c r="T189"/>
  <c r="R189"/>
  <c r="P189"/>
  <c r="BI181"/>
  <c r="BH181"/>
  <c r="BG181"/>
  <c r="BF181"/>
  <c r="T181"/>
  <c r="R181"/>
  <c r="P181"/>
  <c r="BI175"/>
  <c r="BH175"/>
  <c r="BG175"/>
  <c r="BF175"/>
  <c r="T175"/>
  <c r="R175"/>
  <c r="P175"/>
  <c r="BI169"/>
  <c r="BH169"/>
  <c r="BG169"/>
  <c r="BF169"/>
  <c r="T169"/>
  <c r="R169"/>
  <c r="P169"/>
  <c r="BI163"/>
  <c r="BH163"/>
  <c r="BG163"/>
  <c r="BF163"/>
  <c r="T163"/>
  <c r="R163"/>
  <c r="P163"/>
  <c r="BI152"/>
  <c r="BH152"/>
  <c r="BG152"/>
  <c r="BF152"/>
  <c r="T152"/>
  <c r="R152"/>
  <c r="P152"/>
  <c r="BI147"/>
  <c r="BH147"/>
  <c r="BG147"/>
  <c r="BF147"/>
  <c r="T147"/>
  <c r="R147"/>
  <c r="P147"/>
  <c r="BI134"/>
  <c r="BH134"/>
  <c r="BG134"/>
  <c r="BF134"/>
  <c r="T134"/>
  <c r="R134"/>
  <c r="P134"/>
  <c r="BI128"/>
  <c r="BH128"/>
  <c r="BG128"/>
  <c r="BF128"/>
  <c r="T128"/>
  <c r="R128"/>
  <c r="P128"/>
  <c r="J121"/>
  <c r="F121"/>
  <c r="F119"/>
  <c r="E117"/>
  <c r="J93"/>
  <c r="F93"/>
  <c r="F91"/>
  <c r="E89"/>
  <c r="J26"/>
  <c r="E26"/>
  <c r="J122"/>
  <c r="J25"/>
  <c r="J20"/>
  <c r="E20"/>
  <c r="F122"/>
  <c r="J19"/>
  <c r="J14"/>
  <c r="J119"/>
  <c r="E7"/>
  <c r="E113"/>
  <c i="5" r="J39"/>
  <c r="J38"/>
  <c i="1" r="AY100"/>
  <c i="5" r="J37"/>
  <c i="1" r="AX100"/>
  <c i="5" r="BI283"/>
  <c r="BH283"/>
  <c r="BG283"/>
  <c r="BF283"/>
  <c r="T283"/>
  <c r="T282"/>
  <c r="R283"/>
  <c r="R282"/>
  <c r="P283"/>
  <c r="P282"/>
  <c r="BI280"/>
  <c r="BH280"/>
  <c r="BG280"/>
  <c r="BF280"/>
  <c r="T280"/>
  <c r="T279"/>
  <c r="R280"/>
  <c r="R279"/>
  <c r="P280"/>
  <c r="P279"/>
  <c r="BI274"/>
  <c r="BH274"/>
  <c r="BG274"/>
  <c r="BF274"/>
  <c r="T274"/>
  <c r="T273"/>
  <c r="R274"/>
  <c r="R273"/>
  <c r="P274"/>
  <c r="P273"/>
  <c r="BI267"/>
  <c r="BH267"/>
  <c r="BG267"/>
  <c r="BF267"/>
  <c r="T267"/>
  <c r="R267"/>
  <c r="P267"/>
  <c r="BI261"/>
  <c r="BH261"/>
  <c r="BG261"/>
  <c r="BF261"/>
  <c r="T261"/>
  <c r="R261"/>
  <c r="P261"/>
  <c r="BI255"/>
  <c r="BH255"/>
  <c r="BG255"/>
  <c r="BF255"/>
  <c r="T255"/>
  <c r="R255"/>
  <c r="P255"/>
  <c r="BI245"/>
  <c r="BH245"/>
  <c r="BG245"/>
  <c r="BF245"/>
  <c r="T245"/>
  <c r="T235"/>
  <c r="R245"/>
  <c r="R235"/>
  <c r="P245"/>
  <c r="P235"/>
  <c r="BI236"/>
  <c r="BH236"/>
  <c r="BG236"/>
  <c r="BF236"/>
  <c r="T236"/>
  <c r="R236"/>
  <c r="P236"/>
  <c r="BI228"/>
  <c r="BH228"/>
  <c r="BG228"/>
  <c r="BF228"/>
  <c r="T228"/>
  <c r="T219"/>
  <c r="R228"/>
  <c r="R219"/>
  <c r="P228"/>
  <c r="P219"/>
  <c r="BI220"/>
  <c r="BH220"/>
  <c r="BG220"/>
  <c r="BF220"/>
  <c r="T220"/>
  <c r="R220"/>
  <c r="P220"/>
  <c r="BI213"/>
  <c r="BH213"/>
  <c r="BG213"/>
  <c r="BF213"/>
  <c r="T213"/>
  <c r="R213"/>
  <c r="P213"/>
  <c r="BI209"/>
  <c r="BH209"/>
  <c r="BG209"/>
  <c r="BF209"/>
  <c r="T209"/>
  <c r="R209"/>
  <c r="P209"/>
  <c r="BI203"/>
  <c r="BH203"/>
  <c r="BG203"/>
  <c r="BF203"/>
  <c r="T203"/>
  <c r="R203"/>
  <c r="P203"/>
  <c r="BI200"/>
  <c r="BH200"/>
  <c r="BG200"/>
  <c r="BF200"/>
  <c r="T200"/>
  <c r="R200"/>
  <c r="P200"/>
  <c r="BI194"/>
  <c r="BH194"/>
  <c r="BG194"/>
  <c r="BF194"/>
  <c r="T194"/>
  <c r="R194"/>
  <c r="P194"/>
  <c r="BI191"/>
  <c r="BH191"/>
  <c r="BG191"/>
  <c r="BF191"/>
  <c r="T191"/>
  <c r="R191"/>
  <c r="P191"/>
  <c r="BI185"/>
  <c r="BH185"/>
  <c r="BG185"/>
  <c r="BF185"/>
  <c r="T185"/>
  <c r="R185"/>
  <c r="P185"/>
  <c r="BI180"/>
  <c r="BH180"/>
  <c r="BG180"/>
  <c r="BF180"/>
  <c r="T180"/>
  <c r="R180"/>
  <c r="P180"/>
  <c r="BI174"/>
  <c r="BH174"/>
  <c r="BG174"/>
  <c r="BF174"/>
  <c r="T174"/>
  <c r="R174"/>
  <c r="P174"/>
  <c r="BI163"/>
  <c r="BH163"/>
  <c r="BG163"/>
  <c r="BF163"/>
  <c r="T163"/>
  <c r="R163"/>
  <c r="P163"/>
  <c r="BI159"/>
  <c r="BH159"/>
  <c r="BG159"/>
  <c r="BF159"/>
  <c r="T159"/>
  <c r="R159"/>
  <c r="P159"/>
  <c r="BI148"/>
  <c r="BH148"/>
  <c r="BG148"/>
  <c r="BF148"/>
  <c r="T148"/>
  <c r="R148"/>
  <c r="P148"/>
  <c r="BI141"/>
  <c r="BH141"/>
  <c r="BG141"/>
  <c r="BF141"/>
  <c r="T141"/>
  <c r="R141"/>
  <c r="P141"/>
  <c r="BI136"/>
  <c r="BH136"/>
  <c r="BG136"/>
  <c r="BF136"/>
  <c r="T136"/>
  <c r="R136"/>
  <c r="P136"/>
  <c r="BI131"/>
  <c r="BH131"/>
  <c r="BG131"/>
  <c r="BF131"/>
  <c r="T131"/>
  <c r="R131"/>
  <c r="P131"/>
  <c r="J124"/>
  <c r="F124"/>
  <c r="F122"/>
  <c r="E120"/>
  <c r="J93"/>
  <c r="F93"/>
  <c r="F91"/>
  <c r="E89"/>
  <c r="J26"/>
  <c r="E26"/>
  <c r="J125"/>
  <c r="J25"/>
  <c r="J20"/>
  <c r="E20"/>
  <c r="F125"/>
  <c r="J19"/>
  <c r="J14"/>
  <c r="J122"/>
  <c r="E7"/>
  <c r="E116"/>
  <c i="4" r="J39"/>
  <c r="J38"/>
  <c i="1" r="AY98"/>
  <c i="4" r="J37"/>
  <c i="1" r="AX98"/>
  <c i="4" r="BI158"/>
  <c r="BH158"/>
  <c r="BG158"/>
  <c r="BF158"/>
  <c r="T158"/>
  <c r="T157"/>
  <c r="R158"/>
  <c r="R157"/>
  <c r="P158"/>
  <c r="P157"/>
  <c r="BI154"/>
  <c r="BH154"/>
  <c r="BG154"/>
  <c r="BF154"/>
  <c r="T154"/>
  <c r="R154"/>
  <c r="P154"/>
  <c r="BI148"/>
  <c r="BH148"/>
  <c r="BG148"/>
  <c r="BF148"/>
  <c r="T148"/>
  <c r="R148"/>
  <c r="P148"/>
  <c r="BI142"/>
  <c r="BH142"/>
  <c r="BG142"/>
  <c r="BF142"/>
  <c r="T142"/>
  <c r="R142"/>
  <c r="P142"/>
  <c r="BI138"/>
  <c r="BH138"/>
  <c r="BG138"/>
  <c r="BF138"/>
  <c r="T138"/>
  <c r="R138"/>
  <c r="P138"/>
  <c r="BI132"/>
  <c r="BH132"/>
  <c r="BG132"/>
  <c r="BF132"/>
  <c r="T132"/>
  <c r="R132"/>
  <c r="P132"/>
  <c r="BI126"/>
  <c r="BH126"/>
  <c r="BG126"/>
  <c r="BF126"/>
  <c r="T126"/>
  <c r="R126"/>
  <c r="P126"/>
  <c r="J119"/>
  <c r="F119"/>
  <c r="F117"/>
  <c r="E115"/>
  <c r="J93"/>
  <c r="F93"/>
  <c r="F91"/>
  <c r="E89"/>
  <c r="J26"/>
  <c r="E26"/>
  <c r="J94"/>
  <c r="J25"/>
  <c r="J20"/>
  <c r="E20"/>
  <c r="F120"/>
  <c r="J19"/>
  <c r="J14"/>
  <c r="J117"/>
  <c r="E7"/>
  <c r="E111"/>
  <c i="3" r="J39"/>
  <c r="J38"/>
  <c i="1" r="AY97"/>
  <c i="3" r="J37"/>
  <c i="1" r="AX97"/>
  <c i="3" r="BI308"/>
  <c r="BH308"/>
  <c r="BG308"/>
  <c r="BF308"/>
  <c r="T308"/>
  <c r="R308"/>
  <c r="P308"/>
  <c r="BI307"/>
  <c r="BH307"/>
  <c r="BG307"/>
  <c r="BF307"/>
  <c r="T307"/>
  <c r="R307"/>
  <c r="P307"/>
  <c r="BI304"/>
  <c r="BH304"/>
  <c r="BG304"/>
  <c r="BF304"/>
  <c r="T304"/>
  <c r="T303"/>
  <c r="R304"/>
  <c r="R303"/>
  <c r="P304"/>
  <c r="P303"/>
  <c r="BI298"/>
  <c r="BH298"/>
  <c r="BG298"/>
  <c r="BF298"/>
  <c r="T298"/>
  <c r="T297"/>
  <c r="R298"/>
  <c r="R297"/>
  <c r="P298"/>
  <c r="P297"/>
  <c r="BI291"/>
  <c r="BH291"/>
  <c r="BG291"/>
  <c r="BF291"/>
  <c r="T291"/>
  <c r="R291"/>
  <c r="P291"/>
  <c r="BI284"/>
  <c r="BH284"/>
  <c r="BG284"/>
  <c r="BF284"/>
  <c r="T284"/>
  <c r="R284"/>
  <c r="P284"/>
  <c r="BI277"/>
  <c r="BH277"/>
  <c r="BG277"/>
  <c r="BF277"/>
  <c r="T277"/>
  <c r="R277"/>
  <c r="P277"/>
  <c r="BI270"/>
  <c r="BH270"/>
  <c r="BG270"/>
  <c r="BF270"/>
  <c r="T270"/>
  <c r="R270"/>
  <c r="P270"/>
  <c r="BI268"/>
  <c r="BH268"/>
  <c r="BG268"/>
  <c r="BF268"/>
  <c r="T268"/>
  <c r="R268"/>
  <c r="P268"/>
  <c r="BI262"/>
  <c r="BH262"/>
  <c r="BG262"/>
  <c r="BF262"/>
  <c r="T262"/>
  <c r="R262"/>
  <c r="P262"/>
  <c r="BI254"/>
  <c r="BH254"/>
  <c r="BG254"/>
  <c r="BF254"/>
  <c r="T254"/>
  <c r="T246"/>
  <c r="R254"/>
  <c r="R246"/>
  <c r="P254"/>
  <c r="P246"/>
  <c r="BI247"/>
  <c r="BH247"/>
  <c r="BG247"/>
  <c r="BF247"/>
  <c r="T247"/>
  <c r="R247"/>
  <c r="P247"/>
  <c r="BI241"/>
  <c r="BH241"/>
  <c r="BG241"/>
  <c r="BF241"/>
  <c r="T241"/>
  <c r="T240"/>
  <c r="R241"/>
  <c r="R240"/>
  <c r="P241"/>
  <c r="P240"/>
  <c r="BI234"/>
  <c r="BH234"/>
  <c r="BG234"/>
  <c r="BF234"/>
  <c r="T234"/>
  <c r="T233"/>
  <c r="R234"/>
  <c r="R233"/>
  <c r="P234"/>
  <c r="P233"/>
  <c r="BI225"/>
  <c r="BH225"/>
  <c r="BG225"/>
  <c r="BF225"/>
  <c r="T225"/>
  <c r="R225"/>
  <c r="P225"/>
  <c r="BI219"/>
  <c r="BH219"/>
  <c r="BG219"/>
  <c r="BF219"/>
  <c r="T219"/>
  <c r="R219"/>
  <c r="P219"/>
  <c r="BI211"/>
  <c r="BH211"/>
  <c r="BG211"/>
  <c r="BF211"/>
  <c r="T211"/>
  <c r="R211"/>
  <c r="P211"/>
  <c r="BI208"/>
  <c r="BH208"/>
  <c r="BG208"/>
  <c r="BF208"/>
  <c r="T208"/>
  <c r="R208"/>
  <c r="P208"/>
  <c r="BI200"/>
  <c r="BH200"/>
  <c r="BG200"/>
  <c r="BF200"/>
  <c r="T200"/>
  <c r="R200"/>
  <c r="P200"/>
  <c r="BI197"/>
  <c r="BH197"/>
  <c r="BG197"/>
  <c r="BF197"/>
  <c r="T197"/>
  <c r="R197"/>
  <c r="P197"/>
  <c r="BI191"/>
  <c r="BH191"/>
  <c r="BG191"/>
  <c r="BF191"/>
  <c r="T191"/>
  <c r="R191"/>
  <c r="P191"/>
  <c r="BI183"/>
  <c r="BH183"/>
  <c r="BG183"/>
  <c r="BF183"/>
  <c r="T183"/>
  <c r="R183"/>
  <c r="P183"/>
  <c r="BI168"/>
  <c r="BH168"/>
  <c r="BG168"/>
  <c r="BF168"/>
  <c r="T168"/>
  <c r="R168"/>
  <c r="P168"/>
  <c r="BI165"/>
  <c r="BH165"/>
  <c r="BG165"/>
  <c r="BF165"/>
  <c r="T165"/>
  <c r="R165"/>
  <c r="P165"/>
  <c r="BI149"/>
  <c r="BH149"/>
  <c r="BG149"/>
  <c r="BF149"/>
  <c r="T149"/>
  <c r="R149"/>
  <c r="P149"/>
  <c r="BI142"/>
  <c r="BH142"/>
  <c r="BG142"/>
  <c r="BF142"/>
  <c r="T142"/>
  <c r="R142"/>
  <c r="P142"/>
  <c r="BI137"/>
  <c r="BH137"/>
  <c r="BG137"/>
  <c r="BF137"/>
  <c r="T137"/>
  <c r="R137"/>
  <c r="P137"/>
  <c r="BI132"/>
  <c r="BH132"/>
  <c r="BG132"/>
  <c r="BF132"/>
  <c r="T132"/>
  <c r="R132"/>
  <c r="P132"/>
  <c r="J125"/>
  <c r="F125"/>
  <c r="F123"/>
  <c r="E121"/>
  <c r="J93"/>
  <c r="F93"/>
  <c r="F91"/>
  <c r="E89"/>
  <c r="J26"/>
  <c r="E26"/>
  <c r="J126"/>
  <c r="J25"/>
  <c r="J20"/>
  <c r="E20"/>
  <c r="F126"/>
  <c r="J19"/>
  <c r="J14"/>
  <c r="J123"/>
  <c r="E7"/>
  <c r="E117"/>
  <c i="2" r="J39"/>
  <c r="J38"/>
  <c i="1" r="AY96"/>
  <c i="2" r="J37"/>
  <c i="1" r="AX96"/>
  <c i="2" r="BI308"/>
  <c r="BH308"/>
  <c r="BG308"/>
  <c r="BF308"/>
  <c r="T308"/>
  <c r="R308"/>
  <c r="P308"/>
  <c r="BI306"/>
  <c r="BH306"/>
  <c r="BG306"/>
  <c r="BF306"/>
  <c r="T306"/>
  <c r="R306"/>
  <c r="P306"/>
  <c r="BI303"/>
  <c r="BH303"/>
  <c r="BG303"/>
  <c r="BF303"/>
  <c r="T303"/>
  <c r="T302"/>
  <c r="R303"/>
  <c r="R302"/>
  <c r="P303"/>
  <c r="P302"/>
  <c r="BI297"/>
  <c r="BH297"/>
  <c r="BG297"/>
  <c r="BF297"/>
  <c r="T297"/>
  <c r="T296"/>
  <c r="R297"/>
  <c r="R296"/>
  <c r="P297"/>
  <c r="P296"/>
  <c r="BI290"/>
  <c r="BH290"/>
  <c r="BG290"/>
  <c r="BF290"/>
  <c r="T290"/>
  <c r="R290"/>
  <c r="P290"/>
  <c r="BI283"/>
  <c r="BH283"/>
  <c r="BG283"/>
  <c r="BF283"/>
  <c r="T283"/>
  <c r="R283"/>
  <c r="P283"/>
  <c r="BI276"/>
  <c r="BH276"/>
  <c r="BG276"/>
  <c r="BF276"/>
  <c r="T276"/>
  <c r="R276"/>
  <c r="P276"/>
  <c r="BI269"/>
  <c r="BH269"/>
  <c r="BG269"/>
  <c r="BF269"/>
  <c r="T269"/>
  <c r="R269"/>
  <c r="P269"/>
  <c r="BI267"/>
  <c r="BH267"/>
  <c r="BG267"/>
  <c r="BF267"/>
  <c r="T267"/>
  <c r="R267"/>
  <c r="P267"/>
  <c r="BI261"/>
  <c r="BH261"/>
  <c r="BG261"/>
  <c r="BF261"/>
  <c r="T261"/>
  <c r="R261"/>
  <c r="P261"/>
  <c r="BI255"/>
  <c r="BH255"/>
  <c r="BG255"/>
  <c r="BF255"/>
  <c r="T255"/>
  <c r="T254"/>
  <c r="R255"/>
  <c r="R254"/>
  <c r="P255"/>
  <c r="P254"/>
  <c r="BI249"/>
  <c r="BH249"/>
  <c r="BG249"/>
  <c r="BF249"/>
  <c r="T249"/>
  <c r="R249"/>
  <c r="P249"/>
  <c r="BI242"/>
  <c r="BH242"/>
  <c r="BG242"/>
  <c r="BF242"/>
  <c r="T242"/>
  <c r="R242"/>
  <c r="P242"/>
  <c r="BI235"/>
  <c r="BH235"/>
  <c r="BG235"/>
  <c r="BF235"/>
  <c r="T235"/>
  <c r="T234"/>
  <c r="R235"/>
  <c r="R234"/>
  <c r="P235"/>
  <c r="P234"/>
  <c r="BI228"/>
  <c r="BH228"/>
  <c r="BG228"/>
  <c r="BF228"/>
  <c r="T228"/>
  <c r="R228"/>
  <c r="P228"/>
  <c r="BI222"/>
  <c r="BH222"/>
  <c r="BG222"/>
  <c r="BF222"/>
  <c r="T222"/>
  <c r="R222"/>
  <c r="P222"/>
  <c r="BI212"/>
  <c r="BH212"/>
  <c r="BG212"/>
  <c r="BF212"/>
  <c r="T212"/>
  <c r="R212"/>
  <c r="P212"/>
  <c r="BI209"/>
  <c r="BH209"/>
  <c r="BG209"/>
  <c r="BF209"/>
  <c r="T209"/>
  <c r="R209"/>
  <c r="P209"/>
  <c r="BI203"/>
  <c r="BH203"/>
  <c r="BG203"/>
  <c r="BF203"/>
  <c r="T203"/>
  <c r="R203"/>
  <c r="P203"/>
  <c r="BI200"/>
  <c r="BH200"/>
  <c r="BG200"/>
  <c r="BF200"/>
  <c r="T200"/>
  <c r="R200"/>
  <c r="P200"/>
  <c r="BI192"/>
  <c r="BH192"/>
  <c r="BG192"/>
  <c r="BF192"/>
  <c r="T192"/>
  <c r="R192"/>
  <c r="P192"/>
  <c r="BI186"/>
  <c r="BH186"/>
  <c r="BG186"/>
  <c r="BF186"/>
  <c r="T186"/>
  <c r="R186"/>
  <c r="P186"/>
  <c r="BI180"/>
  <c r="BH180"/>
  <c r="BG180"/>
  <c r="BF180"/>
  <c r="T180"/>
  <c r="R180"/>
  <c r="P180"/>
  <c r="BI167"/>
  <c r="BH167"/>
  <c r="BG167"/>
  <c r="BF167"/>
  <c r="T167"/>
  <c r="R167"/>
  <c r="P167"/>
  <c r="BI164"/>
  <c r="BH164"/>
  <c r="BG164"/>
  <c r="BF164"/>
  <c r="T164"/>
  <c r="R164"/>
  <c r="P164"/>
  <c r="BI149"/>
  <c r="BH149"/>
  <c r="BG149"/>
  <c r="BF149"/>
  <c r="T149"/>
  <c r="R149"/>
  <c r="P149"/>
  <c r="BI142"/>
  <c r="BH142"/>
  <c r="BG142"/>
  <c r="BF142"/>
  <c r="T142"/>
  <c r="R142"/>
  <c r="P142"/>
  <c r="BI137"/>
  <c r="BH137"/>
  <c r="BG137"/>
  <c r="BF137"/>
  <c r="T137"/>
  <c r="R137"/>
  <c r="P137"/>
  <c r="BI132"/>
  <c r="BH132"/>
  <c r="BG132"/>
  <c r="BF132"/>
  <c r="T132"/>
  <c r="R132"/>
  <c r="P132"/>
  <c r="J125"/>
  <c r="F125"/>
  <c r="F123"/>
  <c r="E121"/>
  <c r="J93"/>
  <c r="F93"/>
  <c r="F91"/>
  <c r="E89"/>
  <c r="J26"/>
  <c r="E26"/>
  <c r="J94"/>
  <c r="J25"/>
  <c r="J20"/>
  <c r="E20"/>
  <c r="F126"/>
  <c r="J19"/>
  <c r="J14"/>
  <c r="J123"/>
  <c r="E7"/>
  <c r="E85"/>
  <c i="1" r="L90"/>
  <c r="AM90"/>
  <c r="AM89"/>
  <c r="L89"/>
  <c r="AM87"/>
  <c r="L87"/>
  <c r="L85"/>
  <c r="L84"/>
  <c i="2" r="BK303"/>
  <c r="J290"/>
  <c r="J269"/>
  <c r="J249"/>
  <c r="BK212"/>
  <c r="BK200"/>
  <c r="J167"/>
  <c r="J137"/>
  <c r="J308"/>
  <c r="J303"/>
  <c r="J283"/>
  <c r="J267"/>
  <c r="BK249"/>
  <c r="BK228"/>
  <c r="J209"/>
  <c r="BK192"/>
  <c r="BK167"/>
  <c r="J142"/>
  <c i="1" r="AS107"/>
  <c i="3" r="J304"/>
  <c r="BK277"/>
  <c r="J247"/>
  <c r="J219"/>
  <c r="BK200"/>
  <c r="BK168"/>
  <c r="BK137"/>
  <c r="BK307"/>
  <c r="BK270"/>
  <c r="BK241"/>
  <c r="J211"/>
  <c r="BK183"/>
  <c r="BK142"/>
  <c r="BK132"/>
  <c r="BK298"/>
  <c i="4" r="BK154"/>
  <c r="J142"/>
  <c r="J154"/>
  <c i="5" r="J283"/>
  <c r="BK174"/>
  <c r="J267"/>
  <c r="BK203"/>
  <c r="BK159"/>
  <c r="J280"/>
  <c r="J228"/>
  <c r="J200"/>
  <c r="J185"/>
  <c r="J141"/>
  <c i="6" r="J181"/>
  <c r="J235"/>
  <c r="BK223"/>
  <c r="BK175"/>
  <c r="J134"/>
  <c r="J198"/>
  <c r="BK169"/>
  <c r="J128"/>
  <c i="7" r="J140"/>
  <c r="BK131"/>
  <c r="J147"/>
  <c i="8" r="BK423"/>
  <c r="BK401"/>
  <c r="BK378"/>
  <c r="BK356"/>
  <c r="J330"/>
  <c r="J295"/>
  <c r="J242"/>
  <c r="J180"/>
  <c r="BK150"/>
  <c r="J356"/>
  <c r="BK319"/>
  <c r="J289"/>
  <c r="BK269"/>
  <c r="BK251"/>
  <c r="BK210"/>
  <c r="BK144"/>
  <c r="J435"/>
  <c r="J418"/>
  <c r="BK396"/>
  <c r="J373"/>
  <c r="BK337"/>
  <c r="J304"/>
  <c r="BK258"/>
  <c r="J245"/>
  <c r="BK180"/>
  <c r="J138"/>
  <c i="9" r="BK170"/>
  <c r="J150"/>
  <c r="J154"/>
  <c r="J128"/>
  <c r="BK189"/>
  <c r="BK161"/>
  <c r="J189"/>
  <c r="BK150"/>
  <c i="10" r="J187"/>
  <c r="J163"/>
  <c r="J141"/>
  <c r="BK178"/>
  <c r="BK161"/>
  <c r="J190"/>
  <c r="J178"/>
  <c r="J157"/>
  <c r="BK141"/>
  <c i="12" r="J173"/>
  <c r="J134"/>
  <c i="14" r="BK156"/>
  <c r="BK161"/>
  <c r="BK133"/>
  <c r="J133"/>
  <c i="15" r="BK140"/>
  <c i="16" r="J162"/>
  <c r="BK143"/>
  <c r="BK162"/>
  <c r="J143"/>
  <c i="17" r="BK267"/>
  <c r="J250"/>
  <c r="BK254"/>
  <c r="J241"/>
  <c r="J161"/>
  <c r="J247"/>
  <c r="BK217"/>
  <c r="BK203"/>
  <c r="J188"/>
  <c r="BK161"/>
  <c r="BK227"/>
  <c r="BK188"/>
  <c r="BK173"/>
  <c i="18" r="BK153"/>
  <c r="J153"/>
  <c r="J147"/>
  <c r="BK140"/>
  <c i="19" r="J129"/>
  <c r="J135"/>
  <c r="BK154"/>
  <c r="BK159"/>
  <c r="BK135"/>
  <c i="20" r="BK253"/>
  <c r="BK192"/>
  <c r="J173"/>
  <c r="J156"/>
  <c r="J127"/>
  <c r="J255"/>
  <c r="J215"/>
  <c r="BK194"/>
  <c r="BK160"/>
  <c r="BK143"/>
  <c r="BK265"/>
  <c r="BK247"/>
  <c r="BK222"/>
  <c r="J192"/>
  <c r="BK163"/>
  <c r="BK137"/>
  <c r="BK225"/>
  <c r="BK209"/>
  <c r="BK184"/>
  <c r="BK150"/>
  <c r="BK127"/>
  <c i="21" r="BK202"/>
  <c r="J191"/>
  <c r="J175"/>
  <c r="J159"/>
  <c r="BK142"/>
  <c r="J126"/>
  <c r="J172"/>
  <c r="BK159"/>
  <c r="BK140"/>
  <c r="J202"/>
  <c r="BK185"/>
  <c r="BK152"/>
  <c r="J140"/>
  <c i="22" r="J249"/>
  <c r="BK218"/>
  <c r="J126"/>
  <c r="BK239"/>
  <c r="J206"/>
  <c r="BK164"/>
  <c r="J247"/>
  <c r="J185"/>
  <c r="J164"/>
  <c r="BK136"/>
  <c i="23" r="J169"/>
  <c r="J155"/>
  <c r="J141"/>
  <c r="J124"/>
  <c r="BK163"/>
  <c r="BK150"/>
  <c r="BK137"/>
  <c r="BK175"/>
  <c r="BK155"/>
  <c r="J171"/>
  <c r="BK157"/>
  <c r="BK141"/>
  <c i="1" r="AS110"/>
  <c i="2" r="BK267"/>
  <c r="J242"/>
  <c r="BK222"/>
  <c r="J192"/>
  <c r="BK164"/>
  <c r="J132"/>
  <c r="BK306"/>
  <c r="J297"/>
  <c r="J276"/>
  <c r="J261"/>
  <c r="BK242"/>
  <c r="J222"/>
  <c r="BK203"/>
  <c r="BK180"/>
  <c r="J149"/>
  <c r="BK132"/>
  <c i="1" r="AS103"/>
  <c i="3" r="J298"/>
  <c r="J270"/>
  <c r="J254"/>
  <c r="BK225"/>
  <c r="J197"/>
  <c r="J165"/>
  <c r="J132"/>
  <c r="J277"/>
  <c r="BK254"/>
  <c r="BK219"/>
  <c r="BK197"/>
  <c r="BK165"/>
  <c r="J307"/>
  <c r="J268"/>
  <c i="4" r="J138"/>
  <c r="BK158"/>
  <c r="J158"/>
  <c r="J126"/>
  <c i="5" r="BK209"/>
  <c r="BK274"/>
  <c r="J209"/>
  <c r="J180"/>
  <c r="BK141"/>
  <c r="J236"/>
  <c r="J213"/>
  <c r="J191"/>
  <c r="J148"/>
  <c i="6" r="BK210"/>
  <c r="BK163"/>
  <c r="BK229"/>
  <c r="BK204"/>
  <c r="BK181"/>
  <c r="BK147"/>
  <c r="J204"/>
  <c r="J175"/>
  <c i="7" r="J159"/>
  <c r="J156"/>
  <c r="BK140"/>
  <c r="J131"/>
  <c i="8" r="BK435"/>
  <c r="BK418"/>
  <c r="J383"/>
  <c r="J362"/>
  <c r="J325"/>
  <c r="BK274"/>
  <c r="BK235"/>
  <c r="BK192"/>
  <c r="BK154"/>
  <c r="J442"/>
  <c r="BK427"/>
  <c r="J406"/>
  <c r="BK352"/>
  <c r="BK311"/>
  <c r="J281"/>
  <c r="J258"/>
  <c r="J235"/>
  <c r="J196"/>
  <c r="BK438"/>
  <c r="J423"/>
  <c r="J401"/>
  <c r="BK383"/>
  <c r="BK362"/>
  <c r="BK330"/>
  <c r="BK289"/>
  <c r="BK264"/>
  <c r="BK242"/>
  <c r="J210"/>
  <c r="J160"/>
  <c i="9" r="J167"/>
  <c r="BK147"/>
  <c r="J147"/>
  <c r="J202"/>
  <c r="BK167"/>
  <c r="BK202"/>
  <c r="J176"/>
  <c i="10" r="BK190"/>
  <c r="BK166"/>
  <c r="BK157"/>
  <c r="BK134"/>
  <c r="J164"/>
  <c r="J147"/>
  <c r="J179"/>
  <c r="BK164"/>
  <c i="11" r="BK147"/>
  <c r="J126"/>
  <c r="J147"/>
  <c r="BK126"/>
  <c i="12" r="BK162"/>
  <c r="BK148"/>
  <c r="BK142"/>
  <c r="BK126"/>
  <c r="J180"/>
  <c r="J165"/>
  <c r="J162"/>
  <c r="BK154"/>
  <c r="BK134"/>
  <c r="BK173"/>
  <c r="J142"/>
  <c i="13" r="BK126"/>
  <c r="BK132"/>
  <c i="14" r="J139"/>
  <c r="J156"/>
  <c r="J149"/>
  <c i="15" r="J134"/>
  <c r="BK127"/>
  <c i="16" r="J149"/>
  <c r="J127"/>
  <c r="BK127"/>
  <c i="17" r="BK276"/>
  <c r="J254"/>
  <c r="J273"/>
  <c r="BK253"/>
  <c r="J217"/>
  <c r="J167"/>
  <c r="J130"/>
  <c r="J227"/>
  <c r="BK215"/>
  <c r="BK182"/>
  <c r="J150"/>
  <c r="BK247"/>
  <c r="J203"/>
  <c r="J182"/>
  <c r="BK150"/>
  <c i="18" r="J133"/>
  <c r="J125"/>
  <c r="BK147"/>
  <c i="19" r="BK164"/>
  <c r="BK144"/>
  <c r="BK125"/>
  <c r="BK129"/>
  <c r="J125"/>
  <c i="20" r="J249"/>
  <c r="J205"/>
  <c r="J170"/>
  <c r="J141"/>
  <c r="J262"/>
  <c r="J239"/>
  <c r="J209"/>
  <c r="J179"/>
  <c r="J153"/>
  <c r="BK134"/>
  <c r="BK255"/>
  <c r="BK228"/>
  <c r="J202"/>
  <c r="BK173"/>
  <c r="J160"/>
  <c r="J265"/>
  <c r="J222"/>
  <c r="J199"/>
  <c r="J176"/>
  <c r="J147"/>
  <c i="21" r="BK211"/>
  <c r="BK198"/>
  <c r="J188"/>
  <c r="BK169"/>
  <c r="BK146"/>
  <c r="J133"/>
  <c r="J198"/>
  <c r="J169"/>
  <c r="J155"/>
  <c r="J208"/>
  <c r="BK191"/>
  <c r="J165"/>
  <c r="BK144"/>
  <c i="22" r="BK246"/>
  <c r="BK203"/>
  <c r="BK249"/>
  <c r="BK233"/>
  <c r="J192"/>
  <c r="J155"/>
  <c r="J136"/>
  <c r="J203"/>
  <c r="BK168"/>
  <c r="BK149"/>
  <c r="BK126"/>
  <c i="23" r="BK171"/>
  <c r="J165"/>
  <c r="BK148"/>
  <c r="J139"/>
  <c r="J175"/>
  <c r="J148"/>
  <c r="BK134"/>
  <c r="BK128"/>
  <c r="J157"/>
  <c r="J128"/>
  <c r="J163"/>
  <c r="BK145"/>
  <c r="J126"/>
  <c i="2" r="J306"/>
  <c r="BK297"/>
  <c r="BK276"/>
  <c r="J255"/>
  <c r="J228"/>
  <c r="J203"/>
  <c r="J180"/>
  <c r="BK142"/>
  <c r="F37"/>
  <c i="3" r="J291"/>
  <c r="BK262"/>
  <c r="BK234"/>
  <c r="BK208"/>
  <c r="J183"/>
  <c r="J142"/>
  <c r="BK291"/>
  <c r="BK268"/>
  <c r="BK247"/>
  <c r="J208"/>
  <c r="BK191"/>
  <c r="J149"/>
  <c r="BK308"/>
  <c r="BK284"/>
  <c i="4" r="BK148"/>
  <c r="BK126"/>
  <c r="BK138"/>
  <c r="BK132"/>
  <c i="5" r="J245"/>
  <c r="J136"/>
  <c r="BK228"/>
  <c r="BK200"/>
  <c r="J174"/>
  <c r="J203"/>
  <c r="BK163"/>
  <c r="BK283"/>
  <c r="BK280"/>
  <c r="J274"/>
  <c r="BK267"/>
  <c r="BK261"/>
  <c r="J255"/>
  <c r="BK245"/>
  <c r="BK220"/>
  <c r="BK213"/>
  <c r="J194"/>
  <c r="BK185"/>
  <c r="J159"/>
  <c r="BK136"/>
  <c r="BK131"/>
  <c i="6" r="BK235"/>
  <c r="J229"/>
  <c r="BK217"/>
  <c r="J189"/>
  <c r="J152"/>
  <c r="J210"/>
  <c r="BK192"/>
  <c r="J163"/>
  <c r="J223"/>
  <c r="BK189"/>
  <c r="J147"/>
  <c i="7" r="BK125"/>
  <c r="BK156"/>
  <c r="BK159"/>
  <c i="8" r="J434"/>
  <c r="J410"/>
  <c r="BK373"/>
  <c r="J342"/>
  <c r="J319"/>
  <c r="J269"/>
  <c r="J227"/>
  <c r="BK160"/>
  <c r="BK138"/>
  <c r="BK436"/>
  <c r="BK410"/>
  <c r="J369"/>
  <c r="J346"/>
  <c r="BK295"/>
  <c r="J274"/>
  <c r="BK245"/>
  <c r="J150"/>
  <c r="J436"/>
  <c r="J433"/>
  <c r="BK406"/>
  <c r="J378"/>
  <c r="BK342"/>
  <c r="J311"/>
  <c r="BK281"/>
  <c r="J256"/>
  <c r="BK227"/>
  <c r="J167"/>
  <c i="9" r="BK214"/>
  <c r="J161"/>
  <c r="BK140"/>
  <c r="J208"/>
  <c r="BK176"/>
  <c r="J214"/>
  <c r="BK196"/>
  <c r="J140"/>
  <c i="10" r="BK184"/>
  <c r="BK158"/>
  <c r="J137"/>
  <c r="BK174"/>
  <c r="J158"/>
  <c r="BK187"/>
  <c r="J166"/>
  <c r="BK153"/>
  <c r="J134"/>
  <c i="12" r="J126"/>
  <c r="BK165"/>
  <c i="13" r="BK135"/>
  <c r="J132"/>
  <c r="J126"/>
  <c i="14" r="BK143"/>
  <c r="BK149"/>
  <c r="BK127"/>
  <c i="15" r="J140"/>
  <c r="BK134"/>
  <c i="16" r="BK156"/>
  <c r="J139"/>
  <c r="BK149"/>
  <c r="BK139"/>
  <c i="17" r="J260"/>
  <c r="J276"/>
  <c r="J267"/>
  <c r="BK250"/>
  <c r="J215"/>
  <c r="BK146"/>
  <c r="BK241"/>
  <c r="BK220"/>
  <c r="BK210"/>
  <c r="BK191"/>
  <c r="J173"/>
  <c r="BK130"/>
  <c r="J216"/>
  <c r="J191"/>
  <c r="BK167"/>
  <c i="18" r="J140"/>
  <c r="BK133"/>
  <c r="BK125"/>
  <c i="19" r="J154"/>
  <c r="J139"/>
  <c r="J159"/>
  <c r="J132"/>
  <c r="J149"/>
  <c i="20" r="BK259"/>
  <c r="J247"/>
  <c r="BK219"/>
  <c r="BK176"/>
  <c r="BK147"/>
  <c r="BK268"/>
  <c r="J259"/>
  <c r="J228"/>
  <c r="BK205"/>
  <c r="J166"/>
  <c r="J150"/>
  <c r="BK262"/>
  <c r="J236"/>
  <c r="J219"/>
  <c r="J194"/>
  <c r="BK166"/>
  <c r="J143"/>
  <c r="BK236"/>
  <c r="BK212"/>
  <c r="BK187"/>
  <c r="BK153"/>
  <c r="BK141"/>
  <c i="21" r="J211"/>
  <c r="BK193"/>
  <c r="J178"/>
  <c r="BK155"/>
  <c r="J144"/>
  <c r="BK208"/>
  <c r="BK178"/>
  <c r="BK162"/>
  <c r="J146"/>
  <c r="J205"/>
  <c r="J193"/>
  <c r="BK172"/>
  <c r="J142"/>
  <c r="BK126"/>
  <c i="22" r="BK225"/>
  <c r="BK129"/>
  <c r="J246"/>
  <c r="J218"/>
  <c r="J168"/>
  <c r="BK143"/>
  <c r="J233"/>
  <c r="BK192"/>
  <c r="BK155"/>
  <c r="J129"/>
  <c i="23" r="J173"/>
  <c r="BK161"/>
  <c r="J145"/>
  <c r="BK126"/>
  <c r="BK165"/>
  <c r="BK152"/>
  <c r="BK139"/>
  <c r="BK130"/>
  <c r="J161"/>
  <c r="BK167"/>
  <c r="J150"/>
  <c r="J137"/>
  <c i="2" r="BK308"/>
  <c r="BK283"/>
  <c r="BK261"/>
  <c r="BK235"/>
  <c r="BK209"/>
  <c r="J186"/>
  <c r="BK149"/>
  <c i="1" r="AS95"/>
  <c i="2" r="BK290"/>
  <c r="BK269"/>
  <c r="BK255"/>
  <c r="J235"/>
  <c r="J212"/>
  <c r="J200"/>
  <c r="BK186"/>
  <c r="J164"/>
  <c r="BK137"/>
  <c i="1" r="AS116"/>
  <c r="AS99"/>
  <c i="3" r="J241"/>
  <c r="BK211"/>
  <c r="J191"/>
  <c r="BK149"/>
  <c r="J308"/>
  <c r="J284"/>
  <c r="J262"/>
  <c r="J225"/>
  <c r="J200"/>
  <c r="J168"/>
  <c r="J137"/>
  <c r="BK304"/>
  <c r="J234"/>
  <c i="4" r="J132"/>
  <c r="J148"/>
  <c r="BK142"/>
  <c i="5" r="J261"/>
  <c r="J163"/>
  <c r="BK236"/>
  <c r="BK191"/>
  <c r="BK148"/>
  <c r="BK255"/>
  <c r="J220"/>
  <c r="BK194"/>
  <c r="BK180"/>
  <c r="J131"/>
  <c i="6" r="BK134"/>
  <c r="J217"/>
  <c r="BK198"/>
  <c r="J169"/>
  <c r="BK128"/>
  <c r="J192"/>
  <c r="BK152"/>
  <c i="7" r="J153"/>
  <c r="BK147"/>
  <c r="BK153"/>
  <c r="J125"/>
  <c i="8" r="J427"/>
  <c r="J414"/>
  <c r="J396"/>
  <c r="BK369"/>
  <c r="BK346"/>
  <c r="BK304"/>
  <c r="J264"/>
  <c r="BK221"/>
  <c r="BK167"/>
  <c r="J144"/>
  <c r="J438"/>
  <c r="BK433"/>
  <c r="J388"/>
  <c r="J337"/>
  <c r="J284"/>
  <c r="BK256"/>
  <c r="J221"/>
  <c r="J192"/>
  <c r="BK442"/>
  <c r="BK434"/>
  <c r="BK414"/>
  <c r="BK388"/>
  <c r="J352"/>
  <c r="BK325"/>
  <c r="BK284"/>
  <c r="J251"/>
  <c r="BK196"/>
  <c r="J154"/>
  <c i="9" r="J183"/>
  <c r="BK154"/>
  <c r="BK128"/>
  <c r="J134"/>
  <c r="J196"/>
  <c r="J170"/>
  <c r="BK208"/>
  <c r="BK183"/>
  <c r="BK134"/>
  <c i="10" r="BK179"/>
  <c r="J161"/>
  <c r="J153"/>
  <c r="J184"/>
  <c r="BK163"/>
  <c r="BK137"/>
  <c r="J174"/>
  <c r="BK147"/>
  <c i="12" r="J148"/>
  <c r="BK180"/>
  <c r="J154"/>
  <c i="13" r="BK139"/>
  <c r="J135"/>
  <c r="J139"/>
  <c i="14" r="J161"/>
  <c r="J127"/>
  <c r="BK139"/>
  <c r="J143"/>
  <c i="15" r="J127"/>
  <c i="16" r="J156"/>
  <c r="J133"/>
  <c r="BK133"/>
  <c i="17" r="BK273"/>
  <c r="J253"/>
  <c r="BK260"/>
  <c r="BK234"/>
  <c r="J210"/>
  <c r="J135"/>
  <c r="J234"/>
  <c r="BK216"/>
  <c r="J197"/>
  <c r="BK179"/>
  <c r="J146"/>
  <c r="J220"/>
  <c r="BK197"/>
  <c r="J179"/>
  <c r="BK135"/>
  <c i="19" r="BK149"/>
  <c r="BK132"/>
  <c r="BK139"/>
  <c r="J164"/>
  <c r="J144"/>
  <c i="20" r="J251"/>
  <c r="BK239"/>
  <c r="J184"/>
  <c r="J163"/>
  <c r="J145"/>
  <c r="J268"/>
  <c r="J253"/>
  <c r="J212"/>
  <c r="J187"/>
  <c r="BK156"/>
  <c r="J137"/>
  <c r="BK249"/>
  <c r="J225"/>
  <c r="BK199"/>
  <c r="BK170"/>
  <c r="BK145"/>
  <c r="BK251"/>
  <c r="BK215"/>
  <c r="BK202"/>
  <c r="BK179"/>
  <c r="J134"/>
  <c i="21" r="BK205"/>
  <c r="J195"/>
  <c r="J185"/>
  <c r="J162"/>
  <c r="J149"/>
  <c r="BK136"/>
  <c r="BK188"/>
  <c r="BK165"/>
  <c r="J152"/>
  <c r="BK133"/>
  <c r="BK195"/>
  <c r="BK175"/>
  <c r="BK149"/>
  <c r="J136"/>
  <c i="22" r="J239"/>
  <c r="BK185"/>
  <c r="BK247"/>
  <c r="J225"/>
  <c r="J179"/>
  <c r="J149"/>
  <c r="BK206"/>
  <c r="BK179"/>
  <c r="J143"/>
  <c i="23" r="J152"/>
  <c r="J134"/>
  <c r="BK173"/>
  <c r="J159"/>
  <c r="J143"/>
  <c r="J167"/>
  <c r="J130"/>
  <c r="BK169"/>
  <c r="BK159"/>
  <c r="BK143"/>
  <c r="BK124"/>
  <c i="2" l="1" r="P131"/>
  <c r="R241"/>
  <c r="T260"/>
  <c r="P305"/>
  <c i="3" r="T131"/>
  <c r="P261"/>
  <c r="BK306"/>
  <c r="J306"/>
  <c r="J107"/>
  <c i="4" r="BK125"/>
  <c r="J125"/>
  <c r="J100"/>
  <c i="5" r="R130"/>
  <c r="R129"/>
  <c r="R128"/>
  <c r="R254"/>
  <c i="6" r="BK127"/>
  <c r="J127"/>
  <c r="J100"/>
  <c r="P203"/>
  <c r="T216"/>
  <c i="7" r="P124"/>
  <c r="P123"/>
  <c r="P122"/>
  <c i="1" r="AU102"/>
  <c i="8" r="P137"/>
  <c r="P166"/>
  <c r="P220"/>
  <c r="BK241"/>
  <c r="J241"/>
  <c r="J104"/>
  <c r="R257"/>
  <c r="T336"/>
  <c r="T355"/>
  <c r="BK368"/>
  <c r="J368"/>
  <c r="J110"/>
  <c r="R409"/>
  <c r="BK432"/>
  <c r="J432"/>
  <c r="J113"/>
  <c i="9" r="T127"/>
  <c r="P195"/>
  <c i="10" r="BK133"/>
  <c r="J133"/>
  <c r="J100"/>
  <c r="BK156"/>
  <c r="J156"/>
  <c r="J103"/>
  <c r="P177"/>
  <c r="P176"/>
  <c r="P183"/>
  <c i="12" r="P125"/>
  <c r="P124"/>
  <c r="P123"/>
  <c i="1" r="AU109"/>
  <c i="13" r="T131"/>
  <c r="T124"/>
  <c r="T123"/>
  <c i="14" r="T126"/>
  <c r="T125"/>
  <c r="T124"/>
  <c i="16" r="T126"/>
  <c r="T125"/>
  <c r="T124"/>
  <c i="17" r="T129"/>
  <c r="R209"/>
  <c r="T219"/>
  <c r="R240"/>
  <c r="R266"/>
  <c i="18" r="R124"/>
  <c r="R123"/>
  <c r="R122"/>
  <c i="19" r="T124"/>
  <c r="T123"/>
  <c r="T122"/>
  <c i="20" r="P126"/>
  <c r="T178"/>
  <c r="T227"/>
  <c i="21" r="BK125"/>
  <c r="J125"/>
  <c r="J100"/>
  <c r="P125"/>
  <c r="BK177"/>
  <c r="J177"/>
  <c r="J101"/>
  <c i="22" r="R125"/>
  <c r="R124"/>
  <c r="R123"/>
  <c r="R232"/>
  <c r="R245"/>
  <c i="2" r="R131"/>
  <c r="P241"/>
  <c r="P260"/>
  <c r="R305"/>
  <c i="3" r="P131"/>
  <c r="P130"/>
  <c r="BK261"/>
  <c r="J261"/>
  <c r="J104"/>
  <c r="R306"/>
  <c i="4" r="T125"/>
  <c r="T124"/>
  <c r="T123"/>
  <c i="5" r="T130"/>
  <c r="P254"/>
  <c i="6" r="R127"/>
  <c r="T203"/>
  <c r="R216"/>
  <c i="7" r="T124"/>
  <c r="T123"/>
  <c r="T122"/>
  <c i="8" r="BK137"/>
  <c r="BK166"/>
  <c r="J166"/>
  <c r="J101"/>
  <c r="BK220"/>
  <c r="J220"/>
  <c r="J103"/>
  <c r="P241"/>
  <c r="P257"/>
  <c r="P336"/>
  <c r="BK355"/>
  <c r="J355"/>
  <c r="J109"/>
  <c r="T368"/>
  <c r="P409"/>
  <c r="R432"/>
  <c r="R431"/>
  <c i="9" r="P127"/>
  <c r="P126"/>
  <c r="P125"/>
  <c i="1" r="AU105"/>
  <c i="9" r="R195"/>
  <c i="10" r="P133"/>
  <c r="R156"/>
  <c r="R177"/>
  <c r="R176"/>
  <c r="R183"/>
  <c i="12" r="BK125"/>
  <c i="13" r="P131"/>
  <c r="P124"/>
  <c r="P123"/>
  <c i="1" r="AU111"/>
  <c i="14" r="R126"/>
  <c r="R125"/>
  <c r="R124"/>
  <c i="16" r="R126"/>
  <c r="R125"/>
  <c r="R124"/>
  <c i="17" r="P129"/>
  <c r="T209"/>
  <c r="P219"/>
  <c r="T240"/>
  <c r="T266"/>
  <c i="18" r="T124"/>
  <c r="T123"/>
  <c r="T122"/>
  <c i="19" r="R124"/>
  <c r="R123"/>
  <c r="R122"/>
  <c i="20" r="T126"/>
  <c r="T125"/>
  <c r="T124"/>
  <c r="BK178"/>
  <c r="J178"/>
  <c r="J101"/>
  <c r="BK227"/>
  <c r="J227"/>
  <c r="J102"/>
  <c i="21" r="T125"/>
  <c r="R177"/>
  <c i="22" r="P125"/>
  <c r="P232"/>
  <c r="T245"/>
  <c i="23" r="R123"/>
  <c r="P136"/>
  <c r="BK147"/>
  <c r="J147"/>
  <c r="J100"/>
  <c i="2" r="T131"/>
  <c r="T130"/>
  <c r="T241"/>
  <c r="BK260"/>
  <c r="J260"/>
  <c r="J104"/>
  <c r="BK305"/>
  <c r="J305"/>
  <c r="J107"/>
  <c i="3" r="BK131"/>
  <c r="J131"/>
  <c r="J100"/>
  <c r="R261"/>
  <c r="P306"/>
  <c i="4" r="P125"/>
  <c r="P124"/>
  <c r="P123"/>
  <c i="1" r="AU98"/>
  <c i="5" r="BK130"/>
  <c r="BK254"/>
  <c r="J254"/>
  <c r="J103"/>
  <c i="6" r="T127"/>
  <c r="T126"/>
  <c r="T125"/>
  <c r="R203"/>
  <c r="P216"/>
  <c i="7" r="BK124"/>
  <c r="J124"/>
  <c r="J100"/>
  <c i="8" r="R137"/>
  <c r="T166"/>
  <c r="T220"/>
  <c r="T241"/>
  <c r="BK257"/>
  <c r="J257"/>
  <c r="J105"/>
  <c r="BK336"/>
  <c r="J336"/>
  <c r="J106"/>
  <c r="R355"/>
  <c r="P368"/>
  <c r="BK409"/>
  <c r="J409"/>
  <c r="J111"/>
  <c r="P432"/>
  <c r="P431"/>
  <c i="9" r="BK127"/>
  <c r="BK195"/>
  <c r="J195"/>
  <c r="J102"/>
  <c i="10" r="T133"/>
  <c r="T132"/>
  <c r="T156"/>
  <c r="BK177"/>
  <c r="J177"/>
  <c r="J107"/>
  <c r="BK183"/>
  <c r="J183"/>
  <c r="J109"/>
  <c i="12" r="R125"/>
  <c r="R124"/>
  <c r="R123"/>
  <c i="13" r="R131"/>
  <c r="R124"/>
  <c r="R123"/>
  <c i="14" r="BK126"/>
  <c i="16" r="P126"/>
  <c r="P125"/>
  <c r="P124"/>
  <c i="1" r="AU114"/>
  <c i="17" r="BK129"/>
  <c r="J129"/>
  <c r="J100"/>
  <c r="P209"/>
  <c r="R219"/>
  <c r="P240"/>
  <c r="P266"/>
  <c i="18" r="P124"/>
  <c r="P123"/>
  <c r="P122"/>
  <c i="1" r="AU117"/>
  <c i="19" r="BK124"/>
  <c r="J124"/>
  <c r="J100"/>
  <c i="20" r="R126"/>
  <c r="P178"/>
  <c r="R227"/>
  <c i="21" r="R125"/>
  <c r="R124"/>
  <c r="R123"/>
  <c r="T177"/>
  <c i="22" r="BK125"/>
  <c r="J125"/>
  <c r="J98"/>
  <c r="BK232"/>
  <c r="J232"/>
  <c r="J101"/>
  <c r="BK245"/>
  <c r="J245"/>
  <c r="J102"/>
  <c i="23" r="BK123"/>
  <c r="J123"/>
  <c r="J98"/>
  <c r="BK136"/>
  <c r="J136"/>
  <c r="J99"/>
  <c r="P147"/>
  <c i="2" r="BK131"/>
  <c r="J131"/>
  <c r="J100"/>
  <c r="BK241"/>
  <c r="J241"/>
  <c r="J102"/>
  <c r="R260"/>
  <c r="T305"/>
  <c i="3" r="R131"/>
  <c r="R130"/>
  <c r="R129"/>
  <c r="T261"/>
  <c r="T306"/>
  <c i="4" r="R125"/>
  <c r="R124"/>
  <c r="R123"/>
  <c i="5" r="P130"/>
  <c r="P129"/>
  <c r="P128"/>
  <c i="1" r="AU100"/>
  <c i="5" r="T254"/>
  <c i="6" r="P127"/>
  <c r="P126"/>
  <c r="P125"/>
  <c i="1" r="AU101"/>
  <c i="6" r="BK203"/>
  <c r="J203"/>
  <c r="J101"/>
  <c r="BK216"/>
  <c r="J216"/>
  <c r="J102"/>
  <c i="7" r="R124"/>
  <c r="R123"/>
  <c r="R122"/>
  <c i="8" r="T137"/>
  <c r="R166"/>
  <c r="R220"/>
  <c r="R241"/>
  <c r="T257"/>
  <c r="R336"/>
  <c r="P355"/>
  <c r="P354"/>
  <c r="R368"/>
  <c r="T409"/>
  <c r="T432"/>
  <c r="T431"/>
  <c i="9" r="R127"/>
  <c r="R126"/>
  <c r="R125"/>
  <c r="T195"/>
  <c i="10" r="R133"/>
  <c r="R132"/>
  <c r="R131"/>
  <c r="P156"/>
  <c r="T177"/>
  <c r="T176"/>
  <c r="T183"/>
  <c i="12" r="T125"/>
  <c r="T124"/>
  <c r="T123"/>
  <c i="13" r="BK131"/>
  <c r="J131"/>
  <c r="J101"/>
  <c i="14" r="P126"/>
  <c r="P125"/>
  <c r="P124"/>
  <c i="1" r="AU112"/>
  <c i="16" r="BK126"/>
  <c r="J126"/>
  <c r="J100"/>
  <c i="17" r="R129"/>
  <c r="R128"/>
  <c r="R127"/>
  <c r="BK209"/>
  <c r="J209"/>
  <c r="J101"/>
  <c r="BK219"/>
  <c r="J219"/>
  <c r="J102"/>
  <c r="BK240"/>
  <c r="J240"/>
  <c r="J103"/>
  <c r="BK266"/>
  <c r="J266"/>
  <c r="J104"/>
  <c i="18" r="BK124"/>
  <c r="J124"/>
  <c r="J100"/>
  <c i="19" r="P124"/>
  <c r="P123"/>
  <c r="P122"/>
  <c i="1" r="AU118"/>
  <c i="20" r="BK126"/>
  <c r="J126"/>
  <c r="J100"/>
  <c r="R178"/>
  <c r="P227"/>
  <c i="21" r="P177"/>
  <c i="22" r="T125"/>
  <c r="T124"/>
  <c r="T123"/>
  <c r="T232"/>
  <c r="P245"/>
  <c i="23" r="P123"/>
  <c r="T123"/>
  <c r="R136"/>
  <c r="T136"/>
  <c r="R147"/>
  <c r="T147"/>
  <c r="BK154"/>
  <c r="J154"/>
  <c r="J101"/>
  <c r="P154"/>
  <c r="R154"/>
  <c r="T154"/>
  <c i="3" r="BK303"/>
  <c r="J303"/>
  <c r="J106"/>
  <c i="9" r="BK182"/>
  <c r="J182"/>
  <c r="J101"/>
  <c i="10" r="BK146"/>
  <c r="J146"/>
  <c r="J101"/>
  <c r="BK152"/>
  <c r="J152"/>
  <c r="J102"/>
  <c r="BK165"/>
  <c r="J165"/>
  <c r="J104"/>
  <c i="11" r="BK125"/>
  <c r="J125"/>
  <c r="J100"/>
  <c i="15" r="BK126"/>
  <c r="J126"/>
  <c r="J100"/>
  <c r="BK133"/>
  <c r="J133"/>
  <c r="J101"/>
  <c r="BK139"/>
  <c r="J139"/>
  <c r="J102"/>
  <c i="3" r="BK233"/>
  <c r="J233"/>
  <c r="J101"/>
  <c r="BK240"/>
  <c r="J240"/>
  <c r="J102"/>
  <c r="BK246"/>
  <c r="J246"/>
  <c r="J103"/>
  <c r="BK297"/>
  <c r="J297"/>
  <c r="J105"/>
  <c i="5" r="BK235"/>
  <c r="J235"/>
  <c r="J102"/>
  <c r="BK273"/>
  <c r="J273"/>
  <c r="J104"/>
  <c r="BK279"/>
  <c r="J279"/>
  <c r="J105"/>
  <c r="BK282"/>
  <c r="J282"/>
  <c r="J106"/>
  <c i="8" r="BK195"/>
  <c r="J195"/>
  <c r="J102"/>
  <c i="12" r="BK179"/>
  <c r="J179"/>
  <c r="J101"/>
  <c i="2" r="BK254"/>
  <c r="J254"/>
  <c r="J103"/>
  <c r="BK296"/>
  <c r="J296"/>
  <c r="J105"/>
  <c r="BK302"/>
  <c r="J302"/>
  <c r="J106"/>
  <c i="4" r="BK157"/>
  <c r="J157"/>
  <c r="J101"/>
  <c i="5" r="BK219"/>
  <c r="J219"/>
  <c r="J101"/>
  <c i="8" r="BK351"/>
  <c r="J351"/>
  <c r="J107"/>
  <c i="9" r="BK213"/>
  <c r="J213"/>
  <c r="J103"/>
  <c i="11" r="BK146"/>
  <c r="J146"/>
  <c r="J101"/>
  <c i="14" r="BK155"/>
  <c r="J155"/>
  <c r="J101"/>
  <c r="BK160"/>
  <c r="J160"/>
  <c r="J102"/>
  <c i="22" r="BK217"/>
  <c r="J217"/>
  <c r="J99"/>
  <c r="BK224"/>
  <c r="J224"/>
  <c r="J100"/>
  <c r="BK248"/>
  <c r="J248"/>
  <c r="J103"/>
  <c i="2" r="BK234"/>
  <c r="J234"/>
  <c r="J101"/>
  <c i="6" r="BK234"/>
  <c r="J234"/>
  <c r="J103"/>
  <c i="10" r="BK173"/>
  <c r="J173"/>
  <c r="J105"/>
  <c i="13" r="BK125"/>
  <c r="J125"/>
  <c r="J100"/>
  <c i="16" r="BK155"/>
  <c r="J155"/>
  <c r="J101"/>
  <c r="BK161"/>
  <c r="J161"/>
  <c r="J102"/>
  <c i="17" r="BK275"/>
  <c r="J275"/>
  <c r="J105"/>
  <c i="23" r="J118"/>
  <c r="BE128"/>
  <c r="BE152"/>
  <c r="BE161"/>
  <c r="BE165"/>
  <c r="BE175"/>
  <c r="E111"/>
  <c r="BE130"/>
  <c r="BE134"/>
  <c r="BE137"/>
  <c r="BE141"/>
  <c r="BE145"/>
  <c r="BE148"/>
  <c r="BE157"/>
  <c r="BE159"/>
  <c r="BE163"/>
  <c r="BE169"/>
  <c r="J89"/>
  <c r="F92"/>
  <c r="BE139"/>
  <c r="BE155"/>
  <c r="BE167"/>
  <c r="BE124"/>
  <c r="BE126"/>
  <c r="BE143"/>
  <c r="BE150"/>
  <c r="BE171"/>
  <c r="BE173"/>
  <c i="22" r="E85"/>
  <c r="J89"/>
  <c r="F92"/>
  <c r="J120"/>
  <c r="BE129"/>
  <c r="BE143"/>
  <c r="BE164"/>
  <c r="BE185"/>
  <c r="BE203"/>
  <c r="BE233"/>
  <c i="21" r="BK124"/>
  <c r="J124"/>
  <c r="J99"/>
  <c i="22" r="BE136"/>
  <c r="BE149"/>
  <c r="BE206"/>
  <c r="BE218"/>
  <c r="BE225"/>
  <c r="BE246"/>
  <c r="BE247"/>
  <c r="BE126"/>
  <c r="BE155"/>
  <c r="BE168"/>
  <c r="BE179"/>
  <c r="BE192"/>
  <c r="BE239"/>
  <c r="BE249"/>
  <c i="20" r="BK125"/>
  <c r="J125"/>
  <c r="J99"/>
  <c i="21" r="E85"/>
  <c r="J94"/>
  <c r="BE133"/>
  <c r="BE146"/>
  <c r="BE149"/>
  <c r="BE162"/>
  <c r="BE172"/>
  <c r="BE178"/>
  <c r="BE188"/>
  <c r="J117"/>
  <c r="F120"/>
  <c r="BE136"/>
  <c r="BE169"/>
  <c r="BE175"/>
  <c r="BE185"/>
  <c r="BE198"/>
  <c r="BE205"/>
  <c r="BE126"/>
  <c r="BE140"/>
  <c r="BE142"/>
  <c r="BE144"/>
  <c r="BE152"/>
  <c r="BE155"/>
  <c r="BE159"/>
  <c r="BE165"/>
  <c r="BE191"/>
  <c r="BE193"/>
  <c r="BE195"/>
  <c r="BE202"/>
  <c r="BE208"/>
  <c r="BE211"/>
  <c i="20" r="F94"/>
  <c r="J118"/>
  <c r="BE134"/>
  <c r="BE143"/>
  <c r="BE156"/>
  <c r="BE170"/>
  <c r="BE192"/>
  <c r="BE228"/>
  <c r="BE239"/>
  <c r="BE247"/>
  <c r="BE255"/>
  <c r="BE262"/>
  <c r="J121"/>
  <c r="BE127"/>
  <c r="BE141"/>
  <c r="BE147"/>
  <c r="BE153"/>
  <c r="BE176"/>
  <c r="BE184"/>
  <c r="BE202"/>
  <c r="BE209"/>
  <c r="BE212"/>
  <c r="BE215"/>
  <c r="BE251"/>
  <c r="BE253"/>
  <c r="E85"/>
  <c r="BE137"/>
  <c r="BE145"/>
  <c r="BE163"/>
  <c r="BE166"/>
  <c r="BE173"/>
  <c r="BE179"/>
  <c r="BE187"/>
  <c r="BE222"/>
  <c r="BE249"/>
  <c r="BE268"/>
  <c r="BE150"/>
  <c r="BE160"/>
  <c r="BE194"/>
  <c r="BE199"/>
  <c r="BE205"/>
  <c r="BE219"/>
  <c r="BE225"/>
  <c r="BE236"/>
  <c r="BE259"/>
  <c r="BE265"/>
  <c i="19" r="E85"/>
  <c r="F94"/>
  <c r="BE129"/>
  <c r="BE135"/>
  <c r="BE149"/>
  <c r="J116"/>
  <c r="J119"/>
  <c r="BE144"/>
  <c r="BE154"/>
  <c r="BE159"/>
  <c r="BE164"/>
  <c r="BE125"/>
  <c r="BE132"/>
  <c r="BE139"/>
  <c i="18" r="E85"/>
  <c r="F94"/>
  <c r="BE125"/>
  <c r="BE153"/>
  <c i="17" r="BK128"/>
  <c r="BK127"/>
  <c r="J127"/>
  <c r="J98"/>
  <c i="18" r="J94"/>
  <c r="J116"/>
  <c r="BE133"/>
  <c r="BE140"/>
  <c r="BE147"/>
  <c i="17" r="E85"/>
  <c r="J91"/>
  <c r="J94"/>
  <c r="F124"/>
  <c r="BE161"/>
  <c r="BE173"/>
  <c r="BE188"/>
  <c r="BE203"/>
  <c r="BE217"/>
  <c i="16" r="BK125"/>
  <c r="J125"/>
  <c r="J99"/>
  <c i="17" r="BE130"/>
  <c r="BE135"/>
  <c r="BE146"/>
  <c r="BE150"/>
  <c r="BE167"/>
  <c r="BE179"/>
  <c r="BE182"/>
  <c r="BE191"/>
  <c r="BE197"/>
  <c r="BE210"/>
  <c r="BE215"/>
  <c r="BE220"/>
  <c r="BE227"/>
  <c r="BE234"/>
  <c r="BE241"/>
  <c r="BE247"/>
  <c r="BE254"/>
  <c r="BE216"/>
  <c r="BE253"/>
  <c r="BE276"/>
  <c r="BE250"/>
  <c r="BE260"/>
  <c r="BE267"/>
  <c r="BE273"/>
  <c i="16" r="BE156"/>
  <c r="J91"/>
  <c r="E112"/>
  <c r="F121"/>
  <c r="BE139"/>
  <c r="J94"/>
  <c r="BE127"/>
  <c r="BE162"/>
  <c r="BE133"/>
  <c r="BE143"/>
  <c r="BE149"/>
  <c i="14" r="J126"/>
  <c r="J100"/>
  <c i="15" r="J91"/>
  <c r="J94"/>
  <c r="E85"/>
  <c r="BE127"/>
  <c r="BE134"/>
  <c r="BE140"/>
  <c r="F121"/>
  <c i="14" r="J91"/>
  <c r="E112"/>
  <c r="J121"/>
  <c r="BE139"/>
  <c r="BE143"/>
  <c r="BE133"/>
  <c r="BE156"/>
  <c r="BE161"/>
  <c r="F94"/>
  <c r="BE127"/>
  <c r="BE149"/>
  <c i="12" r="J125"/>
  <c r="J100"/>
  <c i="13" r="E111"/>
  <c r="F94"/>
  <c r="J120"/>
  <c r="J91"/>
  <c r="BE126"/>
  <c r="BE132"/>
  <c r="BE135"/>
  <c r="BE139"/>
  <c i="11" r="BK124"/>
  <c r="J124"/>
  <c r="J99"/>
  <c i="12" r="E85"/>
  <c r="J117"/>
  <c r="F120"/>
  <c r="BE142"/>
  <c r="BE148"/>
  <c r="BE154"/>
  <c r="BE165"/>
  <c r="BE180"/>
  <c r="J94"/>
  <c r="BE126"/>
  <c r="BE162"/>
  <c r="BE173"/>
  <c r="BE134"/>
  <c i="11" r="E85"/>
  <c r="J117"/>
  <c r="BE147"/>
  <c r="J94"/>
  <c r="F120"/>
  <c r="BE126"/>
  <c i="9" r="J127"/>
  <c r="J100"/>
  <c i="10" r="J91"/>
  <c r="F94"/>
  <c r="E119"/>
  <c r="J128"/>
  <c r="BE153"/>
  <c r="BE161"/>
  <c r="BE163"/>
  <c r="BE166"/>
  <c r="BE174"/>
  <c r="BE179"/>
  <c r="BE184"/>
  <c r="BE134"/>
  <c r="BE141"/>
  <c r="BE158"/>
  <c r="BE187"/>
  <c r="BE137"/>
  <c r="BE147"/>
  <c r="BE157"/>
  <c r="BE164"/>
  <c r="BE178"/>
  <c r="BE190"/>
  <c i="8" r="J137"/>
  <c r="J100"/>
  <c i="9" r="J122"/>
  <c r="BE140"/>
  <c r="BE154"/>
  <c r="BE167"/>
  <c r="J91"/>
  <c r="F122"/>
  <c r="BE128"/>
  <c r="BE147"/>
  <c r="BE183"/>
  <c r="E113"/>
  <c r="BE150"/>
  <c r="BE176"/>
  <c r="BE202"/>
  <c r="BE208"/>
  <c r="BE214"/>
  <c r="BE134"/>
  <c r="BE161"/>
  <c r="BE170"/>
  <c r="BE189"/>
  <c r="BE196"/>
  <c i="7" r="BK123"/>
  <c r="J123"/>
  <c r="J99"/>
  <c i="8" r="J91"/>
  <c r="F94"/>
  <c r="J132"/>
  <c r="BE154"/>
  <c r="BE167"/>
  <c r="BE221"/>
  <c r="BE235"/>
  <c r="BE256"/>
  <c r="BE274"/>
  <c r="BE281"/>
  <c r="BE284"/>
  <c r="BE311"/>
  <c r="BE319"/>
  <c r="BE352"/>
  <c r="BE369"/>
  <c r="BE373"/>
  <c r="BE378"/>
  <c r="BE383"/>
  <c r="BE388"/>
  <c r="BE401"/>
  <c r="BE418"/>
  <c r="BE427"/>
  <c r="BE433"/>
  <c r="BE434"/>
  <c r="BE436"/>
  <c r="BE438"/>
  <c r="BE442"/>
  <c r="E123"/>
  <c r="BE138"/>
  <c r="BE180"/>
  <c r="BE192"/>
  <c r="BE196"/>
  <c r="BE210"/>
  <c r="BE242"/>
  <c r="BE245"/>
  <c r="BE258"/>
  <c r="BE264"/>
  <c r="BE269"/>
  <c r="BE289"/>
  <c r="BE304"/>
  <c r="BE330"/>
  <c r="BE337"/>
  <c r="BE346"/>
  <c r="BE362"/>
  <c r="BE414"/>
  <c r="BE423"/>
  <c r="BE435"/>
  <c r="BE144"/>
  <c r="BE150"/>
  <c r="BE160"/>
  <c r="BE227"/>
  <c r="BE251"/>
  <c r="BE295"/>
  <c r="BE325"/>
  <c r="BE342"/>
  <c r="BE356"/>
  <c r="BE396"/>
  <c r="BE406"/>
  <c r="BE410"/>
  <c i="7" r="J91"/>
  <c r="F119"/>
  <c r="BE131"/>
  <c r="BE140"/>
  <c r="BE156"/>
  <c r="E85"/>
  <c r="J119"/>
  <c r="BE125"/>
  <c r="BE147"/>
  <c r="BE153"/>
  <c r="BE159"/>
  <c i="6" r="J91"/>
  <c r="F94"/>
  <c r="BE163"/>
  <c r="BE175"/>
  <c r="BE192"/>
  <c r="BE217"/>
  <c r="BE229"/>
  <c i="5" r="J130"/>
  <c r="J100"/>
  <c i="6" r="E85"/>
  <c r="BE134"/>
  <c r="BE152"/>
  <c r="BE181"/>
  <c r="BE189"/>
  <c r="BE204"/>
  <c r="BE210"/>
  <c r="BE235"/>
  <c r="J94"/>
  <c r="BE128"/>
  <c r="BE147"/>
  <c r="BE169"/>
  <c r="BE198"/>
  <c r="BE223"/>
  <c i="5" r="E85"/>
  <c r="F94"/>
  <c r="BE163"/>
  <c r="BE174"/>
  <c r="BE203"/>
  <c r="BE228"/>
  <c r="BE280"/>
  <c r="BE283"/>
  <c r="J91"/>
  <c r="J94"/>
  <c r="BE236"/>
  <c r="BE274"/>
  <c r="BE159"/>
  <c r="BE209"/>
  <c r="BE213"/>
  <c r="BE245"/>
  <c r="BE255"/>
  <c r="BE131"/>
  <c r="BE136"/>
  <c r="BE141"/>
  <c r="BE148"/>
  <c r="BE180"/>
  <c r="BE185"/>
  <c r="BE191"/>
  <c r="BE194"/>
  <c r="BE200"/>
  <c r="BE220"/>
  <c r="BE261"/>
  <c r="BE267"/>
  <c i="4" r="E85"/>
  <c r="J91"/>
  <c r="J120"/>
  <c r="BE126"/>
  <c r="BE138"/>
  <c r="BE142"/>
  <c r="BE148"/>
  <c r="F94"/>
  <c r="BE132"/>
  <c r="BE154"/>
  <c r="BE158"/>
  <c i="3" r="BE241"/>
  <c r="BE247"/>
  <c r="BE254"/>
  <c r="BE270"/>
  <c r="BE277"/>
  <c r="BE291"/>
  <c r="BE298"/>
  <c r="BE307"/>
  <c r="F94"/>
  <c r="BE132"/>
  <c r="BE149"/>
  <c r="BE168"/>
  <c r="BE183"/>
  <c r="BE208"/>
  <c r="BE211"/>
  <c r="BE225"/>
  <c r="BE262"/>
  <c r="BE268"/>
  <c r="BE304"/>
  <c r="BE308"/>
  <c i="2" r="BK130"/>
  <c r="J130"/>
  <c r="J99"/>
  <c i="3" r="E85"/>
  <c r="J91"/>
  <c r="J94"/>
  <c r="BE137"/>
  <c r="BE142"/>
  <c r="BE165"/>
  <c r="BE191"/>
  <c r="BE197"/>
  <c r="BE200"/>
  <c r="BE219"/>
  <c r="BE234"/>
  <c r="BE284"/>
  <c i="2" r="J91"/>
  <c r="E117"/>
  <c r="J126"/>
  <c r="BE137"/>
  <c r="BE167"/>
  <c r="BE200"/>
  <c r="BE222"/>
  <c r="BE242"/>
  <c r="BE267"/>
  <c r="BE276"/>
  <c r="BE283"/>
  <c r="BE303"/>
  <c r="F94"/>
  <c r="BE132"/>
  <c r="BE142"/>
  <c r="BE149"/>
  <c r="BE164"/>
  <c r="BE180"/>
  <c r="BE186"/>
  <c r="BE192"/>
  <c r="BE203"/>
  <c r="BE209"/>
  <c r="BE212"/>
  <c r="BE228"/>
  <c r="BE235"/>
  <c r="BE249"/>
  <c r="BE255"/>
  <c r="BE261"/>
  <c r="BE269"/>
  <c r="BE290"/>
  <c r="BE297"/>
  <c r="BE306"/>
  <c r="BE308"/>
  <c i="1" r="BB96"/>
  <c i="2" r="J36"/>
  <c i="1" r="AW96"/>
  <c i="3" r="J36"/>
  <c i="1" r="AW97"/>
  <c i="4" r="F39"/>
  <c i="1" r="BD98"/>
  <c i="4" r="F38"/>
  <c i="1" r="BC98"/>
  <c i="5" r="F38"/>
  <c i="1" r="BC100"/>
  <c i="6" r="F37"/>
  <c i="1" r="BB101"/>
  <c i="7" r="J36"/>
  <c i="1" r="AW102"/>
  <c i="8" r="F36"/>
  <c i="1" r="BA104"/>
  <c i="9" r="F39"/>
  <c i="1" r="BD105"/>
  <c i="9" r="F38"/>
  <c i="1" r="BC105"/>
  <c i="10" r="F37"/>
  <c i="1" r="BB106"/>
  <c i="11" r="F37"/>
  <c i="1" r="BB108"/>
  <c i="12" r="F38"/>
  <c i="1" r="BC109"/>
  <c i="13" r="F36"/>
  <c i="1" r="BA111"/>
  <c i="13" r="F38"/>
  <c i="1" r="BC111"/>
  <c i="14" r="F39"/>
  <c i="1" r="BD112"/>
  <c i="15" r="F38"/>
  <c i="1" r="BC113"/>
  <c i="16" r="J36"/>
  <c i="1" r="AW114"/>
  <c i="17" r="J36"/>
  <c i="1" r="AW115"/>
  <c i="18" r="F39"/>
  <c i="1" r="BD117"/>
  <c i="18" r="F36"/>
  <c i="1" r="BA117"/>
  <c i="19" r="F39"/>
  <c i="1" r="BD118"/>
  <c i="20" r="F37"/>
  <c i="1" r="BB119"/>
  <c i="20" r="F39"/>
  <c i="1" r="BD119"/>
  <c i="21" r="F36"/>
  <c i="1" r="BA120"/>
  <c i="22" r="F36"/>
  <c i="1" r="BC121"/>
  <c i="23" r="J34"/>
  <c i="1" r="AW122"/>
  <c i="2" r="F38"/>
  <c i="1" r="BC96"/>
  <c i="3" r="F39"/>
  <c i="1" r="BD97"/>
  <c i="4" r="J36"/>
  <c i="1" r="AW98"/>
  <c i="5" r="F39"/>
  <c i="1" r="BD100"/>
  <c i="5" r="F36"/>
  <c i="1" r="BA100"/>
  <c i="6" r="F39"/>
  <c i="1" r="BD101"/>
  <c i="7" r="F37"/>
  <c i="1" r="BB102"/>
  <c i="7" r="F38"/>
  <c i="1" r="BC102"/>
  <c i="8" r="F39"/>
  <c i="1" r="BD104"/>
  <c i="9" r="F36"/>
  <c i="1" r="BA105"/>
  <c i="9" r="F37"/>
  <c i="1" r="BB105"/>
  <c i="10" r="F39"/>
  <c i="1" r="BD106"/>
  <c i="11" r="F38"/>
  <c i="1" r="BC108"/>
  <c i="12" r="F36"/>
  <c i="1" r="BA109"/>
  <c i="12" r="F39"/>
  <c i="1" r="BD109"/>
  <c i="14" r="F37"/>
  <c i="1" r="BB112"/>
  <c i="15" r="F39"/>
  <c i="1" r="BD113"/>
  <c i="15" r="F37"/>
  <c i="1" r="BB113"/>
  <c i="16" r="F38"/>
  <c i="1" r="BC114"/>
  <c i="17" r="F39"/>
  <c i="1" r="BD115"/>
  <c i="17" r="F36"/>
  <c i="1" r="BA115"/>
  <c i="18" r="F38"/>
  <c i="1" r="BC117"/>
  <c i="19" r="F36"/>
  <c i="1" r="BA118"/>
  <c i="19" r="F38"/>
  <c i="1" r="BC118"/>
  <c i="20" r="F36"/>
  <c i="1" r="BA119"/>
  <c i="21" r="J36"/>
  <c i="1" r="AW120"/>
  <c i="22" r="F37"/>
  <c i="1" r="BD121"/>
  <c i="22" r="F35"/>
  <c i="1" r="BB121"/>
  <c i="2" r="F39"/>
  <c i="1" r="BD96"/>
  <c i="3" r="F37"/>
  <c i="1" r="BB97"/>
  <c i="3" r="F36"/>
  <c i="1" r="BA97"/>
  <c i="4" r="F36"/>
  <c i="1" r="BA98"/>
  <c i="5" r="F37"/>
  <c i="1" r="BB100"/>
  <c i="6" r="J36"/>
  <c i="1" r="AW101"/>
  <c i="7" r="F36"/>
  <c i="1" r="BA102"/>
  <c i="7" r="F39"/>
  <c i="1" r="BD102"/>
  <c i="8" r="J36"/>
  <c i="1" r="AW104"/>
  <c i="9" r="J36"/>
  <c i="1" r="AW105"/>
  <c i="10" r="J36"/>
  <c i="1" r="AW106"/>
  <c i="10" r="F36"/>
  <c i="1" r="BA106"/>
  <c i="11" r="F36"/>
  <c i="1" r="BA108"/>
  <c i="12" r="J36"/>
  <c i="1" r="AW109"/>
  <c i="13" r="F37"/>
  <c i="1" r="BB111"/>
  <c i="13" r="F39"/>
  <c i="1" r="BD111"/>
  <c i="14" r="F36"/>
  <c i="1" r="BA112"/>
  <c i="14" r="F38"/>
  <c i="1" r="BC112"/>
  <c i="16" r="F39"/>
  <c i="1" r="BD114"/>
  <c i="16" r="F36"/>
  <c i="1" r="BA114"/>
  <c i="17" r="F37"/>
  <c i="1" r="BB115"/>
  <c i="18" r="J36"/>
  <c i="1" r="AW117"/>
  <c i="19" r="J36"/>
  <c i="1" r="AW118"/>
  <c i="20" r="F38"/>
  <c i="1" r="BC119"/>
  <c i="21" r="F39"/>
  <c i="1" r="BD120"/>
  <c i="22" r="F34"/>
  <c i="1" r="BA121"/>
  <c i="23" r="F35"/>
  <c i="1" r="BB122"/>
  <c i="23" r="F37"/>
  <c i="1" r="BD122"/>
  <c r="AU107"/>
  <c i="2" r="F36"/>
  <c i="1" r="BA96"/>
  <c r="AS94"/>
  <c i="3" r="F38"/>
  <c i="1" r="BC97"/>
  <c i="4" r="F37"/>
  <c i="1" r="BB98"/>
  <c i="5" r="J36"/>
  <c i="1" r="AW100"/>
  <c i="6" r="F36"/>
  <c i="1" r="BA101"/>
  <c i="6" r="F38"/>
  <c i="1" r="BC101"/>
  <c i="8" r="F37"/>
  <c i="1" r="BB104"/>
  <c i="8" r="F38"/>
  <c i="1" r="BC104"/>
  <c i="10" r="F38"/>
  <c i="1" r="BC106"/>
  <c i="11" r="J36"/>
  <c i="1" r="AW108"/>
  <c i="11" r="F39"/>
  <c i="1" r="BD108"/>
  <c i="12" r="F37"/>
  <c i="1" r="BB109"/>
  <c i="13" r="J36"/>
  <c i="1" r="AW111"/>
  <c i="14" r="J36"/>
  <c i="1" r="AW112"/>
  <c i="15" r="F36"/>
  <c i="1" r="BA113"/>
  <c i="15" r="J36"/>
  <c i="1" r="AW113"/>
  <c i="16" r="F37"/>
  <c i="1" r="BB114"/>
  <c i="17" r="F38"/>
  <c i="1" r="BC115"/>
  <c i="18" r="F37"/>
  <c i="1" r="BB117"/>
  <c i="19" r="F37"/>
  <c i="1" r="BB118"/>
  <c i="20" r="J36"/>
  <c i="1" r="AW119"/>
  <c i="21" r="F37"/>
  <c i="1" r="BB120"/>
  <c i="21" r="F38"/>
  <c i="1" r="BC120"/>
  <c i="22" r="J34"/>
  <c i="1" r="AW121"/>
  <c i="23" r="F36"/>
  <c i="1" r="BC122"/>
  <c i="23" r="F34"/>
  <c i="1" r="BA122"/>
  <c i="8" l="1" r="R136"/>
  <c i="5" r="BK129"/>
  <c r="BK128"/>
  <c r="J128"/>
  <c r="J98"/>
  <c i="10" r="P132"/>
  <c r="P131"/>
  <c i="1" r="AU106"/>
  <c i="6" r="R126"/>
  <c r="R125"/>
  <c i="23" r="P122"/>
  <c r="P121"/>
  <c i="1" r="AU122"/>
  <c i="8" r="T136"/>
  <c r="R354"/>
  <c i="22" r="P124"/>
  <c r="P123"/>
  <c i="1" r="AU121"/>
  <c i="17" r="P128"/>
  <c r="P127"/>
  <c i="1" r="AU115"/>
  <c i="5" r="T129"/>
  <c r="T128"/>
  <c i="2" r="R130"/>
  <c r="R129"/>
  <c i="21" r="P124"/>
  <c r="P123"/>
  <c i="1" r="AU120"/>
  <c i="20" r="P125"/>
  <c r="P124"/>
  <c i="1" r="AU119"/>
  <c i="17" r="T128"/>
  <c r="T127"/>
  <c i="3" r="T130"/>
  <c r="T129"/>
  <c i="20" r="R125"/>
  <c r="R124"/>
  <c i="14" r="BK125"/>
  <c r="J125"/>
  <c r="J99"/>
  <c i="10" r="T131"/>
  <c i="21" r="T124"/>
  <c r="T123"/>
  <c i="8" r="T354"/>
  <c i="23" r="T122"/>
  <c r="T121"/>
  <c i="9" r="BK126"/>
  <c r="J126"/>
  <c r="J99"/>
  <c i="2" r="T129"/>
  <c i="23" r="R122"/>
  <c r="R121"/>
  <c i="12" r="BK124"/>
  <c r="J124"/>
  <c r="J99"/>
  <c i="8" r="BK136"/>
  <c r="J136"/>
  <c r="J99"/>
  <c i="3" r="P129"/>
  <c i="1" r="AU97"/>
  <c i="9" r="T126"/>
  <c r="T125"/>
  <c i="8" r="P136"/>
  <c r="P135"/>
  <c i="1" r="AU104"/>
  <c i="2" r="P130"/>
  <c r="P129"/>
  <c i="1" r="AU96"/>
  <c i="6" r="BK126"/>
  <c r="J126"/>
  <c r="J99"/>
  <c i="8" r="BK431"/>
  <c r="J431"/>
  <c r="J112"/>
  <c i="18" r="BK123"/>
  <c r="J123"/>
  <c r="J99"/>
  <c i="19" r="BK123"/>
  <c r="J123"/>
  <c r="J99"/>
  <c i="23" r="BK122"/>
  <c r="J122"/>
  <c r="J97"/>
  <c i="3" r="BK130"/>
  <c r="BK129"/>
  <c r="J129"/>
  <c r="J98"/>
  <c i="4" r="BK124"/>
  <c r="J124"/>
  <c r="J99"/>
  <c i="8" r="BK354"/>
  <c r="J354"/>
  <c r="J108"/>
  <c i="10" r="BK132"/>
  <c r="J132"/>
  <c r="J99"/>
  <c i="13" r="BK124"/>
  <c r="J124"/>
  <c r="J99"/>
  <c i="15" r="BK125"/>
  <c r="J125"/>
  <c r="J99"/>
  <c i="10" r="BK176"/>
  <c r="J176"/>
  <c r="J106"/>
  <c i="22" r="BK124"/>
  <c r="BK123"/>
  <c r="J123"/>
  <c i="21" r="BK123"/>
  <c r="J123"/>
  <c r="J98"/>
  <c i="20" r="BK124"/>
  <c r="J124"/>
  <c i="17" r="J128"/>
  <c r="J99"/>
  <c i="16" r="BK124"/>
  <c r="J124"/>
  <c r="J98"/>
  <c i="11" r="BK123"/>
  <c r="J123"/>
  <c i="7" r="BK122"/>
  <c r="J122"/>
  <c r="J98"/>
  <c i="2" r="BK129"/>
  <c r="J129"/>
  <c r="J98"/>
  <c i="1" r="AU110"/>
  <c i="2" r="J35"/>
  <c i="1" r="AV96"/>
  <c r="AT96"/>
  <c i="3" r="F35"/>
  <c i="1" r="AZ97"/>
  <c r="BD95"/>
  <c r="BA95"/>
  <c r="AW95"/>
  <c i="5" r="J35"/>
  <c i="1" r="AV100"/>
  <c r="AT100"/>
  <c r="BB99"/>
  <c r="AX99"/>
  <c r="BA99"/>
  <c r="AW99"/>
  <c r="BD99"/>
  <c i="9" r="F35"/>
  <c i="1" r="AZ105"/>
  <c r="BC103"/>
  <c r="AY103"/>
  <c i="10" r="J35"/>
  <c i="1" r="AV106"/>
  <c r="AT106"/>
  <c r="BB103"/>
  <c r="AX103"/>
  <c r="BA103"/>
  <c r="AW103"/>
  <c i="11" r="J35"/>
  <c i="1" r="AV108"/>
  <c r="AT108"/>
  <c r="BC107"/>
  <c r="AY107"/>
  <c r="BB107"/>
  <c r="AX107"/>
  <c i="11" r="J32"/>
  <c i="1" r="AG108"/>
  <c i="13" r="F35"/>
  <c i="1" r="AZ111"/>
  <c i="14" r="F35"/>
  <c i="1" r="AZ112"/>
  <c i="16" r="J35"/>
  <c i="1" r="AV114"/>
  <c r="AT114"/>
  <c r="BB110"/>
  <c r="AX110"/>
  <c i="17" r="J32"/>
  <c i="1" r="AG115"/>
  <c i="18" r="F35"/>
  <c i="1" r="AZ117"/>
  <c i="19" r="J35"/>
  <c i="1" r="AV118"/>
  <c r="AT118"/>
  <c i="21" r="J35"/>
  <c i="1" r="AV120"/>
  <c r="AT120"/>
  <c r="BC116"/>
  <c r="AY116"/>
  <c r="BD116"/>
  <c i="22" r="F33"/>
  <c i="1" r="AZ121"/>
  <c i="23" r="J33"/>
  <c i="1" r="AV122"/>
  <c r="AT122"/>
  <c r="AU99"/>
  <c i="3" r="J35"/>
  <c i="1" r="AV97"/>
  <c r="AT97"/>
  <c i="4" r="F35"/>
  <c i="1" r="AZ98"/>
  <c i="6" r="J35"/>
  <c i="1" r="AV101"/>
  <c r="AT101"/>
  <c i="7" r="J35"/>
  <c i="1" r="AV102"/>
  <c r="AT102"/>
  <c i="9" r="J35"/>
  <c i="1" r="AV105"/>
  <c r="AT105"/>
  <c i="10" r="F35"/>
  <c i="1" r="AZ106"/>
  <c r="BD103"/>
  <c i="11" r="F35"/>
  <c i="1" r="AZ108"/>
  <c r="BD107"/>
  <c r="BA107"/>
  <c r="AW107"/>
  <c i="12" r="F35"/>
  <c i="1" r="AZ109"/>
  <c i="15" r="F35"/>
  <c i="1" r="AZ113"/>
  <c i="17" r="F35"/>
  <c i="1" r="AZ115"/>
  <c i="20" r="J35"/>
  <c i="1" r="AV119"/>
  <c r="AT119"/>
  <c i="23" r="F33"/>
  <c i="1" r="AZ122"/>
  <c i="22" r="J30"/>
  <c i="1" r="AG121"/>
  <c i="2" r="F35"/>
  <c i="1" r="AZ96"/>
  <c r="BB95"/>
  <c r="AX95"/>
  <c r="BC95"/>
  <c r="AY95"/>
  <c i="4" r="J35"/>
  <c i="1" r="AV98"/>
  <c r="AT98"/>
  <c i="5" r="F35"/>
  <c i="1" r="AZ100"/>
  <c i="7" r="F35"/>
  <c i="1" r="AZ102"/>
  <c i="8" r="J35"/>
  <c i="1" r="AV104"/>
  <c r="AT104"/>
  <c i="13" r="J35"/>
  <c i="1" r="AV111"/>
  <c r="AT111"/>
  <c i="14" r="J35"/>
  <c i="1" r="AV112"/>
  <c r="AT112"/>
  <c i="16" r="F35"/>
  <c i="1" r="AZ114"/>
  <c r="BD110"/>
  <c r="BC110"/>
  <c r="AY110"/>
  <c i="18" r="J35"/>
  <c i="1" r="AV117"/>
  <c r="AT117"/>
  <c i="19" r="F35"/>
  <c i="1" r="AZ118"/>
  <c i="20" r="J32"/>
  <c i="1" r="AG119"/>
  <c i="21" r="F35"/>
  <c i="1" r="AZ120"/>
  <c i="6" r="F35"/>
  <c i="1" r="AZ101"/>
  <c r="BC99"/>
  <c r="AY99"/>
  <c i="8" r="F35"/>
  <c i="1" r="AZ104"/>
  <c i="12" r="J35"/>
  <c i="1" r="AV109"/>
  <c r="AT109"/>
  <c i="15" r="J35"/>
  <c i="1" r="AV113"/>
  <c r="AT113"/>
  <c r="BA110"/>
  <c r="AW110"/>
  <c i="17" r="J35"/>
  <c i="1" r="AV115"/>
  <c r="AT115"/>
  <c i="20" r="F35"/>
  <c i="1" r="AZ119"/>
  <c r="BA116"/>
  <c r="AW116"/>
  <c r="BB116"/>
  <c r="AX116"/>
  <c i="22" r="J33"/>
  <c i="1" r="AV121"/>
  <c r="AT121"/>
  <c r="AN121"/>
  <c i="8" l="1" r="T135"/>
  <c r="R135"/>
  <c i="4" r="BK123"/>
  <c r="J123"/>
  <c r="J98"/>
  <c i="6" r="BK125"/>
  <c r="J125"/>
  <c i="15" r="BK124"/>
  <c r="J124"/>
  <c r="J98"/>
  <c i="23" r="BK121"/>
  <c r="J121"/>
  <c r="J96"/>
  <c i="5" r="J129"/>
  <c r="J99"/>
  <c i="22" r="J96"/>
  <c i="9" r="BK125"/>
  <c r="J125"/>
  <c r="J98"/>
  <c i="10" r="BK131"/>
  <c r="J131"/>
  <c r="J98"/>
  <c i="14" r="BK124"/>
  <c r="J124"/>
  <c r="J98"/>
  <c i="3" r="J130"/>
  <c r="J99"/>
  <c i="12" r="BK123"/>
  <c r="J123"/>
  <c i="18" r="BK122"/>
  <c r="J122"/>
  <c r="J98"/>
  <c i="22" r="J124"/>
  <c r="J97"/>
  <c i="13" r="BK123"/>
  <c r="J123"/>
  <c r="J98"/>
  <c i="8" r="BK135"/>
  <c r="J135"/>
  <c r="J98"/>
  <c i="19" r="BK122"/>
  <c r="J122"/>
  <c r="J98"/>
  <c i="22" r="J39"/>
  <c i="1" r="AN119"/>
  <c i="20" r="J98"/>
  <c r="J41"/>
  <c i="1" r="AN115"/>
  <c i="17" r="J41"/>
  <c i="1" r="AN108"/>
  <c i="11" r="J98"/>
  <c r="J41"/>
  <c i="1" r="AU116"/>
  <c i="6" r="J32"/>
  <c i="1" r="AG101"/>
  <c i="3" r="J32"/>
  <c i="1" r="AG97"/>
  <c i="5" r="J32"/>
  <c i="1" r="AG100"/>
  <c r="AZ95"/>
  <c r="AZ103"/>
  <c r="AV103"/>
  <c r="AT103"/>
  <c i="16" r="J32"/>
  <c i="1" r="AG114"/>
  <c r="BA94"/>
  <c r="AW94"/>
  <c r="AK30"/>
  <c r="AU95"/>
  <c r="AU103"/>
  <c r="AZ99"/>
  <c r="AV99"/>
  <c r="AT99"/>
  <c r="AZ110"/>
  <c r="AV110"/>
  <c r="AT110"/>
  <c i="21" r="J32"/>
  <c i="1" r="AG120"/>
  <c r="BC94"/>
  <c r="AY94"/>
  <c i="12" r="J32"/>
  <c i="1" r="AG109"/>
  <c r="AG107"/>
  <c i="2" r="J32"/>
  <c i="1" r="AG96"/>
  <c i="7" r="J32"/>
  <c i="1" r="AG102"/>
  <c r="AG99"/>
  <c r="AZ107"/>
  <c r="AV107"/>
  <c r="AT107"/>
  <c r="AN107"/>
  <c r="AZ116"/>
  <c r="AV116"/>
  <c r="AT116"/>
  <c r="BD94"/>
  <c r="W33"/>
  <c r="BB94"/>
  <c r="W31"/>
  <c i="3" l="1" r="J41"/>
  <c i="6" r="J41"/>
  <c i="12" r="J41"/>
  <c i="5" r="J41"/>
  <c i="6" r="J98"/>
  <c i="12" r="J98"/>
  <c i="21" r="J41"/>
  <c i="1" r="AN120"/>
  <c i="16" r="J41"/>
  <c i="1" r="AN114"/>
  <c r="AN99"/>
  <c i="7" r="J41"/>
  <c i="1" r="AN102"/>
  <c i="2" r="J41"/>
  <c i="1" r="AN96"/>
  <c r="AN100"/>
  <c r="AN97"/>
  <c r="AN101"/>
  <c r="AN109"/>
  <c r="AU94"/>
  <c i="4" r="J32"/>
  <c i="1" r="AG98"/>
  <c r="AG95"/>
  <c i="14" r="J32"/>
  <c i="1" r="AG112"/>
  <c r="AN112"/>
  <c i="18" r="J32"/>
  <c i="1" r="AG117"/>
  <c i="15" r="J32"/>
  <c i="1" r="AG113"/>
  <c i="9" r="J32"/>
  <c i="1" r="AG105"/>
  <c r="AN105"/>
  <c i="13" r="J32"/>
  <c i="1" r="AG111"/>
  <c i="19" r="J32"/>
  <c i="1" r="AG118"/>
  <c r="W30"/>
  <c r="W32"/>
  <c i="8" r="J32"/>
  <c i="1" r="AG104"/>
  <c r="AN104"/>
  <c i="23" r="J30"/>
  <c i="1" r="AG122"/>
  <c r="AZ94"/>
  <c r="W29"/>
  <c i="10" r="J32"/>
  <c i="1" r="AG106"/>
  <c r="AV95"/>
  <c r="AT95"/>
  <c r="AN95"/>
  <c r="AX94"/>
  <c i="9" l="1" r="J41"/>
  <c i="23" r="J39"/>
  <c i="4" r="J41"/>
  <c i="18" r="J41"/>
  <c i="14" r="J41"/>
  <c i="15" r="J41"/>
  <c i="19" r="J41"/>
  <c i="13" r="J41"/>
  <c i="10" r="J41"/>
  <c i="8" r="J41"/>
  <c i="1" r="AN106"/>
  <c r="AN118"/>
  <c r="AN122"/>
  <c r="AN98"/>
  <c r="AN111"/>
  <c r="AN117"/>
  <c r="AN113"/>
  <c r="AG116"/>
  <c r="AG103"/>
  <c r="AN103"/>
  <c r="AV94"/>
  <c r="AK29"/>
  <c r="AG110"/>
  <c r="AN110"/>
  <c l="1" r="AN116"/>
  <c r="AG94"/>
  <c r="AK26"/>
  <c r="AK35"/>
  <c r="AT94"/>
  <c r="AN94"/>
</calcChain>
</file>

<file path=xl/sharedStrings.xml><?xml version="1.0" encoding="utf-8"?>
<sst xmlns="http://schemas.openxmlformats.org/spreadsheetml/2006/main">
  <si>
    <t>Export Komplet</t>
  </si>
  <si>
    <t/>
  </si>
  <si>
    <t>2.0</t>
  </si>
  <si>
    <t>False</t>
  </si>
  <si>
    <t>{c7784987-ba43-43e1-9894-3b5266613418}</t>
  </si>
  <si>
    <t xml:space="preserve">&gt;&gt;  skryté sloupce  &lt;&lt;</t>
  </si>
  <si>
    <t>0,01</t>
  </si>
  <si>
    <t>21</t>
  </si>
  <si>
    <t>15</t>
  </si>
  <si>
    <t>REKAPITULACE STAVBY</t>
  </si>
  <si>
    <t xml:space="preserve">v ---  níže se nacházejí doplnkové a pomocné údaje k sestavám  --- v</t>
  </si>
  <si>
    <t>Návod na vyplnění</t>
  </si>
  <si>
    <t>Kód:</t>
  </si>
  <si>
    <t>Zirec_F_RR_o</t>
  </si>
  <si>
    <t xml:space="preserve">Měnit lze pouze buňky se žlutým podbarvením!_x000d_
_x000d_
1) na prvním listu Rekapitulace stavby vyplňte v sestavě_x000d_
_x000d_
    a) Souhrnný list_x000d_
       - údaje o Uchazeči_x000d_
         (přenesou se do ostatních sestav i v jiných listech)_x000d_
_x000d_
    b) Rekapitulace objektů_x000d_
       - potřebné Ostatní náklady_x000d_
_x000d_
2) na vybraných listech vyplňte v sestavě_x000d_
_x000d_
    a) Krycí list_x000d_
       - údaje o Uchazeči, pokud se liší od údajů o Uchazeči na Souhrnném listu_x000d_
         (údaje se přenesou do ostatních sestav v daném listu)_x000d_
_x000d_
    b) Rekapitulace rozpočtu_x000d_
       - potřebné Ostatní náklady_x000d_
_x000d_
    c) Celkové náklady za stavbu_x000d_
       - ceny u položek_x000d_
       - množství, pokud má žluté podbarvení_x000d_
       - a v případě potřeby poznámku (ta je ve skrytém sloupci)</t>
  </si>
  <si>
    <t>Stavba:</t>
  </si>
  <si>
    <t>SN Žireč</t>
  </si>
  <si>
    <t>KSO:</t>
  </si>
  <si>
    <t>CC-CZ:</t>
  </si>
  <si>
    <t>Místo:</t>
  </si>
  <si>
    <t xml:space="preserve"> </t>
  </si>
  <si>
    <t>Datum:</t>
  </si>
  <si>
    <t>17. 12. 2018</t>
  </si>
  <si>
    <t>Zadavatel:</t>
  </si>
  <si>
    <t>IČ:</t>
  </si>
  <si>
    <t>70890005</t>
  </si>
  <si>
    <t>Povodí Labe, státní podnik</t>
  </si>
  <si>
    <t>DIČ:</t>
  </si>
  <si>
    <t>CZ70890005</t>
  </si>
  <si>
    <t>Uchazeč:</t>
  </si>
  <si>
    <t>Vyplň údaj</t>
  </si>
  <si>
    <t>Projektant:</t>
  </si>
  <si>
    <t>26475081</t>
  </si>
  <si>
    <t>Sweco Hydroprojekt a.s.</t>
  </si>
  <si>
    <t>CZ26475081</t>
  </si>
  <si>
    <t>True</t>
  </si>
  <si>
    <t>Zpracovatel:</t>
  </si>
  <si>
    <t>Poznámka:</t>
  </si>
  <si>
    <t>Soupis prací je sestaven s využitím položek Cenové soustavy ÚRS. Cenové a technické podmínky položek Cenové soustavy ÚRS, které nejsou uvedeny v soupisu prací (informace z tzv. úvodních částí katalogů) jsou neomezeně dálkově k dispozici na www.cs-urs.cz. Položky soupisu prací, které nemají v sloupci "Cenová soustava" uveden žádný údaj, nepochází z Cenové soustavy ÚRS._x000d_
CU 2018/II_x000d_
_x000d_
Veškeré položky uvedené ve výkazu výměr musí respektovat a zohledňovat i požadavky na činnosti a materiály uvedené v Technických specifikacích (příl. D.3).</t>
  </si>
  <si>
    <t>Cena bez DPH</t>
  </si>
  <si>
    <t>Sazba daně</t>
  </si>
  <si>
    <t>Základ daně</t>
  </si>
  <si>
    <t>Výše daně</t>
  </si>
  <si>
    <t>DPH</t>
  </si>
  <si>
    <t>základní</t>
  </si>
  <si>
    <t>snížená</t>
  </si>
  <si>
    <t>zákl. přenesená</t>
  </si>
  <si>
    <t>sníž. přenesená</t>
  </si>
  <si>
    <t>nulová</t>
  </si>
  <si>
    <t>Cena s DPH</t>
  </si>
  <si>
    <t>v</t>
  </si>
  <si>
    <t>CZK</t>
  </si>
  <si>
    <t>Projektant</t>
  </si>
  <si>
    <t>Zpracovatel</t>
  </si>
  <si>
    <t>Datum a podpis:</t>
  </si>
  <si>
    <t>Razítko</t>
  </si>
  <si>
    <t>Objednavatel</t>
  </si>
  <si>
    <t>Uchazeč</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</si>
  <si>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</si>
  <si>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</si>
  <si>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</si>
  <si>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</si>
  <si>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</si>
  <si>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</si>
  <si>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</si>
  <si>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</si>
  <si>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</si>
  <si>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</si>
  <si>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</si>
  <si>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</si>
  <si>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</si>
  <si>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</si>
  <si>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</si>
  <si>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</si>
  <si>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</si>
  <si>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</si>
  <si>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</si>
  <si>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z rozpočtů</t>
  </si>
  <si>
    <t>D</t>
  </si>
  <si>
    <t>0</t>
  </si>
  <si>
    <t>###NOIMPORT###</t>
  </si>
  <si>
    <t>IMPORT</t>
  </si>
  <si>
    <t>{00000000-0000-0000-0000-000000000000}</t>
  </si>
  <si>
    <t>SO 01</t>
  </si>
  <si>
    <t>Hráz</t>
  </si>
  <si>
    <t>STA</t>
  </si>
  <si>
    <t>1</t>
  </si>
  <si>
    <t>{28f54e54-c79f-47aa-8a9d-c1a1dedd2622}</t>
  </si>
  <si>
    <t>2</t>
  </si>
  <si>
    <t>/</t>
  </si>
  <si>
    <t>SO 01.1</t>
  </si>
  <si>
    <t>Boční hráz</t>
  </si>
  <si>
    <t>Soupis</t>
  </si>
  <si>
    <t>{cd341019-30ff-412b-b2bb-6e30fcb2e357}</t>
  </si>
  <si>
    <t>SO 01.2</t>
  </si>
  <si>
    <t>Čelní hráz</t>
  </si>
  <si>
    <t>{75b0a2c9-6d33-41b9-b85f-9a03e1fe2e92}</t>
  </si>
  <si>
    <t>SO 01.3</t>
  </si>
  <si>
    <t>Úprava terénu pod hrází</t>
  </si>
  <si>
    <t>{e0d26495-ea3c-4c75-afe5-968c026e2660}</t>
  </si>
  <si>
    <t>SO 02</t>
  </si>
  <si>
    <t>Bezpečnostní přeliv</t>
  </si>
  <si>
    <t>{c7787967-8877-4030-b00a-58c37b8803ce}</t>
  </si>
  <si>
    <t>SO 02.1</t>
  </si>
  <si>
    <t>Korunový přeliv</t>
  </si>
  <si>
    <t>{792ffd2e-d76b-42f3-8392-7802b785f3f6}</t>
  </si>
  <si>
    <t>SO 02.2</t>
  </si>
  <si>
    <t>Odpadní koryto</t>
  </si>
  <si>
    <t>{1cfa171e-1c7b-433a-b6b0-021c028a63d1}</t>
  </si>
  <si>
    <t>SO 02.3</t>
  </si>
  <si>
    <t>Snížení terénu</t>
  </si>
  <si>
    <t>{aaac4611-d95a-4597-a967-4d3f61cd64fe}</t>
  </si>
  <si>
    <t>SO 03</t>
  </si>
  <si>
    <t>Spodní výpust</t>
  </si>
  <si>
    <t>{062b1fd7-6381-4215-8c56-980690c52270}</t>
  </si>
  <si>
    <t>SO 03.1</t>
  </si>
  <si>
    <t>{11ff49e6-1e09-40e3-9b32-735c7c2a5dc2}</t>
  </si>
  <si>
    <t>SO 03.2</t>
  </si>
  <si>
    <t>Úprava koryta</t>
  </si>
  <si>
    <t>{c106982a-5a2a-4dcb-a376-643d38bf4df8}</t>
  </si>
  <si>
    <t>SO 03.3</t>
  </si>
  <si>
    <t>Měřící prvky</t>
  </si>
  <si>
    <t>{164401c8-2553-46ed-abb3-e159b0b743e9}</t>
  </si>
  <si>
    <t>SO 04</t>
  </si>
  <si>
    <t>Zemník</t>
  </si>
  <si>
    <t>{de141f64-5d18-4b5f-b105-1e0c22cdf1bf}</t>
  </si>
  <si>
    <t>SO 04.1</t>
  </si>
  <si>
    <t>{20352481-2e41-4820-bb73-fd4b3889a10d}</t>
  </si>
  <si>
    <t>SO 04.2</t>
  </si>
  <si>
    <t>Rekultivace zemníku</t>
  </si>
  <si>
    <t>{0f26ee88-6586-4566-8ed7-6cdaba581ff7}</t>
  </si>
  <si>
    <t>SO 05</t>
  </si>
  <si>
    <t>Přeložky meliorací, propustek</t>
  </si>
  <si>
    <t>{ddf764c2-f01b-4409-bd25-1c0611cea0a4}</t>
  </si>
  <si>
    <t>SO 05.1</t>
  </si>
  <si>
    <t>Odstranění stávajícího odvodnění</t>
  </si>
  <si>
    <t>{0cad89e4-5be5-41b3-9b42-76238e1274b2}</t>
  </si>
  <si>
    <t>SO 05.2</t>
  </si>
  <si>
    <t>Obnova odvodnění v místě boční hráze</t>
  </si>
  <si>
    <t>{63f59418-f6d8-4ee9-9991-601194675fcf}</t>
  </si>
  <si>
    <t>SO 05.3</t>
  </si>
  <si>
    <t>Obnova odvodnění v místě zemníku</t>
  </si>
  <si>
    <t>{18c7a2fe-2469-4da9-bba1-d86635c4a132}</t>
  </si>
  <si>
    <t>SO 05.4</t>
  </si>
  <si>
    <t>Obnova odvodnění na pozemku 523/1</t>
  </si>
  <si>
    <t>{e9778cc9-aa56-4ffc-af38-e5b8595bb6b1}</t>
  </si>
  <si>
    <t>SO 05.5</t>
  </si>
  <si>
    <t>Propustek</t>
  </si>
  <si>
    <t>{e82f6a99-99cf-4b5d-9f34-5a831b9a25b4}</t>
  </si>
  <si>
    <t>SO 06</t>
  </si>
  <si>
    <t>Vegetační úpravy</t>
  </si>
  <si>
    <t>{bed29dec-0408-482b-8c54-7611c5cb59a4}</t>
  </si>
  <si>
    <t>SO 06.1</t>
  </si>
  <si>
    <t>Skrývka ornice ze ZPF</t>
  </si>
  <si>
    <t>{4b49c576-cb57-4336-97b3-7ec2f240c04c}</t>
  </si>
  <si>
    <t>SO 06.2</t>
  </si>
  <si>
    <t>Kácení</t>
  </si>
  <si>
    <t>{d6da41b7-2ddb-441f-bd94-3d7338fa89f3}</t>
  </si>
  <si>
    <t>SO 06.3</t>
  </si>
  <si>
    <t>Náhradní výsadba na pozemcích Povodí Labe</t>
  </si>
  <si>
    <t>{cb9c1465-7ff4-42bc-9f68-d742b857e424}</t>
  </si>
  <si>
    <t>SO 06.4</t>
  </si>
  <si>
    <t>Náhradní výsadba na pozemku města Dvůr Králové nad Labem</t>
  </si>
  <si>
    <t>{e44ca451-5fe2-44cc-ad23-983cd520dec8}</t>
  </si>
  <si>
    <t>SO 07</t>
  </si>
  <si>
    <t>Průleh</t>
  </si>
  <si>
    <t>{673f9e30-1344-49bb-945c-5be2ffb3188e}</t>
  </si>
  <si>
    <t>VON</t>
  </si>
  <si>
    <t>Vedlejší a ostatní náklady</t>
  </si>
  <si>
    <t>{3f412a85-6b16-4a2d-8806-0180448ceede}</t>
  </si>
  <si>
    <t>KRYCÍ LIST SOUPISU PRACÍ</t>
  </si>
  <si>
    <t>Objekt:</t>
  </si>
  <si>
    <t>SO 01 - Hráz</t>
  </si>
  <si>
    <t>Soupis:</t>
  </si>
  <si>
    <t>SO 01.1 - Boční hráz</t>
  </si>
  <si>
    <t xml:space="preserve">Sejmutí ornice tl.300 mm, uložení na mezideponii je součástí objektu SO 06  </t>
  </si>
  <si>
    <t>REKAPITULACE ČLENĚNÍ SOUPISU PRACÍ</t>
  </si>
  <si>
    <t>Kód dílu - Popis</t>
  </si>
  <si>
    <t>Cena celkem [CZK]</t>
  </si>
  <si>
    <t>Náklady ze soupisu prací</t>
  </si>
  <si>
    <t>-1</t>
  </si>
  <si>
    <t>HSV - Práce a dodávky HSV</t>
  </si>
  <si>
    <t xml:space="preserve">    1 - Zemní práce</t>
  </si>
  <si>
    <t xml:space="preserve">    2 - Zakládání</t>
  </si>
  <si>
    <t xml:space="preserve">    3 - Svislé a kompletní konstrukce</t>
  </si>
  <si>
    <t xml:space="preserve">    4 - Vodorovné konstrukce</t>
  </si>
  <si>
    <t xml:space="preserve">    8 - Trubní vedení</t>
  </si>
  <si>
    <t xml:space="preserve">    9 - Ostatní konstrukce a práce, bourání</t>
  </si>
  <si>
    <t xml:space="preserve">    998 - Přesun hmot</t>
  </si>
  <si>
    <t>OST - Ostatní</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</si>
  <si>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</si>
  <si>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</si>
  <si>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</si>
  <si>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</si>
  <si>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</si>
  <si>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</si>
  <si>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</si>
  <si>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</si>
  <si>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</si>
  <si>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</si>
  <si>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</si>
  <si>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</si>
  <si>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</si>
  <si>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</si>
  <si>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</si>
  <si>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</si>
  <si>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Zemní práce</t>
  </si>
  <si>
    <t>K</t>
  </si>
  <si>
    <t>11900120R</t>
  </si>
  <si>
    <t>Úprava zemin vápnem nebo směsnými hydraulickými pojivy tl vrstvy 300 mm</t>
  </si>
  <si>
    <t>m2</t>
  </si>
  <si>
    <t>R-položka</t>
  </si>
  <si>
    <t>4</t>
  </si>
  <si>
    <t>475420383</t>
  </si>
  <si>
    <t>PP</t>
  </si>
  <si>
    <t xml:space="preserve">Úprava zemin vápnem nebo směsnými hydraulickými pojivy za účelem zlepšení mechanických vlastností, tl. vrstvy po zhutnění 300 mm, dávkování pojiva a promísení zemní frézou </t>
  </si>
  <si>
    <t>P</t>
  </si>
  <si>
    <t xml:space="preserve">Poznámka k položce:_x000d_
1. V cenách není započteno dodání vápna; tato dodávka se ocení ve specifikaci. Doporučené množství_x000d_
    vápna v % objemové hmotnosti zhutněné zeminy je 2-3 %. Předpokládá se objemová hmotnost zeminy 1750_x000d_
    kg/m3. Ztratné lze stanovit ve výši 1 % z množství dodávaného vápna._x000d_
2. Přesné množství pojiva se stanoví inženýrsko-geologickým průzkumem.</t>
  </si>
  <si>
    <t>VV</t>
  </si>
  <si>
    <t>6969,25"m3"/0,3</t>
  </si>
  <si>
    <t>Součet</t>
  </si>
  <si>
    <t>M</t>
  </si>
  <si>
    <t>58591063R</t>
  </si>
  <si>
    <t xml:space="preserve">hydraulické pojivo na bázi cement : vápno </t>
  </si>
  <si>
    <t>t</t>
  </si>
  <si>
    <t>8</t>
  </si>
  <si>
    <t>435859651</t>
  </si>
  <si>
    <t>pojivo hydraulické pro stabilizaci zeminy 70% vápna</t>
  </si>
  <si>
    <t>hydraulické pojivo na bázi cement : vápno 30:70%</t>
  </si>
  <si>
    <t>6969,25"m3"*68"kg/m3"/1000</t>
  </si>
  <si>
    <t>3</t>
  </si>
  <si>
    <t>122201103</t>
  </si>
  <si>
    <t>Odkopávky a prokopávky nezapažené v hornině tř. 3 objem do 5000 m3</t>
  </si>
  <si>
    <t>m3</t>
  </si>
  <si>
    <t>CS ÚRS 2018 02</t>
  </si>
  <si>
    <t>-2070494784</t>
  </si>
  <si>
    <t xml:space="preserve">Odkopávky a prokopávky nezapažené  s přehozením výkopku na vzdálenost do 3 m nebo s naložením na dopravní prostředek v hornině tř. 3 přes 1 000 do 5 000 m3</t>
  </si>
  <si>
    <t>PSC</t>
  </si>
  <si>
    <t xml:space="preserve">Poznámka k souboru cen:_x000d_
1. Odkopávky a prokopávky v roubených prostorech se oceňují podle čl. 3116 Všeobecných podmínek tohoto katalogu. 2. Odkopávky a prokopávky ve stržích při lesnicko-technických melioracích (LTM) se oceňují cenami do 100 m3 pro jakýkoliv skutečný objem výkopu; ostatní odkopávky a prokopávky při LTM se oceňují při jakémkoliv objemu výkopu přes 100 m3 cenami přes 100 do 1 000 m3. 3. Ceny lze použít i pro vykopávky odpadových jam. 4. Ceny lze použít i pro sejmutí podorničí. Přitom se přihlíží k ustanovení čl. 3112 Všeobecných podmínek tohoto katalogu. </t>
  </si>
  <si>
    <t xml:space="preserve">Boční hráz,  viz výpočet, tab pro SO 01.1</t>
  </si>
  <si>
    <t xml:space="preserve">1604"m3"    "zemina je vhodná pro novou hráz, odvoz na mezideponii           </t>
  </si>
  <si>
    <t xml:space="preserve">1227"m3"    "zemina se odveze na skládku</t>
  </si>
  <si>
    <t>162301101</t>
  </si>
  <si>
    <t>Vodorovné přemístění do 500 m výkopku/sypaniny z horniny tř. 1 až 4</t>
  </si>
  <si>
    <t>-62832120</t>
  </si>
  <si>
    <t xml:space="preserve">Vodorovné přemístění výkopku nebo sypaniny po suchu  na obvyklém dopravním prostředku, bez naložení výkopku, avšak se složením bez rozhrnutí z horniny tř. 1 až 4 na vzdálenost přes 50 do 500 m</t>
  </si>
  <si>
    <t xml:space="preserve">Poznámka k souboru cen:_x000d_
1. Ceny nelze použít, předepisuje-li projekt přemístit výkopek na místo nepřístupné obvyklým dopravním prostředkům; toto přemístění se oceňuje individuálně. 2. V cenách jsou započteny i náhrady za jízdu loženého vozidla v terénu ve výkopišti nebo na násypišti. 3. V cenách nejsou započteny náklady na rozhrnutí výkopku na násypišti; toto rozhrnutí se oceňuje cenami souboru cen 171 . 0- . . Uložení sypaniny do násypů a 171 20-1201 Uložení sypaniny na skládky. 4. Je-li na dopravní dráze pro vodorovné přemístění nějaká překážka, pro kterou je nutno překládat výkopek z jednoho obvyklého dopravního prostředku na jiný obvyklý dopravní prostředek, oceňuje se toto lomené vodorovné přemístění výkopku v každém úseku samostatně příslušnou cenou tohoto souboru cen a překládání výkopku cenami souboru cen 167 10-3 . Nakládání neulehlého výkopku z hromad s ohledem na ustanovení pozn. číslo 5. 5. Přemísťuje-li se výkopek z dočasných skládek vzdálených do 50 m, neoceňuje se nakládání výkopku, i když se provádí. Toto ustanovení neplatí, vylučuje-li projekt použití dozeru. 6. V cenách vodorovného přemístění sypaniny nejsou započteny náklady na dodávku materiálu, tyto se oceňují ve specifikaci. </t>
  </si>
  <si>
    <t>Vodorovné přemístění výkopku na mezideponii pro využití k zpětnému násypu</t>
  </si>
  <si>
    <t>1604"m3"</t>
  </si>
  <si>
    <t xml:space="preserve">Vodorovné přemístění výkopku z mezideponie pro využití k zpětnému násypu  </t>
  </si>
  <si>
    <t>3319"m3"</t>
  </si>
  <si>
    <t>Vodorovné přemístění vhodné zeminy ze zemníku na násyp</t>
  </si>
  <si>
    <t>3650"m3"</t>
  </si>
  <si>
    <t>Vodorovné přemístění ornice z mezideponie pro využití k zpětnému rozprostření</t>
  </si>
  <si>
    <t>Ohumusování a osetí tělesa hráze tl. 100 mm</t>
  </si>
  <si>
    <t xml:space="preserve">5000"m2"*0,1"m"     "viz výpočet, tab pro SO 01.1</t>
  </si>
  <si>
    <t>Ohumusování a osetí parcely p.č.502 v tl. 300 mm</t>
  </si>
  <si>
    <t xml:space="preserve">5095"m2"*0,3"m"     "odečteno ze situace</t>
  </si>
  <si>
    <t>5</t>
  </si>
  <si>
    <t>16270110R</t>
  </si>
  <si>
    <t xml:space="preserve">Likvidace přebytečného výkopku, jeho odvoz a uložení na skládku včetně poplatku za uložení  </t>
  </si>
  <si>
    <t>1217260321</t>
  </si>
  <si>
    <t xml:space="preserve">1227"m3"    "přebytek výkopku-nevhodná zemina</t>
  </si>
  <si>
    <t>6</t>
  </si>
  <si>
    <t>167101102</t>
  </si>
  <si>
    <t>Nakládání výkopku z hornin tř. 1 až 4 přes 100 m3</t>
  </si>
  <si>
    <t>-1127827001</t>
  </si>
  <si>
    <t xml:space="preserve">Nakládání, skládání a překládání neulehlého výkopku nebo sypaniny  nakládání, množství přes 100 m3, z hornin tř. 1 až 4</t>
  </si>
  <si>
    <t xml:space="preserve">Poznámka k souboru cen:_x000d_
1. Ceny -1101, -1151, -1102, -1152, -1103, -1153, jsou určeny pro nakládání, skládání a překládání na obvyklý nebo z obvyklého dopravního prostředku. Pro nakládání z lodi nebo na loď jsou určeny ceny -1105 a -1155. 2. Ceny -1105 a -1155 jsou určeny pro nakládání, překládání a vykládání na vzdálenost a) do 20 m vodorovně; vodorovná vzdálenost se měří od těžnice lodi k těžnici druhé lodi, nebo k těžišti hromady na břehu nebo k těžišti dopravního prostředku na suchu, b) do 4 m svisle; svislá vzdálenost se měří od pracovní hladiny vody k úrovni srovnaného terénu v místě hromady nebo v místě dopravní plochy pro dopravní prostředek na suchu. Uvedenou svislou vzdálenost 4 m lze zvětšit, a to nejvýše do 6 m, jestliže je vodorovná vzdálenost uvedená v bodu a) kratší než 20 m nejméně o trojnásobek zvětšení výšky přes 4 m. 3. Množství měrných jednotek se určí v rostlém stavu horniny. </t>
  </si>
  <si>
    <t>Naložení výkopku na mezideponii pro využití k zpětnému násypu</t>
  </si>
  <si>
    <t>Mezisoučet</t>
  </si>
  <si>
    <t>Naložení ornice na mezideponii pro využití k zpětnému rozprostření</t>
  </si>
  <si>
    <t>7</t>
  </si>
  <si>
    <t>171101101</t>
  </si>
  <si>
    <t>Uložení sypaniny z hornin soudržných do násypů zhutněných na 95 % PS</t>
  </si>
  <si>
    <t>2145183630</t>
  </si>
  <si>
    <t xml:space="preserve">Uložení sypaniny do násypů  s rozprostřením sypaniny ve vrstvách a s hrubým urovnáním zhutněných s uzavřením povrchu násypu z hornin soudržných s předepsanou mírou zhutnění v procentech výsledků zkoušek Proctor-Standard (dále jen PS) na 95 % PS</t>
  </si>
  <si>
    <t xml:space="preserve">Poznámka k souboru cen:_x000d_
1. Ceny lze použít i pro sypaniny odebírané z hald, pro hlušinu apod. 2. Cenu 20-1101 lze použít i pro: a) rozprostření zbylého výkopu na místě po zásypu jam a rýh pro podzemní vedení a zářezů pro podzemní vedení; toto množství se určí v m3 uloženého výkopku, měřeného v rostlém stavu, b) uložení výkopku do násypů pod vodou. 3. Ceny lze použít i pro uložení sypaniny s předepsaným zhutněním na trvalé skládky, do koryt vodotečí a do prohlubní terénu. 4. Cenu 10-1131 lze použít i pro ukládání sypaniny z hornin nesoudržných i soudržných společně bez možnosti jejich roztřídění. 5. Ceny -1121 a -1131 lze použít jen tehdy, jestliže objem násypů, oceňovaných těmito cenami, měřený podle ustanovení čl. 3571 Všeobecných podmínek katalogu nepřesáhne 100 000 m3na objektu. Násypy, jejichž součet objemů přesáhne 100 000 m3 na objektu, se ocení individuálně. 6. Ceny jsou určeny pro míru zhutnění určenou projektem: a) pro ceny -1101 až -1105 v % výsledku zkoušky PS, b) pro ceny -1111 a -1112 relativní ulehlostí I(d), c) pro ceny -1121 a -1131 stanovením technologie. 7. Ceny nelze použít: a) pro uložení sypaniny do hrází; uložení netříděné sypaniny do hrází se oceňuje cenami souboru cen 171 uložení netříděných sypanin do hrází části A 03, případně cenovými normativy podle části A 31, b) pro uložení sypaniny do ochranných valů nebo těch jejich částí, jejichž šířka je menší než 3 m. Toto uložení se oceňuje cenami souboru cen 175 10-11 Obsyp objektů. 8. Cena 20-1101 neplatí pro uložení výkopku nebo ornice při vykopávkách pro podzemní vedení podél hrany výkopu, z něhož byl výkopek získán a to ani tehdy, jestliže se výkopek po vyhození z výkopiště na povrch území ještě dále přemísťuje na hromady . podél výkopu. 9. Horninami soudržnými se rozumějí takové horniny, u nichž zdrojem pevnosti jsou molekulární a chemické vazby mezi částicemi horniny. Jde o horniny, které jsou schopny plastických deformací. 10. Horninami nesoudržnými se rozumějí horniny, u nichž hlavním zdrojem pevnosti ve smyku je pouze tření mezi jednotlivými oddělenými pevnými částicemi horniny. 11. Horninami sypkými se rozumějí horniny III. skupiny podle ČSN 72 1002 se zrnem do 125 mm. Množství zrn velikosti přes 125 mm může být nejvýše 5 % objemu. 12. Horninami kamenitými se rozumějí nestmelené úlomkovité horniny skalní a sypké se zrny přes 125 mm. Množství zrn velikosti přes 125 mm musí být vyšší než 5 % objemu. 13. Ceny pro uložení soudržných hornin lze použít, jestliže jejich přirozená vlhkost při ukládání do násypu není vyšší než 2 % optimální vlhkosti dle zkoušky PS na neredukovaný materiál. Je-li vlhkost při ukládání sypaniny do násypu vyšší, ocení se uložení sypaniny individuálně. 14. Zajišťuje-li se předepsané zhutnění násypu přesypáním podle čl. 120 ČSN 73 3050, ocení se odstranění přesypané části cenami 122 . 0-71 Odkopávky nebo prokopávky při pozemkových úpravách </t>
  </si>
  <si>
    <t>Násyp boční hráze, viz výpočet, tab pro SO 01.1</t>
  </si>
  <si>
    <t>6969"m3"</t>
  </si>
  <si>
    <t>181301115</t>
  </si>
  <si>
    <t>Rozprostření ornice tl vrstvy do 300 mm pl přes 500 m2 v rovině nebo ve svahu do 1:5</t>
  </si>
  <si>
    <t>-363222203</t>
  </si>
  <si>
    <t>Rozprostření a urovnání ornice v rovině nebo ve svahu sklonu do 1:5 při souvislé ploše přes 500 m2, tl. vrstvy přes 250 do 300 mm</t>
  </si>
  <si>
    <t xml:space="preserve">Poznámka k souboru cen:_x000d_
1. V ceně jsou započteny i náklady na případné nutné přemístění hromad nebo dočasných skládek na místo spotřeby ze vzdálenosti do 30 m. 2. V ceně nejsou započteny náklady na získání ornice; toto získání se oceňuje cenami souboru cen 121 10-11 Sejmutí ornice. 3. Případné nakládání ornice, v souvislosti s pozn. č. 2 se oceňuje cenami souboru cen 167 10-11 Nakládání, skládání a překládání neulehlého výkopku nebo sypaniny. 4. Jsou-li hromady nebo dočasné skládky ornice umístěny podle projektu ve vzdálenosti přes 30 m od místa spotřeby, oceňuje se její přemístění cenami souboru cen 162 . 0-1 . Vodorovné přemístění výkopku, přičemž se vzdálenost 30 m, uvedená v popisu cen, neodečítá. </t>
  </si>
  <si>
    <t xml:space="preserve">5095"m2"    "odečteno ze situace</t>
  </si>
  <si>
    <t>9</t>
  </si>
  <si>
    <t>181451121</t>
  </si>
  <si>
    <t>Založení lučního trávníku výsevem plochy přes 1000 m2 v rovině a ve svahu do 1:5</t>
  </si>
  <si>
    <t>1502073773</t>
  </si>
  <si>
    <t>Založení trávníku na půdě předem připravené plochy přes 1000 m2 výsevem včetně utažení lučního v rovině nebo na svahu do 1:5</t>
  </si>
  <si>
    <t xml:space="preserve">Poznámka k souboru cen:_x000d_
1. V cenách jsou započteny i náklady na pokosení, naložení a odvoz odpadu do 20 km se složením. 2. V cenách -1161 až -1164 nejsou započteny i náklady na zatravňovací textilii. 3. V cenách nejsou započteny náklady na: a) přípravu půdy, b) travní semeno, tyto náklady se oceňují ve specifikaci, c) vypletí a zalévání; tyto práce se oceňují cenami části C02 souborů cen 185 80-42 Vypletí a 185 80-43 Zalití rostlin vodou, d) srovnání terénu, tyto práce se oceňují souborem cen 181 1.-..Plošná úprava terénu. 4. V cenách o sklonu svahu přes 1:1 jsou uvažovány podmínky pro svahy běžně schůdné; bez použití lezeckých technik. V případě použití lezeckých technik se tyto náklady oceňují individuálně. </t>
  </si>
  <si>
    <t>Založení trávníku - zatravněné pásy podél hráze (mimo ZPF)</t>
  </si>
  <si>
    <t xml:space="preserve">1104"m2"    "odečteno ze situace</t>
  </si>
  <si>
    <t>10</t>
  </si>
  <si>
    <t>00572100</t>
  </si>
  <si>
    <t>osivo jetelotráva intenzivní víceletá</t>
  </si>
  <si>
    <t>kg</t>
  </si>
  <si>
    <t>-762971467</t>
  </si>
  <si>
    <t>6199*0,015 'Přepočtené koeficientem množství</t>
  </si>
  <si>
    <t>11</t>
  </si>
  <si>
    <t>181451122</t>
  </si>
  <si>
    <t>Založení lučního trávníku výsevem plochy přes 1000 m2 ve svahu do 1:2</t>
  </si>
  <si>
    <t>-303690065</t>
  </si>
  <si>
    <t>Založení trávníku na půdě předem připravené plochy přes 1000 m2 výsevem včetně utažení lučního na svahu přes 1:5 do 1:2</t>
  </si>
  <si>
    <t xml:space="preserve">5000"m2"        "viz výpočet, tab pro SO 01.1</t>
  </si>
  <si>
    <t>12</t>
  </si>
  <si>
    <t>-279031695</t>
  </si>
  <si>
    <t>5000*0,015 'Přepočtené koeficientem množství</t>
  </si>
  <si>
    <t>13</t>
  </si>
  <si>
    <t>181951102</t>
  </si>
  <si>
    <t>Úprava pláně v hornině tř. 1 až 4 se zhutněním</t>
  </si>
  <si>
    <t>634748914</t>
  </si>
  <si>
    <t xml:space="preserve">Úprava pláně vyrovnáním výškových rozdílů  v hornině tř. 1 až 4 se zhutněním</t>
  </si>
  <si>
    <t xml:space="preserve">Poznámka k souboru cen:_x000d_
1. Ceny jsou určeny pro urovnání všech nově zřizovaných ploch (v zářezech i na násypech) vodorovných nebo ve sklonu do 1:5 pod zpevnění ploch jakéhokoliv druhu, pod humusování, (ne však pro plochy zásypu rýh pro podzemní vedení), drnování apod. a dále, předepíše-li projekt urovnání pláně z jiného důvodu. 2. Ceny nelze použít pro urovnání lavic (berem) šířky do 3 m přerušujících svahy, pro urovnání dna silničních a železničních příkopů pro jakoukoliv šířku dna; toto urovnání se oceňuje cenami souboru cen 182 .0-1 Svahování. 3. Urovnání ploch ve sklonu přes 1 : 5 se oceňuje cenami souboru cen 182 . 0-11 Svahování trvalých svahů do projektovaných profilů. 4. Náklady na urovnání dna a stěn při čištění příkopů pozemních komunikací jsou započteny v cenách souborů cen 938 90-2 . Čištění příkopů komunikací v suchu nebo ve vodě části A02 Zemní práce pro objekty oborů 821 až 828. 5. Míru zhutnění určuje projekt. Ceny se zhutněním jsou určeny pro jakoukoliv míru zhutnění. </t>
  </si>
  <si>
    <t>Úprava pláně tělesa hráze - boční hráz</t>
  </si>
  <si>
    <t xml:space="preserve">491"m"*4"m"    "délka*šířka</t>
  </si>
  <si>
    <t>Úprava pláně - zatravněné pásy podél hráze (mimo ZPF)</t>
  </si>
  <si>
    <t>Úprava pláně - rozhrnutí ornice na zbytek parcely p.č.502</t>
  </si>
  <si>
    <t xml:space="preserve">5095"m2"    " odečteno ze situace</t>
  </si>
  <si>
    <t>14</t>
  </si>
  <si>
    <t>182201101</t>
  </si>
  <si>
    <t>Svahování násypů</t>
  </si>
  <si>
    <t>1480987553</t>
  </si>
  <si>
    <t xml:space="preserve">Svahování trvalých svahů do projektovaných profilů  s potřebným přemístěním výkopku při svahování násypů v jakékoliv hornině</t>
  </si>
  <si>
    <t xml:space="preserve">Poznámka k souboru cen:_x000d_
1. Ceny jsou určeny pro svahování všech nově zřizovaných ploch výkopů nebo násypů ve sklonu přes 1 : 5 a pro úpravu lavic (berem) šířky do 3 m přerušujících svahy, pod jakékoliv zpevnění ploch, pod humusování, drnování apod., pro úpravy dna a stěn silničních a železničních příkopů a pro úpravy dna šířky do 1 m melioračních kanálů a vodotečí. 2. Ceny nelze použít pro urovnání stěn příkopů při čištění; toto urovnání se oceňuje cenami souboru cen 938 90-2 . čištění příkopů komunikací v suchu nebo ve vodě A02 Zemní práce pro objekty oborů 821 až 828. 3. Úprava ploch vodorovných nebo ve sklonu do 1 : 5 s výjimkou ustanovení v poznámce č. 1 se oceňuje cenami souboru cen 181 *0-11 Úprava pláně vyrovnáním výškových rozdílů. </t>
  </si>
  <si>
    <t>Svahování tělesa hráze, viz výpočet, tab pro SO 01.1</t>
  </si>
  <si>
    <t>3105"m2"</t>
  </si>
  <si>
    <t>182301131</t>
  </si>
  <si>
    <t>Rozprostření ornice pl přes 500 m2 ve svahu přes 1:5 tl vrstvy do 100 mm</t>
  </si>
  <si>
    <t>1683218027</t>
  </si>
  <si>
    <t>Rozprostření a urovnání ornice ve svahu sklonu přes 1:5 při souvislé ploše přes 500 m2, tl. vrstvy do 100 mm</t>
  </si>
  <si>
    <t xml:space="preserve">Poznámka k souboru cen:_x000d_
1. V ceně jsou započteny i náklady na případné nutné přemístění hromad nebo dočasných skládek na místo spotřeby ze vzdálenosti do 30 m. 2. V ceně nejsou započteny náklady na získání ornice; toto získání se oceňuje cenami souboru cen 121 10-11 Sejmutí ornice. 3. Případné nakládání ornice, v souvislosti s pozn. č. 3, se oceňuje cenami souboru cen 167 10-11 Nakládání, skládání a překládání neulehlého výkopku nebo sypaniny. 4. Jsou-li hromady nebo dočasné skládky ornice umístěny podle projektu ve vzdálenosti přes 30 m od místa spotřeby, oceňuje se její přemístění cenami souboru cen 162 . 0-1 . Vodorovné přemístění výkopku, přičemž se vzdálenost 30 m, uvedená v popisu cen, neodečítá. </t>
  </si>
  <si>
    <t>Zakládání</t>
  </si>
  <si>
    <t>16</t>
  </si>
  <si>
    <t>215901101</t>
  </si>
  <si>
    <t>Zhutnění podloží z hornin soudržných do 92% PS nebo nesoudržných sypkých I(d) do 0,8</t>
  </si>
  <si>
    <t>45301214</t>
  </si>
  <si>
    <t xml:space="preserve">Zhutnění podloží pod násypy z rostlé horniny tř. 1 až 4  z hornin soudružných do 92 % PS a nesoudržných sypkých relativní ulehlosti I(d) do 0,8</t>
  </si>
  <si>
    <t xml:space="preserve">Poznámka k souboru cen:_x000d_
1. Cena je určena pro zhutnění ploch vodorovných nebo ve sklonu do 1 : 5, je-li předepsáno zhutnění do hloubky 0,7 m od pláně. 2. Cenu nelze použít pro zhutnění podloží z hornin konzistence kašovité až tekoucí. 3. Míru zhutnění podloží předepisuje projekt. 4. Množství jednotek se určí v m2 půdorysné plochy zhutněného podloží. </t>
  </si>
  <si>
    <t>viz výpočet, tab pro SO 01.1</t>
  </si>
  <si>
    <t xml:space="preserve">4335"m2"    "Úprava základové spáry včetně odvodnění </t>
  </si>
  <si>
    <t>Svislé a kompletní konstrukce</t>
  </si>
  <si>
    <t>17</t>
  </si>
  <si>
    <t>338171113R</t>
  </si>
  <si>
    <t>Osazování sloupků ocelových v 2,00 m se zabetonováním - otočná závora</t>
  </si>
  <si>
    <t>kus</t>
  </si>
  <si>
    <t>-324701168</t>
  </si>
  <si>
    <t xml:space="preserve">Osazování sloupků a vzpěr plotových ocelových  trubkových nebo profilovaných výšky do 2,00 m se zabetonováním (tř. C 25/30) do 0,09 m3 do připravených jamek</t>
  </si>
  <si>
    <t xml:space="preserve">Poznámka k položce:_x000d_
1. V cenách nejsou započteny náklady na:_x000d_
a) sloupky _x000d_
2. Výškou sloupku se rozumí jeho délka před osazením._x000d_
</t>
  </si>
  <si>
    <t>příloha D.1.1.9</t>
  </si>
  <si>
    <t>patka betonová 0,09m3/kus</t>
  </si>
  <si>
    <t>3"ks"</t>
  </si>
  <si>
    <t>18</t>
  </si>
  <si>
    <t>R.1</t>
  </si>
  <si>
    <t>Otočná závora s visacím zámkem, typizovaný výrobek s povrchovou úpravou dle požadavku investora</t>
  </si>
  <si>
    <t>1615298439</t>
  </si>
  <si>
    <t xml:space="preserve">Otočná závora s visacím zámkem, typizovaný výrobek s povrchovou úpravou dle požadavku investora </t>
  </si>
  <si>
    <t xml:space="preserve">1  "typizovaný výrobek</t>
  </si>
  <si>
    <t>Vodorovné konstrukce</t>
  </si>
  <si>
    <t>19</t>
  </si>
  <si>
    <t>46457112R</t>
  </si>
  <si>
    <t>Patní drén z kameniva těženého hrubého zrno od 2 až 63 mm z terénu</t>
  </si>
  <si>
    <t>1724628788</t>
  </si>
  <si>
    <t xml:space="preserve">Poznámka k souboru cen:_x000d_
1. Ceny neplatí pro zpevnění dna nebo svahů drceným kamenivem 63-125 mm prolévaným cementovou maltou s uzavírací vrstvou tl.do 50 mm z betonu, na povrchu uhlazenou; tyto práce se oceňují cenami souboru cen 469 52-1 . Zpevnění drceným kamenivem 63-125 mm prolévaným cementovou maltou. 2. V cenách jsou započteny i náklady na úpravu jednotlivých kamenů hmotnosti přes 500 kg dodatečným rozpojením na místě uložení. 3. Objem se stanoví v m3 pohozu. </t>
  </si>
  <si>
    <t>Patní drén, viz výpočet, tab pro SO 01.1</t>
  </si>
  <si>
    <t>393"m3"</t>
  </si>
  <si>
    <t>Trubní vedení</t>
  </si>
  <si>
    <t>20</t>
  </si>
  <si>
    <t>871238111</t>
  </si>
  <si>
    <t>Kladení drenážního potrubí z tvrdého PVC průměru do 200 mm</t>
  </si>
  <si>
    <t>m</t>
  </si>
  <si>
    <t>117683495</t>
  </si>
  <si>
    <t xml:space="preserve">Kladení drenážního potrubí z plastických hmot  do připravené rýhy z tvrdého PVC, průměru přes 150 do 200 mm</t>
  </si>
  <si>
    <t xml:space="preserve">Poznámka k souboru cen:_x000d_
1. Ceny 21-9111 a 21-9113 jsou určeny v zemině třídy 1 až 4. 2. Ceny 21-8113, 21-9111 a 21-9113 lze použít i pro potrubí s prefabrikovaným filtrem. 3. V cenách 21-9111 a 21-9113 jsou započteny i náklady na: a) proříznutí rýhy, b) vtažení flexibilního potrubí. 4. V cenách nejsou započteny náklady na dodání trub a tvarovek z plastických hmot a kameniva; tyto se oceňují ve specifikaci. Ztratné lze dohodnout ve výši 1 % na dodání trub a tvarovek z plastických hmot a 5% na dodání kameniva. </t>
  </si>
  <si>
    <t>Drenážní potrubí PVC DN 200</t>
  </si>
  <si>
    <t>205"m"</t>
  </si>
  <si>
    <t>28611226</t>
  </si>
  <si>
    <t>trubka PVC drenážní flexibilní D 200mm</t>
  </si>
  <si>
    <t>-441378297</t>
  </si>
  <si>
    <t>22</t>
  </si>
  <si>
    <t>89481211R</t>
  </si>
  <si>
    <t xml:space="preserve">Kontrolní  šachta z KG šachtové dno DN 315/200 přímý tok</t>
  </si>
  <si>
    <t>206883789</t>
  </si>
  <si>
    <t>Kontrolní šachta z KG pro trouby DN 315 šachtové dno (DN šachty / DN trubního vedení) DN 315/200 přímý tok</t>
  </si>
  <si>
    <t xml:space="preserve">Poznámka k položce:_x000d_
1. V příslušných cenách jsou započteny i náklady na:_x000d_
_x000d_
a) dodání a montáž šachtového dna_x000d_
c) napojení stávajícího kanalizačního potrubí._x000d_
2. V cenách nejsou započteny náklady na:_x000d_
a) fixování šachty obsypem, který se oceňuje cenami souboru 174 . 0-11 Zásyp sypaninou z jakékoliv horniny, katalogu 800-1 Zemní práce části A 01._x000d_
</t>
  </si>
  <si>
    <t>příloha D.1.1.8</t>
  </si>
  <si>
    <t>Kontrolní šachta na patním drénu, KŠ1- KŠ4</t>
  </si>
  <si>
    <t>4"ks"</t>
  </si>
  <si>
    <t>23</t>
  </si>
  <si>
    <t>89481213R</t>
  </si>
  <si>
    <t>Kontrolní šachta z PP DN 315 šachtová roura korugovaná bez hrdla světlé hloubky 1250 mm</t>
  </si>
  <si>
    <t>1424160821</t>
  </si>
  <si>
    <t>Kontrolní šachta z polypropylenu PP pro hladké trouby DN 315 roura šachtová korugovaná bez hrdla, světlé hloubky 1250 mm</t>
  </si>
  <si>
    <t xml:space="preserve">Poznámka k položce:_x000d_
1. V příslušných cenách jsou započteny i náklady na:_x000d_
_x000d_
a) dodání a montáž trouby šachty_x000d_
c) napojení stávajícího kanalizačního potrubí._x000d_
2. V cenách nejsou započteny náklady na:_x000d_
a) fixování šachty obsypem, který se oceňuje cenami souboru 174 . 0-11 Zásyp sypaninou z jakékoliv horniny, katalogu 800-1 Zemní práce části A 01._x000d_
</t>
  </si>
  <si>
    <t>24</t>
  </si>
  <si>
    <t>894812149</t>
  </si>
  <si>
    <t>Příplatek k rourám revizní a čistící šachty z PP DN 315 za uříznutí šachtové roury</t>
  </si>
  <si>
    <t>-968716499</t>
  </si>
  <si>
    <t>Revizní a čistící šachta z polypropylenu PP pro hladké trouby DN 315 roura šachtová korugovaná Příplatek k cenám 2131 - 2142 za uříznutí šachtové roury</t>
  </si>
  <si>
    <t xml:space="preserve">Poznámka k souboru cen:_x000d_
1. V příslušných cenách jsou započteny i náklady na: a) vyrovnávací násypnou vrstvu ze štěrkopísku tl. 100 mm, b) dodání a montáž šachtového dna, trouby šachty, teleskopu a poklopu, příslušného dílu šachty, c) napojení stávajícího kanalizačního potrubí. 2. V cenách nejsou započteny náklady na: a) fixování šachty obsypem, který se oceňuje cenami souboru 174 . 0-11 Zásyp sypaninou z jakékoliv horniny, katalogu 800-1 Zemní práce části A 01. </t>
  </si>
  <si>
    <t>25</t>
  </si>
  <si>
    <t>89481215R</t>
  </si>
  <si>
    <t>Kontrolní šachta DN 315 poklop plastový pochůzí s rámem</t>
  </si>
  <si>
    <t>-1281522307</t>
  </si>
  <si>
    <t>Kontrolní šachta DN 315 poklop plastový pochůzí s rámem</t>
  </si>
  <si>
    <t>Ostatní konstrukce a práce, bourání</t>
  </si>
  <si>
    <t>26</t>
  </si>
  <si>
    <t>919726123</t>
  </si>
  <si>
    <t>Geotextilie pro ochranu, separaci a filtraci netkaná měrná hmotnost do 500 g/m2</t>
  </si>
  <si>
    <t>294457297</t>
  </si>
  <si>
    <t>Geotextilie netkaná pro ochranu, separaci nebo filtraci měrná hmotnost přes 300 do 500 g/m2</t>
  </si>
  <si>
    <t xml:space="preserve">Poznámka k souboru cen:_x000d_
1. V cenách jsou započteny i náklady na položení a dodání geotextilie včetně přesahů. </t>
  </si>
  <si>
    <t>geotextílie 400g/m2</t>
  </si>
  <si>
    <t>1245,5"m2"</t>
  </si>
  <si>
    <t>998</t>
  </si>
  <si>
    <t>Přesun hmot</t>
  </si>
  <si>
    <t>27</t>
  </si>
  <si>
    <t>998321011</t>
  </si>
  <si>
    <t>Přesun hmot pro hráze přehradní zemní a kamenité</t>
  </si>
  <si>
    <t>31194693</t>
  </si>
  <si>
    <t xml:space="preserve">Přesun hmot pro objekty hráze přehradní zemní a kamenité  dopravní vzdálenost do 500 m</t>
  </si>
  <si>
    <t>OST</t>
  </si>
  <si>
    <t>Ostatní</t>
  </si>
  <si>
    <t>28</t>
  </si>
  <si>
    <t>Zkoušky PS na 95% každých 500 m3</t>
  </si>
  <si>
    <t>2066870934</t>
  </si>
  <si>
    <t>29</t>
  </si>
  <si>
    <t>R.2</t>
  </si>
  <si>
    <t>Zkoušky Proctor-Standard (PS) k základové spáře</t>
  </si>
  <si>
    <t>-344839889</t>
  </si>
  <si>
    <t>SO 01.2 - Čelní hráz</t>
  </si>
  <si>
    <t>Sejmutí ornice tl.300 mm, uložení na mezideponii je součástí objektu SO 06.1</t>
  </si>
  <si>
    <t xml:space="preserve">    5 - Komunikace pozemní</t>
  </si>
  <si>
    <t>1511802826</t>
  </si>
  <si>
    <t xml:space="preserve">Poznámka k položce:_x000d_
1. V cenách není započteno dodání vápna; tato dodávka se ocení ve specifikaci. Doporučené množství_x000d_
    vápna v % objemové hmotnosti zhutněné zeminy je 2-3 %. Předpokládá se objemová hmotnost zeminy 1750_x000d_
    kg/m3. Ztratné lze stanovit ve výši 1 % z množství dodávaného vápna._x000d_
2. Přesné množství pojiva se stanoví inženýrsko-geologickým průzkumem._x000d_
</t>
  </si>
  <si>
    <t>5947"m3"/0,3</t>
  </si>
  <si>
    <t>-1963879987</t>
  </si>
  <si>
    <t>hydraulické pojivo na bázi cement:vápno 30:70%</t>
  </si>
  <si>
    <t>5947"m3"*68"kg/m3"/1000</t>
  </si>
  <si>
    <t>122201104</t>
  </si>
  <si>
    <t>Odkopávky a prokopávky nezapažené v hornině tř. 3 objem přes 5000 m3</t>
  </si>
  <si>
    <t>-612443730</t>
  </si>
  <si>
    <t xml:space="preserve">Odkopávky a prokopávky nezapažené  s přehozením výkopku na vzdálenost do 3 m nebo s naložením na dopravní prostředek v hornině tř. 3 přes 5 000 m3</t>
  </si>
  <si>
    <t>Čelní hráz, viz výpočet, tab pro SO 01.2</t>
  </si>
  <si>
    <t xml:space="preserve">4896"m3"    "zemina je vhodná pro novou hráz, odvoz na mezideponii           </t>
  </si>
  <si>
    <t xml:space="preserve">2296"m3"    "zemina se odveze na skládku</t>
  </si>
  <si>
    <t>-1363809928</t>
  </si>
  <si>
    <t>4896"m3"</t>
  </si>
  <si>
    <t>Vodorovné přemístění výkopku z mezideponie na násyp</t>
  </si>
  <si>
    <t xml:space="preserve">5947"m3"   "hráz"</t>
  </si>
  <si>
    <t xml:space="preserve">28"m3"        "sjezd</t>
  </si>
  <si>
    <t>Vodorovné přem. výkopku na mezideponii a zpět - násyp pro sjezdy</t>
  </si>
  <si>
    <t>28"m3"*2</t>
  </si>
  <si>
    <t xml:space="preserve">2480"m2"*0,1"m"     "viz výpočet, tab pro SO 01.2</t>
  </si>
  <si>
    <t>Vodorovné přemístění ornice z mezideponie pro využití k zpětnému rozprostření - sjezdy</t>
  </si>
  <si>
    <t>60"m2"*0,1</t>
  </si>
  <si>
    <t>-820871890</t>
  </si>
  <si>
    <t xml:space="preserve">2296"m3"    "přebytek výkopku-nevhodná zemina</t>
  </si>
  <si>
    <t>-1463343877</t>
  </si>
  <si>
    <t xml:space="preserve">5947"m3"     "hráz"</t>
  </si>
  <si>
    <t xml:space="preserve">28"m3"         "sjezdy"</t>
  </si>
  <si>
    <t>Naložení zeminy na mezideponii - násyp pro sjezdy</t>
  </si>
  <si>
    <t>28"m3"</t>
  </si>
  <si>
    <t>Naložení ornice na mezideponii pro využití k zpětnému rozprostření - sjezdy</t>
  </si>
  <si>
    <t>-700487220</t>
  </si>
  <si>
    <t>Násyp čelní hráze, viz výpočet, tab pro SO 01.2</t>
  </si>
  <si>
    <t>5947"m3"</t>
  </si>
  <si>
    <t>Násyp pro sjezdy - zpevnění povrchu počítáno celé, ostatní počítáno od úrovně mimo těleso hráze (jinak součást hráze)</t>
  </si>
  <si>
    <t xml:space="preserve">28"m3"    "viz výpočet, tab pro SO 01.2</t>
  </si>
  <si>
    <t>181411121</t>
  </si>
  <si>
    <t>Založení lučního trávníku výsevem plochy do 1000 m2 v rovině a ve svahu do 1:5</t>
  </si>
  <si>
    <t>2101873340</t>
  </si>
  <si>
    <t>Založení trávníku na půdě předem připravené plochy do 1000 m2 výsevem včetně utažení lučního v rovině nebo na svahu do 1:5</t>
  </si>
  <si>
    <t xml:space="preserve">Založení trávníku - zatravněné pásy podél hráze </t>
  </si>
  <si>
    <t xml:space="preserve">877"m2"    "odečteno ze situace</t>
  </si>
  <si>
    <t>-144570786</t>
  </si>
  <si>
    <t>877*0,015 'Přepočtené koeficientem množství</t>
  </si>
  <si>
    <t>-934088323</t>
  </si>
  <si>
    <t xml:space="preserve">2480"m2"        "viz výpočet, tab pro SO 01.2</t>
  </si>
  <si>
    <t>Ohumusování a osetí tl. 100 mm - sjezdy</t>
  </si>
  <si>
    <t xml:space="preserve">60"m2"     "viz výpočet, tab pro SO 01.2</t>
  </si>
  <si>
    <t>1985680785</t>
  </si>
  <si>
    <t>2540*0,015 'Přepočtené koeficientem množství</t>
  </si>
  <si>
    <t>-1576393151</t>
  </si>
  <si>
    <t>Úprava pláně tělesa hráze - čelní hráz</t>
  </si>
  <si>
    <t>(290-54)*4,1</t>
  </si>
  <si>
    <t xml:space="preserve">Úprava pláně - zatravněné pásy podél hráze </t>
  </si>
  <si>
    <t>-1804937034</t>
  </si>
  <si>
    <t>Svahování tělesa hráze, viz výpočet, tab pro SO 01.2</t>
  </si>
  <si>
    <t>2345"m2"</t>
  </si>
  <si>
    <t>1597149119</t>
  </si>
  <si>
    <t xml:space="preserve">Ohumusování a osetí  tl. 100 mm - sjezdy</t>
  </si>
  <si>
    <t>-1246760703</t>
  </si>
  <si>
    <t>Zhutnění podloží pod násypy z rostlé horniny tř. 1 až 4 z hornin soudružných do 92 % PS a nesoudržných sypkých relativní ulehlosti I(d) do 0,8</t>
  </si>
  <si>
    <t>viz výpočet, tab pro SO 01.2</t>
  </si>
  <si>
    <t xml:space="preserve">3055"m2"    "Úprava základové spáry včetně odvodnění </t>
  </si>
  <si>
    <t>1805628906</t>
  </si>
  <si>
    <t>Patní drén, viz výpočet, tab pro SO 01.2</t>
  </si>
  <si>
    <t>306"m3"</t>
  </si>
  <si>
    <t>Komunikace pozemní</t>
  </si>
  <si>
    <t>564732111</t>
  </si>
  <si>
    <t>Podklad z vibrovaného štěrku VŠ tl 100 mm</t>
  </si>
  <si>
    <t>-1457071487</t>
  </si>
  <si>
    <t xml:space="preserve">Podklad nebo kryt z vibrovaného štěrku VŠ  s rozprostřením, vlhčením a zhutněním, po zhutnění tl. 100 mm</t>
  </si>
  <si>
    <t>Zpevněný povrch hráze</t>
  </si>
  <si>
    <t xml:space="preserve">(200.5+29)*3.6+35      "odečteno z výkresu D.1.1.2</t>
  </si>
  <si>
    <t>Sjezdy a obslužné komunikace</t>
  </si>
  <si>
    <t xml:space="preserve">573 "m2"        "odečteno z výkresu D.1.1.2</t>
  </si>
  <si>
    <t>564871111</t>
  </si>
  <si>
    <t>Podklad ze štěrkodrtě ŠD tl 250 mm</t>
  </si>
  <si>
    <t>1760157798</t>
  </si>
  <si>
    <t xml:space="preserve">Podklad ze štěrkodrti ŠD  s rozprostřením a zhutněním, po zhutnění tl. 250 mm</t>
  </si>
  <si>
    <t>Podklad zpevnění povrchu koruny hráze</t>
  </si>
  <si>
    <t>-790092380</t>
  </si>
  <si>
    <t>154,2"m"</t>
  </si>
  <si>
    <t>-481695427</t>
  </si>
  <si>
    <t>1663840639</t>
  </si>
  <si>
    <t>Kontrolní šachta na patním drénu, KŠ5- KŠ9</t>
  </si>
  <si>
    <t>5"ks"</t>
  </si>
  <si>
    <t>1707668807</t>
  </si>
  <si>
    <t>-1284201056</t>
  </si>
  <si>
    <t>-1712282540</t>
  </si>
  <si>
    <t>1966013501</t>
  </si>
  <si>
    <t>1025"m2"</t>
  </si>
  <si>
    <t>-1282833897</t>
  </si>
  <si>
    <t>Přesun hmot pro objekty hráze přehradní zemní a kamenité dopravní vzdálenost do 500 m</t>
  </si>
  <si>
    <t>Zkoušky Proctor-Standard (PS) na 95% každých 500 m3</t>
  </si>
  <si>
    <t>704589537</t>
  </si>
  <si>
    <t>-419985716</t>
  </si>
  <si>
    <t>SO 01.3 - Úprava terénu pod hrází</t>
  </si>
  <si>
    <t>906807656</t>
  </si>
  <si>
    <t>Vod. přemístění ornice z mezideponie - úprava terénu pod hrází</t>
  </si>
  <si>
    <t xml:space="preserve">8475"m2"*0,2"tloušťka"    "odečteno ze situace</t>
  </si>
  <si>
    <t>775794062</t>
  </si>
  <si>
    <t>Naložení ornice na mezideponii pro ohumusování terénu pod hrází</t>
  </si>
  <si>
    <t>18130000R</t>
  </si>
  <si>
    <t>Vybrání kamenů (cizorodých předmětů) z ornice při zpětné rekultivaci vč. likvidace</t>
  </si>
  <si>
    <t>421938994</t>
  </si>
  <si>
    <t>Modelace terénu, využití ornice tl. 20 cm</t>
  </si>
  <si>
    <t xml:space="preserve">8475"m2"    "odečteno ze situace</t>
  </si>
  <si>
    <t>181301113</t>
  </si>
  <si>
    <t>Rozprostření ornice tl vrstvy do 200 mm pl přes 500 m2 v rovině nebo ve svahu do 1:5</t>
  </si>
  <si>
    <t>-1347168814</t>
  </si>
  <si>
    <t>Rozprostření a urovnání ornice v rovině nebo ve svahu sklonu do 1:5 při souvislé ploše přes 500 m2, tl. vrstvy přes 150 do 200 mm</t>
  </si>
  <si>
    <t>1065297017</t>
  </si>
  <si>
    <t>-1920883444</t>
  </si>
  <si>
    <t>8475*0,015 'Přepočtené koeficientem množství</t>
  </si>
  <si>
    <t>-1253844865</t>
  </si>
  <si>
    <t>SO 02 - Bezpečnostní přeliv</t>
  </si>
  <si>
    <t>SO 02.1 - Korunový přeliv</t>
  </si>
  <si>
    <t>-1015612195</t>
  </si>
  <si>
    <t>Úprava zemin vápnem nebo směsnými hydraulickými pojivy za účelem zlepšení mechanických vlastností, tl. vrstvy po zhutnění 300 mm</t>
  </si>
  <si>
    <t>784,6"m3"/0,3</t>
  </si>
  <si>
    <t>728160768</t>
  </si>
  <si>
    <t>hydraulické pojivo na bázi cement: vápno 30:70%</t>
  </si>
  <si>
    <t>784,6"m3"*68"kg/m3"/1000</t>
  </si>
  <si>
    <t>2036335765</t>
  </si>
  <si>
    <t xml:space="preserve">23.8*54+1.55*38    "zemina je vhodná pro novou hráz, odvoz na mezideponii           </t>
  </si>
  <si>
    <t xml:space="preserve">7.7*54+16.3*41      "zemina se odveze na skládku</t>
  </si>
  <si>
    <t>604437321</t>
  </si>
  <si>
    <t xml:space="preserve">Vodorovné přemístění výkopku na mezideponii </t>
  </si>
  <si>
    <t xml:space="preserve">1344,1"m3"    "vhodná zemina pro násyp</t>
  </si>
  <si>
    <t>Vodorovné přemístění výkopku z mezideponie na zásyp</t>
  </si>
  <si>
    <t>784,6"m3"</t>
  </si>
  <si>
    <t xml:space="preserve">38"m2"*0,1"m"     </t>
  </si>
  <si>
    <t>-641719521</t>
  </si>
  <si>
    <t xml:space="preserve">1084,1"m3"    "přebytek výkopku-nevhodná zemina</t>
  </si>
  <si>
    <t xml:space="preserve">-287,5"m3"     "výkopek na zpětný zásyp</t>
  </si>
  <si>
    <t>-572952824</t>
  </si>
  <si>
    <t>Naložení výkopku na mezideponii pro využití k zpětnému zásypu</t>
  </si>
  <si>
    <t>287,5"m3"</t>
  </si>
  <si>
    <t>Naložení výkopku na mezideponii pro využití na násyp</t>
  </si>
  <si>
    <t>-101692988</t>
  </si>
  <si>
    <t>Násyp hráze</t>
  </si>
  <si>
    <t>14.53*54"m3"</t>
  </si>
  <si>
    <t>174101101</t>
  </si>
  <si>
    <t>Zásyp jam, šachet rýh nebo kolem objektů sypaninou se zhutněním</t>
  </si>
  <si>
    <t>32273790</t>
  </si>
  <si>
    <t xml:space="preserve">Zásyp sypaninou z jakékoliv horniny  s uložením výkopku ve vrstvách se zhutněním jam, šachet, rýh nebo kolem objektů v těchto vykopávkách</t>
  </si>
  <si>
    <t xml:space="preserve">Poznámka k souboru cen:_x000d_
1. Ceny 174 10- . . jsou určeny pro zhutněné zásypy s mírou zhutnění: a) z hornin soudržných do 100 % PS, b) z hornin nesoudržných do I(d) 0,9, c) z hornin kamenitých pro jakoukoliv míru zhutnění. 2. Je-li projektem předepsáno vyšší zhutnění, podle bodu a) a b) poznámky č 1., ocení se zásyp individuálně. 3. Ceny nelze použít pro zásyp rýh pro drenážní trativody pro lesnicko-technické meliorace a zemědělské. Zásyp těchto rýh se oceňuje cenami souboru cen 174 20-3 . části A 03 Zemní práce pro objekty oborů 831 až 833. Nezhutněný zásyp odvodňovacích kanálů z betonových a železobetonových trub v polních a lučních tratích se oceňuje cenou -1101 Zásyp sypaninou rýh bez ohledu na šířku kanálu; cena obsahuje i náklady na ruční nezhutněný zásyp výšky do 200 mm nad vrchol potrubí. 4. V cenách 10-1101, 10-1103, 20-1101 a 20-1103 je započteno přemístění sypaniny ze vzdálenosti 10 m od kraje výkopu nebo zasypávaného prostoru, měřeno k těžišti skládky. 5. V ceně 10-1102 je započteno přemístění sypaniny ze vzdálenosti 15 m od hrany zasypávaného prostoru, měřeno k těžišti skládky. 6. Objem zásypu je rozdíl objemu výkopu a objemu do něho vestavěných konstrukcí nebo uložených vedení i s jejich obklady a podklady (tento objem se nazývá objemem horniny vytlačené konstrukcí). Objem potrubí do DN 180, příp. i s obalem, se od objemu zásypu neodečítá. Pro stanovení objemu zásypu se od objemu výkopu odečítá i objem obsypu potrubí oceňovaný cenami souboru cen 175 10-11 Obsyp potrubí, přichází-li v úvahu . 7. Odklizení zbylého výkopku po provedení zásypu zářezů se šikmými stěnami pro podzemní vedení nebo zásypu jam a rýh pro podzemní vedení se oceňuje, je-li objem zbylého výkopku: a) do 1 m3 na 1 m vedení a jedná se o výkopek neulehlý - cenami souboru cen 167 10-110 Nakládání výkopku nebo sypaniny a 162 . 0-1 . Vodorovné přemístění výkopku. V případě, že se jedná o výkopek ulehlý - rozpojení a naložení výkopku cenami souboru cen 122 . 0-1 . souboru cen 162 . 0-1 . Vodorovné přemístění výkopku; b) přes 1 m3 na 1 m vedení, jestliže projekt předepíše, že se zbylý výkopek bude odklízet zároveň s prováděním vykopávky, pouze přemístění výkopku cenami souboru cen 162 . 0-1 . Vodorovné přemístění výkopku. Při zmíněném objemu zbylého výkopku se neoceňuje ani naložení ani rozpojení výkopku. Jestliže se zbylý výkopek neodklízí, nýbrž rozprostírá podél výkopu a nad výkopem, platí poznámka č. 8. 8. Rozprostření zbylého výkopku podél výkopu a nad výkopem po provedení zásypů zářezů se šikmými stěnami pro podzemní vedení nebo zásypu jam a rýh pro podzemní vedení se oceňuje: a) cenou 171 20-1101 Uložení sypaniny do nezhutněných násypů, není-li projektem předepsáno zhutnění rozprostřeného zbylého výkopku, b) cenou 171 10-1111 Uložení sypaniny do násypů z hornin sypkých, je-li předepsáno zhutnění rozprostřeného zbylého výkopku, a to v objemu vypočteném podle poznámky č.6, příp. zmenšeném o objem výkopku, který byl již odklizen. 9. Míru zhutnění předepisuje projekt. </t>
  </si>
  <si>
    <t>1.55*38+42*(2.2+0.939+0.984+1.32)</t>
  </si>
  <si>
    <t>-546225220</t>
  </si>
  <si>
    <t xml:space="preserve">Úprava pláně </t>
  </si>
  <si>
    <t xml:space="preserve">50"m2"    "odečteno ze situace</t>
  </si>
  <si>
    <t>502924219</t>
  </si>
  <si>
    <t>50*0,015 'Přepočtené koeficientem množství</t>
  </si>
  <si>
    <t>181411122</t>
  </si>
  <si>
    <t>Založení lučního trávníku výsevem plochy do 1000 m2 ve svahu do 1:2</t>
  </si>
  <si>
    <t>517728667</t>
  </si>
  <si>
    <t>Založení trávníku na půdě předem připravené plochy do 1000 m2 výsevem včetně utažení lučního na svahu přes 1:5 do 1:2</t>
  </si>
  <si>
    <t>38"m2"</t>
  </si>
  <si>
    <t>-494978702</t>
  </si>
  <si>
    <t>38*0,015 'Přepočtené koeficientem množství</t>
  </si>
  <si>
    <t>942384008</t>
  </si>
  <si>
    <t>1662999104</t>
  </si>
  <si>
    <t>182301121</t>
  </si>
  <si>
    <t>Rozprostření ornice pl do 500 m2 ve svahu přes 1:5 tl vrstvy do 100 mm</t>
  </si>
  <si>
    <t>1767451061</t>
  </si>
  <si>
    <t>Rozprostření a urovnání ornice ve svahu sklonu přes 1:5 při souvislé ploše do 500 m2, tl. vrstvy do 100 mm</t>
  </si>
  <si>
    <t>274315512</t>
  </si>
  <si>
    <t>Základové pasy z betonu pro prostředí s mrazovými cykly tř. C 25/30</t>
  </si>
  <si>
    <t>-677854699</t>
  </si>
  <si>
    <t>Základové konstrukce z betonu pasy prostého pro prostředí s mrazovými cykly tř. C 25/30</t>
  </si>
  <si>
    <t xml:space="preserve">Poznámka k souboru cen:_x000d_
1. Ceny lze použít i pro beton pod dlažbou dna vývaru. 2. Pro výpočet přesunu hmot se u položek -5122 až -5124 pro konstrukce z betonu prokládaného kamenem celková hmotnost položky sníží o hmotnost betonu, příp. i kamene, pokud jsou dodávány přímo na místo zabudování nebo do prostoru technologické manipulace. </t>
  </si>
  <si>
    <t>beton C 25/30 - prahy</t>
  </si>
  <si>
    <t>3*38*0.6*0.95+2*1.5*0.5*0.75+2*4.3*0.75*0.5+(8.2+8+8+8.2)*0.6*0.75+2*4*0.5*0.75+(10.6+7.85+10.6+7.85)*0.75*0.5+2*1.5*0.6*0.75</t>
  </si>
  <si>
    <t>(4.5+4.5+3.9+3.9)*0.75*0.5</t>
  </si>
  <si>
    <t>38*0.77+41*0.89</t>
  </si>
  <si>
    <t>274351111</t>
  </si>
  <si>
    <t>Bednění základových pasů tradiční oboustranné</t>
  </si>
  <si>
    <t>1545542374</t>
  </si>
  <si>
    <t>Bednění základových konstrukcí pasů tradiční oboustranné</t>
  </si>
  <si>
    <t xml:space="preserve">Poznámka k souboru cen:_x000d_
1. V cenách jsou započteny i náklady na: a) případné nutné přepažování, b) odstranění bednění. 2. Výška bednění se určuje jako svislá vzdálenost mezi základovou spárou a horní hranicí základu. </t>
  </si>
  <si>
    <t>prahy, bednění vč. odbednění</t>
  </si>
  <si>
    <t>87*0.95+82.6*0.95+42.2*0.95+40*0.95+16*0.95+8.14*2*0.95+15*0.75+2.8*0.75+10*0.75+7.85*2*0.75*2</t>
  </si>
  <si>
    <t>8*2*0.95+8.1*2*0.95+5*0.95+2.8*0.95+2*10.5*0.75+40.6*1.5+41*0.95+33.1*0.95+42*1.4+41*1.2</t>
  </si>
  <si>
    <t>321366111</t>
  </si>
  <si>
    <t>Výztuž železobetonových konstrukcí vodních staveb z oceli 10 505 D do 12 mm</t>
  </si>
  <si>
    <t>-1470814669</t>
  </si>
  <si>
    <t xml:space="preserve">Výztuž železobetonových konstrukcí vodních staveb  přehrad, jezů a plavebních komor, spodní stavby vodních elektráren, jader přehrad, odběrných věží a výpustných zařízení, opěrných zdí, šachet, šachtic a ostatních konstrukcí jednotlivé pruty průměru do 12 mm, z oceli 10 505 (R) nebo BSt 500</t>
  </si>
  <si>
    <t xml:space="preserve">Poznámka k souboru cen:_x000d_
1. Ceny lze použít i pro: a) výztuž prováděnou v obedněných prostorách, b) výztuž koster obalených sítí; potažení kostry hustým pletivem se oceňuje individuálně, c) výztuž z armokošů. 2. V cenách jsou započteny i náklady na bodové svařování nahrazující vázaní drátem. 3. V cenách nejsou započteny náklady na provedení nosných svarů a na provedení svarů přenášejících tahová napětí při přepravě a montáži výztuže z vyztužených koster; tyto se oceňují cenami souboru cen 320 36-0 Svařované nosné spoje. 4. Množství jednotek se stanoví v t hmotnosti výztuže bez prostřihu. </t>
  </si>
  <si>
    <t>příloha D.1.2.6</t>
  </si>
  <si>
    <t>čelní práh vývaru</t>
  </si>
  <si>
    <t>1,455"t"</t>
  </si>
  <si>
    <t>závěrový práh vývaru</t>
  </si>
  <si>
    <t>1,007"t"</t>
  </si>
  <si>
    <t>321368211</t>
  </si>
  <si>
    <t>Výztuž železobetonových konstrukcí vodních staveb ze svařovaných sítí</t>
  </si>
  <si>
    <t>-1475164996</t>
  </si>
  <si>
    <t xml:space="preserve">Výztuž železobetonových konstrukcí vodních staveb  přehrad, jezů a plavebních komor, spodní stavby vodních elektráren, jader přehrad, odběrných věží a výpustných zařízení, opěrných zdí, šachet, šachtic a ostatních konstrukcí jednotlivé pruty svařované sítě z ocelových tažených drátů jakéhokoliv druhu oceli jakéhokoliv průměru a roztečí</t>
  </si>
  <si>
    <t>0,582"t"</t>
  </si>
  <si>
    <t>0,787"t"</t>
  </si>
  <si>
    <t>45131152R</t>
  </si>
  <si>
    <t>Podklad pro dlažbu z betonu prostého tř. C 16/20 vrstva tl nad 100 do 150 mm</t>
  </si>
  <si>
    <t>87036127</t>
  </si>
  <si>
    <t>Podklad z prostého betonu C16/20 pod dlažbu, ve vrstvě tl. přes 100 do 150 mm</t>
  </si>
  <si>
    <t xml:space="preserve">Poznámka k souboru cen:_x000d_
1. Ceny lze použít i pro podklady z prostého betonu pod schody a pod prefabrikované konstrukce. 2. Ceny neplatí pro: a) těsnící nebo opevňovací betonovou vrstvu; tato se oceňuje cenami souboru cen 457 31- . . Těsnicí vrstva z betonu odolného proti agresivnímu prostředí b) podklad z prostého betonu pod dlažbu dna vývaru; tento se oceňuje cenami souboru cen 321 31-11 Konstrukce z prostého betonu. 3. V cenách nejsou započteny náklady na úpravu a těsnění dilatačních spár; tyto se oceňují cenami souboru cen 931 . . - . . Úprava dilatační spáry konstrukcí z prostého nebo železového betonu. 4. Plocha se stanoví v m2 dlažby, pod níž je podklad určen. </t>
  </si>
  <si>
    <t xml:space="preserve">Beton podkladní pod dlažbu  C16/20  tl. 150 mm</t>
  </si>
  <si>
    <t>38*0.6+38*1.5+5.5*38+8.4*38+88.42+88.40+42*4.5</t>
  </si>
  <si>
    <t>452311131</t>
  </si>
  <si>
    <t>Podkladní desky z betonu prostého tř. C 12/15 otevřený výkop</t>
  </si>
  <si>
    <t>1697061276</t>
  </si>
  <si>
    <t>Podkladní a zajišťovací konstrukce z betonu prostého v otevřeném výkopu desky pod potrubí, stoky a drobné objekty z betonu tř. C 12/15</t>
  </si>
  <si>
    <t xml:space="preserve">Poznámka k souboru cen:_x000d_
1. Ceny -1121 až -1191 a -1192 lze použít i pro ochrannou vrstvu pod železobetonové konstrukce. 2. Ceny -2121 až -2191 a -2192 jsou určeny pro jakékoliv úkosy sedel. </t>
  </si>
  <si>
    <t>Podkladní nebo výplňová vrstva z betonu C 12/15 tl. 50 mm</t>
  </si>
  <si>
    <t>(25,2+1,95+1,92+1,92+1,95+24,85+5,31+7,42+7,42+5,51+32,38+2+4,85+22,78+22,78+4,88+2)"m2"*0,05</t>
  </si>
  <si>
    <t>465513227R</t>
  </si>
  <si>
    <t>Dlažba z lomového kamene na cementovou maltu s vyspárováním tl 250 mm pro hydromeliorace</t>
  </si>
  <si>
    <t>272151712</t>
  </si>
  <si>
    <t>Dlažba z lomového kamene lomařsky upraveného na cementovou maltu, s vyspárováním cementovou maltou, tl. kamene 250 mm</t>
  </si>
  <si>
    <t xml:space="preserve">Poznámka k souboru cen:_x000d_
1. Ceny neplatí pro: a) dlažby o sklonu přes 1:1; tyto se oceňují příslušnými cenami souboru cen 326 21-1 . Zdivo nadzákladové z lomového kamene upraveného. 2. V cenách nejsou započteny náklady na: a) podkladní betonové lože; toto se oceňuje cenami souboru cen 451 31-51 Podkladní a výplňové vrstvy z betonu prostého, b) lože z kameniva; toto se oceňuje cenami souboru cen 451 . . - . . Lože z kameniva. 3. Plocha se stanoví v m2 rozvinuté lícní plochy dlažby. </t>
  </si>
  <si>
    <t xml:space="preserve">kamenná dlažba z lomového regulačního kamene tl. 250 mm, kámen pro vodní stavby – pískovec </t>
  </si>
  <si>
    <t>953334118</t>
  </si>
  <si>
    <t>Bobtnavý pásek do pracovních spar betonových kcí bentonitový 20 x 15 mm</t>
  </si>
  <si>
    <t>1284801314</t>
  </si>
  <si>
    <t>Bobtnavý pásek do pracovních spar betonových konstrukcí bentonitový, rozměru 20 x 15 mm</t>
  </si>
  <si>
    <t xml:space="preserve">Poznámka k souboru cen:_x000d_
1. V cenách jsou započteny i náklady na očištění pracovní spáry, nanesení lepícího tmelu, u bentonitových pásků překrytí pásky upevňovací mřížkou a ukotvení hřeby do betonu. </t>
  </si>
  <si>
    <t>26*0.95"m"+28*0.75"m"</t>
  </si>
  <si>
    <t>-176937591</t>
  </si>
  <si>
    <t>786636613</t>
  </si>
  <si>
    <t>SO 02.2 - Odpadní koryto</t>
  </si>
  <si>
    <t>1625593685</t>
  </si>
  <si>
    <t xml:space="preserve">4420"m3"    "viz výpočet, tab pro SO 02</t>
  </si>
  <si>
    <t>307708850</t>
  </si>
  <si>
    <t>Vodorovné přemístění výkopku na mezideponii a zpět na zásyp</t>
  </si>
  <si>
    <t xml:space="preserve">58,9"m3"*2    "vhodná zemina pro zásyp</t>
  </si>
  <si>
    <t>Vodorovné přemístění zeminy na mezideponii - využije se pro rekultivaci zemníku SO 04.2</t>
  </si>
  <si>
    <t>2442"m3"</t>
  </si>
  <si>
    <t>Ohumusování a osetí tl. 100 mm</t>
  </si>
  <si>
    <t xml:space="preserve">4220"m2"*0,1"m"     </t>
  </si>
  <si>
    <t>Ohumusování a osetí tl. 300 mm</t>
  </si>
  <si>
    <t xml:space="preserve">2250"m2"*0,3"m"  </t>
  </si>
  <si>
    <t>-1768440790</t>
  </si>
  <si>
    <t xml:space="preserve"> 4420,0"m3"        "výkop</t>
  </si>
  <si>
    <t xml:space="preserve">-58,9   "m3"        "odpočet, výkopek se využije na zpětný zásyp</t>
  </si>
  <si>
    <t xml:space="preserve">-2442,0"m3"      "odpočet, zemina se využije pro rekultivaci zemníku SO 04.2</t>
  </si>
  <si>
    <t>-751922915</t>
  </si>
  <si>
    <t>58,9"m3"</t>
  </si>
  <si>
    <t>-274708640</t>
  </si>
  <si>
    <t>Zpětný zásyp výkopkem</t>
  </si>
  <si>
    <t>2*0,92*32</t>
  </si>
  <si>
    <t>181301111</t>
  </si>
  <si>
    <t>Rozprostření ornice tl vrstvy do 100 mm pl přes 500 m2 v rovině nebo ve svahu do 1:5</t>
  </si>
  <si>
    <t>740636338</t>
  </si>
  <si>
    <t>Rozprostření a urovnání ornice v rovině nebo ve svahu sklonu do 1:5 při souvislé ploše přes 500 m2, tl. vrstvy do 100 mm</t>
  </si>
  <si>
    <t>Ohumusování a osetí tl. 100 mm, odpadní koryto</t>
  </si>
  <si>
    <t xml:space="preserve">4220"m2"     "odečteno ze situace D.1.1.2</t>
  </si>
  <si>
    <t>1687190940</t>
  </si>
  <si>
    <t>Ohumusování a osetí tl. 200 mm, zpětné rozprostření ornice - ZPF</t>
  </si>
  <si>
    <t xml:space="preserve">2250"m2"     "odečteno ze situace D.1.1.2</t>
  </si>
  <si>
    <t>-1871322859</t>
  </si>
  <si>
    <t xml:space="preserve">4065"m2"     "viz výpočet, tab pro SO 02</t>
  </si>
  <si>
    <t>Ohumusování a osetí tl. 200 mm</t>
  </si>
  <si>
    <t xml:space="preserve">2234"m2"     "viz výpočet, tab pro SO 02</t>
  </si>
  <si>
    <t>-998438398</t>
  </si>
  <si>
    <t>6299*0,015 'Přepočtené koeficientem množství</t>
  </si>
  <si>
    <t>-1167713908</t>
  </si>
  <si>
    <t xml:space="preserve">5552"m2"    "odečteno ze situace</t>
  </si>
  <si>
    <t>182101101</t>
  </si>
  <si>
    <t>Svahování v zářezech v hornině tř. 1 až 4</t>
  </si>
  <si>
    <t>-30642070</t>
  </si>
  <si>
    <t xml:space="preserve">Svahování trvalých svahů do projektovaných profilů  s potřebným přemístěním výkopku při svahování v zářezech v hornině tř. 1 až 4</t>
  </si>
  <si>
    <t xml:space="preserve">1250"m2"     "viz výpočet, tab pro SO 02</t>
  </si>
  <si>
    <t>730854904</t>
  </si>
  <si>
    <t>Železobeton C25/30,XC2,XA2,XF3 - prahy</t>
  </si>
  <si>
    <t>34.5*0.5*1.5</t>
  </si>
  <si>
    <t>-460633471</t>
  </si>
  <si>
    <t>Železobeton C30/37 XC4, XA2, XF3 - prahy</t>
  </si>
  <si>
    <t>1.5*34.5*2+0.5*1.5*2</t>
  </si>
  <si>
    <t>-635982896</t>
  </si>
  <si>
    <t>Podkladní beton tl. 100 mm</t>
  </si>
  <si>
    <t>0.9"m"*34.5"m"*0,1"m"</t>
  </si>
  <si>
    <t>46251237R</t>
  </si>
  <si>
    <t>Zához z lomového kamene s proštěrkováním z terénu hmotnost nad 200 do 500 kg</t>
  </si>
  <si>
    <t>942691580</t>
  </si>
  <si>
    <t>Zához z lomového kamene neupraveného záhozového s proštěrkováním z terénu, hmotnosti jednotlivých kamenů přes 200 do 500 kg</t>
  </si>
  <si>
    <t xml:space="preserve">Poznámka k souboru cen:_x000d_
1. Ceny lze použít i pro záhozovou patku z lomového kamene. 2. Ceny neplatí pro zřízení konstrukce balvanitého skluzu; tento se oceňuje cenou 467 51-0111 Balvanitý skluz z lomového kamene. 3. V cenách jsou započteny i náklady na úpravu jednotlivých velkých kamenů hmotnosti přes 500 kg dodatečným rozpojením na místě uložení. 4. Množství měrných jednotek a) záhozu se stanoví v m3 konstrukce záhozu, b) příplatků se stanoví v m2 upravovaných ploch záhozu. </t>
  </si>
  <si>
    <t>lomový kámen pro vodní stavby, lomový kámen pro vodní stavby - pískovec</t>
  </si>
  <si>
    <t xml:space="preserve">1542"m3"    "viz výpočet, tab pro SO 02</t>
  </si>
  <si>
    <t>462519003</t>
  </si>
  <si>
    <t>Příplatek za urovnání ploch záhozu z lomového kamene hmotnost nad 200 do 500 kg</t>
  </si>
  <si>
    <t>784362974</t>
  </si>
  <si>
    <t>Zához z lomového kamene neupraveného záhozového Příplatek k cenám za urovnání viditelných ploch záhozu z kamene, hmotnosti jednotlivých kamenů přes 200 do 500 kg</t>
  </si>
  <si>
    <t xml:space="preserve">1542"m3"/0,6"m"    "viz výpočet, tab pro SO 02, tl. 600 mm</t>
  </si>
  <si>
    <t>1727955261</t>
  </si>
  <si>
    <t>SO 02.3 - Snížení terénu</t>
  </si>
  <si>
    <t>1151615377</t>
  </si>
  <si>
    <t xml:space="preserve">Zemina vhodná pro násyp nové hráze, odvoze se  na mezideponii</t>
  </si>
  <si>
    <t>65.9*23+31.25*23</t>
  </si>
  <si>
    <t>77118810</t>
  </si>
  <si>
    <t xml:space="preserve">4083,5"m2"*0,3"m"  </t>
  </si>
  <si>
    <t>-1441031986</t>
  </si>
  <si>
    <t>-576969318</t>
  </si>
  <si>
    <t xml:space="preserve">4083,5"m2"     </t>
  </si>
  <si>
    <t>81089798</t>
  </si>
  <si>
    <t>779456461</t>
  </si>
  <si>
    <t>200*0,015 'Přepočtené koeficientem množství</t>
  </si>
  <si>
    <t>-1006177879</t>
  </si>
  <si>
    <t xml:space="preserve">4083,5"m2"    "pod ohumusování v tl. 200 mm</t>
  </si>
  <si>
    <t>SO 03 - Spodní výpust</t>
  </si>
  <si>
    <t>SO 03.1 - Spodní výpust</t>
  </si>
  <si>
    <t xml:space="preserve">    997 - Přesun sutě</t>
  </si>
  <si>
    <t>PSV - Práce a dodávky PSV</t>
  </si>
  <si>
    <t xml:space="preserve">    711 - Izolace proti vodě, vlhkosti a plynům</t>
  </si>
  <si>
    <t xml:space="preserve">    767 - Konstrukce zámečnické</t>
  </si>
  <si>
    <t xml:space="preserve">    789 - Povrchové úpravy ocelových konstrukcí a technologických zařízení</t>
  </si>
  <si>
    <t>M - Práce a dodávky M</t>
  </si>
  <si>
    <t xml:space="preserve">    23-M - Montáže potrubí</t>
  </si>
  <si>
    <t>131201101</t>
  </si>
  <si>
    <t>Hloubení jam nezapažených v hornině tř. 3 objemu do 100 m3</t>
  </si>
  <si>
    <t>-1228452420</t>
  </si>
  <si>
    <t>Hloubení nezapažených jam a zářezů s urovnáním dna do předepsaného profilu a spádu v hornině tř. 3 do 100 m3</t>
  </si>
  <si>
    <t xml:space="preserve">Poznámka k souboru cen:_x000d_
1. Hloubení jam ve stržích a jam pro základy pro příčná a podélná zpevnění dna a břehů pod obrysem výkopu pro koryta vodotečí při lesnicko-technických melioracích (LTM) zejména vykopávky pro konstrukce těles, stupňů, boků, předprahů, prahů, podháněk, výhonů a pro základy zdí, dlažeb, rovnanin, plůtků a hatí se oceňují cenami příslušnými pro objem výkopů do 100 m3, i když skutečný objem výkopu je větší. 2. Ceny lze použít i pro hloubení nezapažených jam a zářezů pro podzemní vedení, jsou-li tyto práce prováděny z povrchu území. 3. Předepisuje-li projekt hloubit jámy popsané v pozn. č. 1 v hornině 5 až 7 bez použití trhavin, oceňuje se toto hloubení a) v suchu nebo v mokru cenami 138 40-1101, 138 50-1101 a 138 60-1101 Dolamování zapažených nebo nezapažených hloubených vykopávek; b) v tekoucí vodě při jakékoliv její rychlosti individuálně. 4. Hloubení nezapažených jam hloubky přes 16 m se oceňuje individuálně. 5. V cenách jsou započteny i náklady na případné nutné přemístění výkopku ve výkopišti a na přehození výkopku na přilehlém terénu na vzdálenost do 3 m od okraje jámy nebo naložení na dopravní prostředek. 6. Náklady na svislé přemístění výkopku nad 1 m hloubky se určí dle ustanovení článku č. 3161 všeobecných podmínek katalogu. </t>
  </si>
  <si>
    <t>Výkop pro spodní výpust</t>
  </si>
  <si>
    <t>20,5*3,8+2,5*6+8,9*4,6+0,6*8+0,6*6*2</t>
  </si>
  <si>
    <t>-1546856124</t>
  </si>
  <si>
    <t>Vodorovné přemístění výkopku nebo sypaniny po suchu na obvyklém dopravním prostředku, bez naložení výkopku, avšak se složením bez rozhrnutí z horniny tř. 1 až 4 na vzdálenost přes 50 do 500 m</t>
  </si>
  <si>
    <t xml:space="preserve">Poznámka k souboru cen:_x000d_
1. Ceny nelze použít, předepisuje-li projekt přemístit výkopek na místo nepřístupné obvyklým dopravním prostředkům; toto přemístění se oceňuje individuálně. 2. V cenách jsou započteny i náhrady za jízdu loženého vozidla v terénu ve výkopišti nebo na násypišti. 3. V cenách nejsou započteny náklady na rozhrnutí výkopku na násypišti; toto rozhrnutí se oceňuje cenami souboru cen 171 . 0- . . Uložení sypaniny do násypů a 171 20-1201Uložení sypaniny na skládky. 4. Je-li na dopravní dráze pro vodorovné přemístění nějaká překážka, pro kterou je nutno překládat výkopek z jednoho obvyklého dopravního prostředku na jiný obvyklý dopravní prostředek, oceňuje se toto lomené vodorovné přemístění výkopku v každém úseku samostatně příslušnou cenou tohoto souboru cen a překládání výkopku cenami souboru cen 167 10-3 . Nakládání neulehlého výkopku z hromad s ohledem na ustanovení pozn. číslo 5. 5. Přemísťuje-li se výkopek z dočasných skládek vzdálených do 50 m, neoceňuje se nakládání výkopku, i když se provádí. Toto ustanovení neplatí, vylučuje-li projekt použití dozeru. 6. V cenách vodorovného přemístění sypaniny nejsou započteny náklady na dodávku materiálu, tyto se oceňují ve specifikaci. </t>
  </si>
  <si>
    <t xml:space="preserve">57,91"m3"*2    "vhodná zemina pro zásyp</t>
  </si>
  <si>
    <t>R-položky</t>
  </si>
  <si>
    <t>-965838787</t>
  </si>
  <si>
    <t xml:space="preserve">145,84"m3"    "výkop</t>
  </si>
  <si>
    <t xml:space="preserve">-57,91"m3"     "výkopek na zpětný zásyp</t>
  </si>
  <si>
    <t>-749357393</t>
  </si>
  <si>
    <t>Nakládání, skládání a překládání neulehlého výkopku nebo sypaniny nakládání, množství přes 100 m3, z hornin tř. 1 až 4</t>
  </si>
  <si>
    <t xml:space="preserve">Poznámka k souboru cen:_x000d_
1. Ceny -1101, -1151, -1102, -1152, -1103, -1153, jsou určeny pro nakládání, skládání a překládání na obvyklý nebo z obvyklého dopravního prostředku. Pro nakládání z lodi nebo na loď jsou určeny ceny -1105 a -1155. 2. Ceny -1105 a -1155 jsou určeny pro nakládání, překládání a vykládání na vzdálenost a) do 20 m vodorovně; vodorovná vzdálenost se měří od těžnice lodi k těžnici druhé lodi, nebo k těžišti hromady na břehu nebo k těžišti dopravního prostředku na suchu, b) do 4 m svisle; svislá vzdálenost se měří od pracovní hladiny vody k úrovni srovna- ného terénu v místě hromady nebo v místě dopravní plochy pro dopravní prostředek na suchu. Uvedenou svislou vzdálenost 4 m lze zvětšit, a to nejvýše do 6 m, jestliže je vodorovná vzdálenost uvedená v bodu a) kratší než 20 m nejméně o trojnásobek zvětšení výšky přes 4 m. 3. Množství měrných jednotek se určí v rostlém stavu horniny. </t>
  </si>
  <si>
    <t>57,91"m3"</t>
  </si>
  <si>
    <t>190104535</t>
  </si>
  <si>
    <t>Zásyp sypaninou z jakékoliv horniny s uložením výkopku ve vrstvách se zhutněním jam, šachet, rýh nebo kolem objektů v těchto vykopávkách</t>
  </si>
  <si>
    <t>Zpětný zásyp zeminou</t>
  </si>
  <si>
    <t>5.04*3.8+5.4*3.8+0.71*6+1.43*1.8+0.6*6+0.6*6+0.7*6</t>
  </si>
  <si>
    <t>27531551R</t>
  </si>
  <si>
    <t>Konstrukce z betonu pro prostředí s mrazovými cykly tř. C 30/37</t>
  </si>
  <si>
    <t>415785070</t>
  </si>
  <si>
    <t>Konstrukce z betonu bloky pro prostředí s mrazovými cykly tř. C 30/37</t>
  </si>
  <si>
    <t>Železobeton C30/37 -XC4(CZ)-XF3-XA2</t>
  </si>
  <si>
    <t>Vtokový objekt</t>
  </si>
  <si>
    <t xml:space="preserve"> 1.23"m2" *1"m" +2.1"m2" *2*0.4"m" + 2.1"m2" *2*1.5"m"+2.63"m2"*2*4"m"+2.5"m2"*0.85"m"+3.28"m2"*2*0.48"m"</t>
  </si>
  <si>
    <t>Práh na výusti</t>
  </si>
  <si>
    <t>21.65"m2"*0.8"m"</t>
  </si>
  <si>
    <t>Závěrový práh vývaru</t>
  </si>
  <si>
    <t>7.9"m2"*0.6"m"</t>
  </si>
  <si>
    <t>Schodiště</t>
  </si>
  <si>
    <t>2.18"m2"*1"m"+2.7"m2"*2*0.3"m"</t>
  </si>
  <si>
    <t>275351111</t>
  </si>
  <si>
    <t>Bednění základových bloků tradiční oboustranné</t>
  </si>
  <si>
    <t>1512159057</t>
  </si>
  <si>
    <t>Bednění základových konstrukcí bloků tradiční oboustranné</t>
  </si>
  <si>
    <t>14.8"m2"+2.7"m"*4"m"*2+9.7"m2"+1.95"m"*3.15"m"*2+1.95"m"*1.5"m"*2+0.84"m2"*2+0.75"m2"*6.7"m"+3.5"m2"+3.4"m"*0.7"m"+ 2.1"m2"*2</t>
  </si>
  <si>
    <t>22.40"m2"+ 21.65"m2"+2.25"m2"*2</t>
  </si>
  <si>
    <t>7.9"m2"*2 +0.55"m2"*2</t>
  </si>
  <si>
    <t>2.7"m2"*2+2.42"m"*1"m"+0.4"m"*1.6"m"+0.55"m2"*2</t>
  </si>
  <si>
    <t>275R</t>
  </si>
  <si>
    <t xml:space="preserve">Příplatek k bednění za zkosení hran </t>
  </si>
  <si>
    <t>1209351191</t>
  </si>
  <si>
    <t>Poznámka k položce:_x000d_
instalaci ∆profilů do bednění pro zkosení horních hran.</t>
  </si>
  <si>
    <t>417932733</t>
  </si>
  <si>
    <t>Výztuž železobetonových konstrukcí vodních staveb přehrad, jezů a plavebních komor, spodní stavby vodních elektráren, jader přehrad, odběrných věží a výpustných zařízení, opěrných zdí, šachet, šachtic a ostatních konstrukcí jednotlivé pruty průměru do 12 mm, z oceli 10 505 (R) nebo BSt 500</t>
  </si>
  <si>
    <t>3,06"t"</t>
  </si>
  <si>
    <t>1,43"t"</t>
  </si>
  <si>
    <t>0,17"t"</t>
  </si>
  <si>
    <t>Obetonování odpadního potrubí</t>
  </si>
  <si>
    <t>1,12"t"</t>
  </si>
  <si>
    <t>0,46"t"</t>
  </si>
  <si>
    <t>-37317825</t>
  </si>
  <si>
    <t xml:space="preserve">0,23"t"   "kari síť</t>
  </si>
  <si>
    <t xml:space="preserve">1,66"t"    "kari síť</t>
  </si>
  <si>
    <t xml:space="preserve">0,32"t"    "kari síť</t>
  </si>
  <si>
    <t>-376195436</t>
  </si>
  <si>
    <t>5.0"m2" + 7.25"m"*6"m"</t>
  </si>
  <si>
    <t>-593233187</t>
  </si>
  <si>
    <t>Podkladní beton tl. 50 mm</t>
  </si>
  <si>
    <t>(1.2"m" *6"m"+1.95"m"*2.75"m"+1.85"m"*4.85"m"+1.05"m"*8.25"m"+0.85"m"*7.5"m"+0.85"m"*1.85"m")*0,05</t>
  </si>
  <si>
    <t>(17.02"m"*1.9"m" + 6"m"*1.9"m")*0,1</t>
  </si>
  <si>
    <t>-1904895151</t>
  </si>
  <si>
    <t>kamenná dlažba z lomového regulačního kamene tl. 250 mm, lomový kámen pro vodní stavby - pískovec</t>
  </si>
  <si>
    <t>899501221</t>
  </si>
  <si>
    <t>Stupadla do šachet ocelová s PE povlakem vidlicová pro přímé zabudování do hmoždinek</t>
  </si>
  <si>
    <t>1441974662</t>
  </si>
  <si>
    <t>Stupadla do šachet a drobných objektů ocelová s PE povlakem vidlicová pro přímé zabudování do hmoždinek</t>
  </si>
  <si>
    <t xml:space="preserve">Poznámka k souboru cen:_x000d_
1. Ceny jsou určeny pro osazení a dodání stupadel do netypových drobných objektů (oceňovaných cenami této části). </t>
  </si>
  <si>
    <t>89962318R</t>
  </si>
  <si>
    <t>Obetonování potrubí nebo zdiva stok betonem tř. C 30/37 v otevřeném výkopu</t>
  </si>
  <si>
    <t>2066520898</t>
  </si>
  <si>
    <t>Obetonování potrubí nebo zdiva stok betonem v otevřeném výkopu, beton tř. C 30/37</t>
  </si>
  <si>
    <t xml:space="preserve">Poznámka k souboru cen:_x000d_
1. Obetonování zdiva stok ve štole se oceňuje cenami souboru cen 359 31-02 Výplň za rubem cihelného zdiva stok části A 03 tohoto katalogu. </t>
  </si>
  <si>
    <t>Železobeton C30/37 XC4, XA2, XF3</t>
  </si>
  <si>
    <t>2.0"m2"*1.01"m"+1.56"m2"*16.01"m"</t>
  </si>
  <si>
    <t>899643111</t>
  </si>
  <si>
    <t>Bednění pro obetonování potrubí otevřený výkop</t>
  </si>
  <si>
    <t>-214961447</t>
  </si>
  <si>
    <t>Bednění pro obetonování potrubí v otevřeném výkopu</t>
  </si>
  <si>
    <t>1.71"m"*1.01"m"*2+1.6"m"*16.01"m"</t>
  </si>
  <si>
    <t>949R</t>
  </si>
  <si>
    <t>Lešení pomocné montáž a demontáž po dobu stavby</t>
  </si>
  <si>
    <t>kpl</t>
  </si>
  <si>
    <t>-287718070</t>
  </si>
  <si>
    <t>931994106</t>
  </si>
  <si>
    <t>Těsnění dilatační spáry betonové konstrukce vnitřním těsnicím pásem</t>
  </si>
  <si>
    <t>-1006551919</t>
  </si>
  <si>
    <t>Těsnění spáry betonové konstrukce pásy, profily, tmely těsnicím pásem vnitřním, spáry dilatační</t>
  </si>
  <si>
    <t xml:space="preserve">Poznámka k souboru cen:_x000d_
1. V cenách těsnění spár pásy těsnicími jsou započteny náklady na rozměření délky pásu v konstrukci, nastříhaní a lepení pásu na požadovaný rozměr, uchycení hřebenu pásu k výztuži a k bednění tak, aby nedošlo u povrchových pásů k posunutí a u vnitřních k volnému pohybu během betonáže, a náklady uložení pásů pro svislou nebo vodorovnou ochranu spáry. 2. V cenách těsnění styčné spáry profilem jsou započteny náklady na nastříhání, vložení a nalepení profilové pryže z nevodotěsného mikrotenového profilu nebo vodotěsného vodoubobtnajícího profilu do drážky styčné spáry mezi prefa dílci během montáže konstrukce zejména přesýpaných objektů. 3. Těsnění tmelem se používá převážně u pohledových pracovních a dilatačních spár v profilu vytvořeném lištami o ploše do 1,5 cm2 u pracovních spár a 4 cm2 u dilatačních spár. V ceně jsou započteny náklady na penetraci pro lepší přilnavost k betonu, u dilatačních spár osazení separační vložky tmelu pro oddělení polystyrenové výplně dilatační spáry a uhlazení tmelu. 4. Těsnění spárovým profilem ze silikonu nebo uretanu jako náhrada za pohledové výplně obsahuje nastříhaní a slepení pásů na potřebnou délku, vložení do spáry vytvořené lištami, zkosení čela spáry do 20/20 mm nebo do 40/40 mm. 5. Těsnění smrštitelné (pseudo) spáry obsahuje těsnění lícové tmelem a rubové povrchovým pásem dilatačním, vložení extrudovaného polystyrenu v 1/3 plochy tloušťky betonové stěny. 6. V cenách nejsou započteny náklady na: a) bednění pracovních a dilatačních čel, bednění podpěr těsnicího pásu svisle uložených, tyto se oceňují cenou 327 35-3112, b) bednění podpěr těsnicího pásu vodorovně uložených, tyto se oceňují cenou 421 35-3112, c) vložení polystyrenu do dilatačních spár, tyto se oceňují souborem cen 931 99-21 Výplň dilatačních spár z polystyrenu, d) u cen -4171 a -4172 na tmelení spáry pod izolačním pásem, tyto se oceňují cenami -4131 až -4142, e) u cen -4171 a -4172 na penetrační nátěr betonu, tyto se oceňují cenami katalogu 800-711 Izolace proti vodě, vlhkosti a plynům. </t>
  </si>
  <si>
    <t>Dilatační pás</t>
  </si>
  <si>
    <t>5,2+4,8</t>
  </si>
  <si>
    <t>931994131</t>
  </si>
  <si>
    <t>Těsnění pracovní spáry betonové konstrukce silikonovým tmelem do pl 1,5 cm2</t>
  </si>
  <si>
    <t>1808919249</t>
  </si>
  <si>
    <t xml:space="preserve">Těsnění spáry betonové konstrukce pásy, profily, tmely  tmelem silikonovým spáry pracovní do 1,5 cm2</t>
  </si>
  <si>
    <t>5.85"m" +6.60"m"+4.20"m"</t>
  </si>
  <si>
    <t>931994151</t>
  </si>
  <si>
    <t>Těsnění spáry betonové konstrukce spárovým profilem průřezu 20/20 mm</t>
  </si>
  <si>
    <t>-1952560765</t>
  </si>
  <si>
    <t xml:space="preserve">Těsnění spáry betonové konstrukce pásy, profily, tmely  spárovým profilem průřezu 20/20 mm</t>
  </si>
  <si>
    <t>934956125</t>
  </si>
  <si>
    <t>Hradítka z dubového dřeva tl 60 mm</t>
  </si>
  <si>
    <t>1548520930</t>
  </si>
  <si>
    <t xml:space="preserve">Přepadová a ochranná zařízení nádrží  dřevěná hradítka (dluže požeráku) š.150 mm, bez nátěru, s potřebným kováním z dubového dřeva, tl. 60 mm</t>
  </si>
  <si>
    <t xml:space="preserve">Poznámka k souboru cen:_x000d_
1. Ceny -3111 až -3116 lze použít i pro lávky o několika polích. Každé pole se však z hlediska volby ceny považuje za samostatnou lávku. 2. V cenách jsou započteny i náklady na nezbytné kování a spojovací prvky. 3. Množství měrných jednotek: a) u cen -3111 až -3116 se stanoví v m2 plochy obsluhovacích lávek, b) u cen -6111 až -6222 se stanoví v m2 pohledové plochy hradítek a stavidlových tabulí </t>
  </si>
  <si>
    <t>Hradítko, viz výkres D.1.3.5.1</t>
  </si>
  <si>
    <t>dřevo -dub, 470x100x60</t>
  </si>
  <si>
    <t>0,47"m"*0,1"m"*20"ks"</t>
  </si>
  <si>
    <t>953312122</t>
  </si>
  <si>
    <t>Vložky do svislých dilatačních spár z extrudovaných polystyrénových desek tl 20 mm</t>
  </si>
  <si>
    <t>136290634</t>
  </si>
  <si>
    <t xml:space="preserve">Vložky svislé do dilatačních spár z polystyrenových desek  extrudovaných včetně dodání a osazení, v jakémkoliv zdivu přes 10 do 20 mm</t>
  </si>
  <si>
    <t>1.55"m2" + 1.95"m2" + 0.3"m2"</t>
  </si>
  <si>
    <t>1593694448</t>
  </si>
  <si>
    <t>12.5"m"+12.5"m" +8.0"m"</t>
  </si>
  <si>
    <t>953961113R</t>
  </si>
  <si>
    <t>Kotvy chemickým tmelem M 14 hl 80 mm do betonu, ŽB nebo kamene s vyvrtáním otvoru</t>
  </si>
  <si>
    <t>1663473360</t>
  </si>
  <si>
    <t xml:space="preserve">Kotvy chemické s vyvrtáním otvoru  do betonu, železobetonu nebo tvrdého kamene tmel, velikost M 12, hloubka 110 mm</t>
  </si>
  <si>
    <t xml:space="preserve">Poznámka k souboru cen:_x000d_
1. V cenách 953 96-11 a 953 96-12 jsou započteny i náklady na: a) rozměření, vrtání a spotřebu vrtáků. Pro velikost M 8 až M 30 jsou započteny náklady na vrtání příklepovými vrtáky, pro velikost M 33 až M 39 diamantovými korunkami, b) vyfoukání otvoru, přípravu kotev k uložení do otvorů, vyplnění kotevních otvorů tmelem nebo chemickou patronou včetně dodávky materiálu. 2. V cenách 953 96-51.. jsou započteny i náklady na dodání a zasunutí kotevního šroubu do otvoru vyplněného chemickým tmelem nebo patronou a dotažení matice. </t>
  </si>
  <si>
    <t>chemická kotva M14/100, vrt Ø16mm hloubky 80mm</t>
  </si>
  <si>
    <t>953961113R1</t>
  </si>
  <si>
    <t>Kotvy chemickým tmelem M 14 hl 90 mm do betonu, ŽB nebo kamene s vyvrtáním otvoru</t>
  </si>
  <si>
    <t>1972458981</t>
  </si>
  <si>
    <t>chemická kotva M14/100, vrt Ø16mm hloubky 90mm</t>
  </si>
  <si>
    <t>Zábradlí na vtoku - viz výkres D.1.3.5.5</t>
  </si>
  <si>
    <t>44"ks"</t>
  </si>
  <si>
    <t>Zábradlí na vyústění - viz výkres D.1.3.5.6</t>
  </si>
  <si>
    <t>14"ks"</t>
  </si>
  <si>
    <t>13021014R</t>
  </si>
  <si>
    <t>tyč ocelová D 14mm</t>
  </si>
  <si>
    <t>128</t>
  </si>
  <si>
    <t>-692263274</t>
  </si>
  <si>
    <t>Poznámka k položce:_x000d_
Hmotnost: 1,21 kg/m</t>
  </si>
  <si>
    <t>pro malé množství změna MJ na kg</t>
  </si>
  <si>
    <t xml:space="preserve">0,4"kg"    "zavzdušnění"</t>
  </si>
  <si>
    <t xml:space="preserve">3,96"kg"   "Zábradlí na vtoku - viz výkres D.1.3.5.5</t>
  </si>
  <si>
    <t xml:space="preserve">2,52"kg"   "Zábradlí na vyústění - viz výkres D.1.3.5.6</t>
  </si>
  <si>
    <t>953961114R</t>
  </si>
  <si>
    <t>Kotvy chemickým tmelem M 16 hl 100 mm do betonu, ŽB nebo kamene s vyvrtáním otvoru</t>
  </si>
  <si>
    <t>1047973338</t>
  </si>
  <si>
    <t xml:space="preserve">Kotvy chemické s vyvrtáním otvoru  do betonu, železobetonu nebo tvrdého kamene tmel, velikost M 16, hloubka 125 mm</t>
  </si>
  <si>
    <t>chemická kotva M16/250, vrt Ø18mm hloubky 100mm</t>
  </si>
  <si>
    <t>34"ks"</t>
  </si>
  <si>
    <t>chemická kotva M16/650, vrt Ø18mm hloubky 100mm</t>
  </si>
  <si>
    <t>13021015R</t>
  </si>
  <si>
    <t>tyč ocelová D 16mm</t>
  </si>
  <si>
    <t>-1899090160</t>
  </si>
  <si>
    <t>Poznámka k položce:_x000d_
Hmotnost: 1,58 kg/m</t>
  </si>
  <si>
    <t xml:space="preserve">12,41"kg"  "odpadní potrubí</t>
  </si>
  <si>
    <t xml:space="preserve">3,54"kg"    "odpadní potrubí</t>
  </si>
  <si>
    <t>961044111</t>
  </si>
  <si>
    <t>Bourání základů z betonu prostého</t>
  </si>
  <si>
    <t>1912726534</t>
  </si>
  <si>
    <t>Bourání základů z betonu prostého</t>
  </si>
  <si>
    <t>Demolice stávajícho propustku</t>
  </si>
  <si>
    <t>10"m3"</t>
  </si>
  <si>
    <t>30</t>
  </si>
  <si>
    <t>985131111</t>
  </si>
  <si>
    <t>Očištění ploch stěn, rubu kleneb a podlah tlakovou vodou</t>
  </si>
  <si>
    <t>-528499132</t>
  </si>
  <si>
    <t xml:space="preserve">Poznámka k souboru cen:_x000d_
1. V cenách jsou započteny i náklady na dodání všech hmot. 2. V cenách očištění ploch pískem jsou započteny i náklady smetení písku dohromady nebo naložení na dopravní prostředek. 3. V cenách očištění ploch pískem nejsou započteny náklady na odvoz písku, které se oceňují cenami odvozu suti příslušného katalogu pro objekt, na kterém se práce provádí. </t>
  </si>
  <si>
    <t>ošetření pracovní spáry - tlaková voda</t>
  </si>
  <si>
    <t>12.3"m2"+12.3"m2"+6.5"m2"</t>
  </si>
  <si>
    <t>997</t>
  </si>
  <si>
    <t>Přesun sutě</t>
  </si>
  <si>
    <t>31</t>
  </si>
  <si>
    <t>997013501</t>
  </si>
  <si>
    <t>Odvoz suti a vybouraných hmot na skládku nebo meziskládku do 1 km se složením</t>
  </si>
  <si>
    <t>-1840051437</t>
  </si>
  <si>
    <t>Odvoz suti a vybouraných hmot na skládku nebo meziskládku se složením, na vzdálenost do 1 km</t>
  </si>
  <si>
    <t xml:space="preserve">Poznámka k souboru cen:_x000d_
1. Délka odvozu suti je vzdálenost od místa naložení suti na dopravní prostředek až po místo složení na určené skládce nebo meziskládce. 2. V ceně -3501 jsou započteny i náklady na složení suti na skládku nebo meziskládku. 3. Ceny jsou určeny pro odvoz suti na skládku nebo meziskládku jakýmkoliv způsobem silniční dopravy (i prostřednictvím kontejnerů). 4. Odvoz suti z meziskládky se oceňuje cenou 997 01-3511. </t>
  </si>
  <si>
    <t xml:space="preserve">20"t"    "demolice propustku</t>
  </si>
  <si>
    <t>32</t>
  </si>
  <si>
    <t>997013509</t>
  </si>
  <si>
    <t>Příplatek k odvozu suti a vybouraných hmot na skládku ZKD 1 km přes 1 km</t>
  </si>
  <si>
    <t>381090025</t>
  </si>
  <si>
    <t>Odvoz suti a vybouraných hmot na skládku nebo meziskládku se složením, na vzdálenost Příplatek k ceně za každý další i započatý 1 km přes 1 km</t>
  </si>
  <si>
    <t>20*34 'Přepočtené koeficientem množství</t>
  </si>
  <si>
    <t>33</t>
  </si>
  <si>
    <t>997013801R</t>
  </si>
  <si>
    <t>Poplatek za uložení na skládce (skládkovné) stavebního odpadu betonového kód odpadu 170 101</t>
  </si>
  <si>
    <t>-1609593663</t>
  </si>
  <si>
    <t>Poplatek za uložení stavebního odpadu na skládce (skládkovné) betonového</t>
  </si>
  <si>
    <t xml:space="preserve">Poznámka k souboru cen:_x000d_
1. Ceny uvedené v souboru lze po dohodě upravit podle místních podmínek. 2. Uložení odpadů neuvedených v souboru cen se oceňuje individuálně. 3. V cenách je započítán poplatek za ukládaní odpadu dle zákona 185/2001 Sb. 4. Případné drcení stavebního odpadu lze ocenit souborem cen 997 00-60 Drcení stavebního odpadu z katalogu 800-6 Demolice objektů. </t>
  </si>
  <si>
    <t>34</t>
  </si>
  <si>
    <t>-1646892240</t>
  </si>
  <si>
    <t>PSV</t>
  </si>
  <si>
    <t>Práce a dodávky PSV</t>
  </si>
  <si>
    <t>711</t>
  </si>
  <si>
    <t>Izolace proti vodě, vlhkosti a plynům</t>
  </si>
  <si>
    <t>35</t>
  </si>
  <si>
    <t>711412001</t>
  </si>
  <si>
    <t>Provedení izolace proti tlakové vodě svislé za studena nátěrem penetračním</t>
  </si>
  <si>
    <t>-1785965043</t>
  </si>
  <si>
    <t>Provedení izolace proti povrchové a podpovrchové tlakové vodě natěradly a tmely za studena na ploše svislé S nátěrem penetračním</t>
  </si>
  <si>
    <t xml:space="preserve">Poznámka k souboru cen:_x000d_
1. Izolace plochy jednotlivě do 10 m2 se oceňují skladebně cenami příslušných izolací a cenou 711 49-9095 Příplatek za plochu do 10 m2. </t>
  </si>
  <si>
    <t>výplň dilatační spáry - penetrační nátěr</t>
  </si>
  <si>
    <t>(1.55"m2" + 1.95"m2"+0.3"m2")*2</t>
  </si>
  <si>
    <t>36</t>
  </si>
  <si>
    <t>11163150R</t>
  </si>
  <si>
    <t>lak asfaltový penetrační</t>
  </si>
  <si>
    <t>-2058841621</t>
  </si>
  <si>
    <t>Poznámka k položce:_x000d_
Spotřeba 0,3-0,4kg/m2</t>
  </si>
  <si>
    <t>7,6"m2"*0,00035*1000</t>
  </si>
  <si>
    <t>767</t>
  </si>
  <si>
    <t>Konstrukce zámečnické</t>
  </si>
  <si>
    <t>37</t>
  </si>
  <si>
    <t>76799_R1</t>
  </si>
  <si>
    <t xml:space="preserve">Sklopné provizorní hrazení </t>
  </si>
  <si>
    <t>1687706663</t>
  </si>
  <si>
    <t>viz výkres D.1.3.5.1, výroba, montáž a dodávka</t>
  </si>
  <si>
    <t>138,89"kg"</t>
  </si>
  <si>
    <t>38</t>
  </si>
  <si>
    <t>R1_1</t>
  </si>
  <si>
    <t>pryž</t>
  </si>
  <si>
    <t>-609319430</t>
  </si>
  <si>
    <t>Sklopné provizorní hrazení - viz výkres D.1.3.5.1</t>
  </si>
  <si>
    <t>pryž 100x70x15</t>
  </si>
  <si>
    <t>2"ks"</t>
  </si>
  <si>
    <t>39</t>
  </si>
  <si>
    <t>76799_R2</t>
  </si>
  <si>
    <t>Česle</t>
  </si>
  <si>
    <t>1568584629</t>
  </si>
  <si>
    <t xml:space="preserve">Poznámka k položce:_x000d_
Rám vodorovné mříže, 1ks_x000d_
Vodorovná mříž, 3ks_x000d_
Rám šikmé mříže, 1ks_x000d_
</t>
  </si>
  <si>
    <t>Česle - viz výkres D.1.3.5.4, materiál S235, výroba, montáž a dodávka</t>
  </si>
  <si>
    <t>444,06"kg"</t>
  </si>
  <si>
    <t>40</t>
  </si>
  <si>
    <t>76799_R3</t>
  </si>
  <si>
    <t>Šikmá mříž - nerez</t>
  </si>
  <si>
    <t>2101714148</t>
  </si>
  <si>
    <t>Šikmá mříž - viz výkres D.1.3.5.4, nerez 1,4301 bez nátěru, výroba, montáž a dodávka</t>
  </si>
  <si>
    <t>64,41"kg"</t>
  </si>
  <si>
    <t>41</t>
  </si>
  <si>
    <t>76799_R4</t>
  </si>
  <si>
    <t>Zábradlí</t>
  </si>
  <si>
    <t>287686783</t>
  </si>
  <si>
    <t>výroba, montáž a dodávka</t>
  </si>
  <si>
    <t>145,54"kg"</t>
  </si>
  <si>
    <t>106,16"kg"</t>
  </si>
  <si>
    <t>42</t>
  </si>
  <si>
    <t>76799_R5</t>
  </si>
  <si>
    <t>Zavzdušňovací potrubí</t>
  </si>
  <si>
    <t>1274051474</t>
  </si>
  <si>
    <t xml:space="preserve">Poznámka k položce:_x000d_
_x000d_
</t>
  </si>
  <si>
    <t>Krycí hlavice - viz výkres D.1.3.5.3, výroba, montáž a dodávka</t>
  </si>
  <si>
    <t>8,9"kg"</t>
  </si>
  <si>
    <t>43</t>
  </si>
  <si>
    <t>76799_R6</t>
  </si>
  <si>
    <t xml:space="preserve">Odpadní potrubí </t>
  </si>
  <si>
    <t>-1746108074</t>
  </si>
  <si>
    <t>Objímka potrubí Js 1000 - viz výkres D.1.3.5.2, výroba, montáž a dodávka</t>
  </si>
  <si>
    <t>109,93"kg"</t>
  </si>
  <si>
    <t>44</t>
  </si>
  <si>
    <t>998767101</t>
  </si>
  <si>
    <t>Přesun hmot tonážní pro zámečnické konstrukce v objektech v do 6 m</t>
  </si>
  <si>
    <t>1742632035</t>
  </si>
  <si>
    <t xml:space="preserve">Přesun hmot pro zámečnické konstrukce  stanovený z hmotnosti přesunovaného materiálu vodorovná dopravní vzdálenost do 50 m v objektech výšky do 6 m</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</si>
  <si>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-7181 pro přesun prováděný bez použití mechanizace, tj. za ztížených podmínek, lze použít pouze pro hmotnost materiálu, která se tímto způsobem skutečně přemísťuje. </t>
  </si>
  <si>
    <t>789</t>
  </si>
  <si>
    <t>Povrchové úpravy ocelových konstrukcí a technologických zařízení</t>
  </si>
  <si>
    <t>45</t>
  </si>
  <si>
    <t>78922_R1</t>
  </si>
  <si>
    <t>Sklopné provizorní hrazení - povrchová úprava</t>
  </si>
  <si>
    <t>-1752805016</t>
  </si>
  <si>
    <t xml:space="preserve">Poznámka k položce:_x000d_
1/ otryskání křemičitým pískem na stupeň čistoty Sa 2,5 _x000d_
2/ metalizace                                     _x000d_
- 1x žárové zinkování, tloušťka vrstvy 120 µm _x000d_
3/ nátěr systémem                            _x000d_
- 1x základní nátěr, tl. 100 µm _x000d_
- 1x nátěr, tl. 200 µm _x000d_
- 1x krycí vrstva, tl. 80 µm  _x000d_
Odstín RAL 7045 šedá, pololesk_x000d_
</t>
  </si>
  <si>
    <t xml:space="preserve">2,38"m2"       "Sklopné provizorní hrazení - viz výkres D.1.3.5.1</t>
  </si>
  <si>
    <t>46</t>
  </si>
  <si>
    <t>78922_R2</t>
  </si>
  <si>
    <t>Česle - povrchová úprava</t>
  </si>
  <si>
    <t>615342173</t>
  </si>
  <si>
    <t xml:space="preserve">6,71"m2"       "Česle - viz výkres D.1.3.5.4</t>
  </si>
  <si>
    <t>47</t>
  </si>
  <si>
    <t>78922_R4</t>
  </si>
  <si>
    <t>Zábradlí - povrchová úprava</t>
  </si>
  <si>
    <t>94841152</t>
  </si>
  <si>
    <t xml:space="preserve">Poznámka k položce:_x000d_
1/ otryskání křemičitým pískem na stupeň čistoty Sa 2,5 _x000d_
2/ metalizace                                     _x000d_
- 1x žárové pozinkování , tloušťka vrstvy 120 µm_x000d_
</t>
  </si>
  <si>
    <t xml:space="preserve">15"m2"       "Zábradlí na vtoku - viz výkres D.1.3.5.5</t>
  </si>
  <si>
    <t xml:space="preserve">6,75"m2"    "Zábradlí na vyústění - viz výkres D.1.3.5.6</t>
  </si>
  <si>
    <t>48</t>
  </si>
  <si>
    <t>78922_R5</t>
  </si>
  <si>
    <t>Zavzdušňovací potrubí - povrchová úprava</t>
  </si>
  <si>
    <t>550893162</t>
  </si>
  <si>
    <t xml:space="preserve">0,45"m2"       "Zavzdušňovací potrubí - viz výkres D.1.3.5.3</t>
  </si>
  <si>
    <t>49</t>
  </si>
  <si>
    <t>78922_R6</t>
  </si>
  <si>
    <t xml:space="preserve">Odpadní potrubí  - povrchová úprava</t>
  </si>
  <si>
    <t>1707122290</t>
  </si>
  <si>
    <t xml:space="preserve">Poznámka k položce:_x000d_
1/ otryskání křemičitým pískem na stupeň čistoty Sa 2,5_x000d_
2/ nátěr systémem                            _x000d_
- základní nátěr dvousložkový epoxidový, tl. 150 µm    _x000d_
- hlavní nátěr dvousložkový epoxidový, tl. 150 µm_x000d_
- vrchní krycí nátěr dvousložkový akryl-polyuretanový  nebo epoxidový, tl. 100 µm _x000d_
Odstín RAL 7045 šedá, pololesk_x000d_
_x000d_
</t>
  </si>
  <si>
    <t xml:space="preserve">63,63"m2"       "Odpadní potrubí - viz výkres D.1.3.5.2</t>
  </si>
  <si>
    <t>Práce a dodávky M</t>
  </si>
  <si>
    <t>23-M</t>
  </si>
  <si>
    <t>Montáže potrubí</t>
  </si>
  <si>
    <t>50</t>
  </si>
  <si>
    <t>23001107R</t>
  </si>
  <si>
    <t xml:space="preserve">Montáž potrubí trouby ocelové hladké  D 100 mm</t>
  </si>
  <si>
    <t>64</t>
  </si>
  <si>
    <t>1760002233</t>
  </si>
  <si>
    <t>51</t>
  </si>
  <si>
    <t>55261309R</t>
  </si>
  <si>
    <t>trubka z ušlechtilé oceli (nerez) DN 100</t>
  </si>
  <si>
    <t>-1915550294</t>
  </si>
  <si>
    <t>52</t>
  </si>
  <si>
    <t>23001119R</t>
  </si>
  <si>
    <t>Montáž potrubí trouby ocelové D 650 mm</t>
  </si>
  <si>
    <t>1810601366</t>
  </si>
  <si>
    <t>53</t>
  </si>
  <si>
    <t>140R.1</t>
  </si>
  <si>
    <t>trubka ocelová DN 650</t>
  </si>
  <si>
    <t>256</t>
  </si>
  <si>
    <t>758567013</t>
  </si>
  <si>
    <t>trubka ocelová bezešvá hladká ČSN 41 1375.1 D530 tl 8 mm</t>
  </si>
  <si>
    <t>54</t>
  </si>
  <si>
    <t>23001122R</t>
  </si>
  <si>
    <t>Montáž potrubí trouby ocelové DN 1000 mm</t>
  </si>
  <si>
    <t>2088363828</t>
  </si>
  <si>
    <t>Odpadní potrubí - viz výkres D.1.3.5.2</t>
  </si>
  <si>
    <t>17,84"m"</t>
  </si>
  <si>
    <t>55</t>
  </si>
  <si>
    <t>140R.2</t>
  </si>
  <si>
    <t>trubka ocelová DN 1000</t>
  </si>
  <si>
    <t>1292384323</t>
  </si>
  <si>
    <t>SO 03.2 - Úprava koryta</t>
  </si>
  <si>
    <t>114203103</t>
  </si>
  <si>
    <t>Rozebrání dlažeb z lomového kamene nebo betonových tvárnic do cementové malty</t>
  </si>
  <si>
    <t>2121015114</t>
  </si>
  <si>
    <t xml:space="preserve">Rozebrání dlažeb nebo záhozů s naložením na dopravní prostředek  dlažeb z lomového kamene nebo betonových tvárnic do cementové malty se spárami zalitými cementovou maltou</t>
  </si>
  <si>
    <t xml:space="preserve">Poznámka k souboru cen:_x000d_
1. Ceny jsou určeny pro rozebrání: a) dlažeb na suchu, nad vodou i ve vodě, při hloubce vody do 300 mm nad původně upraveným ložem pro dlažbu; b) záhozů, rovnanin a soustřeďovacích staveb z lomového kamene na suchu, nad vodou i ve vodě, při hloubce vody do 3 m nad kótou projektovaného rozebrání; c) schodů z lomového kamene. 2. Ceny nelze použít pro rozebrání: a) dlažeb ve vodě při hloubce vody přes 300 mm nad původně upraveným ložem pro dlažbu; b) záhozů, rovnanin a soustřeďovacích staveb z lomového kamene ve vodě při hloubce vody pře 3 m nad kótou projektovaného rozebrání; tyto práce se oceňují individuálně. 3. V cenách jsou započteny i náklady na: a) naložení kamene nebo tvárnic na dopravní prostředek, nebo uložení do 3 m za břehovou čáru; b) uložení materiálu odlišné velikosti od ostatní dlažby, získaného při bourání schodů, do 3 m za břehovou čáru. 4. V cenách nejsou započteny náklady na: a) očištění lomového kamene nebo tvárnic od hlíny, písku nebo malty; tyto práce se oceňují cenami souboru cen 114 20-32 Očištění lomového kamene nebo betonových tvárnic; b) třídění lomového kamene nebo tvárnic; tyto práce se oceňují cenou 114 20-3301 Třídění lomového kamene nebo betonových tvárnic; c) srovnání lomového kamene nebo tvárnic do měřitelných figur; tyto práce se oceňují cenami souboru cen 114 20-34 Srovnání lomového kamene nebo betonových tvárnic do měřitelných figur. 5. Objem rozebrání se určí v m3: a) dlažeb jako součin plochy a průměrné tloušťky dlažby bez podkladního lože; b) schodů jako součin plochy v šikmé rovině a tloušťky 350 mm; c) záhozů, rovnanin a soustřeďovacích staveb vypočtených z projektovaných rozměrů konstrukce nebo přepočtem hmotnosti vyzískaného materiálu, přičemž se předpokládá, že z 10 t kamene bylo provedeno 6,5 m3 záhozu, rovnaniny nebo soustřeďovacích staveb, příp. po dohodě s odběratelem v m3 figur z kamene na břehu, přičemž se předpokládá, že z 1 m3 objemu figury byl proveden 1 m3 záhozu, rovnaniny nebo soustřeďovací stavby. 6. Množství jednotek se určí v m3 dlažby, záhozu nebo soustřeďovací stavby. </t>
  </si>
  <si>
    <t>Odstranění betonového opevnění</t>
  </si>
  <si>
    <t>130*3*0,2</t>
  </si>
  <si>
    <t>124203102</t>
  </si>
  <si>
    <t>Vykopávky přes 1000 do 5000 m3 pro koryta vodotečí v hornině tř. 3</t>
  </si>
  <si>
    <t>61920490</t>
  </si>
  <si>
    <t xml:space="preserve">Vykopávky pro koryta vodotečí  s přehozením výkopku na vzdálenost do 3 m nebo s naložením na dopravní prostředek v hornině tř. 3 přes 1 000 do 5 000 m3</t>
  </si>
  <si>
    <t xml:space="preserve">Poznámka k souboru cen:_x000d_
1. Ceny lze použít i pro nezapažené odkopávky a prokopávky při úpravě území kolem vodotečí vně svislých ploch proložených projektovanými břehovými čarami souvisejí-li tyto odkopávky a prokopávky s prováděnými vykopávkami pro koryta vodotečí. 2. Ceny nelze použít pro: a) vykopávky koryt vodotečí, které jsou dle projektu pod úrovní pracovní hladiny vody; tyto zemní práce se oceňují cenami souboru cen 127 . 0-11 Vykopávky pod vodou strojně části A 01 tohoto katalogu, b) vykopávky koryt vodotečí v prostorách s rozepřeným nebo vzepřeným pažením; tyto zemní práce se oceňují cenami souboru cen 131 . 0-12 Hloubení zapažených jam a zářezů části A 01 tohoto katalogu, štětová stěna vzepřená nebo rozepřená, se z hlediska ocenění považuje za vzepřené nebo rozepřené pažení; c) vykopávky pod obrysem výkopu pro koryta vodotečí (pro opěrné zdi, patky, soustřeďovací stavby apod.); tyto zemní práce se oceňují podle své povahy cenami souboru cen 131 . 0-11 Hloubení nezapažených jam, 131 . 0-12 Hloubení zapažených jam, 132 . 0-11 Hloubení rýh do 600 mm, 132 . 0-12 Hloubení rýh do 2000 mm, 132 . 0-14 Hloubená vykopávka pod základy ručně 133 . 0- . 0 Hloubení zapažených i nezapažených šachet části A01 tohoto katalogu, d) hloubení zatrubněných nebo zastropených koryt vodotečí; tyto práce se oceňují cenami souboru cen 123 . 0-21 Vykopávky zářezů se šikmými stěnami pro podzemní vedení části A 02 3. V cenách jsou započteny náklady na svislé přemístění výkopku do 4 m. Svislé přemístění z hloubky přes 4 m se oceňuje podle projektu (rampy, přehození apod.). 4. Předepisuje-li projekt rozprostřít výkopek získaný vykopávkou pro koryta vodotečí, oceňuje se toto rozprostření cenou 171 20-1101 Uložení sypaniny do nezhutněných násypů a vodorovné přemístění výkopku cenami souboru cen 162 .0-31 Vodorovné přemístění výkopku z rýh podzemních stěn části A 01 tohoto katalogu. 5. Pro volbu ceny je rozhodující součet vykopávek pro koryta vodotečí, oceňovaných cenami tohoto souboru cen, zatrubněných koryt vodotečí, oceňovaných podle pozn. č. 2 odst. d) i zapažených vykopávek oceňovaných podle pozn. č. 2 odst. b) tohoto souboru cen. </t>
  </si>
  <si>
    <t>Výkop pro úpravu koryta</t>
  </si>
  <si>
    <t>4.03*12+4*68.8+360*0.6+4.7*20+0.5*1.5*(6+9.4+6.7)</t>
  </si>
  <si>
    <t>642838486</t>
  </si>
  <si>
    <t xml:space="preserve">20"m2"*0,1"m"     </t>
  </si>
  <si>
    <t>-2041893129</t>
  </si>
  <si>
    <t xml:space="preserve">650,14"m3"    "přebytek výkopku-nevhodná zemina</t>
  </si>
  <si>
    <t>162701105R</t>
  </si>
  <si>
    <t xml:space="preserve">Likvidace betonového opevnění, jeho odvoz a uložení na skládku včetně poplatku za uložení  </t>
  </si>
  <si>
    <t>680498622</t>
  </si>
  <si>
    <t>78"m3"</t>
  </si>
  <si>
    <t>167101101</t>
  </si>
  <si>
    <t>Nakládání výkopku z hornin tř. 1 až 4 do 100 m3</t>
  </si>
  <si>
    <t>-1244766383</t>
  </si>
  <si>
    <t xml:space="preserve">Nakládání, skládání a překládání neulehlého výkopku nebo sypaniny  nakládání, množství do 100 m3, z hornin tř. 1 až 4</t>
  </si>
  <si>
    <t xml:space="preserve">Ohumusování a osetí  tl. 100 mm</t>
  </si>
  <si>
    <t>621346666</t>
  </si>
  <si>
    <t>20"m2"</t>
  </si>
  <si>
    <t>505090424</t>
  </si>
  <si>
    <t>20*0,015 'Přepočtené koeficientem množství</t>
  </si>
  <si>
    <t>27735516</t>
  </si>
  <si>
    <t xml:space="preserve">633,5"m3"/0,6"m"      "pod zához</t>
  </si>
  <si>
    <t xml:space="preserve">20"m2"                           "pod ohumusování</t>
  </si>
  <si>
    <t>1142996784</t>
  </si>
  <si>
    <t>-1097546267</t>
  </si>
  <si>
    <t>10.56*0.5+15.03*0.5</t>
  </si>
  <si>
    <t>726606501</t>
  </si>
  <si>
    <t>2*10.7*1.3+2*1.3*0.5+2*7.7*1.3+1.3*0.5*2</t>
  </si>
  <si>
    <t>-924488279</t>
  </si>
  <si>
    <t>(0.39+0.54)*0.5/0.05</t>
  </si>
  <si>
    <t>497489618</t>
  </si>
  <si>
    <t>4.03*12+4*68.8+360*0.6+4.7*20</t>
  </si>
  <si>
    <t>-536290905</t>
  </si>
  <si>
    <t xml:space="preserve">Zához z lomového kamene neupraveného záhozového  Příplatek k cenám za urovnání viditelných ploch záhozu z kamene, hmotnosti jednotlivých kamenů přes 200 do 500 kg</t>
  </si>
  <si>
    <t>633,56"m3"/0,6</t>
  </si>
  <si>
    <t>1034406128</t>
  </si>
  <si>
    <t>SO 03.3 - Měřící prvky</t>
  </si>
  <si>
    <t>-1866484989</t>
  </si>
  <si>
    <t>-597959390</t>
  </si>
  <si>
    <t xml:space="preserve">2,49"m3"    "výkop</t>
  </si>
  <si>
    <t xml:space="preserve">-1,35"m3"     "výkopek na zpětný zásyp</t>
  </si>
  <si>
    <t>-1346138638</t>
  </si>
  <si>
    <t>4,5*0,3</t>
  </si>
  <si>
    <t>275313711</t>
  </si>
  <si>
    <t>Základové patky z betonu tř. C 20/25</t>
  </si>
  <si>
    <t>-1581998513</t>
  </si>
  <si>
    <t>Základy z betonu prostého patky a bloky z betonu kamenem neprokládaného tř. C 20/25</t>
  </si>
  <si>
    <t xml:space="preserve">Poznámka k souboru cen:_x000d_
1. V ceně příplatku -5911 jsou započteny náklady na technologické opatření a na ztíženou betonáž pod hladinou pažící bentonitové suspenze a na průběžné odčerpání suspenze s přepouštěním na určené místo do 20 m, popř. do vany nebo do kalové cisterny k odvozu. Odvoz se oceňuje cenami katalogu 800-2 Zvláštní zakládání objektů. 2. Hloubení s použitím bentonitové suspenze se oceňuje katalogem 800-1 Zemní práce. Bednění se neoceňuje. </t>
  </si>
  <si>
    <t>betonová základová patka stožáru (C20/25)</t>
  </si>
  <si>
    <t>0,25"m3"</t>
  </si>
  <si>
    <t>984466300</t>
  </si>
  <si>
    <t>89480000R1</t>
  </si>
  <si>
    <t>Kabelová šachta PVC DN315 výška 750mm - montáž a dodávka</t>
  </si>
  <si>
    <t>-1049626835</t>
  </si>
  <si>
    <t>899623141</t>
  </si>
  <si>
    <t>Obetonování potrubí nebo zdiva stok betonem prostým tř. C 12/15 otevřený výkop</t>
  </si>
  <si>
    <t>2042074187</t>
  </si>
  <si>
    <t>Obetonování potrubí nebo zdiva stok betonem prostým v otevřeném výkopu, beton tř. C 12/15</t>
  </si>
  <si>
    <t>899722113</t>
  </si>
  <si>
    <t>Krytí potrubí z plastů výstražnou fólií z PVC 34cm</t>
  </si>
  <si>
    <t>821457011</t>
  </si>
  <si>
    <t>Krytí potrubí z plastů výstražnou fólií z PVC šířky 34cm</t>
  </si>
  <si>
    <t>899914R01</t>
  </si>
  <si>
    <t>Montáž ocelové chráničky D 60 mm</t>
  </si>
  <si>
    <t>-1073939359</t>
  </si>
  <si>
    <t>14011034R</t>
  </si>
  <si>
    <t>trubka ocelová DN 60,3mm</t>
  </si>
  <si>
    <t>1780954699</t>
  </si>
  <si>
    <t>93650111R</t>
  </si>
  <si>
    <t>Limnigrafická lať</t>
  </si>
  <si>
    <t>1004412611</t>
  </si>
  <si>
    <t>Limnigrafická lať osazená v jakémkoliv sklonu</t>
  </si>
  <si>
    <t xml:space="preserve">Poznámka k souboru cen:_x000d_
1. V ceně jsou započteny i náklady na provedení úpravy podkladů na nosné konstrukci. 2. Množství jednotek se stanoví v m celkové délky limnigrafické latě. </t>
  </si>
  <si>
    <t>Poznámka k položce:_x000d_
nerezový profil U200 vč. nerezových kotvících prvků, dle výkresu D.1.3.7.1.</t>
  </si>
  <si>
    <t xml:space="preserve">Vodočetná lať přišroubovaná na impregnovaný dřevěný hranol osazený do ocelového profilu U č. 20 </t>
  </si>
  <si>
    <t>7,2"m"</t>
  </si>
  <si>
    <t>-1764924693</t>
  </si>
  <si>
    <t>767995000R</t>
  </si>
  <si>
    <t>Ochranný ocelový profil pro osazení sondy</t>
  </si>
  <si>
    <t>-1691527351</t>
  </si>
  <si>
    <t>-222980854</t>
  </si>
  <si>
    <t>R_SO 03.3_1</t>
  </si>
  <si>
    <t>Monitorovací stanice</t>
  </si>
  <si>
    <t>-1746521521</t>
  </si>
  <si>
    <t xml:space="preserve">Poznámka k položce:_x000d_
Stožár se solárním panelem a skříní,  Řídící jednotka, akumulátor. Tlaková sonda včetně přívodního kabelu, Uzemnění. Dodávka a montáž komplet</t>
  </si>
  <si>
    <t>R_SO 03.3_2</t>
  </si>
  <si>
    <t>Hřebové nivelační značky</t>
  </si>
  <si>
    <t>900939793</t>
  </si>
  <si>
    <t>viz příloha D.1.3.7.2</t>
  </si>
  <si>
    <t>R_SO 03.3_3</t>
  </si>
  <si>
    <t>Revizní zpráva elektro k monitorovací stanici</t>
  </si>
  <si>
    <t>2169340</t>
  </si>
  <si>
    <t>1"kpl"</t>
  </si>
  <si>
    <t>SO 04 - Zemník</t>
  </si>
  <si>
    <t>SO 04.1 - Zemník</t>
  </si>
  <si>
    <t>122201403</t>
  </si>
  <si>
    <t>Vykopávky v zemníku na suchu v hornině tř. 3 objem do 5000 m3</t>
  </si>
  <si>
    <t>-894938639</t>
  </si>
  <si>
    <t xml:space="preserve">Vykopávky v zemnících na suchu  s přehozením výkopku na vzdálenost do 3 m nebo s naložením na dopravní prostředek v hornině tř. 3 přes 1 000 do 5 000 m3</t>
  </si>
  <si>
    <t xml:space="preserve">Poznámka k souboru cen:_x000d_
1. Ceny lze použít i pro těžbu haldoviny a pro skrývky s výjimkou skrývek nad povrchový- mi důlními díly. Ceny pro těžbu haldoviny nelze použít, uplatňují-li se v místě těžby báňské předpisy nebo odůvodněné požadavky správce haldy (odvalu), které prokazatelně vyvolávají zvýšení nákladů dodavatele stavebních prací. V těchto případech se vykopávka haldy (odvalu) ocení příslušnými cenami katalogu 823-2 Rekultivace. 2. Ceny lze použít jen pro vykopávky v zemnících nezapažených. Jsou-li zemníky nebo jejich části zapažené, oceňuje se vykopávka v nich podle čl. 3116 Všeobecných podmínek tohoto katalogu. </t>
  </si>
  <si>
    <t>BILANCE ZEMIN</t>
  </si>
  <si>
    <t xml:space="preserve">ODKOPÁVKA V ZEMNÍKU  </t>
  </si>
  <si>
    <t xml:space="preserve">POZN.: vodorovné přemístění do místa využití je započítáno v objektech  </t>
  </si>
  <si>
    <t xml:space="preserve">6969"m3"     "SO 01.1</t>
  </si>
  <si>
    <t xml:space="preserve">5947"m3"     "SO 01.2</t>
  </si>
  <si>
    <t xml:space="preserve">784,6"m3"    "SO 02.1</t>
  </si>
  <si>
    <t>Násyp sjezdy</t>
  </si>
  <si>
    <t xml:space="preserve">28"m3"     "SO 01.2</t>
  </si>
  <si>
    <t>Zeminy z odkopávek vhodná do násypů</t>
  </si>
  <si>
    <t xml:space="preserve">-1604"m3"      "SO 01.1</t>
  </si>
  <si>
    <t xml:space="preserve">-4896"m3"      "SO 01.2</t>
  </si>
  <si>
    <t xml:space="preserve">-1344"m3"      "SO 02.1</t>
  </si>
  <si>
    <t xml:space="preserve">-2234,5"m3"    "SO 02.3</t>
  </si>
  <si>
    <t>R.3</t>
  </si>
  <si>
    <t>Kontrolní rozbory vzorků určující zatřídění a geotechnické vlastnosti zeminy vč. zajištění geologického dohledu</t>
  </si>
  <si>
    <t>-1766330357</t>
  </si>
  <si>
    <t>SO 04.2 - Rekultivace zemníku</t>
  </si>
  <si>
    <t>-435657363</t>
  </si>
  <si>
    <t>Vod. přem. výkopku z mezideponie, využije se přebytečná zemina z výkopů např. z SO 02.2 na zpětný zásyp zemníku</t>
  </si>
  <si>
    <t xml:space="preserve">Vod. přem. ornice z mezideponie k  rozprostření tl. 300 mm</t>
  </si>
  <si>
    <t>(8361-983)"m2"*0,3</t>
  </si>
  <si>
    <t>-785289186</t>
  </si>
  <si>
    <t xml:space="preserve">Naložení výkopku na mezideponie, využije se přebytečná zemina  z výkopů např. z SO 02.2 na zpětný zásyp zemníku</t>
  </si>
  <si>
    <t>Naložení ornice na mezideponii k rozprostření tl. 300 mm</t>
  </si>
  <si>
    <t>200280516</t>
  </si>
  <si>
    <t>Zpětný zásyp zemníku - využití zeminy z hráze</t>
  </si>
  <si>
    <t>3340"m3"-898"m3"</t>
  </si>
  <si>
    <t>860587689</t>
  </si>
  <si>
    <t>Zpětné rozprostření v tl. 300 mm</t>
  </si>
  <si>
    <t>8361-983</t>
  </si>
  <si>
    <t>-1189846941</t>
  </si>
  <si>
    <t>Zpětné ohumusování</t>
  </si>
  <si>
    <t>Osetí rekultivace zemníku včetně urovnání plochy pozemku</t>
  </si>
  <si>
    <t>10577"m2"</t>
  </si>
  <si>
    <t>-394647095</t>
  </si>
  <si>
    <t>17955*0,015 'Přepočtené koeficientem množství</t>
  </si>
  <si>
    <t>1713309578</t>
  </si>
  <si>
    <t>Urovnání zbylé části pozemku</t>
  </si>
  <si>
    <t>3200"m2"</t>
  </si>
  <si>
    <t>Rekultivace zemníku včetně urovnání plochy pozemku</t>
  </si>
  <si>
    <t>1449870535</t>
  </si>
  <si>
    <t>Modelace tůní</t>
  </si>
  <si>
    <t>983"m2"</t>
  </si>
  <si>
    <t>413187539</t>
  </si>
  <si>
    <t>SO 05 - Přeložky meliorací, propustek</t>
  </si>
  <si>
    <t>SO 05.1 - Odstranění stávajícího odvodnění</t>
  </si>
  <si>
    <t>969011131</t>
  </si>
  <si>
    <t>Vybourání vodovodního nebo plynového vedení DN do 125</t>
  </si>
  <si>
    <t>-1372478073</t>
  </si>
  <si>
    <t xml:space="preserve">Vybourání vodovodního, plynového a pod. vedení  DN do 125 mm</t>
  </si>
  <si>
    <t>Odstranění stávající drenáže - trubky z pálené hlíny</t>
  </si>
  <si>
    <t>2038"m"</t>
  </si>
  <si>
    <t>-1435268313</t>
  </si>
  <si>
    <t xml:space="preserve">Odvoz suti a vybouraných hmot na skládku nebo meziskládku  se složením, na vzdálenost do 1 km</t>
  </si>
  <si>
    <t>757542239</t>
  </si>
  <si>
    <t xml:space="preserve">Odvoz suti a vybouraných hmot na skládku nebo meziskládku  se složením, na vzdálenost Příplatek k ceně za každý další i započatý 1 km přes 1 km</t>
  </si>
  <si>
    <t>7,34*34 'Přepočtené koeficientem množství</t>
  </si>
  <si>
    <t>Poplatek za uložení na skládce (skládkovné) stavebního odpadu cihelného kód odpadu 170 102</t>
  </si>
  <si>
    <t>576393407</t>
  </si>
  <si>
    <t>Poplatek za uložení stavebního odpadu na skládce (skládkovné) cihelného zatříděného do Katalogu odpadů pod kódem 170 102</t>
  </si>
  <si>
    <t xml:space="preserve">Poznámka k položce:_x000d_
Cenu -1211R  lze po dohodě upravit podle místních podmínek. </t>
  </si>
  <si>
    <t>SO 05.2 - Obnova odvodnění v místě boční hráze</t>
  </si>
  <si>
    <t>132201102</t>
  </si>
  <si>
    <t>Hloubení rýh š do 600 mm v hornině tř. 3 objemu přes 100 m3</t>
  </si>
  <si>
    <t>-1858157870</t>
  </si>
  <si>
    <t xml:space="preserve">Hloubení zapažených i nezapažených rýh šířky do 600 mm  s urovnáním dna do předepsaného profilu a spádu v hornině tř. 3 přes 100 m3</t>
  </si>
  <si>
    <t xml:space="preserve">Poznámka k souboru cen:_x000d_
1. V cenách jsou započteny i náklady na přehození výkopku na přilehlém terénu na vzdálenost do 3 m od podélné osy rýhy nebo naložení na dopravní prostředek. 2. Ceny jsou určeny pro rýhy: a) šířky přes 200 do 300 mm a hloubky do 750 mm, b) šířky přes 300 do 400 mm a hloubky do 1 000 mm, c) šířky přes 400 do 500 mm a hloubky do 1 250 mm, d) šířky přes 500 do 600 mm a hloubky do 1 500 mm. 3. Náklady na svislé přemístění výkopku nad 1 m hloubky se určí dle ustanovení článku č. 3161 všeobecných podmínek katalogu. </t>
  </si>
  <si>
    <t>Výkop drenážní rýhy š=300 mm</t>
  </si>
  <si>
    <t>0.3*0.8*(485+158)</t>
  </si>
  <si>
    <t>-1825787063</t>
  </si>
  <si>
    <t>Vodorovné přemístění výkopku na mezideponii a zpět pro využití na zásyp</t>
  </si>
  <si>
    <t xml:space="preserve">96,45"m3"*2    "vhodná zemina pro zásyp</t>
  </si>
  <si>
    <t>1237079825</t>
  </si>
  <si>
    <t xml:space="preserve">154,3 "m3"     "výkop rýhy</t>
  </si>
  <si>
    <t xml:space="preserve">-96,45"m3"     "odpočet, výkopek využit na zpětný zásyp</t>
  </si>
  <si>
    <t>-625988653</t>
  </si>
  <si>
    <t>96,45"m3"</t>
  </si>
  <si>
    <t>-1901241441</t>
  </si>
  <si>
    <t>0.3*0.5*(485+158)</t>
  </si>
  <si>
    <t>21275221R</t>
  </si>
  <si>
    <t>Trativod z drenážních trubek plastových flexibilních D do 65 mm včetně lože otevřený výkop</t>
  </si>
  <si>
    <t>802437086</t>
  </si>
  <si>
    <t xml:space="preserve">Trativod z drenážních trubek plastových flexibilních D do 65 mm včetně lože otevřený výkop, </t>
  </si>
  <si>
    <t xml:space="preserve">flexibilní drenážní potrubí DN 65, filtr - obsyp zahliněnou granulovanou drtí tl. 30 cm frakce 10-20 mm vč. zaústění stávajících sběrných drénů </t>
  </si>
  <si>
    <t>485+158</t>
  </si>
  <si>
    <t>1619664098</t>
  </si>
  <si>
    <t>SO 05.3 - Obnova odvodnění v místě zemníku</t>
  </si>
  <si>
    <t>-951604664</t>
  </si>
  <si>
    <t>Urovnání podloží do sklonu</t>
  </si>
  <si>
    <t>0.3*160</t>
  </si>
  <si>
    <t>-375018563</t>
  </si>
  <si>
    <t>flexibilní drenážní potrubí DN 65, filtr - obsyp zahliněnou granulovanou drtí tl. 30 cm frakce 10-20 mm, včetně zaústění stávajících sběrných drénů</t>
  </si>
  <si>
    <t>160"m"</t>
  </si>
  <si>
    <t>565914096</t>
  </si>
  <si>
    <t>SO 05.4 - Obnova odvodnění na pozemku 523/1</t>
  </si>
  <si>
    <t>2112344209</t>
  </si>
  <si>
    <t>0.3*0.8*64</t>
  </si>
  <si>
    <t>151588268</t>
  </si>
  <si>
    <t xml:space="preserve">9,6"m3"*2    "vhodná zemina pro zásyp</t>
  </si>
  <si>
    <t>-182078266</t>
  </si>
  <si>
    <t xml:space="preserve">15,36"m3"     "výkop rýhy</t>
  </si>
  <si>
    <t xml:space="preserve">-9,6"m3"        "odpočet, výkopek využit na zpětný zásyp</t>
  </si>
  <si>
    <t>1431853273</t>
  </si>
  <si>
    <t>9,6"m3"</t>
  </si>
  <si>
    <t>1996896682</t>
  </si>
  <si>
    <t>0.3*0.5*64</t>
  </si>
  <si>
    <t>-1899117755</t>
  </si>
  <si>
    <t>64"m"</t>
  </si>
  <si>
    <t>-1029379653</t>
  </si>
  <si>
    <t>SO 05.5 - Propustek</t>
  </si>
  <si>
    <t>-506970977</t>
  </si>
  <si>
    <t>5*2+3.8*2+0.6*34</t>
  </si>
  <si>
    <t>-258080956</t>
  </si>
  <si>
    <t xml:space="preserve">26,02"m3"*2    "vhodná zemina pro zásyp</t>
  </si>
  <si>
    <t xml:space="preserve">68"m2"*0,1"m"   </t>
  </si>
  <si>
    <t xml:space="preserve">296"m2"*0,3"m"     </t>
  </si>
  <si>
    <t>687166942</t>
  </si>
  <si>
    <t xml:space="preserve">38"m3"               "výkop</t>
  </si>
  <si>
    <t xml:space="preserve">-26,02"m3"        "výkopek využit na zpětný zásyp</t>
  </si>
  <si>
    <t>1290371628</t>
  </si>
  <si>
    <t>26,02"m3"</t>
  </si>
  <si>
    <t>2036790587</t>
  </si>
  <si>
    <t>1.2*2.6+3.47*0.8*2+1.45*4+3.47*0.8*2+1*6</t>
  </si>
  <si>
    <t>181301105</t>
  </si>
  <si>
    <t>Rozprostření ornice tl vrstvy do 300 mm pl do 500 m2 v rovině nebo ve svahu do 1:5</t>
  </si>
  <si>
    <t>1492979809</t>
  </si>
  <si>
    <t>Rozprostření a urovnání ornice v rovině nebo ve svahu sklonu do 1:5 při souvislé ploše do 500 m2, tl. vrstvy přes 250 do 300 mm</t>
  </si>
  <si>
    <t xml:space="preserve">296"m2"    </t>
  </si>
  <si>
    <t>-175261457</t>
  </si>
  <si>
    <t>-1322492294</t>
  </si>
  <si>
    <t>296*0,015 'Přepočtené koeficientem množství</t>
  </si>
  <si>
    <t>962880765</t>
  </si>
  <si>
    <t>Ohumusování 10 cm a osetí - svah 1:2</t>
  </si>
  <si>
    <t>2*34</t>
  </si>
  <si>
    <t>-1799752874</t>
  </si>
  <si>
    <t>68*0,015 'Přepočtené koeficientem množství</t>
  </si>
  <si>
    <t>1723397679</t>
  </si>
  <si>
    <t>Ohumusování pod ohumusování v rovině</t>
  </si>
  <si>
    <t>296"m2"</t>
  </si>
  <si>
    <t>365429461</t>
  </si>
  <si>
    <t xml:space="preserve">Svahování pod ohumusování ve svahu 1:2 </t>
  </si>
  <si>
    <t>691770649</t>
  </si>
  <si>
    <t>320101112</t>
  </si>
  <si>
    <t>Osazení betonových a železobetonových prefabrikátů hmotnosti nad 1000 do 5000 kg</t>
  </si>
  <si>
    <t>1964996017</t>
  </si>
  <si>
    <t>Osazení betonových a železobetonových prefabrikátů hmotnosti jednotlivě přes 1 000 do 5 000 kg</t>
  </si>
  <si>
    <t xml:space="preserve">Poznámka k souboru cen:_x000d_
1. Ceny neplatí pro : a) osazení patky pro dlažbu z prefabrikátů, tyto se oceňují cenami souboru cen 461 10-11 Osazení patky pro dlažbu z betonových nebo železobetonových prefabrikátů, b) zához a záhozovou patku z betonových bloků i tyto se oceňují cenami souboru cen 462 92- . . Zřízení záhozu z betonových bloků, c) dlažbu z betonových desek a tvárnic sklonu do 1:1 o hmotnosti prvku do 1500 kg; tyto se oceňují cenami souboru cen 465 92- . . Kladení dlažby z betonových desek a a tvárnic, d) osazení prefabrikátů předpínaných v konstrukci; tyto se oceňují individuálně. 2. V cenách jsou započteny i náklady na: a) kotevní prvky, b) odstranění transportní výztuže. 3. V cenách nejsou započteny náklady na: a) podkladní betony; tyto se oceňují cenami souboru cen 451 31-51 Podkladní nebo vyrovnávací vrstva z betonu prostého, b) výplňový beton otvorů (mimo spár), tento se oceňuje cenami souboru cen 936 45-71 Zálivka kotevních šroubů, ocelových konstrukcí, různých dutin apod., c) dodávku prefabrikátů; tyto se oceňují ve specifikaci. 4. Objem se stanoví v m3 hmoty prefabrikátů jednotlivých hmotnostních stupňů. </t>
  </si>
  <si>
    <t>0,7"m3"</t>
  </si>
  <si>
    <t>286R</t>
  </si>
  <si>
    <t>prefabrikované čelo propustku DN 600</t>
  </si>
  <si>
    <t>1887508796</t>
  </si>
  <si>
    <t>32712111R</t>
  </si>
  <si>
    <t>Osazení prefa horské vpusti, hmotnost 2,76 t</t>
  </si>
  <si>
    <t>-1393781881</t>
  </si>
  <si>
    <t>592R</t>
  </si>
  <si>
    <t xml:space="preserve">horská vpust 1500/900/1350 </t>
  </si>
  <si>
    <t>-269224302</t>
  </si>
  <si>
    <t>0,5*2 'Přepočtené koeficientem množství</t>
  </si>
  <si>
    <t>45131111R</t>
  </si>
  <si>
    <t>Podklad pod dlažbu z betonu prostého tl do 100 mm</t>
  </si>
  <si>
    <t>1118998143</t>
  </si>
  <si>
    <t xml:space="preserve">Podklad pod dlažbu z betonu prostého  tl. do 100 mm</t>
  </si>
  <si>
    <t xml:space="preserve">Poznámka k souboru cen:_x000d_
1. Ceny nelze použít pro beton pod dlažbu dna vývaru; tento beton se oceňuje cenami souboru cen 27 . 31- . . Základové pásy z betonu prostého. 2. V cenách jsou započteny i náklady na zvětšení objemu betonu způsobené nerovností podloží. </t>
  </si>
  <si>
    <t>příloha D.1.5.4</t>
  </si>
  <si>
    <t>beton pod kamennou dlažbu C16/20 XC4, XF3, tl. 10 cm</t>
  </si>
  <si>
    <t>3.4+13.3</t>
  </si>
  <si>
    <t>-1380428900</t>
  </si>
  <si>
    <t>podkladní beton C12/15 X0 tl. 100 mm</t>
  </si>
  <si>
    <t xml:space="preserve">(1.55*0.95+1.7*0.95)*0,1"m"  "pod čelo propustku, horskou vpust</t>
  </si>
  <si>
    <t>465513127R</t>
  </si>
  <si>
    <t>Dlažba z lomového regulačního kamene na cementovou maltu s vyspárováním tl 200 mm</t>
  </si>
  <si>
    <t>-525156412</t>
  </si>
  <si>
    <t>kamenná dlažba z lomového regulačního kamene tl. 200 mm</t>
  </si>
  <si>
    <t>812442121</t>
  </si>
  <si>
    <t>Montáž potrubí z trub TBP těsněných pryžovými kroužky otevřený výkop sklon do 20 % DN 600</t>
  </si>
  <si>
    <t>-1023541394</t>
  </si>
  <si>
    <t xml:space="preserve">Montáž potrubí z trub betonových hrdlových  v otevřeném výkopu ve sklonu do 20 % z trub těsněných pryžovými kroužky DN 600</t>
  </si>
  <si>
    <t xml:space="preserve">Poznámka k souboru cen:_x000d_
1. V položkách cen 812 . . -2121 nejsou započteny náklady na dodání těsnících pryžových kroužků. Tyto kroužky se oceňují ve specifikaci, nejsou-li zahrnuty v ceně trub. </t>
  </si>
  <si>
    <t>13,6"m"</t>
  </si>
  <si>
    <t>59222410R</t>
  </si>
  <si>
    <t>trouba hrdlová přímá DN 600/2500</t>
  </si>
  <si>
    <t>-525081261</t>
  </si>
  <si>
    <t xml:space="preserve">6"ks"    "dl. 13,6m/2,5 dl. trouby</t>
  </si>
  <si>
    <t>899211113</t>
  </si>
  <si>
    <t>Osazení mříží s rámem hmotnosti nad 100 do 150 kg</t>
  </si>
  <si>
    <t>-967333814</t>
  </si>
  <si>
    <t xml:space="preserve">Osazení litinových mříží s rámem na šachtách tunelové stoky  hmotnosti jednotlivě přes 100 do 150 kg</t>
  </si>
  <si>
    <t xml:space="preserve">Poznámka k souboru cen:_x000d_
1. V cenách nejsou započteny náklady na dodání litinových mříží s rámem; mříže s rámem se oceňují ve specifikaci. </t>
  </si>
  <si>
    <t>562R</t>
  </si>
  <si>
    <t>litinový rám pro dvojitou mříž plastovou C250, 1200/600</t>
  </si>
  <si>
    <t>-244364857</t>
  </si>
  <si>
    <t>-840304498</t>
  </si>
  <si>
    <t>0.83*14.8</t>
  </si>
  <si>
    <t>1489661289</t>
  </si>
  <si>
    <t>bednění potrubí vč. odbednění</t>
  </si>
  <si>
    <t>2*0.95+14.8+1.3*14.8</t>
  </si>
  <si>
    <t>935111311</t>
  </si>
  <si>
    <t>Osazení příkopového žlabu do štěrkopísku tl 100 mm z betonových tvárnic š 1200 mm</t>
  </si>
  <si>
    <t>1771715300</t>
  </si>
  <si>
    <t>Osazení betonového příkopového žlabu s vyplněním a zatřením spár cementovou maltou s ložem tl. 100 mm z kameniva těženého nebo štěrkopísku z betonových příkopových tvárnic šířky přes 800 do 1200 mm</t>
  </si>
  <si>
    <t xml:space="preserve">Poznámka k souboru cen:_x000d_
1. V cenách jsou započteny i náklady na dodání hmot pro lože a pro vyplnění spár. 2. V cenách nejsou započteny náklady na dodání příkopových tvárnic nebo betonových desek, které se oceňují ve specifikaci. 3. Množství měrných jednotek se určuje: a) pro příkopy z betonových tvárnic (žlabu) v m délky jejich podélné osy, b) pro příkopy z betonových desek v m2 rozvinuté lícní plochy dlažby (žlabu), c) pro lože z kameniva nebo z betonu prostého v cenách -1911 a -2911 v m2 rozvinuté lícní plochy dlažby (žlabu). 4. Šířkou žlabu příkopových tvárnic se rozumí největší světlá šířka tvárnice. </t>
  </si>
  <si>
    <t>28"m"</t>
  </si>
  <si>
    <t>59227023.R</t>
  </si>
  <si>
    <t>příkopová tvárnice L=30 cm</t>
  </si>
  <si>
    <t>-858376606</t>
  </si>
  <si>
    <t>28"m"*3</t>
  </si>
  <si>
    <t>-1855324323</t>
  </si>
  <si>
    <t>SO 06 - Vegetační úpravy</t>
  </si>
  <si>
    <t>SO 06.1 - Skrývka ornice ze ZPF</t>
  </si>
  <si>
    <t>121101102</t>
  </si>
  <si>
    <t>Sejmutí ornice s přemístěním na vzdálenost do 100 m</t>
  </si>
  <si>
    <t>-1045025785</t>
  </si>
  <si>
    <t xml:space="preserve">Sejmutí ornice nebo lesní půdy  s vodorovným přemístěním na hromady v místě upotřebení nebo na dočasné či trvalé skládky se složením, na vzdálenost přes 50 do 100 m</t>
  </si>
  <si>
    <t xml:space="preserve">Poznámka k souboru cen:_x000d_
1. V cenách jsou započteny i náklady na příp. nutné naložení sejmuté ornice na dopravní prostředek. 2. V cenách nejsou započteny náklady na odstranění nevhodných přimísenin (kamenů, kořenů apod.); tyto práce se ocení individuálně. 3. Množství ornice odebírané ze skládek se do objemu vykopávek pro volbu cen podle množství nezapočítává. Ceny souboru cen 122 . 0-11 Odkopávky a prokopávky nezapažené, se volí pro ornici odebíranou z projektovaných dočasných skládek; a) na staveništi podle součtu objemu ze všech skládek, b) mimo staveniště podle objemu každé skládky zvlášť. 4. Uložení ornice na skládky se oceňuje podle ustanovení v poznámkách č. 1 a 2 k ceně 171 20-1201 Uložení sypaniny na skládky. Složení ornice na hromady v místě upotřebení se neoceňuje. 5. Odebírá-li se ornice z projektované dočasné skládky, oceňuje se její naložení a přemístění podle čl. 3172 Všeobecných podmínek tohoto katalogu. 6. Přemísťuje-li se ornice na vzdálenost větší něž 250 m, vzdálenost 50 m se pro určení vzdálenosti vodorovného přemístění neodečítá a ocení se sejmutí a přemístění bez ohledu na ustanovení pozn. č. 1 takto: a) sejmutí ornice na vzdálenost 50m cenou 121 10-1101; b) naložení příslušnou cenou souboru cen 167 10- . . c) vodorovné přemístění cenami souboru cen 162 . 0- . . Vodorovné přemístění výkopku. 7. Sejmutí podorničí se oceňuje cenami odkopávek s přihlédnutím k ustanovení čl. 3112 Všeobecných podmínek tohoto katalogu. </t>
  </si>
  <si>
    <t>Skrývka ornice 30 cm trvalé</t>
  </si>
  <si>
    <t>27000"m2"*0,3"m"</t>
  </si>
  <si>
    <t>Skrývka ornice 30 cm dočasné</t>
  </si>
  <si>
    <t>57294"m2"*0,3"m"</t>
  </si>
  <si>
    <t>983343951</t>
  </si>
  <si>
    <t>Vodorovné přemístění ornice z mezideponie pro rozprostření v tl. 100 mm - přebytek ornice</t>
  </si>
  <si>
    <t xml:space="preserve">4531"m3"     "přebytek ornice</t>
  </si>
  <si>
    <t>42295"m2"*0,3"m"</t>
  </si>
  <si>
    <t>-632903391</t>
  </si>
  <si>
    <t>Naložení ornice na mezideponii pro využití k zpětnému rozprostření v tl. 100 mm</t>
  </si>
  <si>
    <t xml:space="preserve">4531"m3"      "přebytek ornice ze všech objektů - bilance ornice</t>
  </si>
  <si>
    <t>2139737634</t>
  </si>
  <si>
    <t>Nalepšení svrchní vrstvy zemědělských pozemků mimo zátopu poldru – 501/1 a 510/1 v k.ú. Žireč Městys</t>
  </si>
  <si>
    <t>4531"m3"/0,1</t>
  </si>
  <si>
    <t>-1471069016</t>
  </si>
  <si>
    <t>zpětné rozprostření ornice na ZPF</t>
  </si>
  <si>
    <t>42295"m2"</t>
  </si>
  <si>
    <t>SO 06.2 - Kácení</t>
  </si>
  <si>
    <t>11120110R</t>
  </si>
  <si>
    <t xml:space="preserve">Odstranění křovin a stromů průměru kmene do 100 mm i s kořeny z celkové plochy do 1000 m2 vč. likvidace a odvoz na skládku s poplatkem </t>
  </si>
  <si>
    <t>-644119656</t>
  </si>
  <si>
    <t>250"m2"</t>
  </si>
  <si>
    <t xml:space="preserve">29"ks"*1"m2"     "stromy do 5 cm</t>
  </si>
  <si>
    <t>11125R</t>
  </si>
  <si>
    <t xml:space="preserve">Štěpkování větví stromů, odvoz a uložení na skládku včetně poplatku za uložení  </t>
  </si>
  <si>
    <t>-1990430907</t>
  </si>
  <si>
    <t>95"ks"</t>
  </si>
  <si>
    <t>16230R</t>
  </si>
  <si>
    <t xml:space="preserve">Likvidace dřevní hmoty - kořeny, odvoz a uložení na skládku včetně poplatku za uložení  </t>
  </si>
  <si>
    <t>-1454592203</t>
  </si>
  <si>
    <t>85"ks"+8"ks"+2"ks"</t>
  </si>
  <si>
    <t>11125R.2</t>
  </si>
  <si>
    <t>Rozřezání kmenů</t>
  </si>
  <si>
    <t>1128599188</t>
  </si>
  <si>
    <t>Rozřezání kmenů s ponecháním na místě</t>
  </si>
  <si>
    <t>112101101</t>
  </si>
  <si>
    <t>Odstranění stromů listnatých průměru kmene do 300 mm</t>
  </si>
  <si>
    <t>-1980676674</t>
  </si>
  <si>
    <t>Odstranění stromů s odřezáním kmene a s odvětvením listnatých, průměru kmene přes 100 do 300 mm</t>
  </si>
  <si>
    <t xml:space="preserve">Poznámka k souboru cen:_x000d_
1. Ceny jsou určeny pro odstranění stromů v rámci přípravy staveniště. 2. Ceny lze použít i pro odstranění stromů ze sesuté zeminy, vývratů a polomů. 3. V ceně jsou započteny i náklady na případné nutné odklizení kmene a větví odděleně na vzdálenost do 50 m nebo s naložením na dopravní prostředek. 4. Průměr pařezu se měří v místě řezu kmene na základě dvojího na sebe kolmého měření a následného zprůměrování naměřených hodnot nejčastěji ve výšce 0,15 m. V případě přítomnosti výrazných kořenových náběhů je měření prováděno nad nimi, nejčastěji v rozmezí 0,15-0,45 m nad povrchem stávajícího terénu. 5. Ceny nelze užít v případě, kdy je nutné odstraňování stromu po částech; tyto práce lze oceňovat příslušnými cenami katalogu 823-1 Plochy a úprava území. </t>
  </si>
  <si>
    <t xml:space="preserve">85"ks"    "dle TZ D.1.6.1</t>
  </si>
  <si>
    <t>112101102</t>
  </si>
  <si>
    <t>Odstranění stromů listnatých průměru kmene do 500 mm</t>
  </si>
  <si>
    <t>-842389918</t>
  </si>
  <si>
    <t>Odstranění stromů s odřezáním kmene a s odvětvením listnatých, průměru kmene přes 300 do 500 mm</t>
  </si>
  <si>
    <t xml:space="preserve">8"ks"    "dle TZ D.1.6.1</t>
  </si>
  <si>
    <t>112101103</t>
  </si>
  <si>
    <t>Odstranění stromů listnatých průměru kmene do 700 mm</t>
  </si>
  <si>
    <t>-536890736</t>
  </si>
  <si>
    <t>Odstranění stromů s odřezáním kmene a s odvětvením listnatých, průměru kmene přes 500 do 700 mm</t>
  </si>
  <si>
    <t xml:space="preserve">2"ks"    "dle TZ D.1.6.1</t>
  </si>
  <si>
    <t>112201101</t>
  </si>
  <si>
    <t>Odstranění pařezů D do 300 mm</t>
  </si>
  <si>
    <t>1313100855</t>
  </si>
  <si>
    <t xml:space="preserve">Odstranění pařezů  s jejich vykopáním, vytrháním nebo odstřelením, s přesekáním kořenů průměru přes 100 do 300 mm</t>
  </si>
  <si>
    <t xml:space="preserve">Poznámka k souboru cen:_x000d_
1. Ceny lze použít i pro odstranění pařezů ze sesuté zeminy, vývratů a polomů. 2. V ceně jsou započteny i náklady na případné nutné odklizení pařezů na hromady na vzdálenost do 50 m nebo naložení na dopravní prostředek. 3. Mají-li se odstraňovat pařezy z pokáceného souvislého lesního porostu, lze počet pařezů stanovit s přihlédnutím k tabulce v příloze č. 1. 4. Zásyp jam po pařezech se oceňuje cenami souboru cen 174 20-12 této části katalogu. 5. Průměr pařezu se měří v místě řezu kmene na základě dvojího na sebe kolmého měření a následného zprůměrování naměřených hodnot. </t>
  </si>
  <si>
    <t>112201102</t>
  </si>
  <si>
    <t>Odstranění pařezů D do 500 mm</t>
  </si>
  <si>
    <t>-394692543</t>
  </si>
  <si>
    <t xml:space="preserve">Odstranění pařezů  s jejich vykopáním, vytrháním nebo odstřelením, s přesekáním kořenů průměru přes 300 do 500 mm</t>
  </si>
  <si>
    <t>112201103</t>
  </si>
  <si>
    <t>Odstranění pařezů D do 700 mm</t>
  </si>
  <si>
    <t>-739502748</t>
  </si>
  <si>
    <t xml:space="preserve">Odstranění pařezů  s jejich vykopáním, vytrháním nebo odstřelením, s přesekáním kořenů průměru přes 500 do 700 mm</t>
  </si>
  <si>
    <t>SO 06.3 - Náhradní výsadba na pozemcích Povodí Labe</t>
  </si>
  <si>
    <t xml:space="preserve">    Výsadba - Výsadba stromy - Pozemek č. 454 v k.ú. Žireč Ves </t>
  </si>
  <si>
    <t xml:space="preserve">    Výsadba_1 - Výsadba stromy - Pozemek č. 137 v k.ú. Žirecká Podstráň </t>
  </si>
  <si>
    <t xml:space="preserve">    Výsadba_2 - Výsadba keřů - Pozemek č. 454 v k.ú. Žireč Ves </t>
  </si>
  <si>
    <t>Výsadba</t>
  </si>
  <si>
    <t xml:space="preserve">Výsadba stromy - Pozemek č. 454 v k.ú. Žireč Ves </t>
  </si>
  <si>
    <t>183101221</t>
  </si>
  <si>
    <t>Jamky pro výsadbu s výměnou 50 % půdy zeminy tř 1 až 4 objem do 1 m3 v rovině a svahu do 1:5</t>
  </si>
  <si>
    <t>1695862781</t>
  </si>
  <si>
    <t>Hloubení jamek pro vysazování rostlin v zemině tř.1 až 4 s výměnou půdy z 50% v rovině nebo na svahu do 1:5, objemu přes 0,40 do 1,00 m3</t>
  </si>
  <si>
    <t xml:space="preserve">Poznámka k souboru cen:_x000d_
1. V cenách jsou započteny i náklady na případné naložení přebytečných výkopků na dopravní prostředek, odvoz na vzdálenost do 20 km a složení výkopků. 2. V cenách nejsou započteny náklady na: a) uložení odpadu na skládku, b) substrát, tyto náklady se oceňují ve specifikaci. 3. V cenách o sklonu svahu přes 1:1 jsou uvažovány podmínky pro svahy běžně schůdné; bez použití lezeckých technik. V případě použití lezeckých technik se tyto náklady oceňují individuálně. </t>
  </si>
  <si>
    <t xml:space="preserve">3"ks"+1"ks"    "Olše lepkavá</t>
  </si>
  <si>
    <t xml:space="preserve">9"ks"+1"ks"    "Dub letní</t>
  </si>
  <si>
    <t xml:space="preserve">2"ks"+1"ks"   "Jilm drsný</t>
  </si>
  <si>
    <t>103715000</t>
  </si>
  <si>
    <t>substrát pro trávníky VL</t>
  </si>
  <si>
    <t>-445984213</t>
  </si>
  <si>
    <t xml:space="preserve">substrát pro trávníky A  VL</t>
  </si>
  <si>
    <t>17*0,35 'Přepočtené koeficientem množství</t>
  </si>
  <si>
    <t>184102116</t>
  </si>
  <si>
    <t>Výsadba dřeviny s balem D do 0,8 m do jamky se zalitím v rovině a svahu do 1:5</t>
  </si>
  <si>
    <t>600950712</t>
  </si>
  <si>
    <t xml:space="preserve">Výsadba dřeviny s balem do předem vyhloubené jamky se zalitím  v rovině nebo na svahu do 1:5, při průměru balu přes 600 do 800 mm</t>
  </si>
  <si>
    <t xml:space="preserve">Poznámka k souboru cen:_x000d_
1. Ceny lze použít i pro dřeviny pěstované v nádobách. 2. V cenách nejsou započteny náklady na vysazované dřeviny, tyto se oceňují ve specifikaci. 3. V cenách o sklonu svahu přes 1:1 jsou uvažovány podmínky pro svahy běžně schůdné; bez použití lezeckých technik. V případě použití lezeckých technik se tyto náklady oceňují individuálně. </t>
  </si>
  <si>
    <t>17"ks"</t>
  </si>
  <si>
    <t>02650R.1</t>
  </si>
  <si>
    <t>Olše lepkavá (Alnus glutinosa), 10-12 cm</t>
  </si>
  <si>
    <t>73368461</t>
  </si>
  <si>
    <t xml:space="preserve">3"ks"+1"ks"    "viz TZ D.1.6.1, 1 ks rezerva</t>
  </si>
  <si>
    <t>02650R.2</t>
  </si>
  <si>
    <t>Dub letní (Quercus robur ), 10-12 cm</t>
  </si>
  <si>
    <t>-1731381465</t>
  </si>
  <si>
    <t xml:space="preserve">9"ks"+1"ks"    "viz TZ D.1.6.1, 1 ks rezerva</t>
  </si>
  <si>
    <t>02650R.3</t>
  </si>
  <si>
    <t>Jilm drsný (Ulmus glabra ), 10-12 cm</t>
  </si>
  <si>
    <t>1149570337</t>
  </si>
  <si>
    <t xml:space="preserve">2"ks"+1"ks"    "viz TZ D.1.6.1, 1 ks rezerva</t>
  </si>
  <si>
    <t>184215132</t>
  </si>
  <si>
    <t>Ukotvení kmene dřevin třemi kůly D do 0,1 m délky do 2 m</t>
  </si>
  <si>
    <t>374167629</t>
  </si>
  <si>
    <t>Ukotvení dřeviny kůly třemi kůly, délky přes 1 do 2 m</t>
  </si>
  <si>
    <t xml:space="preserve">Poznámka k souboru cen:_x000d_
1. V cenách jsou započteny i náklady na ochranu proti poškození kmene v místě vzepření. 2. V cenách nejsou započteny náklady na dodání kůlů, tyto se oceňují ve specifikaci. 3. Ceny jsou určeny pro ukotvení dřevin kůly o průměru do 100 mm. </t>
  </si>
  <si>
    <t>60591253</t>
  </si>
  <si>
    <t>kůl vyvazovací dřevěný impregnovaný D 8cm dl 2m</t>
  </si>
  <si>
    <t>65220714</t>
  </si>
  <si>
    <t>17*3 'Přepočtené koeficientem množství</t>
  </si>
  <si>
    <t>605R</t>
  </si>
  <si>
    <t>příčky ke kůlům 3ks/strom</t>
  </si>
  <si>
    <t>-1827490102</t>
  </si>
  <si>
    <t>17"ks"*3"ks/strom"</t>
  </si>
  <si>
    <t>184501121</t>
  </si>
  <si>
    <t>Zhotovení obalu z juty v jedné vrstvě v rovině a svahu do 1:5</t>
  </si>
  <si>
    <t>1774737891</t>
  </si>
  <si>
    <t xml:space="preserve">Zhotovení obalu kmene a spodních částí větví stromu z juty  v jedné vrstvě v rovině nebo na svahu do 1:5</t>
  </si>
  <si>
    <t xml:space="preserve">Poznámka k souboru cen:_x000d_
1. V cenách jsou započteny náklady na 50 % překrytí jutou. </t>
  </si>
  <si>
    <t>17"ks"*0,9"m2</t>
  </si>
  <si>
    <t>184808324</t>
  </si>
  <si>
    <t>Hnojení ostatních dřevin strojenými hnojivy</t>
  </si>
  <si>
    <t>1557382501</t>
  </si>
  <si>
    <t xml:space="preserve">Hnojení sazenic s promísením hnojiva se zeminou bez dodání hnojiva  ostatních dřevin při okopání nebo obrytí, strojenými hnojivy v množství 0,50 kg k 1 sazenici</t>
  </si>
  <si>
    <t xml:space="preserve">Poznámka k souboru cen:_x000d_
1. V cenách nejsou započteny náklady na dodání hnojiva; toto se oceňuje ve specifikaci. Ztratné lze dohodnout ve výši 5 %. 2. V cenách hnojení ostatních dřevin (ceny -8321 až -8326) nejsou započteny náklady na okopání nebo obrytí sazenic; okopání a obrytí sazenic se oceňuje cenami souborů cen 184 80-71 Okopání sazenic nebo 184 80-72 Obrytí sazenic této části. </t>
  </si>
  <si>
    <t>18491111R</t>
  </si>
  <si>
    <t>Uvázání dřeviny ke kůlům</t>
  </si>
  <si>
    <t>-97658071</t>
  </si>
  <si>
    <t>184911421</t>
  </si>
  <si>
    <t>Mulčování rostlin kůrou tl. do 0,1 m v rovině a svahu do 1:5</t>
  </si>
  <si>
    <t>-136381151</t>
  </si>
  <si>
    <t>Mulčování vysazených rostlin mulčovací kůrou, tl. do 100 mm v rovině nebo na svahu do 1:5</t>
  </si>
  <si>
    <t xml:space="preserve">Poznámka k souboru cen:_x000d_
1. V cenách jsou započteny i náklady na naložení odpadu na dopravní prostředek, odvoz do 20 km a složení odpadu. 2. V cenách nejsou započteny náklady na: a) stabilizaci mulče proti erozi a přísady proti vznícení mulče. Tyto práce se oceňují individuálně, b) mulčovací kůru, tato se oceňuje ve specifikaci, c) uložení odpadu na skládku. 3. Tloušťka mulčovací kůry se měří v nakypřeném stavu. </t>
  </si>
  <si>
    <t>3,14*0,6*0,6*17"ks"</t>
  </si>
  <si>
    <t>103911000</t>
  </si>
  <si>
    <t>kůra mulčovací VL</t>
  </si>
  <si>
    <t>1105082334</t>
  </si>
  <si>
    <t>19,22*0,103 'Přepočtené koeficientem množství</t>
  </si>
  <si>
    <t>185804311</t>
  </si>
  <si>
    <t>Zalití rostlin vodou plocha do 20 m2</t>
  </si>
  <si>
    <t>1606216690</t>
  </si>
  <si>
    <t xml:space="preserve">Zalití rostlin vodou  plochy záhonů jednotlivě do 20 m2</t>
  </si>
  <si>
    <t>17"ks"*0,01"m3"*5</t>
  </si>
  <si>
    <t>998231311</t>
  </si>
  <si>
    <t>Přesun hmot pro sadovnické a krajinářské úpravy vodorovně do 5000 m</t>
  </si>
  <si>
    <t>513541682</t>
  </si>
  <si>
    <t>Přesun hmot pro sadovnické a krajinářské úpravy - strojně dopravní vzdálenost do 5000 m</t>
  </si>
  <si>
    <t>Výsadba_1</t>
  </si>
  <si>
    <t xml:space="preserve">Výsadba stromy - Pozemek č. 137 v k.ú. Žirecká Podstráň </t>
  </si>
  <si>
    <t>-1009502380</t>
  </si>
  <si>
    <t xml:space="preserve">6"ks"+1"ks"    "Olše lepkavá, 1 ks rezerva</t>
  </si>
  <si>
    <t>962217201</t>
  </si>
  <si>
    <t>7*0,35 'Přepočtené koeficientem množství</t>
  </si>
  <si>
    <t>-2011062316</t>
  </si>
  <si>
    <t xml:space="preserve">7"ks"    "Olše lepkavá</t>
  </si>
  <si>
    <t>02650R.4</t>
  </si>
  <si>
    <t>Olše lepkavá (Alnus glutinosa), 12-14 cm</t>
  </si>
  <si>
    <t>-1256361889</t>
  </si>
  <si>
    <t xml:space="preserve">6"ks" +1"ks"   "viz TZ D.1.6.1, 1 ks rezerva</t>
  </si>
  <si>
    <t>-1816102642</t>
  </si>
  <si>
    <t>84301591</t>
  </si>
  <si>
    <t>7*3 'Přepočtené koeficientem množství</t>
  </si>
  <si>
    <t>1749249678</t>
  </si>
  <si>
    <t>7"ks"*3"ks/strom"</t>
  </si>
  <si>
    <t>-645235550</t>
  </si>
  <si>
    <t>7"ks"*0,9"m2</t>
  </si>
  <si>
    <t>-1008521491</t>
  </si>
  <si>
    <t>-1179298477</t>
  </si>
  <si>
    <t>-1866717033</t>
  </si>
  <si>
    <t>3,14*0,6*0,6*7"ks"</t>
  </si>
  <si>
    <t>1809601704</t>
  </si>
  <si>
    <t>7,91*0,103 'Přepočtené koeficientem množství</t>
  </si>
  <si>
    <t>-351174295</t>
  </si>
  <si>
    <t>7"ks"*0,01"m3"*5</t>
  </si>
  <si>
    <t>279430717</t>
  </si>
  <si>
    <t>Výsadba_2</t>
  </si>
  <si>
    <t xml:space="preserve">Výsadba keřů - Pozemek č. 454 v k.ú. Žireč Ves </t>
  </si>
  <si>
    <t>183111213</t>
  </si>
  <si>
    <t>Jamky pro výsadbu s výměnou 50 % půdy zeminy tř 1 až 4 objem do 0,01 m3 v rovině a svahu do 1:5</t>
  </si>
  <si>
    <t>371615586</t>
  </si>
  <si>
    <t>Hloubení jamek pro vysazování rostlin v zemině tř.1 až 4 s výměnou půdy z 50% v rovině nebo na svahu do 1:5, objemu přes 0,005 do 0,01 m3</t>
  </si>
  <si>
    <t xml:space="preserve">5"ks"+1"ks"      "Líska obecná, 1 ks rezerva</t>
  </si>
  <si>
    <t xml:space="preserve">15"ks"+2"ks"    "Kalina obecná, 2 ks rezerva</t>
  </si>
  <si>
    <t xml:space="preserve">8"ks"+1"ks"      "Brslen evropský, 1 ks rezerva</t>
  </si>
  <si>
    <t xml:space="preserve">8"ks"+1"ks"      "Růže šípková, 1 ks rezerva</t>
  </si>
  <si>
    <t>-1498075304</t>
  </si>
  <si>
    <t>41*0,025 'Přepočtené koeficientem množství</t>
  </si>
  <si>
    <t>184102111</t>
  </si>
  <si>
    <t>Výsadba dřeviny s balem D do 0,2 m do jamky se zalitím v rovině a svahu do 1:5</t>
  </si>
  <si>
    <t>-1680003863</t>
  </si>
  <si>
    <t xml:space="preserve">Výsadba dřeviny s balem do předem vyhloubené jamky se zalitím  v rovině nebo na svahu do 1:5, při průměru balu přes 100 do 200 mm</t>
  </si>
  <si>
    <t>026505R.1</t>
  </si>
  <si>
    <t xml:space="preserve">Kalina obecná (Viburnum opulus) </t>
  </si>
  <si>
    <t>1270139212</t>
  </si>
  <si>
    <t xml:space="preserve">15"ks"+2"ks"    "viz TZ D.1.6.1,  2 ks rezerva</t>
  </si>
  <si>
    <t>026505R.2</t>
  </si>
  <si>
    <t xml:space="preserve">Brslen evropský (Euonymus europea) </t>
  </si>
  <si>
    <t>1840562460</t>
  </si>
  <si>
    <t xml:space="preserve">8"ks"+1"ks"    "viz TZ D.1.6.1, 1 ks rezerva</t>
  </si>
  <si>
    <t>026505R.3</t>
  </si>
  <si>
    <t xml:space="preserve">Líska obecná (Corylus avellana) </t>
  </si>
  <si>
    <t>-1190651914</t>
  </si>
  <si>
    <t xml:space="preserve">5"ks"+1"ks"    "viz TZ D.1.6.1, 1 ks rezerva</t>
  </si>
  <si>
    <t>026505R.4</t>
  </si>
  <si>
    <t xml:space="preserve">Růže šípková (Rosa canina) </t>
  </si>
  <si>
    <t>-1068553752</t>
  </si>
  <si>
    <t>184802111</t>
  </si>
  <si>
    <t>Chemické odplevelení před založením kultury nad 20 m2 postřikem na široko v rovině a svahu do 1:5</t>
  </si>
  <si>
    <t>917010443</t>
  </si>
  <si>
    <t xml:space="preserve">Chemické odplevelení půdy před založením kultury, trávníku nebo zpevněných ploch  o výměře jednotlivě přes 20 m2 v rovině nebo na svahu do 1:5 postřikem na široko</t>
  </si>
  <si>
    <t xml:space="preserve">Poznámka k souboru cen:_x000d_
1. Ceny -2111, -2211, -2311 a -2411 lze použít i pro aplikaci retardantů na trávníky. 2. V cenách -2111, -2211, -2311 a -2411 jsou započteny i náklady na dovoz vody do 10 km. 3. V cenách nejsou započteny náklady na případné zapravení přípravku do půdy a) obděláním půdy; tyto práce se oceňují cenami části A02 souboru cen 183 40-31 Obdělání půdy, b) prolitím; toto se oceňuje cenami části C02 souboru cen 185 80-43 Zalití rostlin vodou a případně cenami části A02 souboru cen 185 85-11 Dovoz vody pro zálivku rostlin. 4. Každá opakovaná aplikace se oceňuje samostatně. 5. Chemické odplevelení ploch do 20 m2 se oceňuje příslušnými cenami souboru cen 184 80-26 Chemické odplevelení po založení kultury. 6. V cenách o sklonu svahu přes 1:1 jsou uvažovány podmínky pro svahy běžně schůdné; bez použití lezeckých technik. V případě použití lezeckých technik se tyto náklady oceňují individuálně. </t>
  </si>
  <si>
    <t>41"ks"*1,4"m2/kus"</t>
  </si>
  <si>
    <t>1845540574</t>
  </si>
  <si>
    <t>-2005538887</t>
  </si>
  <si>
    <t>57,4*0,103 'Přepočtené koeficientem množství</t>
  </si>
  <si>
    <t>-196330874</t>
  </si>
  <si>
    <t>41"ks"*0,005"m3"*5</t>
  </si>
  <si>
    <t>1605067301</t>
  </si>
  <si>
    <t>SO 06.4 - Náhradní výsadba na pozemku města Dvůr Králové nad Labem</t>
  </si>
  <si>
    <t xml:space="preserve">    Výsadba - Výsadba stromy - Pozemek č. 504/1 v k.ú. Žireč Městys </t>
  </si>
  <si>
    <t xml:space="preserve">    Výsadba_2 - Výsadba keřů - Pozemek č. 504/1 v k.ú. Žireč Městys </t>
  </si>
  <si>
    <t xml:space="preserve">Výsadba stromy - Pozemek č. 504/1 v k.ú. Žireč Městys </t>
  </si>
  <si>
    <t>1561025618</t>
  </si>
  <si>
    <t xml:space="preserve">17"ks"+2"ks"    "Olše lepkavá, 2 ks rezerva</t>
  </si>
  <si>
    <t xml:space="preserve">1"ks"+1"ks"    "Dub letní, 1 ks rezerva</t>
  </si>
  <si>
    <t xml:space="preserve">8"ks"+1"ks"   "Jilm drsný, 1 ks rezerva</t>
  </si>
  <si>
    <t>477577426</t>
  </si>
  <si>
    <t>30*0,35 'Přepočtené koeficientem množství</t>
  </si>
  <si>
    <t>-749876870</t>
  </si>
  <si>
    <t>30"ks"</t>
  </si>
  <si>
    <t>1119672720</t>
  </si>
  <si>
    <t xml:space="preserve">17"ks"+2"ks"    "viz TZ D.1.6.1, 2 ks rezerva</t>
  </si>
  <si>
    <t>1776238063</t>
  </si>
  <si>
    <t xml:space="preserve">1"ks"+1"ks"    "viz TZ D.1.6.1, 1 ks rezerva</t>
  </si>
  <si>
    <t>833056479</t>
  </si>
  <si>
    <t>-786802504</t>
  </si>
  <si>
    <t>-31284384</t>
  </si>
  <si>
    <t>30*3 'Přepočtené koeficientem množství</t>
  </si>
  <si>
    <t>974303325</t>
  </si>
  <si>
    <t>30"ks"*3"ks/strom"</t>
  </si>
  <si>
    <t>-811642270</t>
  </si>
  <si>
    <t>30"ks"*0,9"m2</t>
  </si>
  <si>
    <t>-538874220</t>
  </si>
  <si>
    <t>-28345408</t>
  </si>
  <si>
    <t>-2043874158</t>
  </si>
  <si>
    <t>3,14*0,6*0,6*30"ks"</t>
  </si>
  <si>
    <t>845826498</t>
  </si>
  <si>
    <t>33,91*0,103 'Přepočtené koeficientem množství</t>
  </si>
  <si>
    <t>903020716</t>
  </si>
  <si>
    <t>30"ks"*0,01"m3"*5</t>
  </si>
  <si>
    <t>-72576494</t>
  </si>
  <si>
    <t xml:space="preserve">Výsadba keřů - Pozemek č. 504/1 v k.ú. Žireč Městys </t>
  </si>
  <si>
    <t>-709620739</t>
  </si>
  <si>
    <t xml:space="preserve">25"ks"+3"ks"    "Kalina obecná, 3 ks rezerva</t>
  </si>
  <si>
    <t xml:space="preserve">35"ks"+4"ks"      "Brslen evropský, 4 ks rezerva</t>
  </si>
  <si>
    <t xml:space="preserve">4"ks"+1"ks"      "Růže šípková, 1 ks rezerva</t>
  </si>
  <si>
    <t>350913833</t>
  </si>
  <si>
    <t>72*0,025 'Přepočtené koeficientem množství</t>
  </si>
  <si>
    <t>157850421</t>
  </si>
  <si>
    <t>Výsadba dřeviny s balem do předem vyhloubené jamky se zalitím v rovině nebo na svahu do 1:5, při průměru balu přes 100 do 200 mm</t>
  </si>
  <si>
    <t>-1645526539</t>
  </si>
  <si>
    <t xml:space="preserve">25"ks"+3"ks"    "viz TZ D.1.6.1,  3 ks rezerva</t>
  </si>
  <si>
    <t>2118909461</t>
  </si>
  <si>
    <t xml:space="preserve">35"ks"+4"ks"    "viz TZ D.1.6.1, 4 ks rezerva</t>
  </si>
  <si>
    <t>-1363688721</t>
  </si>
  <si>
    <t xml:space="preserve">4"ks"+1"ks"    "viz TZ D.1.6.1, 1 ks rezerva</t>
  </si>
  <si>
    <t>1706503505</t>
  </si>
  <si>
    <t>Chemické odplevelení půdy před založením kultury, trávníku nebo zpevněných ploch o výměře jednotlivě přes 20 m2 v rovině nebo na svahu do 1:5 postřikem na široko</t>
  </si>
  <si>
    <t>72"ks"*1,4"m2/kus"</t>
  </si>
  <si>
    <t>327234947</t>
  </si>
  <si>
    <t>1278171396</t>
  </si>
  <si>
    <t>72*0,103 'Přepočtené koeficientem množství</t>
  </si>
  <si>
    <t>-253606827</t>
  </si>
  <si>
    <t>72"ks"*0,005"m3"*5</t>
  </si>
  <si>
    <t>-329059703</t>
  </si>
  <si>
    <t>SO 07 - Průleh</t>
  </si>
  <si>
    <t xml:space="preserve">Odkaz na přílohy pro SO 04  D.1.7.1 - Technická zpráva D.1.7.2 - Podrobná situace průlehu D.1.7.3 - Příčné řezy průlehem D.1.7.4 - Podélný profil průlehem</t>
  </si>
  <si>
    <t>-1732300928</t>
  </si>
  <si>
    <t>300"m2"</t>
  </si>
  <si>
    <t>121101101</t>
  </si>
  <si>
    <t>Sejmutí ornice s přemístěním na vzdálenost do 50 m</t>
  </si>
  <si>
    <t>-795530008</t>
  </si>
  <si>
    <t xml:space="preserve">Sejmutí ornice nebo lesní půdy  s vodorovným přemístěním na hromady v místě upotřebení nebo na dočasné či trvalé skládky se složením, na vzdálenost do 50 m</t>
  </si>
  <si>
    <t>Sejmutí ornice před a za průlehem (ornice bude přemístěna do 1 km s rozprostřením)</t>
  </si>
  <si>
    <t xml:space="preserve">20.7*11.2+3.2*40+1043*0.25                                "sejmutí ornice před a za průlehem</t>
  </si>
  <si>
    <t xml:space="preserve">-(125"m2"*0,15"m"+376"m2"*0,15"m" )         "ornice k zpětnému využití</t>
  </si>
  <si>
    <t>108851387</t>
  </si>
  <si>
    <t>Sejmutí ornice před a za průlehem, k zpětnému použití bude uloženo na mezideponii</t>
  </si>
  <si>
    <t xml:space="preserve">125"m2"*0,15"m"        "ornice k zpětnému využití - ohumusování v tl 150 mm nad drénem</t>
  </si>
  <si>
    <t xml:space="preserve">376"m2"*0,15"m"        "ornice k zpětnému využití - ohumusování v tl 150 mm podél cesty</t>
  </si>
  <si>
    <t>122201102</t>
  </si>
  <si>
    <t>Odkopávky a prokopávky nezapažené v hornině tř. 3 objem do 1000 m3</t>
  </si>
  <si>
    <t>152335279</t>
  </si>
  <si>
    <t xml:space="preserve">Odkopávky a prokopávky nezapažené  s přehozením výkopku na vzdálenost do 3 m nebo s naložením na dopravní prostředek v hornině tř. 3 přes 100 do 1 000 m3</t>
  </si>
  <si>
    <t>Odtěžení náspu polní cesty, vč. výkopu pro novou cestu a odvodnění</t>
  </si>
  <si>
    <t>14*62</t>
  </si>
  <si>
    <t>132201201</t>
  </si>
  <si>
    <t>Hloubení rýh š do 2000 mm v hornině tř. 3 objemu do 100 m3</t>
  </si>
  <si>
    <t>-1534180376</t>
  </si>
  <si>
    <t xml:space="preserve">Hloubení zapažených i nezapažených rýh šířky přes 600 do 2 000 mm  s urovnáním dna do předepsaného profilu a spádu v hornině tř. 3 do 100 m3</t>
  </si>
  <si>
    <t xml:space="preserve">Poznámka k souboru cen:_x000d_
1. V cenách jsou započteny i náklady na případné nutné přemístění výkopku ve výkopišti na vzdálenost do 3 m a na přehození výkopku na přilehlém terénu na vzdálenost do 5 m od okraje jámy nebo naložení na dopravní prostředek. 2. Hloubení rýh při lesnicko-technických melioracích se oceňuje: a) ve stržích cenami platnými pro objem výkopu do 100 m3, i když skutečný objem výkopu je větší, b) mimo strže pro příčná a podélná zpevnění dna a břehů pod obrysem výkopu pro koryta vodotečí, zejména pro konstrukce těles, stupňů, boků, předprahů, prahů, odháněk, výhonů a pro základy zdí, dlažeb, rovnanin, plůtků a hatí, pro jakoukoliv šířku rýhy, při objemu do 100 m3 cenami příslušnými pro objem výkopu do 100 m3 a při jakémkoliv objemu výkopu přes 100 m3 cenami příslušnými pro objem výkopu přes 100 do 1 000 m3. 3. Náklady na svislé přemístění výkopku nad 1 m hloubky se určí dle ustanovení článku č. 3161 všeobecných podmínek katalogu. 4. Předepisuje-li projekt hloubit rýhy 5 až 7 bez použití trhavin, oceňuje se toto hloubení: a) v suchu nebo mokru cenami 138 40-1201, 138 50-1201 a 138 60-1201 Dolamování hloubených vykopávek, b) v tekoucí vodě při jakékoliv její rychlosti individuálně. 5. Ceny nelze použít pro hloubení rýh a hloubky přes 16 m. Tyto práce se oceňují individuálně. </t>
  </si>
  <si>
    <t>Výkop rýhy pro odvodnění mimo úsek podél cesty</t>
  </si>
  <si>
    <t>1.05*30.4</t>
  </si>
  <si>
    <t>751337321</t>
  </si>
  <si>
    <t>Vod. přem. ornice na mezideponii a zpět pro zpětné ohumusování</t>
  </si>
  <si>
    <t xml:space="preserve">125"m2"*0,15"m"*2       "nad terénem</t>
  </si>
  <si>
    <t xml:space="preserve">376"m2"*0,15"m"*2       "podél cesty</t>
  </si>
  <si>
    <t xml:space="preserve">Vodorovné přemístění ornice  do SO 06.1 pro rozprostření v tl. 100 mm </t>
  </si>
  <si>
    <t>545,44"m3"</t>
  </si>
  <si>
    <t>1774030152</t>
  </si>
  <si>
    <t>Přebytek výkopku</t>
  </si>
  <si>
    <t>868"m3"+32"m3"</t>
  </si>
  <si>
    <t>439764410</t>
  </si>
  <si>
    <t xml:space="preserve">Sejmutí ornice před a za průlehem, naložení přebytku ornice pro vodorovné přemístění do 1 km </t>
  </si>
  <si>
    <t>Naložení ornice na mezideponii pro zpětné ohumusování</t>
  </si>
  <si>
    <t xml:space="preserve">125"m2"*0,15"m"       "nad terénem</t>
  </si>
  <si>
    <t xml:space="preserve">376"m2"*0,15"m"       "podél cesty</t>
  </si>
  <si>
    <t>-246464120</t>
  </si>
  <si>
    <t xml:space="preserve">5454,1"m2"    "tl. 100 mm</t>
  </si>
  <si>
    <t>181301112</t>
  </si>
  <si>
    <t>Rozprostření ornice tl vrstvy do 150 mm pl přes 500 m2 v rovině nebo ve svahu do 1:5</t>
  </si>
  <si>
    <t>1006174471</t>
  </si>
  <si>
    <t>Rozprostření a urovnání ornice v rovině nebo ve svahu sklonu do 1:5 při souvislé ploše přes 500 m2, tl. vrstvy přes 100 do 150 mm</t>
  </si>
  <si>
    <t>Ohumusování a osetí tl. 150 mm</t>
  </si>
  <si>
    <t xml:space="preserve">125"m2"       "nad terénem</t>
  </si>
  <si>
    <t xml:space="preserve">376"m2"       "podél cesty</t>
  </si>
  <si>
    <t>-276835913</t>
  </si>
  <si>
    <t>Osetí povrchu před a za průlehem</t>
  </si>
  <si>
    <t>580+2280</t>
  </si>
  <si>
    <t>179225866</t>
  </si>
  <si>
    <t>3361*0,015 'Přepočtené koeficientem množství</t>
  </si>
  <si>
    <t>871808635</t>
  </si>
  <si>
    <t xml:space="preserve">Polní cesta </t>
  </si>
  <si>
    <t xml:space="preserve">320"m2"    "výměra dle situace</t>
  </si>
  <si>
    <t>Pod ohumusování</t>
  </si>
  <si>
    <t>Úprava (urovnání) povrchu průlehu po provedení prací</t>
  </si>
  <si>
    <t>212752212R</t>
  </si>
  <si>
    <t>Trativod z drenážních trubek plastových flexibilních D do 100 mm včetně lože otevřený výkop</t>
  </si>
  <si>
    <t>1343088584</t>
  </si>
  <si>
    <t>Trativody z drenážních trubek se zřízením štěrkopískového lože pod trubky a s jejich obsypem v průměrném celkovém množství do 0,616 m3/m fr. 8-22 mm v otevřeném výkopu z trubek plastových flexibilních D přes 65 do 100 mm</t>
  </si>
  <si>
    <t>příloha D.1.7.2,D.1.7.3</t>
  </si>
  <si>
    <t>Drenážní potrubí flexibilní PVC DN 100, obsyp fr. 8-22 mm</t>
  </si>
  <si>
    <t xml:space="preserve">78"m"    "dle situace</t>
  </si>
  <si>
    <t>451573111R</t>
  </si>
  <si>
    <t>Lože pod potrubí otevřený výkop ze štěrku fr. 8-22 mm</t>
  </si>
  <si>
    <t>-9454059</t>
  </si>
  <si>
    <t xml:space="preserve">Lože pod potrubí, stoky a drobné objekty v otevřeném výkopu  ze štěrku fr. 8-22 mm</t>
  </si>
  <si>
    <t xml:space="preserve">Poznámka k souboru cen:_x000d_
1. Ceny -1111 a -1192 lze použít i pro zřízení sběrných vrstev nad drenážními trubkami. 2. V cenách -5111 a -1192 jsou započteny i náklady na prohození výkopku získaného při zemních pracích. </t>
  </si>
  <si>
    <t>lože pod potrubí tl. 100 mm, štěrk fr. 8-22 mm</t>
  </si>
  <si>
    <t>0,0463"m2"*78"m"</t>
  </si>
  <si>
    <t>564761111R</t>
  </si>
  <si>
    <t>Podklad z kameniva hrubého drceného vel. 32-63 mm tl 200-320 mm</t>
  </si>
  <si>
    <t>1004650188</t>
  </si>
  <si>
    <t>Podklad nebo kryt z kameniva hrubého drceného vel. 32-63 mm s rozprostřením a zhutněním, po zhutnění tl. 200 mm</t>
  </si>
  <si>
    <t>57190711R</t>
  </si>
  <si>
    <t>Posyp krytu kamenivem drceným nebo těženým do 20-35 kg/m2</t>
  </si>
  <si>
    <t>-36277814</t>
  </si>
  <si>
    <t xml:space="preserve">Posyp podkladu nebo krytu s rozprostřením a zhutněním kamenivem  drceným nebo těženým, v množství přes 30 do 35 kg/m2 (zavibrováním výplňového kameniva)</t>
  </si>
  <si>
    <t>871R.1</t>
  </si>
  <si>
    <t>Řešení křížení odvodnění se stávajícím svodným drénem</t>
  </si>
  <si>
    <t>1940407458</t>
  </si>
  <si>
    <t>871R.2</t>
  </si>
  <si>
    <t>Vyústění odvodnění do recipientu</t>
  </si>
  <si>
    <t>1547303492</t>
  </si>
  <si>
    <t>-804762460</t>
  </si>
  <si>
    <t>VON - Vedlejší a ostatní náklady</t>
  </si>
  <si>
    <t>VRN - Vedlejší rozpočtové náklady</t>
  </si>
  <si>
    <t xml:space="preserve">    01 - Vedlejší rozpočtové náklady</t>
  </si>
  <si>
    <t xml:space="preserve">    02 - Projektová dokumentace - ostatní náklady</t>
  </si>
  <si>
    <t xml:space="preserve">    03 - Projektová dokumentace - ostatní náklady</t>
  </si>
  <si>
    <t xml:space="preserve">    09 - Ostatní náklady</t>
  </si>
  <si>
    <t>VRN</t>
  </si>
  <si>
    <t>Vedlejší rozpočtové náklady</t>
  </si>
  <si>
    <t>01</t>
  </si>
  <si>
    <t>011</t>
  </si>
  <si>
    <t>Zajištění kompletního ZS jak pro suchou nádrž tak pro průleh a jeho připojení na sítě</t>
  </si>
  <si>
    <t>soubor</t>
  </si>
  <si>
    <t>1024</t>
  </si>
  <si>
    <t>-789817747</t>
  </si>
  <si>
    <t xml:space="preserve">Poznámka k položce:_x000d_
- zajištění místnosti pro TDI v ZS vč. jejího vybavení_x000d_
- zajištění ohlášení všech staveb zařízení staveniště dle §104 odst. (2) zákona č. 183/2006 Sb._x000d_
- zajištění oplocení prostoru ZS, jeho napojení na inž. sítě_x000d_
- zajištění následné likvidace všech objektů ZS včetně připojení na sítě_x000d_
- zajištění zřízení a odstranění dočasných komunikací, sjezdů a nájezdů pro realizaci stavby_x000d_
- zajištění ostrahy stavby a staveniště po dobu realizace stavby_x000d_
- zajištění podmínek pro použití přístupových komunikací dotčených stavbou s příslušnými vlastníky či správci a zajištění jejich splnění_x000d_
- zřízení čisticích zón před výjezdem z obvodu staveniště_x000d_
- provedení takových opatření, aby plochy obvodu staveniště nebyly znečištěny ropnými látkami a jinými podobnými produkty_x000d_
- provedení takových opatření, aby nebyly překročeny limity prašnosti a hlučnosti dané obecně závaznou vyhláškou_x000d_
- zajištění péče o nepředané objekty a konstrukce stavby, jejich ošetřování a zimní opatření_x000d_
- zajištění ochrany veškeré zeleně v prostoru staveniště a v jeho bezprostřední blízkosti pro poškození během realizace stavby_x000d_
</t>
  </si>
  <si>
    <t>0110</t>
  </si>
  <si>
    <t xml:space="preserve">Zajištění zřízení sjezdů </t>
  </si>
  <si>
    <t>2098481003</t>
  </si>
  <si>
    <t xml:space="preserve">Poznámka k položce:_x000d_
- zajištění zřízení a odstranění dočasných sjezdů a nájezdů pro realizaci stavby (1 ks)_x000d_
</t>
  </si>
  <si>
    <t>01132</t>
  </si>
  <si>
    <t>Zajištění obnovy zpevněných a nezpevněných komunikací</t>
  </si>
  <si>
    <t>2006519371</t>
  </si>
  <si>
    <t xml:space="preserve">Poznámka k položce:_x000d_
obnova stávajících zpevněných vč. asfaltových i nezpevněných komunikací při jejich případném porušení_x000d_
_x000d_
</t>
  </si>
  <si>
    <t>0114</t>
  </si>
  <si>
    <t>Zajištění zřízení a odstranění přejezdu přes potok</t>
  </si>
  <si>
    <t>-1332868746</t>
  </si>
  <si>
    <t xml:space="preserve">Poznámka k položce:_x000d_
Položka obsahuje:_x000d_
Brod_x000d_
- výkop pro brod, manipulace s výkopkem_x000d_
- zához z lomového kamene - 73 m3_x000d_
_x000d_
_x000d_
</t>
  </si>
  <si>
    <t>"viz příloha D.1.1.2</t>
  </si>
  <si>
    <t>1"soubor"</t>
  </si>
  <si>
    <t>0115</t>
  </si>
  <si>
    <t>Zřízení a odstranění jímek po dobu stavby (včetně materiálu a jeho likvidace), kompletní převedení vody na stavbě</t>
  </si>
  <si>
    <t>-1853230341</t>
  </si>
  <si>
    <t xml:space="preserve">Poznámka k položce:_x000d_
jímky po dobu stavby, včetně čerpání_x000d_
_x000d_
</t>
  </si>
  <si>
    <t>02</t>
  </si>
  <si>
    <t>Projektová dokumentace - ostatní náklady</t>
  </si>
  <si>
    <t>0210</t>
  </si>
  <si>
    <t>Zhotovitelem vypracovaný Plán pro případ havárie pro případ úniku závadných látek (např. ropné produkty, cementové výluhy, odpadní vody z těsnících clon, atd.)</t>
  </si>
  <si>
    <t>57557395</t>
  </si>
  <si>
    <t>0221</t>
  </si>
  <si>
    <t>Zpracování povodňového plánu stavby dle §71 zákona č. 254/2001 Sb. včetně zajištění schválení příslušnými orgány správy a Povodím Labe, státní podnik</t>
  </si>
  <si>
    <t>1175619765</t>
  </si>
  <si>
    <t>023</t>
  </si>
  <si>
    <t>Vypracování projektu skutečného provedení díla</t>
  </si>
  <si>
    <t>1576907500</t>
  </si>
  <si>
    <t>024</t>
  </si>
  <si>
    <t>Zajištění zpracování provozně manipulačního řádu po dokončení realizace jako podklad pro kolaudační řízení</t>
  </si>
  <si>
    <t>-351111056</t>
  </si>
  <si>
    <t>Poznámka k položce:_x000d_
7x v tištěné podobě a 1x na CD v editovatelném a needitovatelném formátu</t>
  </si>
  <si>
    <t>026</t>
  </si>
  <si>
    <t>Zpracování realizační nebo výrobní dokumentace zhotovitele, dílenských výkresů, technologických předpisů</t>
  </si>
  <si>
    <t>-1383283240</t>
  </si>
  <si>
    <t>03</t>
  </si>
  <si>
    <t>031</t>
  </si>
  <si>
    <t>Vypracování geodetického zaměření skutečného stavu</t>
  </si>
  <si>
    <t>-1542806119</t>
  </si>
  <si>
    <t>035</t>
  </si>
  <si>
    <t>Zajištění veškerých geodetických prací souvisejících s realizací díla</t>
  </si>
  <si>
    <t>719921992</t>
  </si>
  <si>
    <t xml:space="preserve">Poznámka k položce:_x000d_
vytýčení stavby, vytýčení hranic pozemků pro předepsané trvalé a dočasné vynětí ze ZPF, vytýčení prostoru pro deponování, případné přeměření a stanovení kubatur odnímané ornice nebo těžené zeminy určené do hrází, zaměření dokončené stavby, apod._x000d_
</t>
  </si>
  <si>
    <t>037</t>
  </si>
  <si>
    <t>Zajištění písemných souhlasných vyjádření všech dotčených vlastníků a případných uživatelů všech pozemků dotčených stavbou s jejich konečnou úpravou po dokončení prací</t>
  </si>
  <si>
    <t>1986946501</t>
  </si>
  <si>
    <t>09</t>
  </si>
  <si>
    <t>Ostatní náklady</t>
  </si>
  <si>
    <t>0931</t>
  </si>
  <si>
    <t>Provedení pasportizace stávajících nemovitostí (vč. pozemků) a jejich příslušenství, zajištění fotodokumentace stávajícího stavu přístupových komunikací</t>
  </si>
  <si>
    <t>1483719694</t>
  </si>
  <si>
    <t>095</t>
  </si>
  <si>
    <t>Zajištění šetření o podzemních sítích vč. zajištění nových vyjádření v případě, že před realizací pozbyly platnosti</t>
  </si>
  <si>
    <t>-1553703534</t>
  </si>
  <si>
    <t>096</t>
  </si>
  <si>
    <t xml:space="preserve">Vedení evidence (pracovního deníku) v souvislosti se skrývkou ZPF </t>
  </si>
  <si>
    <t>-1407140123</t>
  </si>
  <si>
    <t>097</t>
  </si>
  <si>
    <t>Zabezpečení ornice proti znehodnocení, případně odcizení</t>
  </si>
  <si>
    <t>-1359755732</t>
  </si>
  <si>
    <t>0993</t>
  </si>
  <si>
    <t>Zajištění dopravně inženýrských opatření</t>
  </si>
  <si>
    <t>-736573464</t>
  </si>
  <si>
    <t xml:space="preserve">Poznámka k položce:_x000d_
- zajištění dopravně inženýrských opatření_x000d_
- zajištění zřízení a likvidace dopravního značení včetně případné světelné signalizace_x000d_
- zajištění vydání dopravně inženýrského rozhodnutí_x000d_
_x000d_
</t>
  </si>
  <si>
    <t>099300</t>
  </si>
  <si>
    <t>Aktualizace plánu bezpečnosti a ochrany zdraví při práci</t>
  </si>
  <si>
    <t>220510679</t>
  </si>
  <si>
    <t>0994</t>
  </si>
  <si>
    <t>Zajištění veškerých předepsaných rozborů, atestů, zkoušek a revizí dle příslušných norem a dalších předpisů a nařízení platných v ČR, kterými bude prokázáno dosažení předepsané kvality a parametrů dokončeného díla</t>
  </si>
  <si>
    <t>171752799</t>
  </si>
  <si>
    <t>0996</t>
  </si>
  <si>
    <t>Zajištění výroby a instalace informačních tabulí ke stavbě</t>
  </si>
  <si>
    <t>1247199268</t>
  </si>
  <si>
    <t>0997</t>
  </si>
  <si>
    <t>Zajištění kontrolního a zkušebního plánu stavby</t>
  </si>
  <si>
    <t>-1815346742</t>
  </si>
  <si>
    <t>09991</t>
  </si>
  <si>
    <t>Zajištění fotodokumentace veškerých konstrukcí, které budou v průběhu výstavby skryty nebo zakryty</t>
  </si>
  <si>
    <t>-1576438042</t>
  </si>
  <si>
    <t>099911</t>
  </si>
  <si>
    <t>Zajištění vedení průběžné evidence odpadů</t>
  </si>
  <si>
    <t>-1061594114</t>
  </si>
</sst>
</file>

<file path=xl/styles.xml><?xml version="1.0" encoding="utf-8"?>
<styleSheet xmlns="http://schemas.openxmlformats.org/spreadsheetml/2006/main">
  <numFmts count="3">
    <numFmt numFmtId="164" formatCode="#,##0.00%"/>
    <numFmt numFmtId="165" formatCode="dd\.mm\.yyyy"/>
    <numFmt numFmtId="166" formatCode="#,##0.00000"/>
  </numFmts>
  <fonts count="42">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505050"/>
      <name val="Arial CE"/>
    </font>
    <font>
      <sz val="8"/>
      <color rgb="FFFF0000"/>
      <name val="Arial CE"/>
    </font>
    <font>
      <sz val="8"/>
      <color rgb="FF800080"/>
      <name val="Arial CE"/>
    </font>
    <font>
      <sz val="8"/>
      <color rgb="FF0000A8"/>
      <name val="Arial CE"/>
    </font>
    <font>
      <sz val="8"/>
      <color rgb="FFFFFFFF"/>
      <name val="Arial CE"/>
    </font>
    <font>
      <sz val="8"/>
      <color rgb="FF3366FF"/>
      <name val="Arial CE"/>
    </font>
    <font>
      <b/>
      <sz val="14"/>
      <name val="Arial CE"/>
    </font>
    <font>
      <b/>
      <sz val="12"/>
      <color rgb="FF969696"/>
      <name val="Arial CE"/>
    </font>
    <font>
      <b/>
      <sz val="8"/>
      <color rgb="FF969696"/>
      <name val="Arial CE"/>
    </font>
    <font>
      <b/>
      <sz val="10"/>
      <name val="Arial CE"/>
    </font>
    <font>
      <b/>
      <sz val="10"/>
      <color rgb="FF969696"/>
      <name val="Arial CE"/>
    </font>
    <font>
      <b/>
      <sz val="10"/>
      <color rgb="FF46464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b/>
      <sz val="11"/>
      <color rgb="FF003366"/>
      <name val="Arial CE"/>
    </font>
    <font>
      <sz val="11"/>
      <color rgb="FF003366"/>
      <name val="Arial CE"/>
    </font>
    <font>
      <sz val="11"/>
      <color rgb="FF969696"/>
      <name val="Arial CE"/>
    </font>
    <font>
      <sz val="18"/>
      <color theme="10"/>
      <name val="Wingdings 2"/>
    </font>
    <font>
      <b/>
      <sz val="10"/>
      <color rgb="FF003366"/>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sz val="7"/>
      <name val="Arial CE"/>
    </font>
    <font>
      <i/>
      <sz val="7"/>
      <color rgb="FF969696"/>
      <name val="Arial CE"/>
    </font>
    <font>
      <i/>
      <sz val="9"/>
      <color rgb="FF0000FF"/>
      <name val="Arial CE"/>
    </font>
    <font>
      <i/>
      <sz val="8"/>
      <color rgb="FF0000FF"/>
      <name val="Arial CE"/>
    </font>
    <font>
      <u/>
      <sz val="11"/>
      <color theme="10"/>
      <name val="Calibri"/>
      <scheme val="minor"/>
    </font>
  </fonts>
  <fills count="6">
    <fill>
      <patternFill patternType="none"/>
    </fill>
    <fill>
      <patternFill patternType="gray125"/>
    </fill>
    <fill>
      <patternFill patternType="solid">
        <fgColor rgb="FFC0C0C0"/>
      </patternFill>
    </fill>
    <fill>
      <patternFill patternType="solid">
        <fgColor rgb="FFFFFFCC"/>
      </patternFill>
    </fill>
    <fill>
      <patternFill patternType="solid">
        <fgColor rgb="FFBEBEBE"/>
      </patternFill>
    </fill>
    <fill>
      <patternFill patternType="solid">
        <fgColor rgb="FFD2D2D2"/>
      </patternFill>
    </fill>
  </fills>
  <borders count="23">
    <border/>
    <border>
      <left style="thin">
        <color rgb="FF000000"/>
      </left>
      <top style="thin">
        <color rgb="FF000000"/>
      </top>
    </border>
    <border>
      <top style="thin">
        <color rgb="FF000000"/>
      </top>
    </border>
    <border>
      <left style="thin">
        <color rgb="FF000000"/>
      </lef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left style="hair">
        <color rgb="FF969696"/>
      </left>
      <right style="hair">
        <color rgb="FF969696"/>
      </right>
      <top style="hair">
        <color rgb="FF969696"/>
      </top>
      <bottom style="hair">
        <color rgb="FF969696"/>
      </bottom>
    </border>
  </borders>
  <cellStyleXfs count="2">
    <xf numFmtId="0" fontId="0" fillId="0" borderId="0"/>
    <xf numFmtId="0" fontId="41" fillId="0" borderId="0" applyNumberFormat="0" applyFill="0" applyBorder="0" applyAlignment="0" applyProtection="0"/>
  </cellStyleXfs>
  <cellXfs count="252">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13" fillId="0" borderId="0" xfId="0" applyFont="1" applyAlignment="1">
      <alignment horizontal="left" vertical="center"/>
    </xf>
    <xf numFmtId="0" fontId="14" fillId="2" borderId="0" xfId="0" applyFont="1" applyFill="1" applyAlignment="1">
      <alignment horizontal="center" vertical="center"/>
    </xf>
    <xf numFmtId="0" fontId="0" fillId="0" borderId="0" xfId="0" applyFont="1" applyAlignment="1">
      <alignment horizontal="left" vertical="center"/>
    </xf>
    <xf numFmtId="0" fontId="0" fillId="0" borderId="1" xfId="0" applyBorder="1"/>
    <xf numFmtId="0" fontId="0" fillId="0" borderId="2" xfId="0" applyBorder="1"/>
    <xf numFmtId="0" fontId="0" fillId="0" borderId="3" xfId="0" applyBorder="1"/>
    <xf numFmtId="0" fontId="15" fillId="0" borderId="0" xfId="0" applyFont="1" applyAlignment="1">
      <alignment horizontal="left" vertical="center"/>
    </xf>
    <xf numFmtId="0" fontId="14" fillId="0" borderId="0" xfId="0" applyFont="1" applyAlignment="1">
      <alignment horizontal="left" vertical="center"/>
    </xf>
    <xf numFmtId="0" fontId="16" fillId="0" borderId="0" xfId="0" applyFont="1" applyAlignment="1">
      <alignment horizontal="left" vertical="center"/>
    </xf>
    <xf numFmtId="0" fontId="1" fillId="0" borderId="0" xfId="0" applyFont="1" applyAlignment="1">
      <alignment horizontal="left" vertical="top"/>
    </xf>
    <xf numFmtId="0" fontId="2" fillId="0" borderId="0" xfId="0" applyFont="1" applyAlignment="1">
      <alignment horizontal="left" vertical="center"/>
    </xf>
    <xf numFmtId="0" fontId="17" fillId="0" borderId="0" xfId="0" applyFont="1" applyAlignment="1">
      <alignment horizontal="left" vertical="top" wrapText="1"/>
    </xf>
    <xf numFmtId="0" fontId="3" fillId="0" borderId="0" xfId="0" applyFont="1" applyAlignment="1">
      <alignment horizontal="left" vertical="top"/>
    </xf>
    <xf numFmtId="0" fontId="3" fillId="0" borderId="0" xfId="0" applyFont="1" applyAlignment="1">
      <alignment horizontal="left" vertical="top" wrapText="1"/>
    </xf>
    <xf numFmtId="0" fontId="17" fillId="0" borderId="0" xfId="0" applyFont="1" applyAlignment="1">
      <alignment horizontal="left" vertical="center"/>
    </xf>
    <xf numFmtId="0" fontId="1" fillId="0" borderId="0" xfId="0" applyFont="1" applyAlignment="1">
      <alignment horizontal="left" vertical="center"/>
    </xf>
    <xf numFmtId="0" fontId="2" fillId="3" borderId="0" xfId="0" applyFont="1" applyFill="1" applyAlignment="1" applyProtection="1">
      <alignment horizontal="left" vertical="center"/>
      <protection locked="0"/>
    </xf>
    <xf numFmtId="49" fontId="2" fillId="3" borderId="0" xfId="0" applyNumberFormat="1" applyFont="1" applyFill="1" applyAlignment="1" applyProtection="1">
      <alignment horizontal="left" vertical="center"/>
      <protection locked="0"/>
    </xf>
    <xf numFmtId="49" fontId="2" fillId="0" borderId="0" xfId="0" applyNumberFormat="1" applyFont="1" applyAlignment="1">
      <alignment horizontal="left" vertical="center"/>
    </xf>
    <xf numFmtId="0" fontId="2" fillId="0" borderId="0" xfId="0" applyFont="1" applyAlignment="1">
      <alignment horizontal="left" vertical="center" wrapText="1"/>
    </xf>
    <xf numFmtId="0" fontId="0" fillId="0" borderId="4" xfId="0" applyBorder="1"/>
    <xf numFmtId="0" fontId="0" fillId="0" borderId="0" xfId="0" applyFont="1" applyAlignment="1">
      <alignment vertical="center"/>
    </xf>
    <xf numFmtId="0" fontId="0" fillId="0" borderId="3" xfId="0" applyFont="1" applyBorder="1" applyAlignment="1">
      <alignment vertical="center"/>
    </xf>
    <xf numFmtId="0" fontId="18" fillId="0" borderId="5" xfId="0" applyFont="1" applyBorder="1" applyAlignment="1">
      <alignment horizontal="left" vertical="center"/>
    </xf>
    <xf numFmtId="0" fontId="0" fillId="0" borderId="5" xfId="0" applyFont="1" applyBorder="1" applyAlignment="1">
      <alignment vertical="center"/>
    </xf>
    <xf numFmtId="4" fontId="18" fillId="0" borderId="5" xfId="0" applyNumberFormat="1" applyFont="1" applyBorder="1" applyAlignment="1">
      <alignment vertical="center"/>
    </xf>
    <xf numFmtId="0" fontId="1" fillId="0" borderId="0" xfId="0" applyFont="1" applyAlignment="1">
      <alignment horizontal="right" vertical="center"/>
    </xf>
    <xf numFmtId="0" fontId="1" fillId="0" borderId="3" xfId="0" applyFont="1" applyBorder="1" applyAlignment="1">
      <alignment vertical="center"/>
    </xf>
    <xf numFmtId="164" fontId="1" fillId="0" borderId="0" xfId="0" applyNumberFormat="1" applyFont="1" applyAlignment="1">
      <alignment horizontal="left" vertical="center"/>
    </xf>
    <xf numFmtId="4" fontId="19" fillId="0" borderId="0" xfId="0" applyNumberFormat="1" applyFont="1" applyAlignment="1">
      <alignment vertical="center"/>
    </xf>
    <xf numFmtId="0" fontId="19" fillId="0" borderId="0" xfId="0" applyFont="1" applyAlignment="1">
      <alignment horizontal="left" vertical="center"/>
    </xf>
    <xf numFmtId="0" fontId="0" fillId="4" borderId="0" xfId="0" applyFont="1" applyFill="1" applyAlignment="1">
      <alignment vertical="center"/>
    </xf>
    <xf numFmtId="0" fontId="4" fillId="4" borderId="6" xfId="0" applyFont="1" applyFill="1" applyBorder="1" applyAlignment="1">
      <alignment horizontal="left" vertical="center"/>
    </xf>
    <xf numFmtId="0" fontId="0" fillId="4" borderId="7" xfId="0" applyFont="1" applyFill="1" applyBorder="1" applyAlignment="1">
      <alignment vertical="center"/>
    </xf>
    <xf numFmtId="0" fontId="4" fillId="4" borderId="7" xfId="0" applyFont="1" applyFill="1" applyBorder="1" applyAlignment="1">
      <alignment horizontal="center" vertical="center"/>
    </xf>
    <xf numFmtId="0" fontId="4" fillId="4" borderId="7" xfId="0" applyFont="1" applyFill="1" applyBorder="1" applyAlignment="1">
      <alignment horizontal="left" vertical="center"/>
    </xf>
    <xf numFmtId="4" fontId="4" fillId="4" borderId="7" xfId="0" applyNumberFormat="1" applyFont="1" applyFill="1" applyBorder="1" applyAlignment="1">
      <alignment vertical="center"/>
    </xf>
    <xf numFmtId="0" fontId="0" fillId="4" borderId="8" xfId="0" applyFont="1" applyFill="1" applyBorder="1" applyAlignment="1">
      <alignment vertical="center"/>
    </xf>
    <xf numFmtId="0" fontId="0" fillId="0" borderId="3" xfId="0" applyBorder="1" applyAlignment="1">
      <alignment vertical="center"/>
    </xf>
    <xf numFmtId="0" fontId="20" fillId="0" borderId="4" xfId="0" applyFont="1" applyBorder="1" applyAlignment="1">
      <alignment horizontal="left" vertical="center"/>
    </xf>
    <xf numFmtId="0" fontId="0" fillId="0" borderId="4" xfId="0" applyBorder="1" applyAlignment="1">
      <alignment vertical="center"/>
    </xf>
    <xf numFmtId="0" fontId="1" fillId="0" borderId="5" xfId="0" applyFont="1" applyBorder="1" applyAlignment="1">
      <alignment horizontal="left" vertical="center"/>
    </xf>
    <xf numFmtId="0" fontId="0" fillId="0" borderId="4" xfId="0" applyFont="1" applyBorder="1" applyAlignment="1">
      <alignment vertical="center"/>
    </xf>
    <xf numFmtId="0" fontId="0" fillId="0" borderId="9" xfId="0" applyFont="1" applyBorder="1" applyAlignment="1">
      <alignment vertical="center"/>
    </xf>
    <xf numFmtId="0" fontId="0" fillId="0" borderId="10" xfId="0" applyFont="1" applyBorder="1" applyAlignment="1">
      <alignment vertical="center"/>
    </xf>
    <xf numFmtId="0" fontId="0" fillId="0" borderId="1" xfId="0" applyFont="1" applyBorder="1" applyAlignment="1">
      <alignment vertical="center"/>
    </xf>
    <xf numFmtId="0" fontId="0" fillId="0" borderId="2" xfId="0" applyFont="1" applyBorder="1" applyAlignment="1">
      <alignment vertical="center"/>
    </xf>
    <xf numFmtId="0" fontId="2" fillId="0" borderId="3" xfId="0" applyFont="1" applyBorder="1" applyAlignment="1">
      <alignment vertical="center"/>
    </xf>
    <xf numFmtId="0" fontId="3" fillId="0" borderId="3" xfId="0" applyFont="1" applyBorder="1" applyAlignment="1">
      <alignment vertical="center"/>
    </xf>
    <xf numFmtId="0" fontId="3" fillId="0" borderId="0" xfId="0" applyFont="1" applyAlignment="1">
      <alignment horizontal="left" vertical="center"/>
    </xf>
    <xf numFmtId="0" fontId="3" fillId="0" borderId="0" xfId="0" applyFont="1" applyAlignment="1">
      <alignment horizontal="left" vertical="center" wrapText="1"/>
    </xf>
    <xf numFmtId="0" fontId="18" fillId="0" borderId="0" xfId="0" applyFont="1" applyAlignment="1">
      <alignment vertical="center"/>
    </xf>
    <xf numFmtId="165" fontId="2" fillId="0" borderId="0" xfId="0" applyNumberFormat="1" applyFont="1" applyAlignment="1">
      <alignment horizontal="left" vertical="center"/>
    </xf>
    <xf numFmtId="0" fontId="2" fillId="0" borderId="0" xfId="0" applyFont="1" applyAlignment="1">
      <alignment vertical="center" wrapText="1"/>
    </xf>
    <xf numFmtId="0" fontId="21" fillId="0" borderId="11" xfId="0" applyFont="1" applyBorder="1" applyAlignment="1">
      <alignment horizontal="center" vertical="center"/>
    </xf>
    <xf numFmtId="0" fontId="21" fillId="0" borderId="12" xfId="0" applyFont="1" applyBorder="1" applyAlignment="1">
      <alignment horizontal="left" vertical="center"/>
    </xf>
    <xf numFmtId="0" fontId="0" fillId="0" borderId="12" xfId="0" applyBorder="1" applyAlignment="1">
      <alignment vertical="center"/>
    </xf>
    <xf numFmtId="0" fontId="0" fillId="0" borderId="13" xfId="0" applyBorder="1" applyAlignment="1">
      <alignment vertical="center"/>
    </xf>
    <xf numFmtId="0" fontId="22" fillId="0" borderId="14" xfId="0" applyFont="1" applyBorder="1" applyAlignment="1">
      <alignment horizontal="left" vertical="center"/>
    </xf>
    <xf numFmtId="0" fontId="22" fillId="0" borderId="0" xfId="0" applyFont="1" applyBorder="1" applyAlignment="1">
      <alignment horizontal="left" vertical="center"/>
    </xf>
    <xf numFmtId="0" fontId="0" fillId="0" borderId="0" xfId="0" applyFont="1" applyBorder="1" applyAlignment="1">
      <alignment vertical="center"/>
    </xf>
    <xf numFmtId="0" fontId="0" fillId="0" borderId="15" xfId="0" applyFont="1" applyBorder="1" applyAlignment="1">
      <alignment vertical="center"/>
    </xf>
    <xf numFmtId="0" fontId="23" fillId="5" borderId="6" xfId="0" applyFont="1" applyFill="1" applyBorder="1" applyAlignment="1">
      <alignment horizontal="center" vertical="center"/>
    </xf>
    <xf numFmtId="0" fontId="23" fillId="5" borderId="7" xfId="0" applyFont="1" applyFill="1" applyBorder="1" applyAlignment="1">
      <alignment horizontal="left" vertical="center"/>
    </xf>
    <xf numFmtId="0" fontId="0" fillId="5" borderId="7" xfId="0" applyFont="1" applyFill="1" applyBorder="1" applyAlignment="1">
      <alignment vertical="center"/>
    </xf>
    <xf numFmtId="0" fontId="23" fillId="5" borderId="7" xfId="0" applyFont="1" applyFill="1" applyBorder="1" applyAlignment="1">
      <alignment horizontal="center" vertical="center"/>
    </xf>
    <xf numFmtId="0" fontId="23" fillId="5" borderId="7" xfId="0" applyFont="1" applyFill="1" applyBorder="1" applyAlignment="1">
      <alignment horizontal="right" vertical="center"/>
    </xf>
    <xf numFmtId="0" fontId="23" fillId="5" borderId="8" xfId="0" applyFont="1" applyFill="1" applyBorder="1" applyAlignment="1">
      <alignment horizontal="left" vertical="center"/>
    </xf>
    <xf numFmtId="0" fontId="23" fillId="5" borderId="0" xfId="0" applyFont="1" applyFill="1" applyAlignment="1">
      <alignment horizontal="center" vertical="center"/>
    </xf>
    <xf numFmtId="0" fontId="24" fillId="0" borderId="16" xfId="0" applyFont="1" applyBorder="1" applyAlignment="1">
      <alignment horizontal="center" vertical="center" wrapText="1"/>
    </xf>
    <xf numFmtId="0" fontId="24" fillId="0" borderId="17" xfId="0" applyFont="1" applyBorder="1" applyAlignment="1">
      <alignment horizontal="center" vertical="center" wrapText="1"/>
    </xf>
    <xf numFmtId="0" fontId="24" fillId="0" borderId="18" xfId="0" applyFont="1" applyBorder="1" applyAlignment="1">
      <alignment horizontal="center" vertical="center" wrapText="1"/>
    </xf>
    <xf numFmtId="0" fontId="0" fillId="0" borderId="11" xfId="0" applyFont="1" applyBorder="1" applyAlignment="1">
      <alignment vertical="center"/>
    </xf>
    <xf numFmtId="0" fontId="0" fillId="0" borderId="12" xfId="0" applyFont="1" applyBorder="1" applyAlignment="1">
      <alignment vertical="center"/>
    </xf>
    <xf numFmtId="0" fontId="0" fillId="0" borderId="13" xfId="0" applyFont="1" applyBorder="1" applyAlignment="1">
      <alignment vertical="center"/>
    </xf>
    <xf numFmtId="0" fontId="4" fillId="0" borderId="3" xfId="0" applyFont="1" applyBorder="1" applyAlignment="1">
      <alignment vertical="center"/>
    </xf>
    <xf numFmtId="0" fontId="25" fillId="0" borderId="0" xfId="0" applyFont="1" applyAlignment="1">
      <alignment horizontal="left" vertical="center"/>
    </xf>
    <xf numFmtId="0" fontId="25" fillId="0" borderId="0" xfId="0" applyFont="1" applyAlignment="1">
      <alignment vertical="center"/>
    </xf>
    <xf numFmtId="4" fontId="25" fillId="0" borderId="0" xfId="0" applyNumberFormat="1" applyFont="1" applyAlignment="1">
      <alignment horizontal="right" vertical="center"/>
    </xf>
    <xf numFmtId="4" fontId="25" fillId="0" borderId="0" xfId="0" applyNumberFormat="1" applyFont="1" applyAlignment="1">
      <alignment vertical="center"/>
    </xf>
    <xf numFmtId="0" fontId="4" fillId="0" borderId="0" xfId="0" applyFont="1" applyAlignment="1">
      <alignment horizontal="center" vertical="center"/>
    </xf>
    <xf numFmtId="4" fontId="21" fillId="0" borderId="14" xfId="0" applyNumberFormat="1" applyFont="1" applyBorder="1" applyAlignment="1">
      <alignment vertical="center"/>
    </xf>
    <xf numFmtId="4" fontId="21" fillId="0" borderId="0" xfId="0" applyNumberFormat="1" applyFont="1" applyBorder="1" applyAlignment="1">
      <alignment vertical="center"/>
    </xf>
    <xf numFmtId="166" fontId="21" fillId="0" borderId="0" xfId="0" applyNumberFormat="1" applyFont="1" applyBorder="1" applyAlignment="1">
      <alignment vertical="center"/>
    </xf>
    <xf numFmtId="4" fontId="21" fillId="0" borderId="15" xfId="0" applyNumberFormat="1" applyFont="1" applyBorder="1" applyAlignment="1">
      <alignment vertical="center"/>
    </xf>
    <xf numFmtId="0" fontId="4" fillId="0" borderId="0" xfId="0" applyFont="1" applyAlignment="1">
      <alignment horizontal="left" vertical="center"/>
    </xf>
    <xf numFmtId="0" fontId="26" fillId="0" borderId="0" xfId="0" applyFont="1" applyAlignment="1">
      <alignment horizontal="left" vertical="center"/>
    </xf>
    <xf numFmtId="0" fontId="5" fillId="0" borderId="3" xfId="0" applyFont="1" applyBorder="1" applyAlignment="1">
      <alignment vertical="center"/>
    </xf>
    <xf numFmtId="0" fontId="27" fillId="0" borderId="0" xfId="0" applyFont="1" applyAlignment="1">
      <alignment vertical="center"/>
    </xf>
    <xf numFmtId="0" fontId="27" fillId="0" borderId="0" xfId="0" applyFont="1" applyAlignment="1">
      <alignment horizontal="left" vertical="center" wrapText="1"/>
    </xf>
    <xf numFmtId="0" fontId="28" fillId="0" borderId="0" xfId="0" applyFont="1" applyAlignment="1">
      <alignment vertical="center"/>
    </xf>
    <xf numFmtId="4" fontId="28" fillId="0" borderId="0" xfId="0" applyNumberFormat="1" applyFont="1" applyAlignment="1">
      <alignment horizontal="right" vertical="center"/>
    </xf>
    <xf numFmtId="4" fontId="28" fillId="0" borderId="0" xfId="0" applyNumberFormat="1" applyFont="1" applyAlignment="1">
      <alignment vertical="center"/>
    </xf>
    <xf numFmtId="0" fontId="3" fillId="0" borderId="0" xfId="0" applyFont="1" applyAlignment="1">
      <alignment horizontal="center" vertical="center"/>
    </xf>
    <xf numFmtId="4" fontId="29" fillId="0" borderId="14" xfId="0" applyNumberFormat="1" applyFont="1" applyBorder="1" applyAlignment="1">
      <alignment vertical="center"/>
    </xf>
    <xf numFmtId="4" fontId="29" fillId="0" borderId="0" xfId="0" applyNumberFormat="1" applyFont="1" applyBorder="1" applyAlignment="1">
      <alignment vertical="center"/>
    </xf>
    <xf numFmtId="166" fontId="29" fillId="0" borderId="0" xfId="0" applyNumberFormat="1" applyFont="1" applyBorder="1" applyAlignment="1">
      <alignment vertical="center"/>
    </xf>
    <xf numFmtId="4" fontId="29" fillId="0" borderId="15" xfId="0" applyNumberFormat="1" applyFont="1" applyBorder="1" applyAlignment="1">
      <alignment vertical="center"/>
    </xf>
    <xf numFmtId="0" fontId="5" fillId="0" borderId="0" xfId="0" applyFont="1" applyAlignment="1">
      <alignment horizontal="left" vertical="center"/>
    </xf>
    <xf numFmtId="0" fontId="30" fillId="0" borderId="0" xfId="1" applyFont="1" applyAlignment="1">
      <alignment horizontal="center" vertical="center"/>
    </xf>
    <xf numFmtId="0" fontId="31" fillId="0" borderId="0" xfId="0" applyFont="1" applyAlignment="1">
      <alignment horizontal="left" vertical="center" wrapText="1"/>
    </xf>
    <xf numFmtId="4" fontId="7" fillId="0" borderId="0" xfId="0" applyNumberFormat="1" applyFont="1" applyAlignment="1">
      <alignment vertical="center"/>
    </xf>
    <xf numFmtId="0" fontId="2" fillId="0" borderId="0" xfId="0" applyFont="1" applyAlignment="1">
      <alignment horizontal="center" vertical="center"/>
    </xf>
    <xf numFmtId="4" fontId="1" fillId="0" borderId="14" xfId="0" applyNumberFormat="1" applyFont="1" applyBorder="1" applyAlignment="1">
      <alignment vertical="center"/>
    </xf>
    <xf numFmtId="4" fontId="1" fillId="0" borderId="0" xfId="0" applyNumberFormat="1" applyFont="1" applyBorder="1" applyAlignment="1">
      <alignment vertical="center"/>
    </xf>
    <xf numFmtId="166" fontId="1" fillId="0" borderId="0" xfId="0" applyNumberFormat="1" applyFont="1" applyBorder="1" applyAlignment="1">
      <alignment vertical="center"/>
    </xf>
    <xf numFmtId="4" fontId="1" fillId="0" borderId="15" xfId="0" applyNumberFormat="1" applyFont="1" applyBorder="1" applyAlignment="1">
      <alignment vertical="center"/>
    </xf>
    <xf numFmtId="4" fontId="29" fillId="0" borderId="19" xfId="0" applyNumberFormat="1" applyFont="1" applyBorder="1" applyAlignment="1">
      <alignment vertical="center"/>
    </xf>
    <xf numFmtId="4" fontId="29" fillId="0" borderId="20" xfId="0" applyNumberFormat="1" applyFont="1" applyBorder="1" applyAlignment="1">
      <alignment vertical="center"/>
    </xf>
    <xf numFmtId="166" fontId="29" fillId="0" borderId="20" xfId="0" applyNumberFormat="1" applyFont="1" applyBorder="1" applyAlignment="1">
      <alignment vertical="center"/>
    </xf>
    <xf numFmtId="4" fontId="29" fillId="0" borderId="21" xfId="0" applyNumberFormat="1" applyFont="1" applyBorder="1" applyAlignment="1">
      <alignment vertical="center"/>
    </xf>
    <xf numFmtId="0" fontId="32" fillId="0" borderId="0" xfId="0" applyFont="1" applyAlignment="1">
      <alignment horizontal="left" vertical="center"/>
    </xf>
    <xf numFmtId="0" fontId="1" fillId="0" borderId="0" xfId="0" applyFont="1" applyAlignment="1">
      <alignment horizontal="left" vertical="center" wrapText="1"/>
    </xf>
    <xf numFmtId="0" fontId="0" fillId="0" borderId="0" xfId="0" applyFont="1" applyAlignment="1">
      <alignment vertical="center" wrapText="1"/>
    </xf>
    <xf numFmtId="0" fontId="0" fillId="0" borderId="3" xfId="0" applyFont="1" applyBorder="1" applyAlignment="1">
      <alignment vertical="center" wrapText="1"/>
    </xf>
    <xf numFmtId="0" fontId="0" fillId="0" borderId="3" xfId="0" applyBorder="1" applyAlignment="1">
      <alignment vertical="center" wrapText="1"/>
    </xf>
    <xf numFmtId="0" fontId="18" fillId="0" borderId="0" xfId="0" applyFont="1" applyAlignment="1">
      <alignment horizontal="left" vertical="center"/>
    </xf>
    <xf numFmtId="0" fontId="22"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5" borderId="0" xfId="0" applyFont="1" applyFill="1" applyAlignment="1">
      <alignment vertical="center"/>
    </xf>
    <xf numFmtId="0" fontId="4" fillId="5" borderId="6" xfId="0" applyFont="1" applyFill="1" applyBorder="1" applyAlignment="1">
      <alignment horizontal="left" vertical="center"/>
    </xf>
    <xf numFmtId="0" fontId="4" fillId="5" borderId="7" xfId="0" applyFont="1" applyFill="1" applyBorder="1" applyAlignment="1">
      <alignment horizontal="right" vertical="center"/>
    </xf>
    <xf numFmtId="0" fontId="4" fillId="5" borderId="7" xfId="0" applyFont="1" applyFill="1" applyBorder="1" applyAlignment="1">
      <alignment horizontal="center" vertical="center"/>
    </xf>
    <xf numFmtId="4" fontId="4" fillId="5" borderId="7" xfId="0" applyNumberFormat="1" applyFont="1" applyFill="1" applyBorder="1" applyAlignment="1">
      <alignment vertical="center"/>
    </xf>
    <xf numFmtId="0" fontId="0" fillId="5" borderId="8" xfId="0" applyFont="1" applyFill="1" applyBorder="1" applyAlignment="1">
      <alignment vertical="center"/>
    </xf>
    <xf numFmtId="0" fontId="1" fillId="0" borderId="5" xfId="0" applyFont="1" applyBorder="1" applyAlignment="1">
      <alignment horizontal="center" vertical="center"/>
    </xf>
    <xf numFmtId="0" fontId="1" fillId="0" borderId="5" xfId="0" applyFont="1" applyBorder="1" applyAlignment="1">
      <alignment horizontal="right" vertical="center"/>
    </xf>
    <xf numFmtId="0" fontId="23" fillId="5" borderId="0" xfId="0" applyFont="1" applyFill="1" applyAlignment="1">
      <alignment horizontal="left" vertical="center"/>
    </xf>
    <xf numFmtId="0" fontId="23" fillId="5" borderId="0" xfId="0" applyFont="1" applyFill="1" applyAlignment="1">
      <alignment horizontal="right" vertical="center"/>
    </xf>
    <xf numFmtId="0" fontId="33" fillId="0" borderId="0" xfId="0" applyFont="1" applyAlignment="1">
      <alignment horizontal="left" vertical="center"/>
    </xf>
    <xf numFmtId="0" fontId="6" fillId="0" borderId="3" xfId="0" applyFont="1" applyBorder="1" applyAlignment="1">
      <alignment vertical="center"/>
    </xf>
    <xf numFmtId="0" fontId="6" fillId="0" borderId="20" xfId="0" applyFont="1" applyBorder="1" applyAlignment="1">
      <alignment horizontal="left" vertical="center"/>
    </xf>
    <xf numFmtId="0" fontId="6" fillId="0" borderId="20" xfId="0" applyFont="1" applyBorder="1" applyAlignment="1">
      <alignment vertical="center"/>
    </xf>
    <xf numFmtId="4" fontId="6" fillId="0" borderId="20" xfId="0" applyNumberFormat="1" applyFont="1" applyBorder="1" applyAlignment="1">
      <alignment vertical="center"/>
    </xf>
    <xf numFmtId="0" fontId="7" fillId="0" borderId="3" xfId="0" applyFont="1" applyBorder="1" applyAlignment="1">
      <alignment vertical="center"/>
    </xf>
    <xf numFmtId="0" fontId="7" fillId="0" borderId="20" xfId="0" applyFont="1" applyBorder="1" applyAlignment="1">
      <alignment horizontal="left" vertical="center"/>
    </xf>
    <xf numFmtId="0" fontId="7" fillId="0" borderId="20" xfId="0" applyFont="1" applyBorder="1" applyAlignment="1">
      <alignment vertical="center"/>
    </xf>
    <xf numFmtId="4" fontId="7" fillId="0" borderId="20" xfId="0" applyNumberFormat="1" applyFont="1" applyBorder="1" applyAlignment="1">
      <alignment vertical="center"/>
    </xf>
    <xf numFmtId="0" fontId="0" fillId="0" borderId="0" xfId="0" applyFont="1" applyAlignment="1">
      <alignment horizontal="center" vertical="center" wrapText="1"/>
    </xf>
    <xf numFmtId="0" fontId="0" fillId="0" borderId="3" xfId="0" applyFont="1" applyBorder="1" applyAlignment="1">
      <alignment horizontal="center" vertical="center" wrapText="1"/>
    </xf>
    <xf numFmtId="0" fontId="23" fillId="5" borderId="16" xfId="0" applyFont="1" applyFill="1" applyBorder="1" applyAlignment="1">
      <alignment horizontal="center" vertical="center" wrapText="1"/>
    </xf>
    <xf numFmtId="0" fontId="23" fillId="5" borderId="17" xfId="0" applyFont="1" applyFill="1" applyBorder="1" applyAlignment="1">
      <alignment horizontal="center" vertical="center" wrapText="1"/>
    </xf>
    <xf numFmtId="0" fontId="23" fillId="5" borderId="18" xfId="0" applyFont="1" applyFill="1" applyBorder="1" applyAlignment="1">
      <alignment horizontal="center" vertical="center" wrapText="1"/>
    </xf>
    <xf numFmtId="0" fontId="0" fillId="0" borderId="3" xfId="0" applyBorder="1" applyAlignment="1">
      <alignment horizontal="center" vertical="center" wrapText="1"/>
    </xf>
    <xf numFmtId="4" fontId="25" fillId="0" borderId="0" xfId="0" applyNumberFormat="1" applyFont="1" applyAlignment="1"/>
    <xf numFmtId="166" fontId="34" fillId="0" borderId="12" xfId="0" applyNumberFormat="1" applyFont="1" applyBorder="1" applyAlignment="1"/>
    <xf numFmtId="166" fontId="34" fillId="0" borderId="13" xfId="0" applyNumberFormat="1" applyFont="1" applyBorder="1" applyAlignment="1"/>
    <xf numFmtId="4" fontId="35" fillId="0" borderId="0" xfId="0" applyNumberFormat="1" applyFont="1" applyAlignment="1">
      <alignment vertical="center"/>
    </xf>
    <xf numFmtId="0" fontId="8" fillId="0" borderId="3" xfId="0" applyFont="1" applyBorder="1" applyAlignment="1"/>
    <xf numFmtId="0" fontId="8" fillId="0" borderId="0" xfId="0" applyFont="1" applyAlignment="1">
      <alignment horizontal="left"/>
    </xf>
    <xf numFmtId="0" fontId="6" fillId="0" borderId="0" xfId="0" applyFont="1" applyAlignment="1">
      <alignment horizontal="left"/>
    </xf>
    <xf numFmtId="0" fontId="8" fillId="0" borderId="0" xfId="0" applyFont="1" applyAlignment="1" applyProtection="1">
      <protection locked="0"/>
    </xf>
    <xf numFmtId="4" fontId="6" fillId="0" borderId="0" xfId="0" applyNumberFormat="1" applyFont="1" applyAlignment="1"/>
    <xf numFmtId="0" fontId="8" fillId="0" borderId="14" xfId="0" applyFont="1" applyBorder="1" applyAlignment="1"/>
    <xf numFmtId="0" fontId="8" fillId="0" borderId="0" xfId="0" applyFont="1" applyBorder="1" applyAlignment="1"/>
    <xf numFmtId="166" fontId="8" fillId="0" borderId="0" xfId="0" applyNumberFormat="1" applyFont="1" applyBorder="1" applyAlignment="1"/>
    <xf numFmtId="166" fontId="8" fillId="0" borderId="15" xfId="0" applyNumberFormat="1" applyFont="1" applyBorder="1" applyAlignment="1"/>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lignment horizontal="left"/>
    </xf>
    <xf numFmtId="4" fontId="7" fillId="0" borderId="0" xfId="0" applyNumberFormat="1" applyFont="1" applyAlignment="1"/>
    <xf numFmtId="0" fontId="0" fillId="0" borderId="3" xfId="0" applyFont="1" applyBorder="1" applyAlignment="1" applyProtection="1">
      <alignment vertical="center"/>
      <protection locked="0"/>
    </xf>
    <xf numFmtId="0" fontId="23" fillId="0" borderId="22" xfId="0" applyFont="1" applyBorder="1" applyAlignment="1" applyProtection="1">
      <alignment horizontal="center" vertical="center"/>
      <protection locked="0"/>
    </xf>
    <xf numFmtId="49" fontId="23" fillId="0" borderId="22" xfId="0" applyNumberFormat="1" applyFont="1" applyBorder="1" applyAlignment="1" applyProtection="1">
      <alignment horizontal="left" vertical="center" wrapText="1"/>
      <protection locked="0"/>
    </xf>
    <xf numFmtId="0" fontId="23" fillId="0" borderId="22" xfId="0" applyFont="1" applyBorder="1" applyAlignment="1" applyProtection="1">
      <alignment horizontal="left" vertical="center" wrapText="1"/>
      <protection locked="0"/>
    </xf>
    <xf numFmtId="0" fontId="23" fillId="0" borderId="22" xfId="0" applyFont="1" applyBorder="1" applyAlignment="1" applyProtection="1">
      <alignment horizontal="center" vertical="center" wrapText="1"/>
      <protection locked="0"/>
    </xf>
    <xf numFmtId="4" fontId="23" fillId="0" borderId="22" xfId="0" applyNumberFormat="1" applyFont="1" applyBorder="1" applyAlignment="1" applyProtection="1">
      <alignment vertical="center"/>
      <protection locked="0"/>
    </xf>
    <xf numFmtId="4" fontId="23" fillId="3" borderId="22" xfId="0" applyNumberFormat="1" applyFont="1" applyFill="1" applyBorder="1" applyAlignment="1" applyProtection="1">
      <alignment vertical="center"/>
      <protection locked="0"/>
    </xf>
    <xf numFmtId="0" fontId="24" fillId="3" borderId="14" xfId="0" applyFont="1" applyFill="1" applyBorder="1" applyAlignment="1" applyProtection="1">
      <alignment horizontal="left" vertical="center"/>
      <protection locked="0"/>
    </xf>
    <xf numFmtId="0" fontId="24" fillId="0" borderId="0" xfId="0" applyFont="1" applyBorder="1" applyAlignment="1">
      <alignment horizontal="center" vertical="center"/>
    </xf>
    <xf numFmtId="166" fontId="24" fillId="0" borderId="0" xfId="0" applyNumberFormat="1" applyFont="1" applyBorder="1" applyAlignment="1">
      <alignment vertical="center"/>
    </xf>
    <xf numFmtId="166" fontId="24" fillId="0" borderId="15" xfId="0" applyNumberFormat="1" applyFont="1" applyBorder="1" applyAlignment="1">
      <alignment vertical="center"/>
    </xf>
    <xf numFmtId="0" fontId="23" fillId="0" borderId="0" xfId="0" applyFont="1" applyAlignment="1">
      <alignment horizontal="left" vertical="center"/>
    </xf>
    <xf numFmtId="4" fontId="0" fillId="0" borderId="0" xfId="0" applyNumberFormat="1" applyFont="1" applyAlignment="1">
      <alignment vertical="center"/>
    </xf>
    <xf numFmtId="0" fontId="36" fillId="0" borderId="0" xfId="0" applyFont="1" applyAlignment="1">
      <alignment horizontal="left" vertical="center"/>
    </xf>
    <xf numFmtId="0" fontId="37" fillId="0" borderId="0" xfId="0" applyFont="1" applyAlignment="1">
      <alignment horizontal="left" vertical="center" wrapText="1"/>
    </xf>
    <xf numFmtId="0" fontId="0" fillId="0" borderId="0" xfId="0" applyFont="1" applyAlignment="1" applyProtection="1">
      <alignment vertical="center"/>
      <protection locked="0"/>
    </xf>
    <xf numFmtId="0" fontId="0" fillId="0" borderId="14" xfId="0" applyFont="1" applyBorder="1" applyAlignment="1">
      <alignment vertical="center"/>
    </xf>
    <xf numFmtId="0" fontId="0" fillId="0" borderId="0" xfId="0" applyBorder="1" applyAlignment="1">
      <alignment vertical="center"/>
    </xf>
    <xf numFmtId="0" fontId="38" fillId="0" borderId="0" xfId="0" applyFont="1" applyAlignment="1">
      <alignment vertical="center" wrapText="1"/>
    </xf>
    <xf numFmtId="0" fontId="9" fillId="0" borderId="3" xfId="0" applyFont="1" applyBorder="1" applyAlignment="1">
      <alignment vertical="center"/>
    </xf>
    <xf numFmtId="0" fontId="9" fillId="0" borderId="0" xfId="0" applyFont="1" applyAlignment="1">
      <alignment horizontal="left" vertical="center"/>
    </xf>
    <xf numFmtId="0" fontId="9" fillId="0" borderId="0" xfId="0" applyFont="1" applyAlignment="1">
      <alignment horizontal="left" vertical="center" wrapText="1"/>
    </xf>
    <xf numFmtId="4" fontId="9" fillId="0" borderId="0" xfId="0" applyNumberFormat="1" applyFont="1" applyAlignment="1">
      <alignment vertical="center"/>
    </xf>
    <xf numFmtId="0" fontId="9" fillId="0" borderId="0" xfId="0" applyFont="1" applyAlignment="1" applyProtection="1">
      <alignment vertical="center"/>
      <protection locked="0"/>
    </xf>
    <xf numFmtId="0" fontId="9" fillId="0" borderId="14" xfId="0" applyFont="1" applyBorder="1" applyAlignment="1">
      <alignment vertical="center"/>
    </xf>
    <xf numFmtId="0" fontId="9" fillId="0" borderId="0" xfId="0" applyFont="1" applyBorder="1" applyAlignment="1">
      <alignment vertical="center"/>
    </xf>
    <xf numFmtId="0" fontId="9" fillId="0" borderId="15" xfId="0" applyFont="1" applyBorder="1" applyAlignment="1">
      <alignment vertical="center"/>
    </xf>
    <xf numFmtId="0" fontId="10" fillId="0" borderId="3" xfId="0" applyFont="1" applyBorder="1" applyAlignment="1">
      <alignment vertical="center"/>
    </xf>
    <xf numFmtId="0" fontId="10" fillId="0" borderId="0" xfId="0" applyFont="1" applyAlignment="1">
      <alignment horizontal="left" vertical="center"/>
    </xf>
    <xf numFmtId="0" fontId="10" fillId="0" borderId="0" xfId="0" applyFont="1" applyAlignment="1">
      <alignment horizontal="left" vertical="center" wrapText="1"/>
    </xf>
    <xf numFmtId="4" fontId="10" fillId="0" borderId="0" xfId="0" applyNumberFormat="1" applyFont="1" applyAlignment="1">
      <alignment vertical="center"/>
    </xf>
    <xf numFmtId="0" fontId="10" fillId="0" borderId="0" xfId="0" applyFont="1" applyAlignment="1" applyProtection="1">
      <alignment vertical="center"/>
      <protection locked="0"/>
    </xf>
    <xf numFmtId="0" fontId="10" fillId="0" borderId="14" xfId="0" applyFont="1" applyBorder="1" applyAlignment="1">
      <alignment vertical="center"/>
    </xf>
    <xf numFmtId="0" fontId="10" fillId="0" borderId="0" xfId="0" applyFont="1" applyBorder="1" applyAlignment="1">
      <alignment vertical="center"/>
    </xf>
    <xf numFmtId="0" fontId="10" fillId="0" borderId="15" xfId="0" applyFont="1" applyBorder="1" applyAlignment="1">
      <alignment vertical="center"/>
    </xf>
    <xf numFmtId="0" fontId="39" fillId="0" borderId="22" xfId="0" applyFont="1" applyBorder="1" applyAlignment="1" applyProtection="1">
      <alignment horizontal="center" vertical="center"/>
      <protection locked="0"/>
    </xf>
    <xf numFmtId="49" fontId="39" fillId="0" borderId="22" xfId="0" applyNumberFormat="1" applyFont="1" applyBorder="1" applyAlignment="1" applyProtection="1">
      <alignment horizontal="left" vertical="center" wrapText="1"/>
      <protection locked="0"/>
    </xf>
    <xf numFmtId="0" fontId="39" fillId="0" borderId="22" xfId="0" applyFont="1" applyBorder="1" applyAlignment="1" applyProtection="1">
      <alignment horizontal="left" vertical="center" wrapText="1"/>
      <protection locked="0"/>
    </xf>
    <xf numFmtId="0" fontId="39" fillId="0" borderId="22" xfId="0" applyFont="1" applyBorder="1" applyAlignment="1" applyProtection="1">
      <alignment horizontal="center" vertical="center" wrapText="1"/>
      <protection locked="0"/>
    </xf>
    <xf numFmtId="4" fontId="39" fillId="0" borderId="22" xfId="0" applyNumberFormat="1" applyFont="1" applyBorder="1" applyAlignment="1" applyProtection="1">
      <alignment vertical="center"/>
      <protection locked="0"/>
    </xf>
    <xf numFmtId="4" fontId="39" fillId="3" borderId="22" xfId="0" applyNumberFormat="1" applyFont="1" applyFill="1" applyBorder="1" applyAlignment="1" applyProtection="1">
      <alignment vertical="center"/>
      <protection locked="0"/>
    </xf>
    <xf numFmtId="0" fontId="40" fillId="0" borderId="3" xfId="0" applyFont="1" applyBorder="1" applyAlignment="1">
      <alignment vertical="center"/>
    </xf>
    <xf numFmtId="0" fontId="39" fillId="3" borderId="14" xfId="0" applyFont="1" applyFill="1" applyBorder="1" applyAlignment="1" applyProtection="1">
      <alignment horizontal="left" vertical="center"/>
      <protection locked="0"/>
    </xf>
    <xf numFmtId="0" fontId="39" fillId="0" borderId="0" xfId="0" applyFont="1" applyBorder="1" applyAlignment="1">
      <alignment horizontal="center" vertical="center"/>
    </xf>
    <xf numFmtId="0" fontId="11" fillId="0" borderId="3" xfId="0" applyFont="1" applyBorder="1" applyAlignment="1">
      <alignment vertical="center"/>
    </xf>
    <xf numFmtId="0" fontId="11" fillId="0" borderId="0" xfId="0" applyFont="1" applyAlignment="1">
      <alignment horizontal="left" vertical="center"/>
    </xf>
    <xf numFmtId="0" fontId="11" fillId="0" borderId="0" xfId="0" applyFont="1" applyAlignment="1">
      <alignment horizontal="left" vertical="center" wrapText="1"/>
    </xf>
    <xf numFmtId="0" fontId="11" fillId="0" borderId="0" xfId="0" applyFont="1" applyAlignment="1" applyProtection="1">
      <alignment vertical="center"/>
      <protection locked="0"/>
    </xf>
    <xf numFmtId="0" fontId="11" fillId="0" borderId="14" xfId="0" applyFont="1" applyBorder="1" applyAlignment="1">
      <alignment vertical="center"/>
    </xf>
    <xf numFmtId="0" fontId="11" fillId="0" borderId="0" xfId="0" applyFont="1" applyBorder="1" applyAlignment="1">
      <alignment vertical="center"/>
    </xf>
    <xf numFmtId="0" fontId="11" fillId="0" borderId="15" xfId="0" applyFont="1" applyBorder="1" applyAlignment="1">
      <alignment vertical="center"/>
    </xf>
    <xf numFmtId="0" fontId="12" fillId="0" borderId="3" xfId="0" applyFont="1" applyBorder="1" applyAlignment="1">
      <alignment vertical="center"/>
    </xf>
    <xf numFmtId="0" fontId="12" fillId="0" borderId="0" xfId="0" applyFont="1" applyAlignment="1">
      <alignment horizontal="left" vertical="center"/>
    </xf>
    <xf numFmtId="0" fontId="12" fillId="0" borderId="0" xfId="0" applyFont="1" applyAlignment="1">
      <alignment horizontal="left" vertical="center" wrapText="1"/>
    </xf>
    <xf numFmtId="4" fontId="12" fillId="0" borderId="0" xfId="0" applyNumberFormat="1" applyFont="1" applyAlignment="1">
      <alignment vertical="center"/>
    </xf>
    <xf numFmtId="0" fontId="12" fillId="0" borderId="0" xfId="0" applyFont="1" applyAlignment="1" applyProtection="1">
      <alignment vertical="center"/>
      <protection locked="0"/>
    </xf>
    <xf numFmtId="0" fontId="12" fillId="0" borderId="14" xfId="0" applyFont="1" applyBorder="1" applyAlignment="1">
      <alignment vertical="center"/>
    </xf>
    <xf numFmtId="0" fontId="12" fillId="0" borderId="0" xfId="0" applyFont="1" applyBorder="1" applyAlignment="1">
      <alignment vertical="center"/>
    </xf>
    <xf numFmtId="0" fontId="12" fillId="0" borderId="15" xfId="0" applyFont="1" applyBorder="1" applyAlignment="1">
      <alignment vertical="center"/>
    </xf>
    <xf numFmtId="0" fontId="24" fillId="3" borderId="19" xfId="0" applyFont="1" applyFill="1" applyBorder="1" applyAlignment="1" applyProtection="1">
      <alignment horizontal="left" vertical="center"/>
      <protection locked="0"/>
    </xf>
    <xf numFmtId="0" fontId="24" fillId="0" borderId="20" xfId="0" applyFont="1" applyBorder="1" applyAlignment="1">
      <alignment horizontal="center" vertical="center"/>
    </xf>
    <xf numFmtId="0" fontId="0" fillId="0" borderId="20" xfId="0" applyFont="1" applyBorder="1" applyAlignment="1">
      <alignment vertical="center"/>
    </xf>
    <xf numFmtId="166" fontId="24" fillId="0" borderId="20" xfId="0" applyNumberFormat="1" applyFont="1" applyBorder="1" applyAlignment="1">
      <alignment vertical="center"/>
    </xf>
    <xf numFmtId="166" fontId="24" fillId="0" borderId="21" xfId="0" applyNumberFormat="1" applyFont="1" applyBorder="1" applyAlignment="1">
      <alignment vertical="center"/>
    </xf>
    <xf numFmtId="0" fontId="0" fillId="0" borderId="19" xfId="0" applyFont="1" applyBorder="1" applyAlignment="1">
      <alignment vertical="center"/>
    </xf>
    <xf numFmtId="0" fontId="0" fillId="0" borderId="20" xfId="0" applyBorder="1" applyAlignment="1">
      <alignment vertical="center"/>
    </xf>
    <xf numFmtId="0" fontId="0" fillId="0" borderId="21" xfId="0" applyFont="1" applyBorder="1" applyAlignment="1">
      <alignment vertical="center"/>
    </xf>
    <xf numFmtId="0" fontId="10" fillId="0" borderId="19" xfId="0" applyFont="1" applyBorder="1" applyAlignment="1">
      <alignment vertical="center"/>
    </xf>
    <xf numFmtId="0" fontId="10" fillId="0" borderId="20" xfId="0" applyFont="1" applyBorder="1" applyAlignment="1">
      <alignment vertical="center"/>
    </xf>
    <xf numFmtId="0" fontId="10" fillId="0" borderId="21" xfId="0" applyFont="1" applyBorder="1" applyAlignment="1">
      <alignment vertical="center"/>
    </xf>
    <xf numFmtId="0" fontId="9" fillId="0" borderId="19" xfId="0" applyFont="1" applyBorder="1" applyAlignment="1">
      <alignment vertical="center"/>
    </xf>
    <xf numFmtId="0" fontId="9" fillId="0" borderId="20" xfId="0" applyFont="1" applyBorder="1" applyAlignment="1">
      <alignment vertical="center"/>
    </xf>
    <xf numFmtId="0" fontId="9" fillId="0" borderId="21" xfId="0" applyFont="1" applyBorder="1" applyAlignment="1">
      <alignment vertical="center"/>
    </xf>
  </cellXfs>
  <cellStyles count="2">
    <cellStyle name="Normal" xfId="0" builtinId="0" customBuiltin="1"/>
    <cellStyle name="Hyperlink" xfId="1" builtinId="8"/>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0" Type="http://schemas.openxmlformats.org/officeDocument/2006/relationships/worksheet" Target="worksheets/sheet20.xml" /><Relationship Id="rId21" Type="http://schemas.openxmlformats.org/officeDocument/2006/relationships/worksheet" Target="worksheets/sheet21.xml" /><Relationship Id="rId22" Type="http://schemas.openxmlformats.org/officeDocument/2006/relationships/worksheet" Target="worksheets/sheet22.xml" /><Relationship Id="rId23" Type="http://schemas.openxmlformats.org/officeDocument/2006/relationships/worksheet" Target="worksheets/sheet23.xml" /><Relationship Id="rId24" Type="http://schemas.openxmlformats.org/officeDocument/2006/relationships/styles" Target="styles.xml" /><Relationship Id="rId25" Type="http://schemas.openxmlformats.org/officeDocument/2006/relationships/theme" Target="theme/theme1.xml" /><Relationship Id="rId26" Type="http://schemas.openxmlformats.org/officeDocument/2006/relationships/calcChain" Target="calcChain.xml" /><Relationship Id="rId27"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4.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5.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6.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7.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8.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9.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0.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4.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5.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6.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7.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8.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9.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0.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drawing" Target="../drawings/drawing3.xml" /></Relationships>
</file>

<file path=xl/worksheets/_rels/sheet4.xml.rels>&#65279;<?xml version="1.0" encoding="utf-8"?><Relationships xmlns="http://schemas.openxmlformats.org/package/2006/relationships"><Relationship Id="rId1" Type="http://schemas.openxmlformats.org/officeDocument/2006/relationships/drawing" Target="../drawings/drawing4.xml" /></Relationships>
</file>

<file path=xl/worksheets/_rels/sheet5.xml.rels>&#65279;<?xml version="1.0" encoding="utf-8"?><Relationships xmlns="http://schemas.openxmlformats.org/package/2006/relationships"><Relationship Id="rId1" Type="http://schemas.openxmlformats.org/officeDocument/2006/relationships/drawing" Target="../drawings/drawing5.xml" /></Relationships>
</file>

<file path=xl/worksheets/_rels/sheet6.xml.rels>&#65279;<?xml version="1.0" encoding="utf-8"?><Relationships xmlns="http://schemas.openxmlformats.org/package/2006/relationships"><Relationship Id="rId1" Type="http://schemas.openxmlformats.org/officeDocument/2006/relationships/drawing" Target="../drawings/drawing6.xml" /></Relationships>
</file>

<file path=xl/worksheets/_rels/sheet7.xml.rels>&#65279;<?xml version="1.0" encoding="utf-8"?><Relationships xmlns="http://schemas.openxmlformats.org/package/2006/relationships"><Relationship Id="rId1" Type="http://schemas.openxmlformats.org/officeDocument/2006/relationships/drawing" Target="../drawings/drawing7.xml" /></Relationships>
</file>

<file path=xl/worksheets/_rels/sheet8.xml.rels>&#65279;<?xml version="1.0" encoding="utf-8"?><Relationships xmlns="http://schemas.openxmlformats.org/package/2006/relationships"><Relationship Id="rId1" Type="http://schemas.openxmlformats.org/officeDocument/2006/relationships/drawing" Target="../drawings/drawing8.xml" /></Relationships>
</file>

<file path=xl/worksheets/_rels/sheet9.xml.rels>&#65279;<?xml version="1.0" encoding="utf-8"?><Relationships xmlns="http://schemas.openxmlformats.org/package/2006/relationships"><Relationship Id="rId1" Type="http://schemas.openxmlformats.org/officeDocument/2006/relationships/drawing" Target="../drawings/drawing9.xml" /></Relationships>
</file>

<file path=xl/worksheets/_rels/sheet10.xml.rels>&#65279;<?xml version="1.0" encoding="utf-8"?><Relationships xmlns="http://schemas.openxmlformats.org/package/2006/relationships"><Relationship Id="rId1" Type="http://schemas.openxmlformats.org/officeDocument/2006/relationships/drawing" Target="../drawings/drawing10.xml" /></Relationships>
</file>

<file path=xl/worksheets/_rels/sheet11.xml.rels>&#65279;<?xml version="1.0" encoding="utf-8"?><Relationships xmlns="http://schemas.openxmlformats.org/package/2006/relationships"><Relationship Id="rId1" Type="http://schemas.openxmlformats.org/officeDocument/2006/relationships/drawing" Target="../drawings/drawing11.xml" /></Relationships>
</file>

<file path=xl/worksheets/_rels/sheet12.xml.rels>&#65279;<?xml version="1.0" encoding="utf-8"?><Relationships xmlns="http://schemas.openxmlformats.org/package/2006/relationships"><Relationship Id="rId1" Type="http://schemas.openxmlformats.org/officeDocument/2006/relationships/drawing" Target="../drawings/drawing12.xml" /></Relationships>
</file>

<file path=xl/worksheets/_rels/sheet13.xml.rels>&#65279;<?xml version="1.0" encoding="utf-8"?><Relationships xmlns="http://schemas.openxmlformats.org/package/2006/relationships"><Relationship Id="rId1" Type="http://schemas.openxmlformats.org/officeDocument/2006/relationships/drawing" Target="../drawings/drawing13.xml" /></Relationships>
</file>

<file path=xl/worksheets/_rels/sheet14.xml.rels>&#65279;<?xml version="1.0" encoding="utf-8"?><Relationships xmlns="http://schemas.openxmlformats.org/package/2006/relationships"><Relationship Id="rId1" Type="http://schemas.openxmlformats.org/officeDocument/2006/relationships/drawing" Target="../drawings/drawing14.xml" /></Relationships>
</file>

<file path=xl/worksheets/_rels/sheet15.xml.rels>&#65279;<?xml version="1.0" encoding="utf-8"?><Relationships xmlns="http://schemas.openxmlformats.org/package/2006/relationships"><Relationship Id="rId1" Type="http://schemas.openxmlformats.org/officeDocument/2006/relationships/drawing" Target="../drawings/drawing15.xml" /></Relationships>
</file>

<file path=xl/worksheets/_rels/sheet16.xml.rels>&#65279;<?xml version="1.0" encoding="utf-8"?><Relationships xmlns="http://schemas.openxmlformats.org/package/2006/relationships"><Relationship Id="rId1" Type="http://schemas.openxmlformats.org/officeDocument/2006/relationships/drawing" Target="../drawings/drawing16.xml" /></Relationships>
</file>

<file path=xl/worksheets/_rels/sheet17.xml.rels>&#65279;<?xml version="1.0" encoding="utf-8"?><Relationships xmlns="http://schemas.openxmlformats.org/package/2006/relationships"><Relationship Id="rId1" Type="http://schemas.openxmlformats.org/officeDocument/2006/relationships/drawing" Target="../drawings/drawing17.xml" /></Relationships>
</file>

<file path=xl/worksheets/_rels/sheet18.xml.rels>&#65279;<?xml version="1.0" encoding="utf-8"?><Relationships xmlns="http://schemas.openxmlformats.org/package/2006/relationships"><Relationship Id="rId1" Type="http://schemas.openxmlformats.org/officeDocument/2006/relationships/drawing" Target="../drawings/drawing18.xml" /></Relationships>
</file>

<file path=xl/worksheets/_rels/sheet19.xml.rels>&#65279;<?xml version="1.0" encoding="utf-8"?><Relationships xmlns="http://schemas.openxmlformats.org/package/2006/relationships"><Relationship Id="rId1" Type="http://schemas.openxmlformats.org/officeDocument/2006/relationships/drawing" Target="../drawings/drawing19.xml" /></Relationships>
</file>

<file path=xl/worksheets/_rels/sheet20.xml.rels>&#65279;<?xml version="1.0" encoding="utf-8"?><Relationships xmlns="http://schemas.openxmlformats.org/package/2006/relationships"><Relationship Id="rId1" Type="http://schemas.openxmlformats.org/officeDocument/2006/relationships/drawing" Target="../drawings/drawing20.xml" /></Relationships>
</file>

<file path=xl/worksheets/_rels/sheet21.xml.rels>&#65279;<?xml version="1.0" encoding="utf-8"?><Relationships xmlns="http://schemas.openxmlformats.org/package/2006/relationships"><Relationship Id="rId1" Type="http://schemas.openxmlformats.org/officeDocument/2006/relationships/drawing" Target="../drawings/drawing21.xml" /></Relationships>
</file>

<file path=xl/worksheets/_rels/sheet22.xml.rels>&#65279;<?xml version="1.0" encoding="utf-8"?><Relationships xmlns="http://schemas.openxmlformats.org/package/2006/relationships"><Relationship Id="rId1" Type="http://schemas.openxmlformats.org/officeDocument/2006/relationships/drawing" Target="../drawings/drawing22.xml" /></Relationships>
</file>

<file path=xl/worksheets/_rels/sheet23.xml.rels>&#65279;<?xml version="1.0" encoding="utf-8"?><Relationships xmlns="http://schemas.openxmlformats.org/package/2006/relationships"><Relationship Id="rId1" Type="http://schemas.openxmlformats.org/officeDocument/2006/relationships/drawing" Target="../drawings/drawing23.xml"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sheetViews>
  <cols>
    <col min="1" max="1" width="8.332031" style="1" customWidth="1"/>
    <col min="2" max="2" width="1.667969" style="1" customWidth="1"/>
    <col min="3" max="3" width="4.160156" style="1" customWidth="1"/>
    <col min="4" max="4" width="2.660156" style="1" customWidth="1"/>
    <col min="5" max="5" width="2.660156" style="1" customWidth="1"/>
    <col min="6" max="6" width="2.660156" style="1" customWidth="1"/>
    <col min="7" max="7" width="2.660156" style="1" customWidth="1"/>
    <col min="8" max="8" width="2.660156" style="1" customWidth="1"/>
    <col min="9" max="9" width="2.660156" style="1" customWidth="1"/>
    <col min="10" max="10" width="2.660156" style="1" customWidth="1"/>
    <col min="11" max="11" width="2.660156" style="1" customWidth="1"/>
    <col min="12" max="12" width="2.660156" style="1" customWidth="1"/>
    <col min="13" max="13" width="2.660156" style="1" customWidth="1"/>
    <col min="14" max="14" width="2.660156" style="1" customWidth="1"/>
    <col min="15" max="15" width="2.660156" style="1" customWidth="1"/>
    <col min="16" max="16" width="2.660156" style="1" customWidth="1"/>
    <col min="17" max="17" width="2.660156" style="1" customWidth="1"/>
    <col min="18" max="18" width="2.660156" style="1" customWidth="1"/>
    <col min="19" max="19" width="2.660156" style="1" customWidth="1"/>
    <col min="20" max="20" width="2.660156" style="1" customWidth="1"/>
    <col min="21" max="21" width="2.660156" style="1" customWidth="1"/>
    <col min="22" max="22" width="2.660156" style="1" customWidth="1"/>
    <col min="23" max="23" width="2.660156" style="1" customWidth="1"/>
    <col min="24" max="24" width="2.660156" style="1" customWidth="1"/>
    <col min="25" max="25" width="2.660156" style="1" customWidth="1"/>
    <col min="26" max="26" width="2.660156" style="1" customWidth="1"/>
    <col min="27" max="27" width="2.660156" style="1" customWidth="1"/>
    <col min="28" max="28" width="2.660156" style="1" customWidth="1"/>
    <col min="29" max="29" width="2.660156" style="1" customWidth="1"/>
    <col min="30" max="30" width="2.660156" style="1" customWidth="1"/>
    <col min="31" max="31" width="2.660156" style="1" customWidth="1"/>
    <col min="32" max="32" width="2.660156" style="1" customWidth="1"/>
    <col min="33" max="33" width="2.660156" style="1" customWidth="1"/>
    <col min="34" max="34" width="3.332031" style="1" customWidth="1"/>
    <col min="35" max="35" width="31.66016" style="1" customWidth="1"/>
    <col min="36" max="36" width="2.5" style="1" customWidth="1"/>
    <col min="37" max="37" width="2.5" style="1" customWidth="1"/>
    <col min="38" max="38" width="8.332031" style="1" customWidth="1"/>
    <col min="39" max="39" width="3.332031" style="1" customWidth="1"/>
    <col min="40" max="40" width="13.33203" style="1" customWidth="1"/>
    <col min="41" max="41" width="7.5" style="1" customWidth="1"/>
    <col min="42" max="42" width="4.160156" style="1" customWidth="1"/>
    <col min="43" max="43" width="15.66016" style="1" hidden="1" customWidth="1"/>
    <col min="44" max="44" width="13.66016" style="1" customWidth="1"/>
    <col min="45" max="45" width="25.83203" style="1" hidden="1" customWidth="1"/>
    <col min="46" max="46" width="25.83203" style="1" hidden="1" customWidth="1"/>
    <col min="47" max="47" width="25.83203" style="1" hidden="1" customWidth="1"/>
    <col min="48" max="48" width="21.66016" style="1" hidden="1" customWidth="1"/>
    <col min="49" max="49" width="21.66016" style="1" hidden="1" customWidth="1"/>
    <col min="50" max="50" width="25" style="1" hidden="1" customWidth="1"/>
    <col min="51" max="51" width="25" style="1" hidden="1" customWidth="1"/>
    <col min="52" max="52" width="21.66016" style="1" hidden="1" customWidth="1"/>
    <col min="53" max="53" width="19.16016" style="1" hidden="1" customWidth="1"/>
    <col min="54" max="54" width="25" style="1" hidden="1" customWidth="1"/>
    <col min="55" max="55" width="21.66016" style="1" hidden="1" customWidth="1"/>
    <col min="56" max="56" width="19.16016" style="1" hidden="1" customWidth="1"/>
    <col min="57" max="57" width="66.5" style="1" customWidth="1"/>
    <col min="71" max="71" width="9.332031" style="1" hidden="1"/>
    <col min="72" max="72" width="9.332031" style="1" hidden="1"/>
    <col min="73" max="73" width="9.332031" style="1" hidden="1"/>
    <col min="74" max="74" width="9.332031" style="1" hidden="1"/>
    <col min="75" max="75" width="9.332031" style="1" hidden="1"/>
    <col min="76" max="76" width="9.332031" style="1" hidden="1"/>
    <col min="77" max="77" width="9.332031" style="1" hidden="1"/>
    <col min="78" max="78" width="9.332031" style="1" hidden="1"/>
    <col min="79" max="79" width="9.332031" style="1" hidden="1"/>
    <col min="80" max="80" width="9.332031" style="1" hidden="1"/>
    <col min="81" max="81" width="9.332031" style="1" hidden="1"/>
    <col min="82" max="82" width="9.332031" style="1" hidden="1"/>
    <col min="83" max="83" width="9.332031" style="1" hidden="1"/>
    <col min="84" max="84" width="9.332031" style="1" hidden="1"/>
    <col min="85" max="85" width="9.332031" style="1" hidden="1"/>
    <col min="86" max="86" width="9.332031" style="1" hidden="1"/>
    <col min="87" max="87" width="9.332031" style="1" hidden="1"/>
    <col min="88" max="88" width="9.332031" style="1" hidden="1"/>
    <col min="89" max="89" width="9.332031" style="1" hidden="1"/>
    <col min="90" max="90" width="9.332031" style="1" hidden="1"/>
    <col min="91" max="91" width="9.332031" style="1" hidden="1"/>
  </cols>
  <sheetData>
    <row r="1">
      <c r="A1" s="17" t="s">
        <v>0</v>
      </c>
      <c r="AZ1" s="17" t="s">
        <v>1</v>
      </c>
      <c r="BA1" s="17" t="s">
        <v>2</v>
      </c>
      <c r="BB1" s="17" t="s">
        <v>1</v>
      </c>
      <c r="BT1" s="17" t="s">
        <v>3</v>
      </c>
      <c r="BU1" s="17" t="s">
        <v>3</v>
      </c>
      <c r="BV1" s="17" t="s">
        <v>4</v>
      </c>
    </row>
    <row r="2" s="1" customFormat="1" ht="36.96" customHeight="1">
      <c r="AR2" s="18" t="s">
        <v>5</v>
      </c>
      <c r="AS2" s="1"/>
      <c r="AT2" s="1"/>
      <c r="AU2" s="1"/>
      <c r="AV2" s="1"/>
      <c r="AW2" s="1"/>
      <c r="AX2" s="1"/>
      <c r="AY2" s="1"/>
      <c r="AZ2" s="1"/>
      <c r="BA2" s="1"/>
      <c r="BB2" s="1"/>
      <c r="BC2" s="1"/>
      <c r="BD2" s="1"/>
      <c r="BE2" s="1"/>
      <c r="BS2" s="19" t="s">
        <v>6</v>
      </c>
      <c r="BT2" s="19" t="s">
        <v>7</v>
      </c>
    </row>
    <row r="3" s="1" customFormat="1" ht="6.96" customHeight="1">
      <c r="B3" s="20"/>
      <c r="C3" s="21"/>
      <c r="D3" s="21"/>
      <c r="E3" s="21"/>
      <c r="F3" s="21"/>
      <c r="G3" s="21"/>
      <c r="H3" s="21"/>
      <c r="I3" s="21"/>
      <c r="J3" s="21"/>
      <c r="K3" s="21"/>
      <c r="L3" s="21"/>
      <c r="M3" s="21"/>
      <c r="N3" s="21"/>
      <c r="O3" s="21"/>
      <c r="P3" s="21"/>
      <c r="Q3" s="21"/>
      <c r="R3" s="21"/>
      <c r="S3" s="21"/>
      <c r="T3" s="21"/>
      <c r="U3" s="21"/>
      <c r="V3" s="21"/>
      <c r="W3" s="21"/>
      <c r="X3" s="21"/>
      <c r="Y3" s="21"/>
      <c r="Z3" s="21"/>
      <c r="AA3" s="21"/>
      <c r="AB3" s="21"/>
      <c r="AC3" s="21"/>
      <c r="AD3" s="21"/>
      <c r="AE3" s="21"/>
      <c r="AF3" s="21"/>
      <c r="AG3" s="21"/>
      <c r="AH3" s="21"/>
      <c r="AI3" s="21"/>
      <c r="AJ3" s="21"/>
      <c r="AK3" s="21"/>
      <c r="AL3" s="21"/>
      <c r="AM3" s="21"/>
      <c r="AN3" s="21"/>
      <c r="AO3" s="21"/>
      <c r="AP3" s="21"/>
      <c r="AQ3" s="21"/>
      <c r="AR3" s="22"/>
      <c r="BS3" s="19" t="s">
        <v>6</v>
      </c>
      <c r="BT3" s="19" t="s">
        <v>8</v>
      </c>
    </row>
    <row r="4" s="1" customFormat="1" ht="24.96" customHeight="1">
      <c r="B4" s="22"/>
      <c r="D4" s="23" t="s">
        <v>9</v>
      </c>
      <c r="AR4" s="22"/>
      <c r="AS4" s="24" t="s">
        <v>10</v>
      </c>
      <c r="BE4" s="25" t="s">
        <v>11</v>
      </c>
      <c r="BS4" s="19" t="s">
        <v>6</v>
      </c>
    </row>
    <row r="5" s="1" customFormat="1" ht="12" customHeight="1">
      <c r="B5" s="22"/>
      <c r="D5" s="26" t="s">
        <v>12</v>
      </c>
      <c r="K5" s="27" t="s">
        <v>13</v>
      </c>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R5" s="22"/>
      <c r="BE5" s="28" t="s">
        <v>14</v>
      </c>
      <c r="BS5" s="19" t="s">
        <v>6</v>
      </c>
    </row>
    <row r="6" s="1" customFormat="1" ht="36.96" customHeight="1">
      <c r="B6" s="22"/>
      <c r="D6" s="29" t="s">
        <v>15</v>
      </c>
      <c r="K6" s="30" t="s">
        <v>16</v>
      </c>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R6" s="22"/>
      <c r="BE6" s="31"/>
      <c r="BS6" s="19" t="s">
        <v>6</v>
      </c>
    </row>
    <row r="7" s="1" customFormat="1" ht="12" customHeight="1">
      <c r="B7" s="22"/>
      <c r="D7" s="32" t="s">
        <v>17</v>
      </c>
      <c r="K7" s="27" t="s">
        <v>1</v>
      </c>
      <c r="AK7" s="32" t="s">
        <v>18</v>
      </c>
      <c r="AN7" s="27" t="s">
        <v>1</v>
      </c>
      <c r="AR7" s="22"/>
      <c r="BE7" s="31"/>
      <c r="BS7" s="19" t="s">
        <v>6</v>
      </c>
    </row>
    <row r="8" s="1" customFormat="1" ht="12" customHeight="1">
      <c r="B8" s="22"/>
      <c r="D8" s="32" t="s">
        <v>19</v>
      </c>
      <c r="K8" s="27" t="s">
        <v>20</v>
      </c>
      <c r="AK8" s="32" t="s">
        <v>21</v>
      </c>
      <c r="AN8" s="33" t="s">
        <v>22</v>
      </c>
      <c r="AR8" s="22"/>
      <c r="BE8" s="31"/>
      <c r="BS8" s="19" t="s">
        <v>6</v>
      </c>
    </row>
    <row r="9" s="1" customFormat="1" ht="14.4" customHeight="1">
      <c r="B9" s="22"/>
      <c r="AR9" s="22"/>
      <c r="BE9" s="31"/>
      <c r="BS9" s="19" t="s">
        <v>6</v>
      </c>
    </row>
    <row r="10" s="1" customFormat="1" ht="12" customHeight="1">
      <c r="B10" s="22"/>
      <c r="D10" s="32" t="s">
        <v>23</v>
      </c>
      <c r="AK10" s="32" t="s">
        <v>24</v>
      </c>
      <c r="AN10" s="27" t="s">
        <v>25</v>
      </c>
      <c r="AR10" s="22"/>
      <c r="BE10" s="31"/>
      <c r="BS10" s="19" t="s">
        <v>6</v>
      </c>
    </row>
    <row r="11" s="1" customFormat="1" ht="18.48" customHeight="1">
      <c r="B11" s="22"/>
      <c r="E11" s="27" t="s">
        <v>26</v>
      </c>
      <c r="AK11" s="32" t="s">
        <v>27</v>
      </c>
      <c r="AN11" s="27" t="s">
        <v>28</v>
      </c>
      <c r="AR11" s="22"/>
      <c r="BE11" s="31"/>
      <c r="BS11" s="19" t="s">
        <v>6</v>
      </c>
    </row>
    <row r="12" s="1" customFormat="1" ht="6.96" customHeight="1">
      <c r="B12" s="22"/>
      <c r="AR12" s="22"/>
      <c r="BE12" s="31"/>
      <c r="BS12" s="19" t="s">
        <v>6</v>
      </c>
    </row>
    <row r="13" s="1" customFormat="1" ht="12" customHeight="1">
      <c r="B13" s="22"/>
      <c r="D13" s="32" t="s">
        <v>29</v>
      </c>
      <c r="AK13" s="32" t="s">
        <v>24</v>
      </c>
      <c r="AN13" s="34" t="s">
        <v>30</v>
      </c>
      <c r="AR13" s="22"/>
      <c r="BE13" s="31"/>
      <c r="BS13" s="19" t="s">
        <v>6</v>
      </c>
    </row>
    <row r="14">
      <c r="B14" s="22"/>
      <c r="E14" s="34" t="s">
        <v>30</v>
      </c>
      <c r="F14" s="35"/>
      <c r="G14" s="35"/>
      <c r="H14" s="35"/>
      <c r="I14" s="35"/>
      <c r="J14" s="35"/>
      <c r="K14" s="35"/>
      <c r="L14" s="35"/>
      <c r="M14" s="35"/>
      <c r="N14" s="35"/>
      <c r="O14" s="35"/>
      <c r="P14" s="35"/>
      <c r="Q14" s="35"/>
      <c r="R14" s="35"/>
      <c r="S14" s="35"/>
      <c r="T14" s="35"/>
      <c r="U14" s="35"/>
      <c r="V14" s="35"/>
      <c r="W14" s="35"/>
      <c r="X14" s="35"/>
      <c r="Y14" s="35"/>
      <c r="Z14" s="35"/>
      <c r="AA14" s="35"/>
      <c r="AB14" s="35"/>
      <c r="AC14" s="35"/>
      <c r="AD14" s="35"/>
      <c r="AE14" s="35"/>
      <c r="AF14" s="35"/>
      <c r="AG14" s="35"/>
      <c r="AH14" s="35"/>
      <c r="AI14" s="35"/>
      <c r="AJ14" s="35"/>
      <c r="AK14" s="32" t="s">
        <v>27</v>
      </c>
      <c r="AN14" s="34" t="s">
        <v>30</v>
      </c>
      <c r="AR14" s="22"/>
      <c r="BE14" s="31"/>
      <c r="BS14" s="19" t="s">
        <v>6</v>
      </c>
    </row>
    <row r="15" s="1" customFormat="1" ht="6.96" customHeight="1">
      <c r="B15" s="22"/>
      <c r="AR15" s="22"/>
      <c r="BE15" s="31"/>
      <c r="BS15" s="19" t="s">
        <v>3</v>
      </c>
    </row>
    <row r="16" s="1" customFormat="1" ht="12" customHeight="1">
      <c r="B16" s="22"/>
      <c r="D16" s="32" t="s">
        <v>31</v>
      </c>
      <c r="AK16" s="32" t="s">
        <v>24</v>
      </c>
      <c r="AN16" s="27" t="s">
        <v>32</v>
      </c>
      <c r="AR16" s="22"/>
      <c r="BE16" s="31"/>
      <c r="BS16" s="19" t="s">
        <v>3</v>
      </c>
    </row>
    <row r="17" s="1" customFormat="1" ht="18.48" customHeight="1">
      <c r="B17" s="22"/>
      <c r="E17" s="27" t="s">
        <v>33</v>
      </c>
      <c r="AK17" s="32" t="s">
        <v>27</v>
      </c>
      <c r="AN17" s="27" t="s">
        <v>34</v>
      </c>
      <c r="AR17" s="22"/>
      <c r="BE17" s="31"/>
      <c r="BS17" s="19" t="s">
        <v>35</v>
      </c>
    </row>
    <row r="18" s="1" customFormat="1" ht="6.96" customHeight="1">
      <c r="B18" s="22"/>
      <c r="AR18" s="22"/>
      <c r="BE18" s="31"/>
      <c r="BS18" s="19" t="s">
        <v>6</v>
      </c>
    </row>
    <row r="19" s="1" customFormat="1" ht="12" customHeight="1">
      <c r="B19" s="22"/>
      <c r="D19" s="32" t="s">
        <v>36</v>
      </c>
      <c r="AK19" s="32" t="s">
        <v>24</v>
      </c>
      <c r="AN19" s="27" t="s">
        <v>1</v>
      </c>
      <c r="AR19" s="22"/>
      <c r="BE19" s="31"/>
      <c r="BS19" s="19" t="s">
        <v>6</v>
      </c>
    </row>
    <row r="20" s="1" customFormat="1" ht="18.48" customHeight="1">
      <c r="B20" s="22"/>
      <c r="E20" s="27" t="s">
        <v>20</v>
      </c>
      <c r="AK20" s="32" t="s">
        <v>27</v>
      </c>
      <c r="AN20" s="27" t="s">
        <v>1</v>
      </c>
      <c r="AR20" s="22"/>
      <c r="BE20" s="31"/>
      <c r="BS20" s="19" t="s">
        <v>35</v>
      </c>
    </row>
    <row r="21" s="1" customFormat="1" ht="6.96" customHeight="1">
      <c r="B21" s="22"/>
      <c r="AR21" s="22"/>
      <c r="BE21" s="31"/>
    </row>
    <row r="22" s="1" customFormat="1" ht="12" customHeight="1">
      <c r="B22" s="22"/>
      <c r="D22" s="32" t="s">
        <v>37</v>
      </c>
      <c r="AR22" s="22"/>
      <c r="BE22" s="31"/>
    </row>
    <row r="23" s="1" customFormat="1" ht="95.25" customHeight="1">
      <c r="B23" s="22"/>
      <c r="E23" s="36" t="s">
        <v>38</v>
      </c>
      <c r="F23" s="36"/>
      <c r="G23" s="36"/>
      <c r="H23" s="36"/>
      <c r="I23" s="36"/>
      <c r="J23" s="36"/>
      <c r="K23" s="36"/>
      <c r="L23" s="36"/>
      <c r="M23" s="36"/>
      <c r="N23" s="36"/>
      <c r="O23" s="36"/>
      <c r="P23" s="36"/>
      <c r="Q23" s="36"/>
      <c r="R23" s="36"/>
      <c r="S23" s="36"/>
      <c r="T23" s="36"/>
      <c r="U23" s="36"/>
      <c r="V23" s="36"/>
      <c r="W23" s="36"/>
      <c r="X23" s="36"/>
      <c r="Y23" s="36"/>
      <c r="Z23" s="36"/>
      <c r="AA23" s="36"/>
      <c r="AB23" s="36"/>
      <c r="AC23" s="36"/>
      <c r="AD23" s="36"/>
      <c r="AE23" s="36"/>
      <c r="AF23" s="36"/>
      <c r="AG23" s="36"/>
      <c r="AH23" s="36"/>
      <c r="AI23" s="36"/>
      <c r="AJ23" s="36"/>
      <c r="AK23" s="36"/>
      <c r="AL23" s="36"/>
      <c r="AM23" s="36"/>
      <c r="AN23" s="36"/>
      <c r="AR23" s="22"/>
      <c r="BE23" s="31"/>
    </row>
    <row r="24" s="1" customFormat="1" ht="6.96" customHeight="1">
      <c r="B24" s="22"/>
      <c r="AR24" s="22"/>
      <c r="BE24" s="31"/>
    </row>
    <row r="25" s="1" customFormat="1" ht="6.96" customHeight="1">
      <c r="B25" s="22"/>
      <c r="D25" s="37"/>
      <c r="E25" s="37"/>
      <c r="F25" s="37"/>
      <c r="G25" s="37"/>
      <c r="H25" s="37"/>
      <c r="I25" s="37"/>
      <c r="J25" s="37"/>
      <c r="K25" s="37"/>
      <c r="L25" s="37"/>
      <c r="M25" s="37"/>
      <c r="N25" s="37"/>
      <c r="O25" s="37"/>
      <c r="P25" s="37"/>
      <c r="Q25" s="37"/>
      <c r="R25" s="37"/>
      <c r="S25" s="37"/>
      <c r="T25" s="37"/>
      <c r="U25" s="37"/>
      <c r="V25" s="37"/>
      <c r="W25" s="37"/>
      <c r="X25" s="37"/>
      <c r="Y25" s="37"/>
      <c r="Z25" s="37"/>
      <c r="AA25" s="37"/>
      <c r="AB25" s="37"/>
      <c r="AC25" s="37"/>
      <c r="AD25" s="37"/>
      <c r="AE25" s="37"/>
      <c r="AF25" s="37"/>
      <c r="AG25" s="37"/>
      <c r="AH25" s="37"/>
      <c r="AI25" s="37"/>
      <c r="AJ25" s="37"/>
      <c r="AK25" s="37"/>
      <c r="AL25" s="37"/>
      <c r="AM25" s="37"/>
      <c r="AN25" s="37"/>
      <c r="AO25" s="37"/>
      <c r="AR25" s="22"/>
      <c r="BE25" s="31"/>
    </row>
    <row r="26" s="2" customFormat="1" ht="25.92" customHeight="1">
      <c r="A26" s="38"/>
      <c r="B26" s="39"/>
      <c r="C26" s="38"/>
      <c r="D26" s="40" t="s">
        <v>39</v>
      </c>
      <c r="E26" s="41"/>
      <c r="F26" s="41"/>
      <c r="G26" s="41"/>
      <c r="H26" s="41"/>
      <c r="I26" s="41"/>
      <c r="J26" s="41"/>
      <c r="K26" s="41"/>
      <c r="L26" s="41"/>
      <c r="M26" s="41"/>
      <c r="N26" s="41"/>
      <c r="O26" s="41"/>
      <c r="P26" s="41"/>
      <c r="Q26" s="41"/>
      <c r="R26" s="41"/>
      <c r="S26" s="41"/>
      <c r="T26" s="41"/>
      <c r="U26" s="41"/>
      <c r="V26" s="41"/>
      <c r="W26" s="41"/>
      <c r="X26" s="41"/>
      <c r="Y26" s="41"/>
      <c r="Z26" s="41"/>
      <c r="AA26" s="41"/>
      <c r="AB26" s="41"/>
      <c r="AC26" s="41"/>
      <c r="AD26" s="41"/>
      <c r="AE26" s="41"/>
      <c r="AF26" s="41"/>
      <c r="AG26" s="41"/>
      <c r="AH26" s="41"/>
      <c r="AI26" s="41"/>
      <c r="AJ26" s="41"/>
      <c r="AK26" s="42">
        <f>ROUND(AG94,2)</f>
        <v>0</v>
      </c>
      <c r="AL26" s="41"/>
      <c r="AM26" s="41"/>
      <c r="AN26" s="41"/>
      <c r="AO26" s="41"/>
      <c r="AP26" s="38"/>
      <c r="AQ26" s="38"/>
      <c r="AR26" s="39"/>
      <c r="BE26" s="31"/>
    </row>
    <row r="27" s="2" customFormat="1" ht="6.96" customHeight="1">
      <c r="A27" s="38"/>
      <c r="B27" s="39"/>
      <c r="C27" s="38"/>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c r="AQ27" s="38"/>
      <c r="AR27" s="39"/>
      <c r="BE27" s="31"/>
    </row>
    <row r="28" s="2" customFormat="1">
      <c r="A28" s="38"/>
      <c r="B28" s="39"/>
      <c r="C28" s="38"/>
      <c r="D28" s="38"/>
      <c r="E28" s="38"/>
      <c r="F28" s="38"/>
      <c r="G28" s="38"/>
      <c r="H28" s="38"/>
      <c r="I28" s="38"/>
      <c r="J28" s="38"/>
      <c r="K28" s="38"/>
      <c r="L28" s="43" t="s">
        <v>40</v>
      </c>
      <c r="M28" s="43"/>
      <c r="N28" s="43"/>
      <c r="O28" s="43"/>
      <c r="P28" s="43"/>
      <c r="Q28" s="38"/>
      <c r="R28" s="38"/>
      <c r="S28" s="38"/>
      <c r="T28" s="38"/>
      <c r="U28" s="38"/>
      <c r="V28" s="38"/>
      <c r="W28" s="43" t="s">
        <v>41</v>
      </c>
      <c r="X28" s="43"/>
      <c r="Y28" s="43"/>
      <c r="Z28" s="43"/>
      <c r="AA28" s="43"/>
      <c r="AB28" s="43"/>
      <c r="AC28" s="43"/>
      <c r="AD28" s="43"/>
      <c r="AE28" s="43"/>
      <c r="AF28" s="38"/>
      <c r="AG28" s="38"/>
      <c r="AH28" s="38"/>
      <c r="AI28" s="38"/>
      <c r="AJ28" s="38"/>
      <c r="AK28" s="43" t="s">
        <v>42</v>
      </c>
      <c r="AL28" s="43"/>
      <c r="AM28" s="43"/>
      <c r="AN28" s="43"/>
      <c r="AO28" s="43"/>
      <c r="AP28" s="38"/>
      <c r="AQ28" s="38"/>
      <c r="AR28" s="39"/>
      <c r="BE28" s="31"/>
    </row>
    <row r="29" s="3" customFormat="1" ht="14.4" customHeight="1">
      <c r="A29" s="3"/>
      <c r="B29" s="44"/>
      <c r="C29" s="3"/>
      <c r="D29" s="32" t="s">
        <v>43</v>
      </c>
      <c r="E29" s="3"/>
      <c r="F29" s="32" t="s">
        <v>44</v>
      </c>
      <c r="G29" s="3"/>
      <c r="H29" s="3"/>
      <c r="I29" s="3"/>
      <c r="J29" s="3"/>
      <c r="K29" s="3"/>
      <c r="L29" s="45">
        <v>0.20999999999999999</v>
      </c>
      <c r="M29" s="3"/>
      <c r="N29" s="3"/>
      <c r="O29" s="3"/>
      <c r="P29" s="3"/>
      <c r="Q29" s="3"/>
      <c r="R29" s="3"/>
      <c r="S29" s="3"/>
      <c r="T29" s="3"/>
      <c r="U29" s="3"/>
      <c r="V29" s="3"/>
      <c r="W29" s="46">
        <f>ROUND(AZ94, 2)</f>
        <v>0</v>
      </c>
      <c r="X29" s="3"/>
      <c r="Y29" s="3"/>
      <c r="Z29" s="3"/>
      <c r="AA29" s="3"/>
      <c r="AB29" s="3"/>
      <c r="AC29" s="3"/>
      <c r="AD29" s="3"/>
      <c r="AE29" s="3"/>
      <c r="AF29" s="3"/>
      <c r="AG29" s="3"/>
      <c r="AH29" s="3"/>
      <c r="AI29" s="3"/>
      <c r="AJ29" s="3"/>
      <c r="AK29" s="46">
        <f>ROUND(AV94, 2)</f>
        <v>0</v>
      </c>
      <c r="AL29" s="3"/>
      <c r="AM29" s="3"/>
      <c r="AN29" s="3"/>
      <c r="AO29" s="3"/>
      <c r="AP29" s="3"/>
      <c r="AQ29" s="3"/>
      <c r="AR29" s="44"/>
      <c r="BE29" s="47"/>
    </row>
    <row r="30" s="3" customFormat="1" ht="14.4" customHeight="1">
      <c r="A30" s="3"/>
      <c r="B30" s="44"/>
      <c r="C30" s="3"/>
      <c r="D30" s="3"/>
      <c r="E30" s="3"/>
      <c r="F30" s="32" t="s">
        <v>45</v>
      </c>
      <c r="G30" s="3"/>
      <c r="H30" s="3"/>
      <c r="I30" s="3"/>
      <c r="J30" s="3"/>
      <c r="K30" s="3"/>
      <c r="L30" s="45">
        <v>0.14999999999999999</v>
      </c>
      <c r="M30" s="3"/>
      <c r="N30" s="3"/>
      <c r="O30" s="3"/>
      <c r="P30" s="3"/>
      <c r="Q30" s="3"/>
      <c r="R30" s="3"/>
      <c r="S30" s="3"/>
      <c r="T30" s="3"/>
      <c r="U30" s="3"/>
      <c r="V30" s="3"/>
      <c r="W30" s="46">
        <f>ROUND(BA94, 2)</f>
        <v>0</v>
      </c>
      <c r="X30" s="3"/>
      <c r="Y30" s="3"/>
      <c r="Z30" s="3"/>
      <c r="AA30" s="3"/>
      <c r="AB30" s="3"/>
      <c r="AC30" s="3"/>
      <c r="AD30" s="3"/>
      <c r="AE30" s="3"/>
      <c r="AF30" s="3"/>
      <c r="AG30" s="3"/>
      <c r="AH30" s="3"/>
      <c r="AI30" s="3"/>
      <c r="AJ30" s="3"/>
      <c r="AK30" s="46">
        <f>ROUND(AW94, 2)</f>
        <v>0</v>
      </c>
      <c r="AL30" s="3"/>
      <c r="AM30" s="3"/>
      <c r="AN30" s="3"/>
      <c r="AO30" s="3"/>
      <c r="AP30" s="3"/>
      <c r="AQ30" s="3"/>
      <c r="AR30" s="44"/>
      <c r="BE30" s="47"/>
    </row>
    <row r="31" hidden="1" s="3" customFormat="1" ht="14.4" customHeight="1">
      <c r="A31" s="3"/>
      <c r="B31" s="44"/>
      <c r="C31" s="3"/>
      <c r="D31" s="3"/>
      <c r="E31" s="3"/>
      <c r="F31" s="32" t="s">
        <v>46</v>
      </c>
      <c r="G31" s="3"/>
      <c r="H31" s="3"/>
      <c r="I31" s="3"/>
      <c r="J31" s="3"/>
      <c r="K31" s="3"/>
      <c r="L31" s="45">
        <v>0.20999999999999999</v>
      </c>
      <c r="M31" s="3"/>
      <c r="N31" s="3"/>
      <c r="O31" s="3"/>
      <c r="P31" s="3"/>
      <c r="Q31" s="3"/>
      <c r="R31" s="3"/>
      <c r="S31" s="3"/>
      <c r="T31" s="3"/>
      <c r="U31" s="3"/>
      <c r="V31" s="3"/>
      <c r="W31" s="46">
        <f>ROUND(BB94, 2)</f>
        <v>0</v>
      </c>
      <c r="X31" s="3"/>
      <c r="Y31" s="3"/>
      <c r="Z31" s="3"/>
      <c r="AA31" s="3"/>
      <c r="AB31" s="3"/>
      <c r="AC31" s="3"/>
      <c r="AD31" s="3"/>
      <c r="AE31" s="3"/>
      <c r="AF31" s="3"/>
      <c r="AG31" s="3"/>
      <c r="AH31" s="3"/>
      <c r="AI31" s="3"/>
      <c r="AJ31" s="3"/>
      <c r="AK31" s="46">
        <v>0</v>
      </c>
      <c r="AL31" s="3"/>
      <c r="AM31" s="3"/>
      <c r="AN31" s="3"/>
      <c r="AO31" s="3"/>
      <c r="AP31" s="3"/>
      <c r="AQ31" s="3"/>
      <c r="AR31" s="44"/>
      <c r="BE31" s="47"/>
    </row>
    <row r="32" hidden="1" s="3" customFormat="1" ht="14.4" customHeight="1">
      <c r="A32" s="3"/>
      <c r="B32" s="44"/>
      <c r="C32" s="3"/>
      <c r="D32" s="3"/>
      <c r="E32" s="3"/>
      <c r="F32" s="32" t="s">
        <v>47</v>
      </c>
      <c r="G32" s="3"/>
      <c r="H32" s="3"/>
      <c r="I32" s="3"/>
      <c r="J32" s="3"/>
      <c r="K32" s="3"/>
      <c r="L32" s="45">
        <v>0.14999999999999999</v>
      </c>
      <c r="M32" s="3"/>
      <c r="N32" s="3"/>
      <c r="O32" s="3"/>
      <c r="P32" s="3"/>
      <c r="Q32" s="3"/>
      <c r="R32" s="3"/>
      <c r="S32" s="3"/>
      <c r="T32" s="3"/>
      <c r="U32" s="3"/>
      <c r="V32" s="3"/>
      <c r="W32" s="46">
        <f>ROUND(BC94, 2)</f>
        <v>0</v>
      </c>
      <c r="X32" s="3"/>
      <c r="Y32" s="3"/>
      <c r="Z32" s="3"/>
      <c r="AA32" s="3"/>
      <c r="AB32" s="3"/>
      <c r="AC32" s="3"/>
      <c r="AD32" s="3"/>
      <c r="AE32" s="3"/>
      <c r="AF32" s="3"/>
      <c r="AG32" s="3"/>
      <c r="AH32" s="3"/>
      <c r="AI32" s="3"/>
      <c r="AJ32" s="3"/>
      <c r="AK32" s="46">
        <v>0</v>
      </c>
      <c r="AL32" s="3"/>
      <c r="AM32" s="3"/>
      <c r="AN32" s="3"/>
      <c r="AO32" s="3"/>
      <c r="AP32" s="3"/>
      <c r="AQ32" s="3"/>
      <c r="AR32" s="44"/>
      <c r="BE32" s="47"/>
    </row>
    <row r="33" hidden="1" s="3" customFormat="1" ht="14.4" customHeight="1">
      <c r="A33" s="3"/>
      <c r="B33" s="44"/>
      <c r="C33" s="3"/>
      <c r="D33" s="3"/>
      <c r="E33" s="3"/>
      <c r="F33" s="32" t="s">
        <v>48</v>
      </c>
      <c r="G33" s="3"/>
      <c r="H33" s="3"/>
      <c r="I33" s="3"/>
      <c r="J33" s="3"/>
      <c r="K33" s="3"/>
      <c r="L33" s="45">
        <v>0</v>
      </c>
      <c r="M33" s="3"/>
      <c r="N33" s="3"/>
      <c r="O33" s="3"/>
      <c r="P33" s="3"/>
      <c r="Q33" s="3"/>
      <c r="R33" s="3"/>
      <c r="S33" s="3"/>
      <c r="T33" s="3"/>
      <c r="U33" s="3"/>
      <c r="V33" s="3"/>
      <c r="W33" s="46">
        <f>ROUND(BD94, 2)</f>
        <v>0</v>
      </c>
      <c r="X33" s="3"/>
      <c r="Y33" s="3"/>
      <c r="Z33" s="3"/>
      <c r="AA33" s="3"/>
      <c r="AB33" s="3"/>
      <c r="AC33" s="3"/>
      <c r="AD33" s="3"/>
      <c r="AE33" s="3"/>
      <c r="AF33" s="3"/>
      <c r="AG33" s="3"/>
      <c r="AH33" s="3"/>
      <c r="AI33" s="3"/>
      <c r="AJ33" s="3"/>
      <c r="AK33" s="46">
        <v>0</v>
      </c>
      <c r="AL33" s="3"/>
      <c r="AM33" s="3"/>
      <c r="AN33" s="3"/>
      <c r="AO33" s="3"/>
      <c r="AP33" s="3"/>
      <c r="AQ33" s="3"/>
      <c r="AR33" s="44"/>
      <c r="BE33" s="47"/>
    </row>
    <row r="34" s="2" customFormat="1" ht="6.96" customHeight="1">
      <c r="A34" s="38"/>
      <c r="B34" s="39"/>
      <c r="C34" s="38"/>
      <c r="D34" s="38"/>
      <c r="E34" s="38"/>
      <c r="F34" s="38"/>
      <c r="G34" s="38"/>
      <c r="H34" s="38"/>
      <c r="I34" s="38"/>
      <c r="J34" s="38"/>
      <c r="K34" s="38"/>
      <c r="L34" s="38"/>
      <c r="M34" s="38"/>
      <c r="N34" s="38"/>
      <c r="O34" s="38"/>
      <c r="P34" s="38"/>
      <c r="Q34" s="38"/>
      <c r="R34" s="38"/>
      <c r="S34" s="38"/>
      <c r="T34" s="38"/>
      <c r="U34" s="38"/>
      <c r="V34" s="38"/>
      <c r="W34" s="38"/>
      <c r="X34" s="38"/>
      <c r="Y34" s="38"/>
      <c r="Z34" s="38"/>
      <c r="AA34" s="38"/>
      <c r="AB34" s="38"/>
      <c r="AC34" s="38"/>
      <c r="AD34" s="38"/>
      <c r="AE34" s="38"/>
      <c r="AF34" s="38"/>
      <c r="AG34" s="38"/>
      <c r="AH34" s="38"/>
      <c r="AI34" s="38"/>
      <c r="AJ34" s="38"/>
      <c r="AK34" s="38"/>
      <c r="AL34" s="38"/>
      <c r="AM34" s="38"/>
      <c r="AN34" s="38"/>
      <c r="AO34" s="38"/>
      <c r="AP34" s="38"/>
      <c r="AQ34" s="38"/>
      <c r="AR34" s="39"/>
      <c r="BE34" s="31"/>
    </row>
    <row r="35" s="2" customFormat="1" ht="25.92" customHeight="1">
      <c r="A35" s="38"/>
      <c r="B35" s="39"/>
      <c r="C35" s="48"/>
      <c r="D35" s="49" t="s">
        <v>49</v>
      </c>
      <c r="E35" s="50"/>
      <c r="F35" s="50"/>
      <c r="G35" s="50"/>
      <c r="H35" s="50"/>
      <c r="I35" s="50"/>
      <c r="J35" s="50"/>
      <c r="K35" s="50"/>
      <c r="L35" s="50"/>
      <c r="M35" s="50"/>
      <c r="N35" s="50"/>
      <c r="O35" s="50"/>
      <c r="P35" s="50"/>
      <c r="Q35" s="50"/>
      <c r="R35" s="50"/>
      <c r="S35" s="50"/>
      <c r="T35" s="51" t="s">
        <v>50</v>
      </c>
      <c r="U35" s="50"/>
      <c r="V35" s="50"/>
      <c r="W35" s="50"/>
      <c r="X35" s="52" t="s">
        <v>51</v>
      </c>
      <c r="Y35" s="50"/>
      <c r="Z35" s="50"/>
      <c r="AA35" s="50"/>
      <c r="AB35" s="50"/>
      <c r="AC35" s="50"/>
      <c r="AD35" s="50"/>
      <c r="AE35" s="50"/>
      <c r="AF35" s="50"/>
      <c r="AG35" s="50"/>
      <c r="AH35" s="50"/>
      <c r="AI35" s="50"/>
      <c r="AJ35" s="50"/>
      <c r="AK35" s="53">
        <f>SUM(AK26:AK33)</f>
        <v>0</v>
      </c>
      <c r="AL35" s="50"/>
      <c r="AM35" s="50"/>
      <c r="AN35" s="50"/>
      <c r="AO35" s="54"/>
      <c r="AP35" s="48"/>
      <c r="AQ35" s="48"/>
      <c r="AR35" s="39"/>
      <c r="BE35" s="38"/>
    </row>
    <row r="36" s="2" customFormat="1" ht="6.96" customHeight="1">
      <c r="A36" s="38"/>
      <c r="B36" s="39"/>
      <c r="C36" s="38"/>
      <c r="D36" s="38"/>
      <c r="E36" s="38"/>
      <c r="F36" s="38"/>
      <c r="G36" s="38"/>
      <c r="H36" s="38"/>
      <c r="I36" s="38"/>
      <c r="J36" s="38"/>
      <c r="K36" s="38"/>
      <c r="L36" s="38"/>
      <c r="M36" s="38"/>
      <c r="N36" s="38"/>
      <c r="O36" s="38"/>
      <c r="P36" s="38"/>
      <c r="Q36" s="38"/>
      <c r="R36" s="38"/>
      <c r="S36" s="38"/>
      <c r="T36" s="38"/>
      <c r="U36" s="38"/>
      <c r="V36" s="38"/>
      <c r="W36" s="38"/>
      <c r="X36" s="38"/>
      <c r="Y36" s="38"/>
      <c r="Z36" s="38"/>
      <c r="AA36" s="38"/>
      <c r="AB36" s="38"/>
      <c r="AC36" s="38"/>
      <c r="AD36" s="38"/>
      <c r="AE36" s="38"/>
      <c r="AF36" s="38"/>
      <c r="AG36" s="38"/>
      <c r="AH36" s="38"/>
      <c r="AI36" s="38"/>
      <c r="AJ36" s="38"/>
      <c r="AK36" s="38"/>
      <c r="AL36" s="38"/>
      <c r="AM36" s="38"/>
      <c r="AN36" s="38"/>
      <c r="AO36" s="38"/>
      <c r="AP36" s="38"/>
      <c r="AQ36" s="38"/>
      <c r="AR36" s="39"/>
      <c r="BE36" s="38"/>
    </row>
    <row r="37" s="2" customFormat="1" ht="14.4" customHeight="1">
      <c r="A37" s="38"/>
      <c r="B37" s="39"/>
      <c r="C37" s="38"/>
      <c r="D37" s="38"/>
      <c r="E37" s="38"/>
      <c r="F37" s="38"/>
      <c r="G37" s="38"/>
      <c r="H37" s="38"/>
      <c r="I37" s="38"/>
      <c r="J37" s="38"/>
      <c r="K37" s="38"/>
      <c r="L37" s="38"/>
      <c r="M37" s="38"/>
      <c r="N37" s="38"/>
      <c r="O37" s="38"/>
      <c r="P37" s="38"/>
      <c r="Q37" s="38"/>
      <c r="R37" s="38"/>
      <c r="S37" s="38"/>
      <c r="T37" s="38"/>
      <c r="U37" s="38"/>
      <c r="V37" s="38"/>
      <c r="W37" s="38"/>
      <c r="X37" s="38"/>
      <c r="Y37" s="38"/>
      <c r="Z37" s="38"/>
      <c r="AA37" s="38"/>
      <c r="AB37" s="38"/>
      <c r="AC37" s="38"/>
      <c r="AD37" s="38"/>
      <c r="AE37" s="38"/>
      <c r="AF37" s="38"/>
      <c r="AG37" s="38"/>
      <c r="AH37" s="38"/>
      <c r="AI37" s="38"/>
      <c r="AJ37" s="38"/>
      <c r="AK37" s="38"/>
      <c r="AL37" s="38"/>
      <c r="AM37" s="38"/>
      <c r="AN37" s="38"/>
      <c r="AO37" s="38"/>
      <c r="AP37" s="38"/>
      <c r="AQ37" s="38"/>
      <c r="AR37" s="39"/>
      <c r="BE37" s="38"/>
    </row>
    <row r="38" s="1" customFormat="1" ht="14.4" customHeight="1">
      <c r="B38" s="22"/>
      <c r="AR38" s="22"/>
    </row>
    <row r="39" s="1" customFormat="1" ht="14.4" customHeight="1">
      <c r="B39" s="22"/>
      <c r="AR39" s="22"/>
    </row>
    <row r="40" s="1" customFormat="1" ht="14.4" customHeight="1">
      <c r="B40" s="22"/>
      <c r="AR40" s="22"/>
    </row>
    <row r="41" s="1" customFormat="1" ht="14.4" customHeight="1">
      <c r="B41" s="22"/>
      <c r="AR41" s="22"/>
    </row>
    <row r="42" s="1" customFormat="1" ht="14.4" customHeight="1">
      <c r="B42" s="22"/>
      <c r="AR42" s="22"/>
    </row>
    <row r="43" s="1" customFormat="1" ht="14.4" customHeight="1">
      <c r="B43" s="22"/>
      <c r="AR43" s="22"/>
    </row>
    <row r="44" s="1" customFormat="1" ht="14.4" customHeight="1">
      <c r="B44" s="22"/>
      <c r="AR44" s="22"/>
    </row>
    <row r="45" s="1" customFormat="1" ht="14.4" customHeight="1">
      <c r="B45" s="22"/>
      <c r="AR45" s="22"/>
    </row>
    <row r="46" s="1" customFormat="1" ht="14.4" customHeight="1">
      <c r="B46" s="22"/>
      <c r="AR46" s="22"/>
    </row>
    <row r="47" s="1" customFormat="1" ht="14.4" customHeight="1">
      <c r="B47" s="22"/>
      <c r="AR47" s="22"/>
    </row>
    <row r="48" s="1" customFormat="1" ht="14.4" customHeight="1">
      <c r="B48" s="22"/>
      <c r="AR48" s="22"/>
    </row>
    <row r="49" s="2" customFormat="1" ht="14.4" customHeight="1">
      <c r="B49" s="55"/>
      <c r="D49" s="56" t="s">
        <v>52</v>
      </c>
      <c r="E49" s="57"/>
      <c r="F49" s="57"/>
      <c r="G49" s="57"/>
      <c r="H49" s="57"/>
      <c r="I49" s="57"/>
      <c r="J49" s="57"/>
      <c r="K49" s="57"/>
      <c r="L49" s="57"/>
      <c r="M49" s="57"/>
      <c r="N49" s="57"/>
      <c r="O49" s="57"/>
      <c r="P49" s="57"/>
      <c r="Q49" s="57"/>
      <c r="R49" s="57"/>
      <c r="S49" s="57"/>
      <c r="T49" s="57"/>
      <c r="U49" s="57"/>
      <c r="V49" s="57"/>
      <c r="W49" s="57"/>
      <c r="X49" s="57"/>
      <c r="Y49" s="57"/>
      <c r="Z49" s="57"/>
      <c r="AA49" s="57"/>
      <c r="AB49" s="57"/>
      <c r="AC49" s="57"/>
      <c r="AD49" s="57"/>
      <c r="AE49" s="57"/>
      <c r="AF49" s="57"/>
      <c r="AG49" s="57"/>
      <c r="AH49" s="56" t="s">
        <v>53</v>
      </c>
      <c r="AI49" s="57"/>
      <c r="AJ49" s="57"/>
      <c r="AK49" s="57"/>
      <c r="AL49" s="57"/>
      <c r="AM49" s="57"/>
      <c r="AN49" s="57"/>
      <c r="AO49" s="57"/>
      <c r="AR49" s="55"/>
    </row>
    <row r="50">
      <c r="B50" s="22"/>
      <c r="AR50" s="22"/>
    </row>
    <row r="51">
      <c r="B51" s="22"/>
      <c r="AR51" s="22"/>
    </row>
    <row r="52">
      <c r="B52" s="22"/>
      <c r="AR52" s="22"/>
    </row>
    <row r="53">
      <c r="B53" s="22"/>
      <c r="AR53" s="22"/>
    </row>
    <row r="54">
      <c r="B54" s="22"/>
      <c r="AR54" s="22"/>
    </row>
    <row r="55">
      <c r="B55" s="22"/>
      <c r="AR55" s="22"/>
    </row>
    <row r="56">
      <c r="B56" s="22"/>
      <c r="AR56" s="22"/>
    </row>
    <row r="57">
      <c r="B57" s="22"/>
      <c r="AR57" s="22"/>
    </row>
    <row r="58">
      <c r="B58" s="22"/>
      <c r="AR58" s="22"/>
    </row>
    <row r="59">
      <c r="B59" s="22"/>
      <c r="AR59" s="22"/>
    </row>
    <row r="60" s="2" customFormat="1">
      <c r="A60" s="38"/>
      <c r="B60" s="39"/>
      <c r="C60" s="38"/>
      <c r="D60" s="58" t="s">
        <v>54</v>
      </c>
      <c r="E60" s="41"/>
      <c r="F60" s="41"/>
      <c r="G60" s="41"/>
      <c r="H60" s="41"/>
      <c r="I60" s="41"/>
      <c r="J60" s="41"/>
      <c r="K60" s="41"/>
      <c r="L60" s="41"/>
      <c r="M60" s="41"/>
      <c r="N60" s="41"/>
      <c r="O60" s="41"/>
      <c r="P60" s="41"/>
      <c r="Q60" s="41"/>
      <c r="R60" s="41"/>
      <c r="S60" s="41"/>
      <c r="T60" s="41"/>
      <c r="U60" s="41"/>
      <c r="V60" s="58" t="s">
        <v>55</v>
      </c>
      <c r="W60" s="41"/>
      <c r="X60" s="41"/>
      <c r="Y60" s="41"/>
      <c r="Z60" s="41"/>
      <c r="AA60" s="41"/>
      <c r="AB60" s="41"/>
      <c r="AC60" s="41"/>
      <c r="AD60" s="41"/>
      <c r="AE60" s="41"/>
      <c r="AF60" s="41"/>
      <c r="AG60" s="41"/>
      <c r="AH60" s="58" t="s">
        <v>54</v>
      </c>
      <c r="AI60" s="41"/>
      <c r="AJ60" s="41"/>
      <c r="AK60" s="41"/>
      <c r="AL60" s="41"/>
      <c r="AM60" s="58" t="s">
        <v>55</v>
      </c>
      <c r="AN60" s="41"/>
      <c r="AO60" s="41"/>
      <c r="AP60" s="38"/>
      <c r="AQ60" s="38"/>
      <c r="AR60" s="39"/>
      <c r="BE60" s="38"/>
    </row>
    <row r="61">
      <c r="B61" s="22"/>
      <c r="AR61" s="22"/>
    </row>
    <row r="62">
      <c r="B62" s="22"/>
      <c r="AR62" s="22"/>
    </row>
    <row r="63">
      <c r="B63" s="22"/>
      <c r="AR63" s="22"/>
    </row>
    <row r="64" s="2" customFormat="1">
      <c r="A64" s="38"/>
      <c r="B64" s="39"/>
      <c r="C64" s="38"/>
      <c r="D64" s="56" t="s">
        <v>56</v>
      </c>
      <c r="E64" s="59"/>
      <c r="F64" s="59"/>
      <c r="G64" s="59"/>
      <c r="H64" s="59"/>
      <c r="I64" s="59"/>
      <c r="J64" s="59"/>
      <c r="K64" s="59"/>
      <c r="L64" s="59"/>
      <c r="M64" s="59"/>
      <c r="N64" s="59"/>
      <c r="O64" s="59"/>
      <c r="P64" s="59"/>
      <c r="Q64" s="59"/>
      <c r="R64" s="59"/>
      <c r="S64" s="59"/>
      <c r="T64" s="59"/>
      <c r="U64" s="59"/>
      <c r="V64" s="59"/>
      <c r="W64" s="59"/>
      <c r="X64" s="59"/>
      <c r="Y64" s="59"/>
      <c r="Z64" s="59"/>
      <c r="AA64" s="59"/>
      <c r="AB64" s="59"/>
      <c r="AC64" s="59"/>
      <c r="AD64" s="59"/>
      <c r="AE64" s="59"/>
      <c r="AF64" s="59"/>
      <c r="AG64" s="59"/>
      <c r="AH64" s="56" t="s">
        <v>57</v>
      </c>
      <c r="AI64" s="59"/>
      <c r="AJ64" s="59"/>
      <c r="AK64" s="59"/>
      <c r="AL64" s="59"/>
      <c r="AM64" s="59"/>
      <c r="AN64" s="59"/>
      <c r="AO64" s="59"/>
      <c r="AP64" s="38"/>
      <c r="AQ64" s="38"/>
      <c r="AR64" s="39"/>
      <c r="BE64" s="38"/>
    </row>
    <row r="65">
      <c r="B65" s="22"/>
      <c r="AR65" s="22"/>
    </row>
    <row r="66">
      <c r="B66" s="22"/>
      <c r="AR66" s="22"/>
    </row>
    <row r="67">
      <c r="B67" s="22"/>
      <c r="AR67" s="22"/>
    </row>
    <row r="68">
      <c r="B68" s="22"/>
      <c r="AR68" s="22"/>
    </row>
    <row r="69">
      <c r="B69" s="22"/>
      <c r="AR69" s="22"/>
    </row>
    <row r="70">
      <c r="B70" s="22"/>
      <c r="AR70" s="22"/>
    </row>
    <row r="71">
      <c r="B71" s="22"/>
      <c r="AR71" s="22"/>
    </row>
    <row r="72">
      <c r="B72" s="22"/>
      <c r="AR72" s="22"/>
    </row>
    <row r="73">
      <c r="B73" s="22"/>
      <c r="AR73" s="22"/>
    </row>
    <row r="74">
      <c r="B74" s="22"/>
      <c r="AR74" s="22"/>
    </row>
    <row r="75" s="2" customFormat="1">
      <c r="A75" s="38"/>
      <c r="B75" s="39"/>
      <c r="C75" s="38"/>
      <c r="D75" s="58" t="s">
        <v>54</v>
      </c>
      <c r="E75" s="41"/>
      <c r="F75" s="41"/>
      <c r="G75" s="41"/>
      <c r="H75" s="41"/>
      <c r="I75" s="41"/>
      <c r="J75" s="41"/>
      <c r="K75" s="41"/>
      <c r="L75" s="41"/>
      <c r="M75" s="41"/>
      <c r="N75" s="41"/>
      <c r="O75" s="41"/>
      <c r="P75" s="41"/>
      <c r="Q75" s="41"/>
      <c r="R75" s="41"/>
      <c r="S75" s="41"/>
      <c r="T75" s="41"/>
      <c r="U75" s="41"/>
      <c r="V75" s="58" t="s">
        <v>55</v>
      </c>
      <c r="W75" s="41"/>
      <c r="X75" s="41"/>
      <c r="Y75" s="41"/>
      <c r="Z75" s="41"/>
      <c r="AA75" s="41"/>
      <c r="AB75" s="41"/>
      <c r="AC75" s="41"/>
      <c r="AD75" s="41"/>
      <c r="AE75" s="41"/>
      <c r="AF75" s="41"/>
      <c r="AG75" s="41"/>
      <c r="AH75" s="58" t="s">
        <v>54</v>
      </c>
      <c r="AI75" s="41"/>
      <c r="AJ75" s="41"/>
      <c r="AK75" s="41"/>
      <c r="AL75" s="41"/>
      <c r="AM75" s="58" t="s">
        <v>55</v>
      </c>
      <c r="AN75" s="41"/>
      <c r="AO75" s="41"/>
      <c r="AP75" s="38"/>
      <c r="AQ75" s="38"/>
      <c r="AR75" s="39"/>
      <c r="BE75" s="38"/>
    </row>
    <row r="76" s="2" customFormat="1">
      <c r="A76" s="38"/>
      <c r="B76" s="39"/>
      <c r="C76" s="38"/>
      <c r="D76" s="38"/>
      <c r="E76" s="38"/>
      <c r="F76" s="38"/>
      <c r="G76" s="38"/>
      <c r="H76" s="38"/>
      <c r="I76" s="38"/>
      <c r="J76" s="38"/>
      <c r="K76" s="38"/>
      <c r="L76" s="38"/>
      <c r="M76" s="38"/>
      <c r="N76" s="38"/>
      <c r="O76" s="38"/>
      <c r="P76" s="38"/>
      <c r="Q76" s="38"/>
      <c r="R76" s="38"/>
      <c r="S76" s="38"/>
      <c r="T76" s="38"/>
      <c r="U76" s="38"/>
      <c r="V76" s="38"/>
      <c r="W76" s="38"/>
      <c r="X76" s="38"/>
      <c r="Y76" s="38"/>
      <c r="Z76" s="38"/>
      <c r="AA76" s="38"/>
      <c r="AB76" s="38"/>
      <c r="AC76" s="38"/>
      <c r="AD76" s="38"/>
      <c r="AE76" s="38"/>
      <c r="AF76" s="38"/>
      <c r="AG76" s="38"/>
      <c r="AH76" s="38"/>
      <c r="AI76" s="38"/>
      <c r="AJ76" s="38"/>
      <c r="AK76" s="38"/>
      <c r="AL76" s="38"/>
      <c r="AM76" s="38"/>
      <c r="AN76" s="38"/>
      <c r="AO76" s="38"/>
      <c r="AP76" s="38"/>
      <c r="AQ76" s="38"/>
      <c r="AR76" s="39"/>
      <c r="BE76" s="38"/>
    </row>
    <row r="77" s="2" customFormat="1" ht="6.96" customHeight="1">
      <c r="A77" s="38"/>
      <c r="B77" s="60"/>
      <c r="C77" s="61"/>
      <c r="D77" s="61"/>
      <c r="E77" s="61"/>
      <c r="F77" s="61"/>
      <c r="G77" s="61"/>
      <c r="H77" s="61"/>
      <c r="I77" s="61"/>
      <c r="J77" s="61"/>
      <c r="K77" s="61"/>
      <c r="L77" s="61"/>
      <c r="M77" s="61"/>
      <c r="N77" s="61"/>
      <c r="O77" s="61"/>
      <c r="P77" s="61"/>
      <c r="Q77" s="61"/>
      <c r="R77" s="61"/>
      <c r="S77" s="61"/>
      <c r="T77" s="61"/>
      <c r="U77" s="61"/>
      <c r="V77" s="61"/>
      <c r="W77" s="61"/>
      <c r="X77" s="61"/>
      <c r="Y77" s="61"/>
      <c r="Z77" s="61"/>
      <c r="AA77" s="61"/>
      <c r="AB77" s="61"/>
      <c r="AC77" s="61"/>
      <c r="AD77" s="61"/>
      <c r="AE77" s="61"/>
      <c r="AF77" s="61"/>
      <c r="AG77" s="61"/>
      <c r="AH77" s="61"/>
      <c r="AI77" s="61"/>
      <c r="AJ77" s="61"/>
      <c r="AK77" s="61"/>
      <c r="AL77" s="61"/>
      <c r="AM77" s="61"/>
      <c r="AN77" s="61"/>
      <c r="AO77" s="61"/>
      <c r="AP77" s="61"/>
      <c r="AQ77" s="61"/>
      <c r="AR77" s="39"/>
      <c r="BE77" s="38"/>
    </row>
    <row r="81" s="2" customFormat="1" ht="6.96" customHeight="1">
      <c r="A81" s="38"/>
      <c r="B81" s="62"/>
      <c r="C81" s="63"/>
      <c r="D81" s="63"/>
      <c r="E81" s="63"/>
      <c r="F81" s="63"/>
      <c r="G81" s="63"/>
      <c r="H81" s="63"/>
      <c r="I81" s="63"/>
      <c r="J81" s="63"/>
      <c r="K81" s="63"/>
      <c r="L81" s="63"/>
      <c r="M81" s="63"/>
      <c r="N81" s="63"/>
      <c r="O81" s="63"/>
      <c r="P81" s="63"/>
      <c r="Q81" s="63"/>
      <c r="R81" s="63"/>
      <c r="S81" s="63"/>
      <c r="T81" s="63"/>
      <c r="U81" s="63"/>
      <c r="V81" s="63"/>
      <c r="W81" s="63"/>
      <c r="X81" s="63"/>
      <c r="Y81" s="63"/>
      <c r="Z81" s="63"/>
      <c r="AA81" s="63"/>
      <c r="AB81" s="63"/>
      <c r="AC81" s="63"/>
      <c r="AD81" s="63"/>
      <c r="AE81" s="63"/>
      <c r="AF81" s="63"/>
      <c r="AG81" s="63"/>
      <c r="AH81" s="63"/>
      <c r="AI81" s="63"/>
      <c r="AJ81" s="63"/>
      <c r="AK81" s="63"/>
      <c r="AL81" s="63"/>
      <c r="AM81" s="63"/>
      <c r="AN81" s="63"/>
      <c r="AO81" s="63"/>
      <c r="AP81" s="63"/>
      <c r="AQ81" s="63"/>
      <c r="AR81" s="39"/>
      <c r="BE81" s="38"/>
    </row>
    <row r="82" s="2" customFormat="1" ht="24.96" customHeight="1">
      <c r="A82" s="38"/>
      <c r="B82" s="39"/>
      <c r="C82" s="23" t="s">
        <v>58</v>
      </c>
      <c r="D82" s="38"/>
      <c r="E82" s="38"/>
      <c r="F82" s="38"/>
      <c r="G82" s="38"/>
      <c r="H82" s="38"/>
      <c r="I82" s="38"/>
      <c r="J82" s="38"/>
      <c r="K82" s="38"/>
      <c r="L82" s="38"/>
      <c r="M82" s="38"/>
      <c r="N82" s="38"/>
      <c r="O82" s="38"/>
      <c r="P82" s="38"/>
      <c r="Q82" s="38"/>
      <c r="R82" s="38"/>
      <c r="S82" s="38"/>
      <c r="T82" s="38"/>
      <c r="U82" s="38"/>
      <c r="V82" s="38"/>
      <c r="W82" s="38"/>
      <c r="X82" s="38"/>
      <c r="Y82" s="38"/>
      <c r="Z82" s="38"/>
      <c r="AA82" s="38"/>
      <c r="AB82" s="38"/>
      <c r="AC82" s="38"/>
      <c r="AD82" s="38"/>
      <c r="AE82" s="38"/>
      <c r="AF82" s="38"/>
      <c r="AG82" s="38"/>
      <c r="AH82" s="38"/>
      <c r="AI82" s="38"/>
      <c r="AJ82" s="38"/>
      <c r="AK82" s="38"/>
      <c r="AL82" s="38"/>
      <c r="AM82" s="38"/>
      <c r="AN82" s="38"/>
      <c r="AO82" s="38"/>
      <c r="AP82" s="38"/>
      <c r="AQ82" s="38"/>
      <c r="AR82" s="39"/>
      <c r="BE82" s="38"/>
    </row>
    <row r="83" s="2" customFormat="1" ht="6.96" customHeight="1">
      <c r="A83" s="38"/>
      <c r="B83" s="39"/>
      <c r="C83" s="38"/>
      <c r="D83" s="38"/>
      <c r="E83" s="38"/>
      <c r="F83" s="38"/>
      <c r="G83" s="38"/>
      <c r="H83" s="38"/>
      <c r="I83" s="38"/>
      <c r="J83" s="38"/>
      <c r="K83" s="38"/>
      <c r="L83" s="38"/>
      <c r="M83" s="38"/>
      <c r="N83" s="38"/>
      <c r="O83" s="38"/>
      <c r="P83" s="38"/>
      <c r="Q83" s="38"/>
      <c r="R83" s="38"/>
      <c r="S83" s="38"/>
      <c r="T83" s="38"/>
      <c r="U83" s="38"/>
      <c r="V83" s="38"/>
      <c r="W83" s="38"/>
      <c r="X83" s="38"/>
      <c r="Y83" s="38"/>
      <c r="Z83" s="38"/>
      <c r="AA83" s="38"/>
      <c r="AB83" s="38"/>
      <c r="AC83" s="38"/>
      <c r="AD83" s="38"/>
      <c r="AE83" s="38"/>
      <c r="AF83" s="38"/>
      <c r="AG83" s="38"/>
      <c r="AH83" s="38"/>
      <c r="AI83" s="38"/>
      <c r="AJ83" s="38"/>
      <c r="AK83" s="38"/>
      <c r="AL83" s="38"/>
      <c r="AM83" s="38"/>
      <c r="AN83" s="38"/>
      <c r="AO83" s="38"/>
      <c r="AP83" s="38"/>
      <c r="AQ83" s="38"/>
      <c r="AR83" s="39"/>
      <c r="BE83" s="38"/>
    </row>
    <row r="84" s="4" customFormat="1" ht="12" customHeight="1">
      <c r="A84" s="4"/>
      <c r="B84" s="64"/>
      <c r="C84" s="32" t="s">
        <v>12</v>
      </c>
      <c r="D84" s="4"/>
      <c r="E84" s="4"/>
      <c r="F84" s="4"/>
      <c r="G84" s="4"/>
      <c r="H84" s="4"/>
      <c r="I84" s="4"/>
      <c r="J84" s="4"/>
      <c r="K84" s="4"/>
      <c r="L84" s="4" t="str">
        <f>K5</f>
        <v>Zirec_F_RR_o</v>
      </c>
      <c r="M84" s="4"/>
      <c r="N84" s="4"/>
      <c r="O84" s="4"/>
      <c r="P84" s="4"/>
      <c r="Q84" s="4"/>
      <c r="R84" s="4"/>
      <c r="S84" s="4"/>
      <c r="T84" s="4"/>
      <c r="U84" s="4"/>
      <c r="V84" s="4"/>
      <c r="W84" s="4"/>
      <c r="X84" s="4"/>
      <c r="Y84" s="4"/>
      <c r="Z84" s="4"/>
      <c r="AA84" s="4"/>
      <c r="AB84" s="4"/>
      <c r="AC84" s="4"/>
      <c r="AD84" s="4"/>
      <c r="AE84" s="4"/>
      <c r="AF84" s="4"/>
      <c r="AG84" s="4"/>
      <c r="AH84" s="4"/>
      <c r="AI84" s="4"/>
      <c r="AJ84" s="4"/>
      <c r="AK84" s="4"/>
      <c r="AL84" s="4"/>
      <c r="AM84" s="4"/>
      <c r="AN84" s="4"/>
      <c r="AO84" s="4"/>
      <c r="AP84" s="4"/>
      <c r="AQ84" s="4"/>
      <c r="AR84" s="64"/>
      <c r="BE84" s="4"/>
    </row>
    <row r="85" s="5" customFormat="1" ht="36.96" customHeight="1">
      <c r="A85" s="5"/>
      <c r="B85" s="65"/>
      <c r="C85" s="66" t="s">
        <v>15</v>
      </c>
      <c r="D85" s="5"/>
      <c r="E85" s="5"/>
      <c r="F85" s="5"/>
      <c r="G85" s="5"/>
      <c r="H85" s="5"/>
      <c r="I85" s="5"/>
      <c r="J85" s="5"/>
      <c r="K85" s="5"/>
      <c r="L85" s="67" t="str">
        <f>K6</f>
        <v>SN Žireč</v>
      </c>
      <c r="M85" s="5"/>
      <c r="N85" s="5"/>
      <c r="O85" s="5"/>
      <c r="P85" s="5"/>
      <c r="Q85" s="5"/>
      <c r="R85" s="5"/>
      <c r="S85" s="5"/>
      <c r="T85" s="5"/>
      <c r="U85" s="5"/>
      <c r="V85" s="5"/>
      <c r="W85" s="5"/>
      <c r="X85" s="5"/>
      <c r="Y85" s="5"/>
      <c r="Z85" s="5"/>
      <c r="AA85" s="5"/>
      <c r="AB85" s="5"/>
      <c r="AC85" s="5"/>
      <c r="AD85" s="5"/>
      <c r="AE85" s="5"/>
      <c r="AF85" s="5"/>
      <c r="AG85" s="5"/>
      <c r="AH85" s="5"/>
      <c r="AI85" s="5"/>
      <c r="AJ85" s="5"/>
      <c r="AK85" s="5"/>
      <c r="AL85" s="5"/>
      <c r="AM85" s="5"/>
      <c r="AN85" s="5"/>
      <c r="AO85" s="5"/>
      <c r="AP85" s="5"/>
      <c r="AQ85" s="5"/>
      <c r="AR85" s="65"/>
      <c r="BE85" s="5"/>
    </row>
    <row r="86" s="2" customFormat="1" ht="6.96" customHeight="1">
      <c r="A86" s="38"/>
      <c r="B86" s="39"/>
      <c r="C86" s="38"/>
      <c r="D86" s="38"/>
      <c r="E86" s="38"/>
      <c r="F86" s="38"/>
      <c r="G86" s="38"/>
      <c r="H86" s="38"/>
      <c r="I86" s="38"/>
      <c r="J86" s="38"/>
      <c r="K86" s="38"/>
      <c r="L86" s="38"/>
      <c r="M86" s="38"/>
      <c r="N86" s="38"/>
      <c r="O86" s="38"/>
      <c r="P86" s="38"/>
      <c r="Q86" s="38"/>
      <c r="R86" s="38"/>
      <c r="S86" s="38"/>
      <c r="T86" s="38"/>
      <c r="U86" s="38"/>
      <c r="V86" s="38"/>
      <c r="W86" s="38"/>
      <c r="X86" s="38"/>
      <c r="Y86" s="38"/>
      <c r="Z86" s="38"/>
      <c r="AA86" s="38"/>
      <c r="AB86" s="38"/>
      <c r="AC86" s="38"/>
      <c r="AD86" s="38"/>
      <c r="AE86" s="38"/>
      <c r="AF86" s="38"/>
      <c r="AG86" s="38"/>
      <c r="AH86" s="38"/>
      <c r="AI86" s="38"/>
      <c r="AJ86" s="38"/>
      <c r="AK86" s="38"/>
      <c r="AL86" s="38"/>
      <c r="AM86" s="38"/>
      <c r="AN86" s="38"/>
      <c r="AO86" s="38"/>
      <c r="AP86" s="38"/>
      <c r="AQ86" s="38"/>
      <c r="AR86" s="39"/>
      <c r="BE86" s="38"/>
    </row>
    <row r="87" s="2" customFormat="1" ht="12" customHeight="1">
      <c r="A87" s="38"/>
      <c r="B87" s="39"/>
      <c r="C87" s="32" t="s">
        <v>19</v>
      </c>
      <c r="D87" s="38"/>
      <c r="E87" s="38"/>
      <c r="F87" s="38"/>
      <c r="G87" s="38"/>
      <c r="H87" s="38"/>
      <c r="I87" s="38"/>
      <c r="J87" s="38"/>
      <c r="K87" s="38"/>
      <c r="L87" s="68" t="str">
        <f>IF(K8="","",K8)</f>
        <v xml:space="preserve"> </v>
      </c>
      <c r="M87" s="38"/>
      <c r="N87" s="38"/>
      <c r="O87" s="38"/>
      <c r="P87" s="38"/>
      <c r="Q87" s="38"/>
      <c r="R87" s="38"/>
      <c r="S87" s="38"/>
      <c r="T87" s="38"/>
      <c r="U87" s="38"/>
      <c r="V87" s="38"/>
      <c r="W87" s="38"/>
      <c r="X87" s="38"/>
      <c r="Y87" s="38"/>
      <c r="Z87" s="38"/>
      <c r="AA87" s="38"/>
      <c r="AB87" s="38"/>
      <c r="AC87" s="38"/>
      <c r="AD87" s="38"/>
      <c r="AE87" s="38"/>
      <c r="AF87" s="38"/>
      <c r="AG87" s="38"/>
      <c r="AH87" s="38"/>
      <c r="AI87" s="32" t="s">
        <v>21</v>
      </c>
      <c r="AJ87" s="38"/>
      <c r="AK87" s="38"/>
      <c r="AL87" s="38"/>
      <c r="AM87" s="69" t="str">
        <f>IF(AN8= "","",AN8)</f>
        <v>17. 12. 2018</v>
      </c>
      <c r="AN87" s="69"/>
      <c r="AO87" s="38"/>
      <c r="AP87" s="38"/>
      <c r="AQ87" s="38"/>
      <c r="AR87" s="39"/>
      <c r="BE87" s="38"/>
    </row>
    <row r="88" s="2" customFormat="1" ht="6.96" customHeight="1">
      <c r="A88" s="38"/>
      <c r="B88" s="39"/>
      <c r="C88" s="38"/>
      <c r="D88" s="38"/>
      <c r="E88" s="38"/>
      <c r="F88" s="38"/>
      <c r="G88" s="38"/>
      <c r="H88" s="38"/>
      <c r="I88" s="38"/>
      <c r="J88" s="38"/>
      <c r="K88" s="38"/>
      <c r="L88" s="38"/>
      <c r="M88" s="38"/>
      <c r="N88" s="38"/>
      <c r="O88" s="38"/>
      <c r="P88" s="38"/>
      <c r="Q88" s="38"/>
      <c r="R88" s="38"/>
      <c r="S88" s="38"/>
      <c r="T88" s="38"/>
      <c r="U88" s="38"/>
      <c r="V88" s="38"/>
      <c r="W88" s="38"/>
      <c r="X88" s="38"/>
      <c r="Y88" s="38"/>
      <c r="Z88" s="38"/>
      <c r="AA88" s="38"/>
      <c r="AB88" s="38"/>
      <c r="AC88" s="38"/>
      <c r="AD88" s="38"/>
      <c r="AE88" s="38"/>
      <c r="AF88" s="38"/>
      <c r="AG88" s="38"/>
      <c r="AH88" s="38"/>
      <c r="AI88" s="38"/>
      <c r="AJ88" s="38"/>
      <c r="AK88" s="38"/>
      <c r="AL88" s="38"/>
      <c r="AM88" s="38"/>
      <c r="AN88" s="38"/>
      <c r="AO88" s="38"/>
      <c r="AP88" s="38"/>
      <c r="AQ88" s="38"/>
      <c r="AR88" s="39"/>
      <c r="BE88" s="38"/>
    </row>
    <row r="89" s="2" customFormat="1" ht="15.15" customHeight="1">
      <c r="A89" s="38"/>
      <c r="B89" s="39"/>
      <c r="C89" s="32" t="s">
        <v>23</v>
      </c>
      <c r="D89" s="38"/>
      <c r="E89" s="38"/>
      <c r="F89" s="38"/>
      <c r="G89" s="38"/>
      <c r="H89" s="38"/>
      <c r="I89" s="38"/>
      <c r="J89" s="38"/>
      <c r="K89" s="38"/>
      <c r="L89" s="4" t="str">
        <f>IF(E11= "","",E11)</f>
        <v>Povodí Labe, státní podnik</v>
      </c>
      <c r="M89" s="38"/>
      <c r="N89" s="38"/>
      <c r="O89" s="38"/>
      <c r="P89" s="38"/>
      <c r="Q89" s="38"/>
      <c r="R89" s="38"/>
      <c r="S89" s="38"/>
      <c r="T89" s="38"/>
      <c r="U89" s="38"/>
      <c r="V89" s="38"/>
      <c r="W89" s="38"/>
      <c r="X89" s="38"/>
      <c r="Y89" s="38"/>
      <c r="Z89" s="38"/>
      <c r="AA89" s="38"/>
      <c r="AB89" s="38"/>
      <c r="AC89" s="38"/>
      <c r="AD89" s="38"/>
      <c r="AE89" s="38"/>
      <c r="AF89" s="38"/>
      <c r="AG89" s="38"/>
      <c r="AH89" s="38"/>
      <c r="AI89" s="32" t="s">
        <v>31</v>
      </c>
      <c r="AJ89" s="38"/>
      <c r="AK89" s="38"/>
      <c r="AL89" s="38"/>
      <c r="AM89" s="70" t="str">
        <f>IF(E17="","",E17)</f>
        <v>Sweco Hydroprojekt a.s.</v>
      </c>
      <c r="AN89" s="4"/>
      <c r="AO89" s="4"/>
      <c r="AP89" s="4"/>
      <c r="AQ89" s="38"/>
      <c r="AR89" s="39"/>
      <c r="AS89" s="71" t="s">
        <v>59</v>
      </c>
      <c r="AT89" s="72"/>
      <c r="AU89" s="73"/>
      <c r="AV89" s="73"/>
      <c r="AW89" s="73"/>
      <c r="AX89" s="73"/>
      <c r="AY89" s="73"/>
      <c r="AZ89" s="73"/>
      <c r="BA89" s="73"/>
      <c r="BB89" s="73"/>
      <c r="BC89" s="73"/>
      <c r="BD89" s="74"/>
      <c r="BE89" s="38"/>
    </row>
    <row r="90" s="2" customFormat="1" ht="15.15" customHeight="1">
      <c r="A90" s="38"/>
      <c r="B90" s="39"/>
      <c r="C90" s="32" t="s">
        <v>29</v>
      </c>
      <c r="D90" s="38"/>
      <c r="E90" s="38"/>
      <c r="F90" s="38"/>
      <c r="G90" s="38"/>
      <c r="H90" s="38"/>
      <c r="I90" s="38"/>
      <c r="J90" s="38"/>
      <c r="K90" s="38"/>
      <c r="L90" s="4" t="str">
        <f>IF(E14= "Vyplň údaj","",E14)</f>
        <v/>
      </c>
      <c r="M90" s="38"/>
      <c r="N90" s="38"/>
      <c r="O90" s="38"/>
      <c r="P90" s="38"/>
      <c r="Q90" s="38"/>
      <c r="R90" s="38"/>
      <c r="S90" s="38"/>
      <c r="T90" s="38"/>
      <c r="U90" s="38"/>
      <c r="V90" s="38"/>
      <c r="W90" s="38"/>
      <c r="X90" s="38"/>
      <c r="Y90" s="38"/>
      <c r="Z90" s="38"/>
      <c r="AA90" s="38"/>
      <c r="AB90" s="38"/>
      <c r="AC90" s="38"/>
      <c r="AD90" s="38"/>
      <c r="AE90" s="38"/>
      <c r="AF90" s="38"/>
      <c r="AG90" s="38"/>
      <c r="AH90" s="38"/>
      <c r="AI90" s="32" t="s">
        <v>36</v>
      </c>
      <c r="AJ90" s="38"/>
      <c r="AK90" s="38"/>
      <c r="AL90" s="38"/>
      <c r="AM90" s="70" t="str">
        <f>IF(E20="","",E20)</f>
        <v xml:space="preserve"> </v>
      </c>
      <c r="AN90" s="4"/>
      <c r="AO90" s="4"/>
      <c r="AP90" s="4"/>
      <c r="AQ90" s="38"/>
      <c r="AR90" s="39"/>
      <c r="AS90" s="75"/>
      <c r="AT90" s="76"/>
      <c r="AU90" s="77"/>
      <c r="AV90" s="77"/>
      <c r="AW90" s="77"/>
      <c r="AX90" s="77"/>
      <c r="AY90" s="77"/>
      <c r="AZ90" s="77"/>
      <c r="BA90" s="77"/>
      <c r="BB90" s="77"/>
      <c r="BC90" s="77"/>
      <c r="BD90" s="78"/>
      <c r="BE90" s="38"/>
    </row>
    <row r="91" s="2" customFormat="1" ht="10.8" customHeight="1">
      <c r="A91" s="38"/>
      <c r="B91" s="39"/>
      <c r="C91" s="38"/>
      <c r="D91" s="38"/>
      <c r="E91" s="38"/>
      <c r="F91" s="38"/>
      <c r="G91" s="38"/>
      <c r="H91" s="38"/>
      <c r="I91" s="38"/>
      <c r="J91" s="38"/>
      <c r="K91" s="38"/>
      <c r="L91" s="38"/>
      <c r="M91" s="38"/>
      <c r="N91" s="38"/>
      <c r="O91" s="38"/>
      <c r="P91" s="38"/>
      <c r="Q91" s="38"/>
      <c r="R91" s="38"/>
      <c r="S91" s="38"/>
      <c r="T91" s="38"/>
      <c r="U91" s="38"/>
      <c r="V91" s="38"/>
      <c r="W91" s="38"/>
      <c r="X91" s="38"/>
      <c r="Y91" s="38"/>
      <c r="Z91" s="38"/>
      <c r="AA91" s="38"/>
      <c r="AB91" s="38"/>
      <c r="AC91" s="38"/>
      <c r="AD91" s="38"/>
      <c r="AE91" s="38"/>
      <c r="AF91" s="38"/>
      <c r="AG91" s="38"/>
      <c r="AH91" s="38"/>
      <c r="AI91" s="38"/>
      <c r="AJ91" s="38"/>
      <c r="AK91" s="38"/>
      <c r="AL91" s="38"/>
      <c r="AM91" s="38"/>
      <c r="AN91" s="38"/>
      <c r="AO91" s="38"/>
      <c r="AP91" s="38"/>
      <c r="AQ91" s="38"/>
      <c r="AR91" s="39"/>
      <c r="AS91" s="75"/>
      <c r="AT91" s="76"/>
      <c r="AU91" s="77"/>
      <c r="AV91" s="77"/>
      <c r="AW91" s="77"/>
      <c r="AX91" s="77"/>
      <c r="AY91" s="77"/>
      <c r="AZ91" s="77"/>
      <c r="BA91" s="77"/>
      <c r="BB91" s="77"/>
      <c r="BC91" s="77"/>
      <c r="BD91" s="78"/>
      <c r="BE91" s="38"/>
    </row>
    <row r="92" s="2" customFormat="1" ht="29.28" customHeight="1">
      <c r="A92" s="38"/>
      <c r="B92" s="39"/>
      <c r="C92" s="79" t="s">
        <v>60</v>
      </c>
      <c r="D92" s="80"/>
      <c r="E92" s="80"/>
      <c r="F92" s="80"/>
      <c r="G92" s="80"/>
      <c r="H92" s="81"/>
      <c r="I92" s="82" t="s">
        <v>61</v>
      </c>
      <c r="J92" s="80"/>
      <c r="K92" s="80"/>
      <c r="L92" s="80"/>
      <c r="M92" s="80"/>
      <c r="N92" s="80"/>
      <c r="O92" s="80"/>
      <c r="P92" s="80"/>
      <c r="Q92" s="80"/>
      <c r="R92" s="80"/>
      <c r="S92" s="80"/>
      <c r="T92" s="80"/>
      <c r="U92" s="80"/>
      <c r="V92" s="80"/>
      <c r="W92" s="80"/>
      <c r="X92" s="80"/>
      <c r="Y92" s="80"/>
      <c r="Z92" s="80"/>
      <c r="AA92" s="80"/>
      <c r="AB92" s="80"/>
      <c r="AC92" s="80"/>
      <c r="AD92" s="80"/>
      <c r="AE92" s="80"/>
      <c r="AF92" s="80"/>
      <c r="AG92" s="83" t="s">
        <v>62</v>
      </c>
      <c r="AH92" s="80"/>
      <c r="AI92" s="80"/>
      <c r="AJ92" s="80"/>
      <c r="AK92" s="80"/>
      <c r="AL92" s="80"/>
      <c r="AM92" s="80"/>
      <c r="AN92" s="82" t="s">
        <v>63</v>
      </c>
      <c r="AO92" s="80"/>
      <c r="AP92" s="84"/>
      <c r="AQ92" s="85" t="s">
        <v>64</v>
      </c>
      <c r="AR92" s="39"/>
      <c r="AS92" s="86" t="s">
        <v>65</v>
      </c>
      <c r="AT92" s="87" t="s">
        <v>66</v>
      </c>
      <c r="AU92" s="87" t="s">
        <v>67</v>
      </c>
      <c r="AV92" s="87" t="s">
        <v>68</v>
      </c>
      <c r="AW92" s="87" t="s">
        <v>69</v>
      </c>
      <c r="AX92" s="87" t="s">
        <v>70</v>
      </c>
      <c r="AY92" s="87" t="s">
        <v>71</v>
      </c>
      <c r="AZ92" s="87" t="s">
        <v>72</v>
      </c>
      <c r="BA92" s="87" t="s">
        <v>73</v>
      </c>
      <c r="BB92" s="87" t="s">
        <v>74</v>
      </c>
      <c r="BC92" s="87" t="s">
        <v>75</v>
      </c>
      <c r="BD92" s="88" t="s">
        <v>76</v>
      </c>
      <c r="BE92" s="38"/>
    </row>
    <row r="93" s="2" customFormat="1" ht="10.8" customHeight="1">
      <c r="A93" s="38"/>
      <c r="B93" s="39"/>
      <c r="C93" s="38"/>
      <c r="D93" s="38"/>
      <c r="E93" s="38"/>
      <c r="F93" s="38"/>
      <c r="G93" s="38"/>
      <c r="H93" s="38"/>
      <c r="I93" s="38"/>
      <c r="J93" s="38"/>
      <c r="K93" s="38"/>
      <c r="L93" s="38"/>
      <c r="M93" s="38"/>
      <c r="N93" s="38"/>
      <c r="O93" s="38"/>
      <c r="P93" s="38"/>
      <c r="Q93" s="38"/>
      <c r="R93" s="38"/>
      <c r="S93" s="38"/>
      <c r="T93" s="38"/>
      <c r="U93" s="38"/>
      <c r="V93" s="38"/>
      <c r="W93" s="38"/>
      <c r="X93" s="38"/>
      <c r="Y93" s="38"/>
      <c r="Z93" s="38"/>
      <c r="AA93" s="38"/>
      <c r="AB93" s="38"/>
      <c r="AC93" s="38"/>
      <c r="AD93" s="38"/>
      <c r="AE93" s="38"/>
      <c r="AF93" s="38"/>
      <c r="AG93" s="38"/>
      <c r="AH93" s="38"/>
      <c r="AI93" s="38"/>
      <c r="AJ93" s="38"/>
      <c r="AK93" s="38"/>
      <c r="AL93" s="38"/>
      <c r="AM93" s="38"/>
      <c r="AN93" s="38"/>
      <c r="AO93" s="38"/>
      <c r="AP93" s="38"/>
      <c r="AQ93" s="38"/>
      <c r="AR93" s="39"/>
      <c r="AS93" s="89"/>
      <c r="AT93" s="90"/>
      <c r="AU93" s="90"/>
      <c r="AV93" s="90"/>
      <c r="AW93" s="90"/>
      <c r="AX93" s="90"/>
      <c r="AY93" s="90"/>
      <c r="AZ93" s="90"/>
      <c r="BA93" s="90"/>
      <c r="BB93" s="90"/>
      <c r="BC93" s="90"/>
      <c r="BD93" s="91"/>
      <c r="BE93" s="38"/>
    </row>
    <row r="94" s="6" customFormat="1" ht="32.4" customHeight="1">
      <c r="A94" s="6"/>
      <c r="B94" s="92"/>
      <c r="C94" s="93" t="s">
        <v>77</v>
      </c>
      <c r="D94" s="94"/>
      <c r="E94" s="94"/>
      <c r="F94" s="94"/>
      <c r="G94" s="94"/>
      <c r="H94" s="94"/>
      <c r="I94" s="94"/>
      <c r="J94" s="94"/>
      <c r="K94" s="94"/>
      <c r="L94" s="94"/>
      <c r="M94" s="94"/>
      <c r="N94" s="94"/>
      <c r="O94" s="94"/>
      <c r="P94" s="94"/>
      <c r="Q94" s="94"/>
      <c r="R94" s="94"/>
      <c r="S94" s="94"/>
      <c r="T94" s="94"/>
      <c r="U94" s="94"/>
      <c r="V94" s="94"/>
      <c r="W94" s="94"/>
      <c r="X94" s="94"/>
      <c r="Y94" s="94"/>
      <c r="Z94" s="94"/>
      <c r="AA94" s="94"/>
      <c r="AB94" s="94"/>
      <c r="AC94" s="94"/>
      <c r="AD94" s="94"/>
      <c r="AE94" s="94"/>
      <c r="AF94" s="94"/>
      <c r="AG94" s="95">
        <f>ROUND(AG95+AG99+AG103+AG107+AG110+AG116+AG121+AG122,2)</f>
        <v>0</v>
      </c>
      <c r="AH94" s="95"/>
      <c r="AI94" s="95"/>
      <c r="AJ94" s="95"/>
      <c r="AK94" s="95"/>
      <c r="AL94" s="95"/>
      <c r="AM94" s="95"/>
      <c r="AN94" s="96">
        <f>SUM(AG94,AT94)</f>
        <v>0</v>
      </c>
      <c r="AO94" s="96"/>
      <c r="AP94" s="96"/>
      <c r="AQ94" s="97" t="s">
        <v>1</v>
      </c>
      <c r="AR94" s="92"/>
      <c r="AS94" s="98">
        <f>ROUND(AS95+AS99+AS103+AS107+AS110+AS116+AS121+AS122,2)</f>
        <v>0</v>
      </c>
      <c r="AT94" s="99">
        <f>ROUND(SUM(AV94:AW94),2)</f>
        <v>0</v>
      </c>
      <c r="AU94" s="100">
        <f>ROUND(AU95+AU99+AU103+AU107+AU110+AU116+AU121+AU122,5)</f>
        <v>0</v>
      </c>
      <c r="AV94" s="99">
        <f>ROUND(AZ94*L29,2)</f>
        <v>0</v>
      </c>
      <c r="AW94" s="99">
        <f>ROUND(BA94*L30,2)</f>
        <v>0</v>
      </c>
      <c r="AX94" s="99">
        <f>ROUND(BB94*L29,2)</f>
        <v>0</v>
      </c>
      <c r="AY94" s="99">
        <f>ROUND(BC94*L30,2)</f>
        <v>0</v>
      </c>
      <c r="AZ94" s="99">
        <f>ROUND(AZ95+AZ99+AZ103+AZ107+AZ110+AZ116+AZ121+AZ122,2)</f>
        <v>0</v>
      </c>
      <c r="BA94" s="99">
        <f>ROUND(BA95+BA99+BA103+BA107+BA110+BA116+BA121+BA122,2)</f>
        <v>0</v>
      </c>
      <c r="BB94" s="99">
        <f>ROUND(BB95+BB99+BB103+BB107+BB110+BB116+BB121+BB122,2)</f>
        <v>0</v>
      </c>
      <c r="BC94" s="99">
        <f>ROUND(BC95+BC99+BC103+BC107+BC110+BC116+BC121+BC122,2)</f>
        <v>0</v>
      </c>
      <c r="BD94" s="101">
        <f>ROUND(BD95+BD99+BD103+BD107+BD110+BD116+BD121+BD122,2)</f>
        <v>0</v>
      </c>
      <c r="BE94" s="6"/>
      <c r="BS94" s="102" t="s">
        <v>78</v>
      </c>
      <c r="BT94" s="102" t="s">
        <v>79</v>
      </c>
      <c r="BU94" s="103" t="s">
        <v>80</v>
      </c>
      <c r="BV94" s="102" t="s">
        <v>81</v>
      </c>
      <c r="BW94" s="102" t="s">
        <v>4</v>
      </c>
      <c r="BX94" s="102" t="s">
        <v>82</v>
      </c>
      <c r="CL94" s="102" t="s">
        <v>1</v>
      </c>
    </row>
    <row r="95" s="7" customFormat="1" ht="16.5" customHeight="1">
      <c r="A95" s="7"/>
      <c r="B95" s="104"/>
      <c r="C95" s="105"/>
      <c r="D95" s="106" t="s">
        <v>83</v>
      </c>
      <c r="E95" s="106"/>
      <c r="F95" s="106"/>
      <c r="G95" s="106"/>
      <c r="H95" s="106"/>
      <c r="I95" s="107"/>
      <c r="J95" s="106" t="s">
        <v>84</v>
      </c>
      <c r="K95" s="106"/>
      <c r="L95" s="106"/>
      <c r="M95" s="106"/>
      <c r="N95" s="106"/>
      <c r="O95" s="106"/>
      <c r="P95" s="106"/>
      <c r="Q95" s="106"/>
      <c r="R95" s="106"/>
      <c r="S95" s="106"/>
      <c r="T95" s="106"/>
      <c r="U95" s="106"/>
      <c r="V95" s="106"/>
      <c r="W95" s="106"/>
      <c r="X95" s="106"/>
      <c r="Y95" s="106"/>
      <c r="Z95" s="106"/>
      <c r="AA95" s="106"/>
      <c r="AB95" s="106"/>
      <c r="AC95" s="106"/>
      <c r="AD95" s="106"/>
      <c r="AE95" s="106"/>
      <c r="AF95" s="106"/>
      <c r="AG95" s="108">
        <f>ROUND(SUM(AG96:AG98),2)</f>
        <v>0</v>
      </c>
      <c r="AH95" s="107"/>
      <c r="AI95" s="107"/>
      <c r="AJ95" s="107"/>
      <c r="AK95" s="107"/>
      <c r="AL95" s="107"/>
      <c r="AM95" s="107"/>
      <c r="AN95" s="109">
        <f>SUM(AG95,AT95)</f>
        <v>0</v>
      </c>
      <c r="AO95" s="107"/>
      <c r="AP95" s="107"/>
      <c r="AQ95" s="110" t="s">
        <v>85</v>
      </c>
      <c r="AR95" s="104"/>
      <c r="AS95" s="111">
        <f>ROUND(SUM(AS96:AS98),2)</f>
        <v>0</v>
      </c>
      <c r="AT95" s="112">
        <f>ROUND(SUM(AV95:AW95),2)</f>
        <v>0</v>
      </c>
      <c r="AU95" s="113">
        <f>ROUND(SUM(AU96:AU98),5)</f>
        <v>0</v>
      </c>
      <c r="AV95" s="112">
        <f>ROUND(AZ95*L29,2)</f>
        <v>0</v>
      </c>
      <c r="AW95" s="112">
        <f>ROUND(BA95*L30,2)</f>
        <v>0</v>
      </c>
      <c r="AX95" s="112">
        <f>ROUND(BB95*L29,2)</f>
        <v>0</v>
      </c>
      <c r="AY95" s="112">
        <f>ROUND(BC95*L30,2)</f>
        <v>0</v>
      </c>
      <c r="AZ95" s="112">
        <f>ROUND(SUM(AZ96:AZ98),2)</f>
        <v>0</v>
      </c>
      <c r="BA95" s="112">
        <f>ROUND(SUM(BA96:BA98),2)</f>
        <v>0</v>
      </c>
      <c r="BB95" s="112">
        <f>ROUND(SUM(BB96:BB98),2)</f>
        <v>0</v>
      </c>
      <c r="BC95" s="112">
        <f>ROUND(SUM(BC96:BC98),2)</f>
        <v>0</v>
      </c>
      <c r="BD95" s="114">
        <f>ROUND(SUM(BD96:BD98),2)</f>
        <v>0</v>
      </c>
      <c r="BE95" s="7"/>
      <c r="BS95" s="115" t="s">
        <v>78</v>
      </c>
      <c r="BT95" s="115" t="s">
        <v>86</v>
      </c>
      <c r="BU95" s="115" t="s">
        <v>80</v>
      </c>
      <c r="BV95" s="115" t="s">
        <v>81</v>
      </c>
      <c r="BW95" s="115" t="s">
        <v>87</v>
      </c>
      <c r="BX95" s="115" t="s">
        <v>4</v>
      </c>
      <c r="CL95" s="115" t="s">
        <v>1</v>
      </c>
      <c r="CM95" s="115" t="s">
        <v>88</v>
      </c>
    </row>
    <row r="96" s="4" customFormat="1" ht="16.5" customHeight="1">
      <c r="A96" s="116" t="s">
        <v>89</v>
      </c>
      <c r="B96" s="64"/>
      <c r="C96" s="10"/>
      <c r="D96" s="10"/>
      <c r="E96" s="117" t="s">
        <v>90</v>
      </c>
      <c r="F96" s="117"/>
      <c r="G96" s="117"/>
      <c r="H96" s="117"/>
      <c r="I96" s="117"/>
      <c r="J96" s="10"/>
      <c r="K96" s="117" t="s">
        <v>91</v>
      </c>
      <c r="L96" s="117"/>
      <c r="M96" s="117"/>
      <c r="N96" s="117"/>
      <c r="O96" s="117"/>
      <c r="P96" s="117"/>
      <c r="Q96" s="117"/>
      <c r="R96" s="117"/>
      <c r="S96" s="117"/>
      <c r="T96" s="117"/>
      <c r="U96" s="117"/>
      <c r="V96" s="117"/>
      <c r="W96" s="117"/>
      <c r="X96" s="117"/>
      <c r="Y96" s="117"/>
      <c r="Z96" s="117"/>
      <c r="AA96" s="117"/>
      <c r="AB96" s="117"/>
      <c r="AC96" s="117"/>
      <c r="AD96" s="117"/>
      <c r="AE96" s="117"/>
      <c r="AF96" s="117"/>
      <c r="AG96" s="118">
        <f>'SO 01.1 - Boční hráz'!J32</f>
        <v>0</v>
      </c>
      <c r="AH96" s="10"/>
      <c r="AI96" s="10"/>
      <c r="AJ96" s="10"/>
      <c r="AK96" s="10"/>
      <c r="AL96" s="10"/>
      <c r="AM96" s="10"/>
      <c r="AN96" s="118">
        <f>SUM(AG96,AT96)</f>
        <v>0</v>
      </c>
      <c r="AO96" s="10"/>
      <c r="AP96" s="10"/>
      <c r="AQ96" s="119" t="s">
        <v>92</v>
      </c>
      <c r="AR96" s="64"/>
      <c r="AS96" s="120">
        <v>0</v>
      </c>
      <c r="AT96" s="121">
        <f>ROUND(SUM(AV96:AW96),2)</f>
        <v>0</v>
      </c>
      <c r="AU96" s="122">
        <f>'SO 01.1 - Boční hráz'!P129</f>
        <v>0</v>
      </c>
      <c r="AV96" s="121">
        <f>'SO 01.1 - Boční hráz'!J35</f>
        <v>0</v>
      </c>
      <c r="AW96" s="121">
        <f>'SO 01.1 - Boční hráz'!J36</f>
        <v>0</v>
      </c>
      <c r="AX96" s="121">
        <f>'SO 01.1 - Boční hráz'!J37</f>
        <v>0</v>
      </c>
      <c r="AY96" s="121">
        <f>'SO 01.1 - Boční hráz'!J38</f>
        <v>0</v>
      </c>
      <c r="AZ96" s="121">
        <f>'SO 01.1 - Boční hráz'!F35</f>
        <v>0</v>
      </c>
      <c r="BA96" s="121">
        <f>'SO 01.1 - Boční hráz'!F36</f>
        <v>0</v>
      </c>
      <c r="BB96" s="121">
        <f>'SO 01.1 - Boční hráz'!F37</f>
        <v>0</v>
      </c>
      <c r="BC96" s="121">
        <f>'SO 01.1 - Boční hráz'!F38</f>
        <v>0</v>
      </c>
      <c r="BD96" s="123">
        <f>'SO 01.1 - Boční hráz'!F39</f>
        <v>0</v>
      </c>
      <c r="BE96" s="4"/>
      <c r="BT96" s="27" t="s">
        <v>88</v>
      </c>
      <c r="BV96" s="27" t="s">
        <v>81</v>
      </c>
      <c r="BW96" s="27" t="s">
        <v>93</v>
      </c>
      <c r="BX96" s="27" t="s">
        <v>87</v>
      </c>
      <c r="CL96" s="27" t="s">
        <v>1</v>
      </c>
    </row>
    <row r="97" s="4" customFormat="1" ht="16.5" customHeight="1">
      <c r="A97" s="116" t="s">
        <v>89</v>
      </c>
      <c r="B97" s="64"/>
      <c r="C97" s="10"/>
      <c r="D97" s="10"/>
      <c r="E97" s="117" t="s">
        <v>94</v>
      </c>
      <c r="F97" s="117"/>
      <c r="G97" s="117"/>
      <c r="H97" s="117"/>
      <c r="I97" s="117"/>
      <c r="J97" s="10"/>
      <c r="K97" s="117" t="s">
        <v>95</v>
      </c>
      <c r="L97" s="117"/>
      <c r="M97" s="117"/>
      <c r="N97" s="117"/>
      <c r="O97" s="117"/>
      <c r="P97" s="117"/>
      <c r="Q97" s="117"/>
      <c r="R97" s="117"/>
      <c r="S97" s="117"/>
      <c r="T97" s="117"/>
      <c r="U97" s="117"/>
      <c r="V97" s="117"/>
      <c r="W97" s="117"/>
      <c r="X97" s="117"/>
      <c r="Y97" s="117"/>
      <c r="Z97" s="117"/>
      <c r="AA97" s="117"/>
      <c r="AB97" s="117"/>
      <c r="AC97" s="117"/>
      <c r="AD97" s="117"/>
      <c r="AE97" s="117"/>
      <c r="AF97" s="117"/>
      <c r="AG97" s="118">
        <f>'SO 01.2 - Čelní hráz'!J32</f>
        <v>0</v>
      </c>
      <c r="AH97" s="10"/>
      <c r="AI97" s="10"/>
      <c r="AJ97" s="10"/>
      <c r="AK97" s="10"/>
      <c r="AL97" s="10"/>
      <c r="AM97" s="10"/>
      <c r="AN97" s="118">
        <f>SUM(AG97,AT97)</f>
        <v>0</v>
      </c>
      <c r="AO97" s="10"/>
      <c r="AP97" s="10"/>
      <c r="AQ97" s="119" t="s">
        <v>92</v>
      </c>
      <c r="AR97" s="64"/>
      <c r="AS97" s="120">
        <v>0</v>
      </c>
      <c r="AT97" s="121">
        <f>ROUND(SUM(AV97:AW97),2)</f>
        <v>0</v>
      </c>
      <c r="AU97" s="122">
        <f>'SO 01.2 - Čelní hráz'!P129</f>
        <v>0</v>
      </c>
      <c r="AV97" s="121">
        <f>'SO 01.2 - Čelní hráz'!J35</f>
        <v>0</v>
      </c>
      <c r="AW97" s="121">
        <f>'SO 01.2 - Čelní hráz'!J36</f>
        <v>0</v>
      </c>
      <c r="AX97" s="121">
        <f>'SO 01.2 - Čelní hráz'!J37</f>
        <v>0</v>
      </c>
      <c r="AY97" s="121">
        <f>'SO 01.2 - Čelní hráz'!J38</f>
        <v>0</v>
      </c>
      <c r="AZ97" s="121">
        <f>'SO 01.2 - Čelní hráz'!F35</f>
        <v>0</v>
      </c>
      <c r="BA97" s="121">
        <f>'SO 01.2 - Čelní hráz'!F36</f>
        <v>0</v>
      </c>
      <c r="BB97" s="121">
        <f>'SO 01.2 - Čelní hráz'!F37</f>
        <v>0</v>
      </c>
      <c r="BC97" s="121">
        <f>'SO 01.2 - Čelní hráz'!F38</f>
        <v>0</v>
      </c>
      <c r="BD97" s="123">
        <f>'SO 01.2 - Čelní hráz'!F39</f>
        <v>0</v>
      </c>
      <c r="BE97" s="4"/>
      <c r="BT97" s="27" t="s">
        <v>88</v>
      </c>
      <c r="BV97" s="27" t="s">
        <v>81</v>
      </c>
      <c r="BW97" s="27" t="s">
        <v>96</v>
      </c>
      <c r="BX97" s="27" t="s">
        <v>87</v>
      </c>
      <c r="CL97" s="27" t="s">
        <v>1</v>
      </c>
    </row>
    <row r="98" s="4" customFormat="1" ht="16.5" customHeight="1">
      <c r="A98" s="116" t="s">
        <v>89</v>
      </c>
      <c r="B98" s="64"/>
      <c r="C98" s="10"/>
      <c r="D98" s="10"/>
      <c r="E98" s="117" t="s">
        <v>97</v>
      </c>
      <c r="F98" s="117"/>
      <c r="G98" s="117"/>
      <c r="H98" s="117"/>
      <c r="I98" s="117"/>
      <c r="J98" s="10"/>
      <c r="K98" s="117" t="s">
        <v>98</v>
      </c>
      <c r="L98" s="117"/>
      <c r="M98" s="117"/>
      <c r="N98" s="117"/>
      <c r="O98" s="117"/>
      <c r="P98" s="117"/>
      <c r="Q98" s="117"/>
      <c r="R98" s="117"/>
      <c r="S98" s="117"/>
      <c r="T98" s="117"/>
      <c r="U98" s="117"/>
      <c r="V98" s="117"/>
      <c r="W98" s="117"/>
      <c r="X98" s="117"/>
      <c r="Y98" s="117"/>
      <c r="Z98" s="117"/>
      <c r="AA98" s="117"/>
      <c r="AB98" s="117"/>
      <c r="AC98" s="117"/>
      <c r="AD98" s="117"/>
      <c r="AE98" s="117"/>
      <c r="AF98" s="117"/>
      <c r="AG98" s="118">
        <f>'SO 01.3 - Úprava terénu p...'!J32</f>
        <v>0</v>
      </c>
      <c r="AH98" s="10"/>
      <c r="AI98" s="10"/>
      <c r="AJ98" s="10"/>
      <c r="AK98" s="10"/>
      <c r="AL98" s="10"/>
      <c r="AM98" s="10"/>
      <c r="AN98" s="118">
        <f>SUM(AG98,AT98)</f>
        <v>0</v>
      </c>
      <c r="AO98" s="10"/>
      <c r="AP98" s="10"/>
      <c r="AQ98" s="119" t="s">
        <v>92</v>
      </c>
      <c r="AR98" s="64"/>
      <c r="AS98" s="120">
        <v>0</v>
      </c>
      <c r="AT98" s="121">
        <f>ROUND(SUM(AV98:AW98),2)</f>
        <v>0</v>
      </c>
      <c r="AU98" s="122">
        <f>'SO 01.3 - Úprava terénu p...'!P123</f>
        <v>0</v>
      </c>
      <c r="AV98" s="121">
        <f>'SO 01.3 - Úprava terénu p...'!J35</f>
        <v>0</v>
      </c>
      <c r="AW98" s="121">
        <f>'SO 01.3 - Úprava terénu p...'!J36</f>
        <v>0</v>
      </c>
      <c r="AX98" s="121">
        <f>'SO 01.3 - Úprava terénu p...'!J37</f>
        <v>0</v>
      </c>
      <c r="AY98" s="121">
        <f>'SO 01.3 - Úprava terénu p...'!J38</f>
        <v>0</v>
      </c>
      <c r="AZ98" s="121">
        <f>'SO 01.3 - Úprava terénu p...'!F35</f>
        <v>0</v>
      </c>
      <c r="BA98" s="121">
        <f>'SO 01.3 - Úprava terénu p...'!F36</f>
        <v>0</v>
      </c>
      <c r="BB98" s="121">
        <f>'SO 01.3 - Úprava terénu p...'!F37</f>
        <v>0</v>
      </c>
      <c r="BC98" s="121">
        <f>'SO 01.3 - Úprava terénu p...'!F38</f>
        <v>0</v>
      </c>
      <c r="BD98" s="123">
        <f>'SO 01.3 - Úprava terénu p...'!F39</f>
        <v>0</v>
      </c>
      <c r="BE98" s="4"/>
      <c r="BT98" s="27" t="s">
        <v>88</v>
      </c>
      <c r="BV98" s="27" t="s">
        <v>81</v>
      </c>
      <c r="BW98" s="27" t="s">
        <v>99</v>
      </c>
      <c r="BX98" s="27" t="s">
        <v>87</v>
      </c>
      <c r="CL98" s="27" t="s">
        <v>1</v>
      </c>
    </row>
    <row r="99" s="7" customFormat="1" ht="16.5" customHeight="1">
      <c r="A99" s="7"/>
      <c r="B99" s="104"/>
      <c r="C99" s="105"/>
      <c r="D99" s="106" t="s">
        <v>100</v>
      </c>
      <c r="E99" s="106"/>
      <c r="F99" s="106"/>
      <c r="G99" s="106"/>
      <c r="H99" s="106"/>
      <c r="I99" s="107"/>
      <c r="J99" s="106" t="s">
        <v>101</v>
      </c>
      <c r="K99" s="106"/>
      <c r="L99" s="106"/>
      <c r="M99" s="106"/>
      <c r="N99" s="106"/>
      <c r="O99" s="106"/>
      <c r="P99" s="106"/>
      <c r="Q99" s="106"/>
      <c r="R99" s="106"/>
      <c r="S99" s="106"/>
      <c r="T99" s="106"/>
      <c r="U99" s="106"/>
      <c r="V99" s="106"/>
      <c r="W99" s="106"/>
      <c r="X99" s="106"/>
      <c r="Y99" s="106"/>
      <c r="Z99" s="106"/>
      <c r="AA99" s="106"/>
      <c r="AB99" s="106"/>
      <c r="AC99" s="106"/>
      <c r="AD99" s="106"/>
      <c r="AE99" s="106"/>
      <c r="AF99" s="106"/>
      <c r="AG99" s="108">
        <f>ROUND(SUM(AG100:AG102),2)</f>
        <v>0</v>
      </c>
      <c r="AH99" s="107"/>
      <c r="AI99" s="107"/>
      <c r="AJ99" s="107"/>
      <c r="AK99" s="107"/>
      <c r="AL99" s="107"/>
      <c r="AM99" s="107"/>
      <c r="AN99" s="109">
        <f>SUM(AG99,AT99)</f>
        <v>0</v>
      </c>
      <c r="AO99" s="107"/>
      <c r="AP99" s="107"/>
      <c r="AQ99" s="110" t="s">
        <v>85</v>
      </c>
      <c r="AR99" s="104"/>
      <c r="AS99" s="111">
        <f>ROUND(SUM(AS100:AS102),2)</f>
        <v>0</v>
      </c>
      <c r="AT99" s="112">
        <f>ROUND(SUM(AV99:AW99),2)</f>
        <v>0</v>
      </c>
      <c r="AU99" s="113">
        <f>ROUND(SUM(AU100:AU102),5)</f>
        <v>0</v>
      </c>
      <c r="AV99" s="112">
        <f>ROUND(AZ99*L29,2)</f>
        <v>0</v>
      </c>
      <c r="AW99" s="112">
        <f>ROUND(BA99*L30,2)</f>
        <v>0</v>
      </c>
      <c r="AX99" s="112">
        <f>ROUND(BB99*L29,2)</f>
        <v>0</v>
      </c>
      <c r="AY99" s="112">
        <f>ROUND(BC99*L30,2)</f>
        <v>0</v>
      </c>
      <c r="AZ99" s="112">
        <f>ROUND(SUM(AZ100:AZ102),2)</f>
        <v>0</v>
      </c>
      <c r="BA99" s="112">
        <f>ROUND(SUM(BA100:BA102),2)</f>
        <v>0</v>
      </c>
      <c r="BB99" s="112">
        <f>ROUND(SUM(BB100:BB102),2)</f>
        <v>0</v>
      </c>
      <c r="BC99" s="112">
        <f>ROUND(SUM(BC100:BC102),2)</f>
        <v>0</v>
      </c>
      <c r="BD99" s="114">
        <f>ROUND(SUM(BD100:BD102),2)</f>
        <v>0</v>
      </c>
      <c r="BE99" s="7"/>
      <c r="BS99" s="115" t="s">
        <v>78</v>
      </c>
      <c r="BT99" s="115" t="s">
        <v>86</v>
      </c>
      <c r="BU99" s="115" t="s">
        <v>80</v>
      </c>
      <c r="BV99" s="115" t="s">
        <v>81</v>
      </c>
      <c r="BW99" s="115" t="s">
        <v>102</v>
      </c>
      <c r="BX99" s="115" t="s">
        <v>4</v>
      </c>
      <c r="CL99" s="115" t="s">
        <v>1</v>
      </c>
      <c r="CM99" s="115" t="s">
        <v>88</v>
      </c>
    </row>
    <row r="100" s="4" customFormat="1" ht="16.5" customHeight="1">
      <c r="A100" s="116" t="s">
        <v>89</v>
      </c>
      <c r="B100" s="64"/>
      <c r="C100" s="10"/>
      <c r="D100" s="10"/>
      <c r="E100" s="117" t="s">
        <v>103</v>
      </c>
      <c r="F100" s="117"/>
      <c r="G100" s="117"/>
      <c r="H100" s="117"/>
      <c r="I100" s="117"/>
      <c r="J100" s="10"/>
      <c r="K100" s="117" t="s">
        <v>104</v>
      </c>
      <c r="L100" s="117"/>
      <c r="M100" s="117"/>
      <c r="N100" s="117"/>
      <c r="O100" s="117"/>
      <c r="P100" s="117"/>
      <c r="Q100" s="117"/>
      <c r="R100" s="117"/>
      <c r="S100" s="117"/>
      <c r="T100" s="117"/>
      <c r="U100" s="117"/>
      <c r="V100" s="117"/>
      <c r="W100" s="117"/>
      <c r="X100" s="117"/>
      <c r="Y100" s="117"/>
      <c r="Z100" s="117"/>
      <c r="AA100" s="117"/>
      <c r="AB100" s="117"/>
      <c r="AC100" s="117"/>
      <c r="AD100" s="117"/>
      <c r="AE100" s="117"/>
      <c r="AF100" s="117"/>
      <c r="AG100" s="118">
        <f>'SO 02.1 - Korunový přeliv'!J32</f>
        <v>0</v>
      </c>
      <c r="AH100" s="10"/>
      <c r="AI100" s="10"/>
      <c r="AJ100" s="10"/>
      <c r="AK100" s="10"/>
      <c r="AL100" s="10"/>
      <c r="AM100" s="10"/>
      <c r="AN100" s="118">
        <f>SUM(AG100,AT100)</f>
        <v>0</v>
      </c>
      <c r="AO100" s="10"/>
      <c r="AP100" s="10"/>
      <c r="AQ100" s="119" t="s">
        <v>92</v>
      </c>
      <c r="AR100" s="64"/>
      <c r="AS100" s="120">
        <v>0</v>
      </c>
      <c r="AT100" s="121">
        <f>ROUND(SUM(AV100:AW100),2)</f>
        <v>0</v>
      </c>
      <c r="AU100" s="122">
        <f>'SO 02.1 - Korunový přeliv'!P128</f>
        <v>0</v>
      </c>
      <c r="AV100" s="121">
        <f>'SO 02.1 - Korunový přeliv'!J35</f>
        <v>0</v>
      </c>
      <c r="AW100" s="121">
        <f>'SO 02.1 - Korunový přeliv'!J36</f>
        <v>0</v>
      </c>
      <c r="AX100" s="121">
        <f>'SO 02.1 - Korunový přeliv'!J37</f>
        <v>0</v>
      </c>
      <c r="AY100" s="121">
        <f>'SO 02.1 - Korunový přeliv'!J38</f>
        <v>0</v>
      </c>
      <c r="AZ100" s="121">
        <f>'SO 02.1 - Korunový přeliv'!F35</f>
        <v>0</v>
      </c>
      <c r="BA100" s="121">
        <f>'SO 02.1 - Korunový přeliv'!F36</f>
        <v>0</v>
      </c>
      <c r="BB100" s="121">
        <f>'SO 02.1 - Korunový přeliv'!F37</f>
        <v>0</v>
      </c>
      <c r="BC100" s="121">
        <f>'SO 02.1 - Korunový přeliv'!F38</f>
        <v>0</v>
      </c>
      <c r="BD100" s="123">
        <f>'SO 02.1 - Korunový přeliv'!F39</f>
        <v>0</v>
      </c>
      <c r="BE100" s="4"/>
      <c r="BT100" s="27" t="s">
        <v>88</v>
      </c>
      <c r="BV100" s="27" t="s">
        <v>81</v>
      </c>
      <c r="BW100" s="27" t="s">
        <v>105</v>
      </c>
      <c r="BX100" s="27" t="s">
        <v>102</v>
      </c>
      <c r="CL100" s="27" t="s">
        <v>1</v>
      </c>
    </row>
    <row r="101" s="4" customFormat="1" ht="16.5" customHeight="1">
      <c r="A101" s="116" t="s">
        <v>89</v>
      </c>
      <c r="B101" s="64"/>
      <c r="C101" s="10"/>
      <c r="D101" s="10"/>
      <c r="E101" s="117" t="s">
        <v>106</v>
      </c>
      <c r="F101" s="117"/>
      <c r="G101" s="117"/>
      <c r="H101" s="117"/>
      <c r="I101" s="117"/>
      <c r="J101" s="10"/>
      <c r="K101" s="117" t="s">
        <v>107</v>
      </c>
      <c r="L101" s="117"/>
      <c r="M101" s="117"/>
      <c r="N101" s="117"/>
      <c r="O101" s="117"/>
      <c r="P101" s="117"/>
      <c r="Q101" s="117"/>
      <c r="R101" s="117"/>
      <c r="S101" s="117"/>
      <c r="T101" s="117"/>
      <c r="U101" s="117"/>
      <c r="V101" s="117"/>
      <c r="W101" s="117"/>
      <c r="X101" s="117"/>
      <c r="Y101" s="117"/>
      <c r="Z101" s="117"/>
      <c r="AA101" s="117"/>
      <c r="AB101" s="117"/>
      <c r="AC101" s="117"/>
      <c r="AD101" s="117"/>
      <c r="AE101" s="117"/>
      <c r="AF101" s="117"/>
      <c r="AG101" s="118">
        <f>'SO 02.2 - Odpadní koryto'!J32</f>
        <v>0</v>
      </c>
      <c r="AH101" s="10"/>
      <c r="AI101" s="10"/>
      <c r="AJ101" s="10"/>
      <c r="AK101" s="10"/>
      <c r="AL101" s="10"/>
      <c r="AM101" s="10"/>
      <c r="AN101" s="118">
        <f>SUM(AG101,AT101)</f>
        <v>0</v>
      </c>
      <c r="AO101" s="10"/>
      <c r="AP101" s="10"/>
      <c r="AQ101" s="119" t="s">
        <v>92</v>
      </c>
      <c r="AR101" s="64"/>
      <c r="AS101" s="120">
        <v>0</v>
      </c>
      <c r="AT101" s="121">
        <f>ROUND(SUM(AV101:AW101),2)</f>
        <v>0</v>
      </c>
      <c r="AU101" s="122">
        <f>'SO 02.2 - Odpadní koryto'!P125</f>
        <v>0</v>
      </c>
      <c r="AV101" s="121">
        <f>'SO 02.2 - Odpadní koryto'!J35</f>
        <v>0</v>
      </c>
      <c r="AW101" s="121">
        <f>'SO 02.2 - Odpadní koryto'!J36</f>
        <v>0</v>
      </c>
      <c r="AX101" s="121">
        <f>'SO 02.2 - Odpadní koryto'!J37</f>
        <v>0</v>
      </c>
      <c r="AY101" s="121">
        <f>'SO 02.2 - Odpadní koryto'!J38</f>
        <v>0</v>
      </c>
      <c r="AZ101" s="121">
        <f>'SO 02.2 - Odpadní koryto'!F35</f>
        <v>0</v>
      </c>
      <c r="BA101" s="121">
        <f>'SO 02.2 - Odpadní koryto'!F36</f>
        <v>0</v>
      </c>
      <c r="BB101" s="121">
        <f>'SO 02.2 - Odpadní koryto'!F37</f>
        <v>0</v>
      </c>
      <c r="BC101" s="121">
        <f>'SO 02.2 - Odpadní koryto'!F38</f>
        <v>0</v>
      </c>
      <c r="BD101" s="123">
        <f>'SO 02.2 - Odpadní koryto'!F39</f>
        <v>0</v>
      </c>
      <c r="BE101" s="4"/>
      <c r="BT101" s="27" t="s">
        <v>88</v>
      </c>
      <c r="BV101" s="27" t="s">
        <v>81</v>
      </c>
      <c r="BW101" s="27" t="s">
        <v>108</v>
      </c>
      <c r="BX101" s="27" t="s">
        <v>102</v>
      </c>
      <c r="CL101" s="27" t="s">
        <v>1</v>
      </c>
    </row>
    <row r="102" s="4" customFormat="1" ht="16.5" customHeight="1">
      <c r="A102" s="116" t="s">
        <v>89</v>
      </c>
      <c r="B102" s="64"/>
      <c r="C102" s="10"/>
      <c r="D102" s="10"/>
      <c r="E102" s="117" t="s">
        <v>109</v>
      </c>
      <c r="F102" s="117"/>
      <c r="G102" s="117"/>
      <c r="H102" s="117"/>
      <c r="I102" s="117"/>
      <c r="J102" s="10"/>
      <c r="K102" s="117" t="s">
        <v>110</v>
      </c>
      <c r="L102" s="117"/>
      <c r="M102" s="117"/>
      <c r="N102" s="117"/>
      <c r="O102" s="117"/>
      <c r="P102" s="117"/>
      <c r="Q102" s="117"/>
      <c r="R102" s="117"/>
      <c r="S102" s="117"/>
      <c r="T102" s="117"/>
      <c r="U102" s="117"/>
      <c r="V102" s="117"/>
      <c r="W102" s="117"/>
      <c r="X102" s="117"/>
      <c r="Y102" s="117"/>
      <c r="Z102" s="117"/>
      <c r="AA102" s="117"/>
      <c r="AB102" s="117"/>
      <c r="AC102" s="117"/>
      <c r="AD102" s="117"/>
      <c r="AE102" s="117"/>
      <c r="AF102" s="117"/>
      <c r="AG102" s="118">
        <f>'SO 02.3 - Snížení terénu'!J32</f>
        <v>0</v>
      </c>
      <c r="AH102" s="10"/>
      <c r="AI102" s="10"/>
      <c r="AJ102" s="10"/>
      <c r="AK102" s="10"/>
      <c r="AL102" s="10"/>
      <c r="AM102" s="10"/>
      <c r="AN102" s="118">
        <f>SUM(AG102,AT102)</f>
        <v>0</v>
      </c>
      <c r="AO102" s="10"/>
      <c r="AP102" s="10"/>
      <c r="AQ102" s="119" t="s">
        <v>92</v>
      </c>
      <c r="AR102" s="64"/>
      <c r="AS102" s="120">
        <v>0</v>
      </c>
      <c r="AT102" s="121">
        <f>ROUND(SUM(AV102:AW102),2)</f>
        <v>0</v>
      </c>
      <c r="AU102" s="122">
        <f>'SO 02.3 - Snížení terénu'!P122</f>
        <v>0</v>
      </c>
      <c r="AV102" s="121">
        <f>'SO 02.3 - Snížení terénu'!J35</f>
        <v>0</v>
      </c>
      <c r="AW102" s="121">
        <f>'SO 02.3 - Snížení terénu'!J36</f>
        <v>0</v>
      </c>
      <c r="AX102" s="121">
        <f>'SO 02.3 - Snížení terénu'!J37</f>
        <v>0</v>
      </c>
      <c r="AY102" s="121">
        <f>'SO 02.3 - Snížení terénu'!J38</f>
        <v>0</v>
      </c>
      <c r="AZ102" s="121">
        <f>'SO 02.3 - Snížení terénu'!F35</f>
        <v>0</v>
      </c>
      <c r="BA102" s="121">
        <f>'SO 02.3 - Snížení terénu'!F36</f>
        <v>0</v>
      </c>
      <c r="BB102" s="121">
        <f>'SO 02.3 - Snížení terénu'!F37</f>
        <v>0</v>
      </c>
      <c r="BC102" s="121">
        <f>'SO 02.3 - Snížení terénu'!F38</f>
        <v>0</v>
      </c>
      <c r="BD102" s="123">
        <f>'SO 02.3 - Snížení terénu'!F39</f>
        <v>0</v>
      </c>
      <c r="BE102" s="4"/>
      <c r="BT102" s="27" t="s">
        <v>88</v>
      </c>
      <c r="BV102" s="27" t="s">
        <v>81</v>
      </c>
      <c r="BW102" s="27" t="s">
        <v>111</v>
      </c>
      <c r="BX102" s="27" t="s">
        <v>102</v>
      </c>
      <c r="CL102" s="27" t="s">
        <v>1</v>
      </c>
    </row>
    <row r="103" s="7" customFormat="1" ht="16.5" customHeight="1">
      <c r="A103" s="7"/>
      <c r="B103" s="104"/>
      <c r="C103" s="105"/>
      <c r="D103" s="106" t="s">
        <v>112</v>
      </c>
      <c r="E103" s="106"/>
      <c r="F103" s="106"/>
      <c r="G103" s="106"/>
      <c r="H103" s="106"/>
      <c r="I103" s="107"/>
      <c r="J103" s="106" t="s">
        <v>113</v>
      </c>
      <c r="K103" s="106"/>
      <c r="L103" s="106"/>
      <c r="M103" s="106"/>
      <c r="N103" s="106"/>
      <c r="O103" s="106"/>
      <c r="P103" s="106"/>
      <c r="Q103" s="106"/>
      <c r="R103" s="106"/>
      <c r="S103" s="106"/>
      <c r="T103" s="106"/>
      <c r="U103" s="106"/>
      <c r="V103" s="106"/>
      <c r="W103" s="106"/>
      <c r="X103" s="106"/>
      <c r="Y103" s="106"/>
      <c r="Z103" s="106"/>
      <c r="AA103" s="106"/>
      <c r="AB103" s="106"/>
      <c r="AC103" s="106"/>
      <c r="AD103" s="106"/>
      <c r="AE103" s="106"/>
      <c r="AF103" s="106"/>
      <c r="AG103" s="108">
        <f>ROUND(SUM(AG104:AG106),2)</f>
        <v>0</v>
      </c>
      <c r="AH103" s="107"/>
      <c r="AI103" s="107"/>
      <c r="AJ103" s="107"/>
      <c r="AK103" s="107"/>
      <c r="AL103" s="107"/>
      <c r="AM103" s="107"/>
      <c r="AN103" s="109">
        <f>SUM(AG103,AT103)</f>
        <v>0</v>
      </c>
      <c r="AO103" s="107"/>
      <c r="AP103" s="107"/>
      <c r="AQ103" s="110" t="s">
        <v>85</v>
      </c>
      <c r="AR103" s="104"/>
      <c r="AS103" s="111">
        <f>ROUND(SUM(AS104:AS106),2)</f>
        <v>0</v>
      </c>
      <c r="AT103" s="112">
        <f>ROUND(SUM(AV103:AW103),2)</f>
        <v>0</v>
      </c>
      <c r="AU103" s="113">
        <f>ROUND(SUM(AU104:AU106),5)</f>
        <v>0</v>
      </c>
      <c r="AV103" s="112">
        <f>ROUND(AZ103*L29,2)</f>
        <v>0</v>
      </c>
      <c r="AW103" s="112">
        <f>ROUND(BA103*L30,2)</f>
        <v>0</v>
      </c>
      <c r="AX103" s="112">
        <f>ROUND(BB103*L29,2)</f>
        <v>0</v>
      </c>
      <c r="AY103" s="112">
        <f>ROUND(BC103*L30,2)</f>
        <v>0</v>
      </c>
      <c r="AZ103" s="112">
        <f>ROUND(SUM(AZ104:AZ106),2)</f>
        <v>0</v>
      </c>
      <c r="BA103" s="112">
        <f>ROUND(SUM(BA104:BA106),2)</f>
        <v>0</v>
      </c>
      <c r="BB103" s="112">
        <f>ROUND(SUM(BB104:BB106),2)</f>
        <v>0</v>
      </c>
      <c r="BC103" s="112">
        <f>ROUND(SUM(BC104:BC106),2)</f>
        <v>0</v>
      </c>
      <c r="BD103" s="114">
        <f>ROUND(SUM(BD104:BD106),2)</f>
        <v>0</v>
      </c>
      <c r="BE103" s="7"/>
      <c r="BS103" s="115" t="s">
        <v>78</v>
      </c>
      <c r="BT103" s="115" t="s">
        <v>86</v>
      </c>
      <c r="BU103" s="115" t="s">
        <v>80</v>
      </c>
      <c r="BV103" s="115" t="s">
        <v>81</v>
      </c>
      <c r="BW103" s="115" t="s">
        <v>114</v>
      </c>
      <c r="BX103" s="115" t="s">
        <v>4</v>
      </c>
      <c r="CL103" s="115" t="s">
        <v>1</v>
      </c>
      <c r="CM103" s="115" t="s">
        <v>88</v>
      </c>
    </row>
    <row r="104" s="4" customFormat="1" ht="16.5" customHeight="1">
      <c r="A104" s="116" t="s">
        <v>89</v>
      </c>
      <c r="B104" s="64"/>
      <c r="C104" s="10"/>
      <c r="D104" s="10"/>
      <c r="E104" s="117" t="s">
        <v>115</v>
      </c>
      <c r="F104" s="117"/>
      <c r="G104" s="117"/>
      <c r="H104" s="117"/>
      <c r="I104" s="117"/>
      <c r="J104" s="10"/>
      <c r="K104" s="117" t="s">
        <v>113</v>
      </c>
      <c r="L104" s="117"/>
      <c r="M104" s="117"/>
      <c r="N104" s="117"/>
      <c r="O104" s="117"/>
      <c r="P104" s="117"/>
      <c r="Q104" s="117"/>
      <c r="R104" s="117"/>
      <c r="S104" s="117"/>
      <c r="T104" s="117"/>
      <c r="U104" s="117"/>
      <c r="V104" s="117"/>
      <c r="W104" s="117"/>
      <c r="X104" s="117"/>
      <c r="Y104" s="117"/>
      <c r="Z104" s="117"/>
      <c r="AA104" s="117"/>
      <c r="AB104" s="117"/>
      <c r="AC104" s="117"/>
      <c r="AD104" s="117"/>
      <c r="AE104" s="117"/>
      <c r="AF104" s="117"/>
      <c r="AG104" s="118">
        <f>'SO 03.1 - Spodní výpust'!J32</f>
        <v>0</v>
      </c>
      <c r="AH104" s="10"/>
      <c r="AI104" s="10"/>
      <c r="AJ104" s="10"/>
      <c r="AK104" s="10"/>
      <c r="AL104" s="10"/>
      <c r="AM104" s="10"/>
      <c r="AN104" s="118">
        <f>SUM(AG104,AT104)</f>
        <v>0</v>
      </c>
      <c r="AO104" s="10"/>
      <c r="AP104" s="10"/>
      <c r="AQ104" s="119" t="s">
        <v>92</v>
      </c>
      <c r="AR104" s="64"/>
      <c r="AS104" s="120">
        <v>0</v>
      </c>
      <c r="AT104" s="121">
        <f>ROUND(SUM(AV104:AW104),2)</f>
        <v>0</v>
      </c>
      <c r="AU104" s="122">
        <f>'SO 03.1 - Spodní výpust'!P135</f>
        <v>0</v>
      </c>
      <c r="AV104" s="121">
        <f>'SO 03.1 - Spodní výpust'!J35</f>
        <v>0</v>
      </c>
      <c r="AW104" s="121">
        <f>'SO 03.1 - Spodní výpust'!J36</f>
        <v>0</v>
      </c>
      <c r="AX104" s="121">
        <f>'SO 03.1 - Spodní výpust'!J37</f>
        <v>0</v>
      </c>
      <c r="AY104" s="121">
        <f>'SO 03.1 - Spodní výpust'!J38</f>
        <v>0</v>
      </c>
      <c r="AZ104" s="121">
        <f>'SO 03.1 - Spodní výpust'!F35</f>
        <v>0</v>
      </c>
      <c r="BA104" s="121">
        <f>'SO 03.1 - Spodní výpust'!F36</f>
        <v>0</v>
      </c>
      <c r="BB104" s="121">
        <f>'SO 03.1 - Spodní výpust'!F37</f>
        <v>0</v>
      </c>
      <c r="BC104" s="121">
        <f>'SO 03.1 - Spodní výpust'!F38</f>
        <v>0</v>
      </c>
      <c r="BD104" s="123">
        <f>'SO 03.1 - Spodní výpust'!F39</f>
        <v>0</v>
      </c>
      <c r="BE104" s="4"/>
      <c r="BT104" s="27" t="s">
        <v>88</v>
      </c>
      <c r="BV104" s="27" t="s">
        <v>81</v>
      </c>
      <c r="BW104" s="27" t="s">
        <v>116</v>
      </c>
      <c r="BX104" s="27" t="s">
        <v>114</v>
      </c>
      <c r="CL104" s="27" t="s">
        <v>1</v>
      </c>
    </row>
    <row r="105" s="4" customFormat="1" ht="16.5" customHeight="1">
      <c r="A105" s="116" t="s">
        <v>89</v>
      </c>
      <c r="B105" s="64"/>
      <c r="C105" s="10"/>
      <c r="D105" s="10"/>
      <c r="E105" s="117" t="s">
        <v>117</v>
      </c>
      <c r="F105" s="117"/>
      <c r="G105" s="117"/>
      <c r="H105" s="117"/>
      <c r="I105" s="117"/>
      <c r="J105" s="10"/>
      <c r="K105" s="117" t="s">
        <v>118</v>
      </c>
      <c r="L105" s="117"/>
      <c r="M105" s="117"/>
      <c r="N105" s="117"/>
      <c r="O105" s="117"/>
      <c r="P105" s="117"/>
      <c r="Q105" s="117"/>
      <c r="R105" s="117"/>
      <c r="S105" s="117"/>
      <c r="T105" s="117"/>
      <c r="U105" s="117"/>
      <c r="V105" s="117"/>
      <c r="W105" s="117"/>
      <c r="X105" s="117"/>
      <c r="Y105" s="117"/>
      <c r="Z105" s="117"/>
      <c r="AA105" s="117"/>
      <c r="AB105" s="117"/>
      <c r="AC105" s="117"/>
      <c r="AD105" s="117"/>
      <c r="AE105" s="117"/>
      <c r="AF105" s="117"/>
      <c r="AG105" s="118">
        <f>'SO 03.2 - Úprava koryta'!J32</f>
        <v>0</v>
      </c>
      <c r="AH105" s="10"/>
      <c r="AI105" s="10"/>
      <c r="AJ105" s="10"/>
      <c r="AK105" s="10"/>
      <c r="AL105" s="10"/>
      <c r="AM105" s="10"/>
      <c r="AN105" s="118">
        <f>SUM(AG105,AT105)</f>
        <v>0</v>
      </c>
      <c r="AO105" s="10"/>
      <c r="AP105" s="10"/>
      <c r="AQ105" s="119" t="s">
        <v>92</v>
      </c>
      <c r="AR105" s="64"/>
      <c r="AS105" s="120">
        <v>0</v>
      </c>
      <c r="AT105" s="121">
        <f>ROUND(SUM(AV105:AW105),2)</f>
        <v>0</v>
      </c>
      <c r="AU105" s="122">
        <f>'SO 03.2 - Úprava koryta'!P125</f>
        <v>0</v>
      </c>
      <c r="AV105" s="121">
        <f>'SO 03.2 - Úprava koryta'!J35</f>
        <v>0</v>
      </c>
      <c r="AW105" s="121">
        <f>'SO 03.2 - Úprava koryta'!J36</f>
        <v>0</v>
      </c>
      <c r="AX105" s="121">
        <f>'SO 03.2 - Úprava koryta'!J37</f>
        <v>0</v>
      </c>
      <c r="AY105" s="121">
        <f>'SO 03.2 - Úprava koryta'!J38</f>
        <v>0</v>
      </c>
      <c r="AZ105" s="121">
        <f>'SO 03.2 - Úprava koryta'!F35</f>
        <v>0</v>
      </c>
      <c r="BA105" s="121">
        <f>'SO 03.2 - Úprava koryta'!F36</f>
        <v>0</v>
      </c>
      <c r="BB105" s="121">
        <f>'SO 03.2 - Úprava koryta'!F37</f>
        <v>0</v>
      </c>
      <c r="BC105" s="121">
        <f>'SO 03.2 - Úprava koryta'!F38</f>
        <v>0</v>
      </c>
      <c r="BD105" s="123">
        <f>'SO 03.2 - Úprava koryta'!F39</f>
        <v>0</v>
      </c>
      <c r="BE105" s="4"/>
      <c r="BT105" s="27" t="s">
        <v>88</v>
      </c>
      <c r="BV105" s="27" t="s">
        <v>81</v>
      </c>
      <c r="BW105" s="27" t="s">
        <v>119</v>
      </c>
      <c r="BX105" s="27" t="s">
        <v>114</v>
      </c>
      <c r="CL105" s="27" t="s">
        <v>1</v>
      </c>
    </row>
    <row r="106" s="4" customFormat="1" ht="16.5" customHeight="1">
      <c r="A106" s="116" t="s">
        <v>89</v>
      </c>
      <c r="B106" s="64"/>
      <c r="C106" s="10"/>
      <c r="D106" s="10"/>
      <c r="E106" s="117" t="s">
        <v>120</v>
      </c>
      <c r="F106" s="117"/>
      <c r="G106" s="117"/>
      <c r="H106" s="117"/>
      <c r="I106" s="117"/>
      <c r="J106" s="10"/>
      <c r="K106" s="117" t="s">
        <v>121</v>
      </c>
      <c r="L106" s="117"/>
      <c r="M106" s="117"/>
      <c r="N106" s="117"/>
      <c r="O106" s="117"/>
      <c r="P106" s="117"/>
      <c r="Q106" s="117"/>
      <c r="R106" s="117"/>
      <c r="S106" s="117"/>
      <c r="T106" s="117"/>
      <c r="U106" s="117"/>
      <c r="V106" s="117"/>
      <c r="W106" s="117"/>
      <c r="X106" s="117"/>
      <c r="Y106" s="117"/>
      <c r="Z106" s="117"/>
      <c r="AA106" s="117"/>
      <c r="AB106" s="117"/>
      <c r="AC106" s="117"/>
      <c r="AD106" s="117"/>
      <c r="AE106" s="117"/>
      <c r="AF106" s="117"/>
      <c r="AG106" s="118">
        <f>'SO 03.3 - Měřící prvky'!J32</f>
        <v>0</v>
      </c>
      <c r="AH106" s="10"/>
      <c r="AI106" s="10"/>
      <c r="AJ106" s="10"/>
      <c r="AK106" s="10"/>
      <c r="AL106" s="10"/>
      <c r="AM106" s="10"/>
      <c r="AN106" s="118">
        <f>SUM(AG106,AT106)</f>
        <v>0</v>
      </c>
      <c r="AO106" s="10"/>
      <c r="AP106" s="10"/>
      <c r="AQ106" s="119" t="s">
        <v>92</v>
      </c>
      <c r="AR106" s="64"/>
      <c r="AS106" s="120">
        <v>0</v>
      </c>
      <c r="AT106" s="121">
        <f>ROUND(SUM(AV106:AW106),2)</f>
        <v>0</v>
      </c>
      <c r="AU106" s="122">
        <f>'SO 03.3 - Měřící prvky'!P131</f>
        <v>0</v>
      </c>
      <c r="AV106" s="121">
        <f>'SO 03.3 - Měřící prvky'!J35</f>
        <v>0</v>
      </c>
      <c r="AW106" s="121">
        <f>'SO 03.3 - Měřící prvky'!J36</f>
        <v>0</v>
      </c>
      <c r="AX106" s="121">
        <f>'SO 03.3 - Měřící prvky'!J37</f>
        <v>0</v>
      </c>
      <c r="AY106" s="121">
        <f>'SO 03.3 - Měřící prvky'!J38</f>
        <v>0</v>
      </c>
      <c r="AZ106" s="121">
        <f>'SO 03.3 - Měřící prvky'!F35</f>
        <v>0</v>
      </c>
      <c r="BA106" s="121">
        <f>'SO 03.3 - Měřící prvky'!F36</f>
        <v>0</v>
      </c>
      <c r="BB106" s="121">
        <f>'SO 03.3 - Měřící prvky'!F37</f>
        <v>0</v>
      </c>
      <c r="BC106" s="121">
        <f>'SO 03.3 - Měřící prvky'!F38</f>
        <v>0</v>
      </c>
      <c r="BD106" s="123">
        <f>'SO 03.3 - Měřící prvky'!F39</f>
        <v>0</v>
      </c>
      <c r="BE106" s="4"/>
      <c r="BT106" s="27" t="s">
        <v>88</v>
      </c>
      <c r="BV106" s="27" t="s">
        <v>81</v>
      </c>
      <c r="BW106" s="27" t="s">
        <v>122</v>
      </c>
      <c r="BX106" s="27" t="s">
        <v>114</v>
      </c>
      <c r="CL106" s="27" t="s">
        <v>1</v>
      </c>
    </row>
    <row r="107" s="7" customFormat="1" ht="16.5" customHeight="1">
      <c r="A107" s="7"/>
      <c r="B107" s="104"/>
      <c r="C107" s="105"/>
      <c r="D107" s="106" t="s">
        <v>123</v>
      </c>
      <c r="E107" s="106"/>
      <c r="F107" s="106"/>
      <c r="G107" s="106"/>
      <c r="H107" s="106"/>
      <c r="I107" s="107"/>
      <c r="J107" s="106" t="s">
        <v>124</v>
      </c>
      <c r="K107" s="106"/>
      <c r="L107" s="106"/>
      <c r="M107" s="106"/>
      <c r="N107" s="106"/>
      <c r="O107" s="106"/>
      <c r="P107" s="106"/>
      <c r="Q107" s="106"/>
      <c r="R107" s="106"/>
      <c r="S107" s="106"/>
      <c r="T107" s="106"/>
      <c r="U107" s="106"/>
      <c r="V107" s="106"/>
      <c r="W107" s="106"/>
      <c r="X107" s="106"/>
      <c r="Y107" s="106"/>
      <c r="Z107" s="106"/>
      <c r="AA107" s="106"/>
      <c r="AB107" s="106"/>
      <c r="AC107" s="106"/>
      <c r="AD107" s="106"/>
      <c r="AE107" s="106"/>
      <c r="AF107" s="106"/>
      <c r="AG107" s="108">
        <f>ROUND(SUM(AG108:AG109),2)</f>
        <v>0</v>
      </c>
      <c r="AH107" s="107"/>
      <c r="AI107" s="107"/>
      <c r="AJ107" s="107"/>
      <c r="AK107" s="107"/>
      <c r="AL107" s="107"/>
      <c r="AM107" s="107"/>
      <c r="AN107" s="109">
        <f>SUM(AG107,AT107)</f>
        <v>0</v>
      </c>
      <c r="AO107" s="107"/>
      <c r="AP107" s="107"/>
      <c r="AQ107" s="110" t="s">
        <v>85</v>
      </c>
      <c r="AR107" s="104"/>
      <c r="AS107" s="111">
        <f>ROUND(SUM(AS108:AS109),2)</f>
        <v>0</v>
      </c>
      <c r="AT107" s="112">
        <f>ROUND(SUM(AV107:AW107),2)</f>
        <v>0</v>
      </c>
      <c r="AU107" s="113">
        <f>ROUND(SUM(AU108:AU109),5)</f>
        <v>0</v>
      </c>
      <c r="AV107" s="112">
        <f>ROUND(AZ107*L29,2)</f>
        <v>0</v>
      </c>
      <c r="AW107" s="112">
        <f>ROUND(BA107*L30,2)</f>
        <v>0</v>
      </c>
      <c r="AX107" s="112">
        <f>ROUND(BB107*L29,2)</f>
        <v>0</v>
      </c>
      <c r="AY107" s="112">
        <f>ROUND(BC107*L30,2)</f>
        <v>0</v>
      </c>
      <c r="AZ107" s="112">
        <f>ROUND(SUM(AZ108:AZ109),2)</f>
        <v>0</v>
      </c>
      <c r="BA107" s="112">
        <f>ROUND(SUM(BA108:BA109),2)</f>
        <v>0</v>
      </c>
      <c r="BB107" s="112">
        <f>ROUND(SUM(BB108:BB109),2)</f>
        <v>0</v>
      </c>
      <c r="BC107" s="112">
        <f>ROUND(SUM(BC108:BC109),2)</f>
        <v>0</v>
      </c>
      <c r="BD107" s="114">
        <f>ROUND(SUM(BD108:BD109),2)</f>
        <v>0</v>
      </c>
      <c r="BE107" s="7"/>
      <c r="BS107" s="115" t="s">
        <v>78</v>
      </c>
      <c r="BT107" s="115" t="s">
        <v>86</v>
      </c>
      <c r="BU107" s="115" t="s">
        <v>80</v>
      </c>
      <c r="BV107" s="115" t="s">
        <v>81</v>
      </c>
      <c r="BW107" s="115" t="s">
        <v>125</v>
      </c>
      <c r="BX107" s="115" t="s">
        <v>4</v>
      </c>
      <c r="CL107" s="115" t="s">
        <v>1</v>
      </c>
      <c r="CM107" s="115" t="s">
        <v>88</v>
      </c>
    </row>
    <row r="108" s="4" customFormat="1" ht="16.5" customHeight="1">
      <c r="A108" s="116" t="s">
        <v>89</v>
      </c>
      <c r="B108" s="64"/>
      <c r="C108" s="10"/>
      <c r="D108" s="10"/>
      <c r="E108" s="117" t="s">
        <v>126</v>
      </c>
      <c r="F108" s="117"/>
      <c r="G108" s="117"/>
      <c r="H108" s="117"/>
      <c r="I108" s="117"/>
      <c r="J108" s="10"/>
      <c r="K108" s="117" t="s">
        <v>124</v>
      </c>
      <c r="L108" s="117"/>
      <c r="M108" s="117"/>
      <c r="N108" s="117"/>
      <c r="O108" s="117"/>
      <c r="P108" s="117"/>
      <c r="Q108" s="117"/>
      <c r="R108" s="117"/>
      <c r="S108" s="117"/>
      <c r="T108" s="117"/>
      <c r="U108" s="117"/>
      <c r="V108" s="117"/>
      <c r="W108" s="117"/>
      <c r="X108" s="117"/>
      <c r="Y108" s="117"/>
      <c r="Z108" s="117"/>
      <c r="AA108" s="117"/>
      <c r="AB108" s="117"/>
      <c r="AC108" s="117"/>
      <c r="AD108" s="117"/>
      <c r="AE108" s="117"/>
      <c r="AF108" s="117"/>
      <c r="AG108" s="118">
        <f>'SO 04.1 - Zemník'!J32</f>
        <v>0</v>
      </c>
      <c r="AH108" s="10"/>
      <c r="AI108" s="10"/>
      <c r="AJ108" s="10"/>
      <c r="AK108" s="10"/>
      <c r="AL108" s="10"/>
      <c r="AM108" s="10"/>
      <c r="AN108" s="118">
        <f>SUM(AG108,AT108)</f>
        <v>0</v>
      </c>
      <c r="AO108" s="10"/>
      <c r="AP108" s="10"/>
      <c r="AQ108" s="119" t="s">
        <v>92</v>
      </c>
      <c r="AR108" s="64"/>
      <c r="AS108" s="120">
        <v>0</v>
      </c>
      <c r="AT108" s="121">
        <f>ROUND(SUM(AV108:AW108),2)</f>
        <v>0</v>
      </c>
      <c r="AU108" s="122">
        <f>'SO 04.1 - Zemník'!P123</f>
        <v>0</v>
      </c>
      <c r="AV108" s="121">
        <f>'SO 04.1 - Zemník'!J35</f>
        <v>0</v>
      </c>
      <c r="AW108" s="121">
        <f>'SO 04.1 - Zemník'!J36</f>
        <v>0</v>
      </c>
      <c r="AX108" s="121">
        <f>'SO 04.1 - Zemník'!J37</f>
        <v>0</v>
      </c>
      <c r="AY108" s="121">
        <f>'SO 04.1 - Zemník'!J38</f>
        <v>0</v>
      </c>
      <c r="AZ108" s="121">
        <f>'SO 04.1 - Zemník'!F35</f>
        <v>0</v>
      </c>
      <c r="BA108" s="121">
        <f>'SO 04.1 - Zemník'!F36</f>
        <v>0</v>
      </c>
      <c r="BB108" s="121">
        <f>'SO 04.1 - Zemník'!F37</f>
        <v>0</v>
      </c>
      <c r="BC108" s="121">
        <f>'SO 04.1 - Zemník'!F38</f>
        <v>0</v>
      </c>
      <c r="BD108" s="123">
        <f>'SO 04.1 - Zemník'!F39</f>
        <v>0</v>
      </c>
      <c r="BE108" s="4"/>
      <c r="BT108" s="27" t="s">
        <v>88</v>
      </c>
      <c r="BV108" s="27" t="s">
        <v>81</v>
      </c>
      <c r="BW108" s="27" t="s">
        <v>127</v>
      </c>
      <c r="BX108" s="27" t="s">
        <v>125</v>
      </c>
      <c r="CL108" s="27" t="s">
        <v>1</v>
      </c>
    </row>
    <row r="109" s="4" customFormat="1" ht="16.5" customHeight="1">
      <c r="A109" s="116" t="s">
        <v>89</v>
      </c>
      <c r="B109" s="64"/>
      <c r="C109" s="10"/>
      <c r="D109" s="10"/>
      <c r="E109" s="117" t="s">
        <v>128</v>
      </c>
      <c r="F109" s="117"/>
      <c r="G109" s="117"/>
      <c r="H109" s="117"/>
      <c r="I109" s="117"/>
      <c r="J109" s="10"/>
      <c r="K109" s="117" t="s">
        <v>129</v>
      </c>
      <c r="L109" s="117"/>
      <c r="M109" s="117"/>
      <c r="N109" s="117"/>
      <c r="O109" s="117"/>
      <c r="P109" s="117"/>
      <c r="Q109" s="117"/>
      <c r="R109" s="117"/>
      <c r="S109" s="117"/>
      <c r="T109" s="117"/>
      <c r="U109" s="117"/>
      <c r="V109" s="117"/>
      <c r="W109" s="117"/>
      <c r="X109" s="117"/>
      <c r="Y109" s="117"/>
      <c r="Z109" s="117"/>
      <c r="AA109" s="117"/>
      <c r="AB109" s="117"/>
      <c r="AC109" s="117"/>
      <c r="AD109" s="117"/>
      <c r="AE109" s="117"/>
      <c r="AF109" s="117"/>
      <c r="AG109" s="118">
        <f>'SO 04.2 - Rekultivace zem...'!J32</f>
        <v>0</v>
      </c>
      <c r="AH109" s="10"/>
      <c r="AI109" s="10"/>
      <c r="AJ109" s="10"/>
      <c r="AK109" s="10"/>
      <c r="AL109" s="10"/>
      <c r="AM109" s="10"/>
      <c r="AN109" s="118">
        <f>SUM(AG109,AT109)</f>
        <v>0</v>
      </c>
      <c r="AO109" s="10"/>
      <c r="AP109" s="10"/>
      <c r="AQ109" s="119" t="s">
        <v>92</v>
      </c>
      <c r="AR109" s="64"/>
      <c r="AS109" s="120">
        <v>0</v>
      </c>
      <c r="AT109" s="121">
        <f>ROUND(SUM(AV109:AW109),2)</f>
        <v>0</v>
      </c>
      <c r="AU109" s="122">
        <f>'SO 04.2 - Rekultivace zem...'!P123</f>
        <v>0</v>
      </c>
      <c r="AV109" s="121">
        <f>'SO 04.2 - Rekultivace zem...'!J35</f>
        <v>0</v>
      </c>
      <c r="AW109" s="121">
        <f>'SO 04.2 - Rekultivace zem...'!J36</f>
        <v>0</v>
      </c>
      <c r="AX109" s="121">
        <f>'SO 04.2 - Rekultivace zem...'!J37</f>
        <v>0</v>
      </c>
      <c r="AY109" s="121">
        <f>'SO 04.2 - Rekultivace zem...'!J38</f>
        <v>0</v>
      </c>
      <c r="AZ109" s="121">
        <f>'SO 04.2 - Rekultivace zem...'!F35</f>
        <v>0</v>
      </c>
      <c r="BA109" s="121">
        <f>'SO 04.2 - Rekultivace zem...'!F36</f>
        <v>0</v>
      </c>
      <c r="BB109" s="121">
        <f>'SO 04.2 - Rekultivace zem...'!F37</f>
        <v>0</v>
      </c>
      <c r="BC109" s="121">
        <f>'SO 04.2 - Rekultivace zem...'!F38</f>
        <v>0</v>
      </c>
      <c r="BD109" s="123">
        <f>'SO 04.2 - Rekultivace zem...'!F39</f>
        <v>0</v>
      </c>
      <c r="BE109" s="4"/>
      <c r="BT109" s="27" t="s">
        <v>88</v>
      </c>
      <c r="BV109" s="27" t="s">
        <v>81</v>
      </c>
      <c r="BW109" s="27" t="s">
        <v>130</v>
      </c>
      <c r="BX109" s="27" t="s">
        <v>125</v>
      </c>
      <c r="CL109" s="27" t="s">
        <v>1</v>
      </c>
    </row>
    <row r="110" s="7" customFormat="1" ht="16.5" customHeight="1">
      <c r="A110" s="7"/>
      <c r="B110" s="104"/>
      <c r="C110" s="105"/>
      <c r="D110" s="106" t="s">
        <v>131</v>
      </c>
      <c r="E110" s="106"/>
      <c r="F110" s="106"/>
      <c r="G110" s="106"/>
      <c r="H110" s="106"/>
      <c r="I110" s="107"/>
      <c r="J110" s="106" t="s">
        <v>132</v>
      </c>
      <c r="K110" s="106"/>
      <c r="L110" s="106"/>
      <c r="M110" s="106"/>
      <c r="N110" s="106"/>
      <c r="O110" s="106"/>
      <c r="P110" s="106"/>
      <c r="Q110" s="106"/>
      <c r="R110" s="106"/>
      <c r="S110" s="106"/>
      <c r="T110" s="106"/>
      <c r="U110" s="106"/>
      <c r="V110" s="106"/>
      <c r="W110" s="106"/>
      <c r="X110" s="106"/>
      <c r="Y110" s="106"/>
      <c r="Z110" s="106"/>
      <c r="AA110" s="106"/>
      <c r="AB110" s="106"/>
      <c r="AC110" s="106"/>
      <c r="AD110" s="106"/>
      <c r="AE110" s="106"/>
      <c r="AF110" s="106"/>
      <c r="AG110" s="108">
        <f>ROUND(SUM(AG111:AG115),2)</f>
        <v>0</v>
      </c>
      <c r="AH110" s="107"/>
      <c r="AI110" s="107"/>
      <c r="AJ110" s="107"/>
      <c r="AK110" s="107"/>
      <c r="AL110" s="107"/>
      <c r="AM110" s="107"/>
      <c r="AN110" s="109">
        <f>SUM(AG110,AT110)</f>
        <v>0</v>
      </c>
      <c r="AO110" s="107"/>
      <c r="AP110" s="107"/>
      <c r="AQ110" s="110" t="s">
        <v>85</v>
      </c>
      <c r="AR110" s="104"/>
      <c r="AS110" s="111">
        <f>ROUND(SUM(AS111:AS115),2)</f>
        <v>0</v>
      </c>
      <c r="AT110" s="112">
        <f>ROUND(SUM(AV110:AW110),2)</f>
        <v>0</v>
      </c>
      <c r="AU110" s="113">
        <f>ROUND(SUM(AU111:AU115),5)</f>
        <v>0</v>
      </c>
      <c r="AV110" s="112">
        <f>ROUND(AZ110*L29,2)</f>
        <v>0</v>
      </c>
      <c r="AW110" s="112">
        <f>ROUND(BA110*L30,2)</f>
        <v>0</v>
      </c>
      <c r="AX110" s="112">
        <f>ROUND(BB110*L29,2)</f>
        <v>0</v>
      </c>
      <c r="AY110" s="112">
        <f>ROUND(BC110*L30,2)</f>
        <v>0</v>
      </c>
      <c r="AZ110" s="112">
        <f>ROUND(SUM(AZ111:AZ115),2)</f>
        <v>0</v>
      </c>
      <c r="BA110" s="112">
        <f>ROUND(SUM(BA111:BA115),2)</f>
        <v>0</v>
      </c>
      <c r="BB110" s="112">
        <f>ROUND(SUM(BB111:BB115),2)</f>
        <v>0</v>
      </c>
      <c r="BC110" s="112">
        <f>ROUND(SUM(BC111:BC115),2)</f>
        <v>0</v>
      </c>
      <c r="BD110" s="114">
        <f>ROUND(SUM(BD111:BD115),2)</f>
        <v>0</v>
      </c>
      <c r="BE110" s="7"/>
      <c r="BS110" s="115" t="s">
        <v>78</v>
      </c>
      <c r="BT110" s="115" t="s">
        <v>86</v>
      </c>
      <c r="BU110" s="115" t="s">
        <v>80</v>
      </c>
      <c r="BV110" s="115" t="s">
        <v>81</v>
      </c>
      <c r="BW110" s="115" t="s">
        <v>133</v>
      </c>
      <c r="BX110" s="115" t="s">
        <v>4</v>
      </c>
      <c r="CL110" s="115" t="s">
        <v>1</v>
      </c>
      <c r="CM110" s="115" t="s">
        <v>88</v>
      </c>
    </row>
    <row r="111" s="4" customFormat="1" ht="16.5" customHeight="1">
      <c r="A111" s="116" t="s">
        <v>89</v>
      </c>
      <c r="B111" s="64"/>
      <c r="C111" s="10"/>
      <c r="D111" s="10"/>
      <c r="E111" s="117" t="s">
        <v>134</v>
      </c>
      <c r="F111" s="117"/>
      <c r="G111" s="117"/>
      <c r="H111" s="117"/>
      <c r="I111" s="117"/>
      <c r="J111" s="10"/>
      <c r="K111" s="117" t="s">
        <v>135</v>
      </c>
      <c r="L111" s="117"/>
      <c r="M111" s="117"/>
      <c r="N111" s="117"/>
      <c r="O111" s="117"/>
      <c r="P111" s="117"/>
      <c r="Q111" s="117"/>
      <c r="R111" s="117"/>
      <c r="S111" s="117"/>
      <c r="T111" s="117"/>
      <c r="U111" s="117"/>
      <c r="V111" s="117"/>
      <c r="W111" s="117"/>
      <c r="X111" s="117"/>
      <c r="Y111" s="117"/>
      <c r="Z111" s="117"/>
      <c r="AA111" s="117"/>
      <c r="AB111" s="117"/>
      <c r="AC111" s="117"/>
      <c r="AD111" s="117"/>
      <c r="AE111" s="117"/>
      <c r="AF111" s="117"/>
      <c r="AG111" s="118">
        <f>'SO 05.1 - Odstranění stáv...'!J32</f>
        <v>0</v>
      </c>
      <c r="AH111" s="10"/>
      <c r="AI111" s="10"/>
      <c r="AJ111" s="10"/>
      <c r="AK111" s="10"/>
      <c r="AL111" s="10"/>
      <c r="AM111" s="10"/>
      <c r="AN111" s="118">
        <f>SUM(AG111,AT111)</f>
        <v>0</v>
      </c>
      <c r="AO111" s="10"/>
      <c r="AP111" s="10"/>
      <c r="AQ111" s="119" t="s">
        <v>92</v>
      </c>
      <c r="AR111" s="64"/>
      <c r="AS111" s="120">
        <v>0</v>
      </c>
      <c r="AT111" s="121">
        <f>ROUND(SUM(AV111:AW111),2)</f>
        <v>0</v>
      </c>
      <c r="AU111" s="122">
        <f>'SO 05.1 - Odstranění stáv...'!P123</f>
        <v>0</v>
      </c>
      <c r="AV111" s="121">
        <f>'SO 05.1 - Odstranění stáv...'!J35</f>
        <v>0</v>
      </c>
      <c r="AW111" s="121">
        <f>'SO 05.1 - Odstranění stáv...'!J36</f>
        <v>0</v>
      </c>
      <c r="AX111" s="121">
        <f>'SO 05.1 - Odstranění stáv...'!J37</f>
        <v>0</v>
      </c>
      <c r="AY111" s="121">
        <f>'SO 05.1 - Odstranění stáv...'!J38</f>
        <v>0</v>
      </c>
      <c r="AZ111" s="121">
        <f>'SO 05.1 - Odstranění stáv...'!F35</f>
        <v>0</v>
      </c>
      <c r="BA111" s="121">
        <f>'SO 05.1 - Odstranění stáv...'!F36</f>
        <v>0</v>
      </c>
      <c r="BB111" s="121">
        <f>'SO 05.1 - Odstranění stáv...'!F37</f>
        <v>0</v>
      </c>
      <c r="BC111" s="121">
        <f>'SO 05.1 - Odstranění stáv...'!F38</f>
        <v>0</v>
      </c>
      <c r="BD111" s="123">
        <f>'SO 05.1 - Odstranění stáv...'!F39</f>
        <v>0</v>
      </c>
      <c r="BE111" s="4"/>
      <c r="BT111" s="27" t="s">
        <v>88</v>
      </c>
      <c r="BV111" s="27" t="s">
        <v>81</v>
      </c>
      <c r="BW111" s="27" t="s">
        <v>136</v>
      </c>
      <c r="BX111" s="27" t="s">
        <v>133</v>
      </c>
      <c r="CL111" s="27" t="s">
        <v>1</v>
      </c>
    </row>
    <row r="112" s="4" customFormat="1" ht="16.5" customHeight="1">
      <c r="A112" s="116" t="s">
        <v>89</v>
      </c>
      <c r="B112" s="64"/>
      <c r="C112" s="10"/>
      <c r="D112" s="10"/>
      <c r="E112" s="117" t="s">
        <v>137</v>
      </c>
      <c r="F112" s="117"/>
      <c r="G112" s="117"/>
      <c r="H112" s="117"/>
      <c r="I112" s="117"/>
      <c r="J112" s="10"/>
      <c r="K112" s="117" t="s">
        <v>138</v>
      </c>
      <c r="L112" s="117"/>
      <c r="M112" s="117"/>
      <c r="N112" s="117"/>
      <c r="O112" s="117"/>
      <c r="P112" s="117"/>
      <c r="Q112" s="117"/>
      <c r="R112" s="117"/>
      <c r="S112" s="117"/>
      <c r="T112" s="117"/>
      <c r="U112" s="117"/>
      <c r="V112" s="117"/>
      <c r="W112" s="117"/>
      <c r="X112" s="117"/>
      <c r="Y112" s="117"/>
      <c r="Z112" s="117"/>
      <c r="AA112" s="117"/>
      <c r="AB112" s="117"/>
      <c r="AC112" s="117"/>
      <c r="AD112" s="117"/>
      <c r="AE112" s="117"/>
      <c r="AF112" s="117"/>
      <c r="AG112" s="118">
        <f>'SO 05.2 - Obnova odvodněn...'!J32</f>
        <v>0</v>
      </c>
      <c r="AH112" s="10"/>
      <c r="AI112" s="10"/>
      <c r="AJ112" s="10"/>
      <c r="AK112" s="10"/>
      <c r="AL112" s="10"/>
      <c r="AM112" s="10"/>
      <c r="AN112" s="118">
        <f>SUM(AG112,AT112)</f>
        <v>0</v>
      </c>
      <c r="AO112" s="10"/>
      <c r="AP112" s="10"/>
      <c r="AQ112" s="119" t="s">
        <v>92</v>
      </c>
      <c r="AR112" s="64"/>
      <c r="AS112" s="120">
        <v>0</v>
      </c>
      <c r="AT112" s="121">
        <f>ROUND(SUM(AV112:AW112),2)</f>
        <v>0</v>
      </c>
      <c r="AU112" s="122">
        <f>'SO 05.2 - Obnova odvodněn...'!P124</f>
        <v>0</v>
      </c>
      <c r="AV112" s="121">
        <f>'SO 05.2 - Obnova odvodněn...'!J35</f>
        <v>0</v>
      </c>
      <c r="AW112" s="121">
        <f>'SO 05.2 - Obnova odvodněn...'!J36</f>
        <v>0</v>
      </c>
      <c r="AX112" s="121">
        <f>'SO 05.2 - Obnova odvodněn...'!J37</f>
        <v>0</v>
      </c>
      <c r="AY112" s="121">
        <f>'SO 05.2 - Obnova odvodněn...'!J38</f>
        <v>0</v>
      </c>
      <c r="AZ112" s="121">
        <f>'SO 05.2 - Obnova odvodněn...'!F35</f>
        <v>0</v>
      </c>
      <c r="BA112" s="121">
        <f>'SO 05.2 - Obnova odvodněn...'!F36</f>
        <v>0</v>
      </c>
      <c r="BB112" s="121">
        <f>'SO 05.2 - Obnova odvodněn...'!F37</f>
        <v>0</v>
      </c>
      <c r="BC112" s="121">
        <f>'SO 05.2 - Obnova odvodněn...'!F38</f>
        <v>0</v>
      </c>
      <c r="BD112" s="123">
        <f>'SO 05.2 - Obnova odvodněn...'!F39</f>
        <v>0</v>
      </c>
      <c r="BE112" s="4"/>
      <c r="BT112" s="27" t="s">
        <v>88</v>
      </c>
      <c r="BV112" s="27" t="s">
        <v>81</v>
      </c>
      <c r="BW112" s="27" t="s">
        <v>139</v>
      </c>
      <c r="BX112" s="27" t="s">
        <v>133</v>
      </c>
      <c r="CL112" s="27" t="s">
        <v>1</v>
      </c>
    </row>
    <row r="113" s="4" customFormat="1" ht="16.5" customHeight="1">
      <c r="A113" s="116" t="s">
        <v>89</v>
      </c>
      <c r="B113" s="64"/>
      <c r="C113" s="10"/>
      <c r="D113" s="10"/>
      <c r="E113" s="117" t="s">
        <v>140</v>
      </c>
      <c r="F113" s="117"/>
      <c r="G113" s="117"/>
      <c r="H113" s="117"/>
      <c r="I113" s="117"/>
      <c r="J113" s="10"/>
      <c r="K113" s="117" t="s">
        <v>141</v>
      </c>
      <c r="L113" s="117"/>
      <c r="M113" s="117"/>
      <c r="N113" s="117"/>
      <c r="O113" s="117"/>
      <c r="P113" s="117"/>
      <c r="Q113" s="117"/>
      <c r="R113" s="117"/>
      <c r="S113" s="117"/>
      <c r="T113" s="117"/>
      <c r="U113" s="117"/>
      <c r="V113" s="117"/>
      <c r="W113" s="117"/>
      <c r="X113" s="117"/>
      <c r="Y113" s="117"/>
      <c r="Z113" s="117"/>
      <c r="AA113" s="117"/>
      <c r="AB113" s="117"/>
      <c r="AC113" s="117"/>
      <c r="AD113" s="117"/>
      <c r="AE113" s="117"/>
      <c r="AF113" s="117"/>
      <c r="AG113" s="118">
        <f>'SO 05.3 - Obnova odvodněn...'!J32</f>
        <v>0</v>
      </c>
      <c r="AH113" s="10"/>
      <c r="AI113" s="10"/>
      <c r="AJ113" s="10"/>
      <c r="AK113" s="10"/>
      <c r="AL113" s="10"/>
      <c r="AM113" s="10"/>
      <c r="AN113" s="118">
        <f>SUM(AG113,AT113)</f>
        <v>0</v>
      </c>
      <c r="AO113" s="10"/>
      <c r="AP113" s="10"/>
      <c r="AQ113" s="119" t="s">
        <v>92</v>
      </c>
      <c r="AR113" s="64"/>
      <c r="AS113" s="120">
        <v>0</v>
      </c>
      <c r="AT113" s="121">
        <f>ROUND(SUM(AV113:AW113),2)</f>
        <v>0</v>
      </c>
      <c r="AU113" s="122">
        <f>'SO 05.3 - Obnova odvodněn...'!P124</f>
        <v>0</v>
      </c>
      <c r="AV113" s="121">
        <f>'SO 05.3 - Obnova odvodněn...'!J35</f>
        <v>0</v>
      </c>
      <c r="AW113" s="121">
        <f>'SO 05.3 - Obnova odvodněn...'!J36</f>
        <v>0</v>
      </c>
      <c r="AX113" s="121">
        <f>'SO 05.3 - Obnova odvodněn...'!J37</f>
        <v>0</v>
      </c>
      <c r="AY113" s="121">
        <f>'SO 05.3 - Obnova odvodněn...'!J38</f>
        <v>0</v>
      </c>
      <c r="AZ113" s="121">
        <f>'SO 05.3 - Obnova odvodněn...'!F35</f>
        <v>0</v>
      </c>
      <c r="BA113" s="121">
        <f>'SO 05.3 - Obnova odvodněn...'!F36</f>
        <v>0</v>
      </c>
      <c r="BB113" s="121">
        <f>'SO 05.3 - Obnova odvodněn...'!F37</f>
        <v>0</v>
      </c>
      <c r="BC113" s="121">
        <f>'SO 05.3 - Obnova odvodněn...'!F38</f>
        <v>0</v>
      </c>
      <c r="BD113" s="123">
        <f>'SO 05.3 - Obnova odvodněn...'!F39</f>
        <v>0</v>
      </c>
      <c r="BE113" s="4"/>
      <c r="BT113" s="27" t="s">
        <v>88</v>
      </c>
      <c r="BV113" s="27" t="s">
        <v>81</v>
      </c>
      <c r="BW113" s="27" t="s">
        <v>142</v>
      </c>
      <c r="BX113" s="27" t="s">
        <v>133</v>
      </c>
      <c r="CL113" s="27" t="s">
        <v>1</v>
      </c>
    </row>
    <row r="114" s="4" customFormat="1" ht="16.5" customHeight="1">
      <c r="A114" s="116" t="s">
        <v>89</v>
      </c>
      <c r="B114" s="64"/>
      <c r="C114" s="10"/>
      <c r="D114" s="10"/>
      <c r="E114" s="117" t="s">
        <v>143</v>
      </c>
      <c r="F114" s="117"/>
      <c r="G114" s="117"/>
      <c r="H114" s="117"/>
      <c r="I114" s="117"/>
      <c r="J114" s="10"/>
      <c r="K114" s="117" t="s">
        <v>144</v>
      </c>
      <c r="L114" s="117"/>
      <c r="M114" s="117"/>
      <c r="N114" s="117"/>
      <c r="O114" s="117"/>
      <c r="P114" s="117"/>
      <c r="Q114" s="117"/>
      <c r="R114" s="117"/>
      <c r="S114" s="117"/>
      <c r="T114" s="117"/>
      <c r="U114" s="117"/>
      <c r="V114" s="117"/>
      <c r="W114" s="117"/>
      <c r="X114" s="117"/>
      <c r="Y114" s="117"/>
      <c r="Z114" s="117"/>
      <c r="AA114" s="117"/>
      <c r="AB114" s="117"/>
      <c r="AC114" s="117"/>
      <c r="AD114" s="117"/>
      <c r="AE114" s="117"/>
      <c r="AF114" s="117"/>
      <c r="AG114" s="118">
        <f>'SO 05.4 - Obnova odvodněn...'!J32</f>
        <v>0</v>
      </c>
      <c r="AH114" s="10"/>
      <c r="AI114" s="10"/>
      <c r="AJ114" s="10"/>
      <c r="AK114" s="10"/>
      <c r="AL114" s="10"/>
      <c r="AM114" s="10"/>
      <c r="AN114" s="118">
        <f>SUM(AG114,AT114)</f>
        <v>0</v>
      </c>
      <c r="AO114" s="10"/>
      <c r="AP114" s="10"/>
      <c r="AQ114" s="119" t="s">
        <v>92</v>
      </c>
      <c r="AR114" s="64"/>
      <c r="AS114" s="120">
        <v>0</v>
      </c>
      <c r="AT114" s="121">
        <f>ROUND(SUM(AV114:AW114),2)</f>
        <v>0</v>
      </c>
      <c r="AU114" s="122">
        <f>'SO 05.4 - Obnova odvodněn...'!P124</f>
        <v>0</v>
      </c>
      <c r="AV114" s="121">
        <f>'SO 05.4 - Obnova odvodněn...'!J35</f>
        <v>0</v>
      </c>
      <c r="AW114" s="121">
        <f>'SO 05.4 - Obnova odvodněn...'!J36</f>
        <v>0</v>
      </c>
      <c r="AX114" s="121">
        <f>'SO 05.4 - Obnova odvodněn...'!J37</f>
        <v>0</v>
      </c>
      <c r="AY114" s="121">
        <f>'SO 05.4 - Obnova odvodněn...'!J38</f>
        <v>0</v>
      </c>
      <c r="AZ114" s="121">
        <f>'SO 05.4 - Obnova odvodněn...'!F35</f>
        <v>0</v>
      </c>
      <c r="BA114" s="121">
        <f>'SO 05.4 - Obnova odvodněn...'!F36</f>
        <v>0</v>
      </c>
      <c r="BB114" s="121">
        <f>'SO 05.4 - Obnova odvodněn...'!F37</f>
        <v>0</v>
      </c>
      <c r="BC114" s="121">
        <f>'SO 05.4 - Obnova odvodněn...'!F38</f>
        <v>0</v>
      </c>
      <c r="BD114" s="123">
        <f>'SO 05.4 - Obnova odvodněn...'!F39</f>
        <v>0</v>
      </c>
      <c r="BE114" s="4"/>
      <c r="BT114" s="27" t="s">
        <v>88</v>
      </c>
      <c r="BV114" s="27" t="s">
        <v>81</v>
      </c>
      <c r="BW114" s="27" t="s">
        <v>145</v>
      </c>
      <c r="BX114" s="27" t="s">
        <v>133</v>
      </c>
      <c r="CL114" s="27" t="s">
        <v>1</v>
      </c>
    </row>
    <row r="115" s="4" customFormat="1" ht="16.5" customHeight="1">
      <c r="A115" s="116" t="s">
        <v>89</v>
      </c>
      <c r="B115" s="64"/>
      <c r="C115" s="10"/>
      <c r="D115" s="10"/>
      <c r="E115" s="117" t="s">
        <v>146</v>
      </c>
      <c r="F115" s="117"/>
      <c r="G115" s="117"/>
      <c r="H115" s="117"/>
      <c r="I115" s="117"/>
      <c r="J115" s="10"/>
      <c r="K115" s="117" t="s">
        <v>147</v>
      </c>
      <c r="L115" s="117"/>
      <c r="M115" s="117"/>
      <c r="N115" s="117"/>
      <c r="O115" s="117"/>
      <c r="P115" s="117"/>
      <c r="Q115" s="117"/>
      <c r="R115" s="117"/>
      <c r="S115" s="117"/>
      <c r="T115" s="117"/>
      <c r="U115" s="117"/>
      <c r="V115" s="117"/>
      <c r="W115" s="117"/>
      <c r="X115" s="117"/>
      <c r="Y115" s="117"/>
      <c r="Z115" s="117"/>
      <c r="AA115" s="117"/>
      <c r="AB115" s="117"/>
      <c r="AC115" s="117"/>
      <c r="AD115" s="117"/>
      <c r="AE115" s="117"/>
      <c r="AF115" s="117"/>
      <c r="AG115" s="118">
        <f>'SO 05.5 - Propustek'!J32</f>
        <v>0</v>
      </c>
      <c r="AH115" s="10"/>
      <c r="AI115" s="10"/>
      <c r="AJ115" s="10"/>
      <c r="AK115" s="10"/>
      <c r="AL115" s="10"/>
      <c r="AM115" s="10"/>
      <c r="AN115" s="118">
        <f>SUM(AG115,AT115)</f>
        <v>0</v>
      </c>
      <c r="AO115" s="10"/>
      <c r="AP115" s="10"/>
      <c r="AQ115" s="119" t="s">
        <v>92</v>
      </c>
      <c r="AR115" s="64"/>
      <c r="AS115" s="120">
        <v>0</v>
      </c>
      <c r="AT115" s="121">
        <f>ROUND(SUM(AV115:AW115),2)</f>
        <v>0</v>
      </c>
      <c r="AU115" s="122">
        <f>'SO 05.5 - Propustek'!P127</f>
        <v>0</v>
      </c>
      <c r="AV115" s="121">
        <f>'SO 05.5 - Propustek'!J35</f>
        <v>0</v>
      </c>
      <c r="AW115" s="121">
        <f>'SO 05.5 - Propustek'!J36</f>
        <v>0</v>
      </c>
      <c r="AX115" s="121">
        <f>'SO 05.5 - Propustek'!J37</f>
        <v>0</v>
      </c>
      <c r="AY115" s="121">
        <f>'SO 05.5 - Propustek'!J38</f>
        <v>0</v>
      </c>
      <c r="AZ115" s="121">
        <f>'SO 05.5 - Propustek'!F35</f>
        <v>0</v>
      </c>
      <c r="BA115" s="121">
        <f>'SO 05.5 - Propustek'!F36</f>
        <v>0</v>
      </c>
      <c r="BB115" s="121">
        <f>'SO 05.5 - Propustek'!F37</f>
        <v>0</v>
      </c>
      <c r="BC115" s="121">
        <f>'SO 05.5 - Propustek'!F38</f>
        <v>0</v>
      </c>
      <c r="BD115" s="123">
        <f>'SO 05.5 - Propustek'!F39</f>
        <v>0</v>
      </c>
      <c r="BE115" s="4"/>
      <c r="BT115" s="27" t="s">
        <v>88</v>
      </c>
      <c r="BV115" s="27" t="s">
        <v>81</v>
      </c>
      <c r="BW115" s="27" t="s">
        <v>148</v>
      </c>
      <c r="BX115" s="27" t="s">
        <v>133</v>
      </c>
      <c r="CL115" s="27" t="s">
        <v>1</v>
      </c>
    </row>
    <row r="116" s="7" customFormat="1" ht="16.5" customHeight="1">
      <c r="A116" s="7"/>
      <c r="B116" s="104"/>
      <c r="C116" s="105"/>
      <c r="D116" s="106" t="s">
        <v>149</v>
      </c>
      <c r="E116" s="106"/>
      <c r="F116" s="106"/>
      <c r="G116" s="106"/>
      <c r="H116" s="106"/>
      <c r="I116" s="107"/>
      <c r="J116" s="106" t="s">
        <v>150</v>
      </c>
      <c r="K116" s="106"/>
      <c r="L116" s="106"/>
      <c r="M116" s="106"/>
      <c r="N116" s="106"/>
      <c r="O116" s="106"/>
      <c r="P116" s="106"/>
      <c r="Q116" s="106"/>
      <c r="R116" s="106"/>
      <c r="S116" s="106"/>
      <c r="T116" s="106"/>
      <c r="U116" s="106"/>
      <c r="V116" s="106"/>
      <c r="W116" s="106"/>
      <c r="X116" s="106"/>
      <c r="Y116" s="106"/>
      <c r="Z116" s="106"/>
      <c r="AA116" s="106"/>
      <c r="AB116" s="106"/>
      <c r="AC116" s="106"/>
      <c r="AD116" s="106"/>
      <c r="AE116" s="106"/>
      <c r="AF116" s="106"/>
      <c r="AG116" s="108">
        <f>ROUND(SUM(AG117:AG120),2)</f>
        <v>0</v>
      </c>
      <c r="AH116" s="107"/>
      <c r="AI116" s="107"/>
      <c r="AJ116" s="107"/>
      <c r="AK116" s="107"/>
      <c r="AL116" s="107"/>
      <c r="AM116" s="107"/>
      <c r="AN116" s="109">
        <f>SUM(AG116,AT116)</f>
        <v>0</v>
      </c>
      <c r="AO116" s="107"/>
      <c r="AP116" s="107"/>
      <c r="AQ116" s="110" t="s">
        <v>85</v>
      </c>
      <c r="AR116" s="104"/>
      <c r="AS116" s="111">
        <f>ROUND(SUM(AS117:AS120),2)</f>
        <v>0</v>
      </c>
      <c r="AT116" s="112">
        <f>ROUND(SUM(AV116:AW116),2)</f>
        <v>0</v>
      </c>
      <c r="AU116" s="113">
        <f>ROUND(SUM(AU117:AU120),5)</f>
        <v>0</v>
      </c>
      <c r="AV116" s="112">
        <f>ROUND(AZ116*L29,2)</f>
        <v>0</v>
      </c>
      <c r="AW116" s="112">
        <f>ROUND(BA116*L30,2)</f>
        <v>0</v>
      </c>
      <c r="AX116" s="112">
        <f>ROUND(BB116*L29,2)</f>
        <v>0</v>
      </c>
      <c r="AY116" s="112">
        <f>ROUND(BC116*L30,2)</f>
        <v>0</v>
      </c>
      <c r="AZ116" s="112">
        <f>ROUND(SUM(AZ117:AZ120),2)</f>
        <v>0</v>
      </c>
      <c r="BA116" s="112">
        <f>ROUND(SUM(BA117:BA120),2)</f>
        <v>0</v>
      </c>
      <c r="BB116" s="112">
        <f>ROUND(SUM(BB117:BB120),2)</f>
        <v>0</v>
      </c>
      <c r="BC116" s="112">
        <f>ROUND(SUM(BC117:BC120),2)</f>
        <v>0</v>
      </c>
      <c r="BD116" s="114">
        <f>ROUND(SUM(BD117:BD120),2)</f>
        <v>0</v>
      </c>
      <c r="BE116" s="7"/>
      <c r="BS116" s="115" t="s">
        <v>78</v>
      </c>
      <c r="BT116" s="115" t="s">
        <v>86</v>
      </c>
      <c r="BU116" s="115" t="s">
        <v>80</v>
      </c>
      <c r="BV116" s="115" t="s">
        <v>81</v>
      </c>
      <c r="BW116" s="115" t="s">
        <v>151</v>
      </c>
      <c r="BX116" s="115" t="s">
        <v>4</v>
      </c>
      <c r="CL116" s="115" t="s">
        <v>1</v>
      </c>
      <c r="CM116" s="115" t="s">
        <v>88</v>
      </c>
    </row>
    <row r="117" s="4" customFormat="1" ht="16.5" customHeight="1">
      <c r="A117" s="116" t="s">
        <v>89</v>
      </c>
      <c r="B117" s="64"/>
      <c r="C117" s="10"/>
      <c r="D117" s="10"/>
      <c r="E117" s="117" t="s">
        <v>152</v>
      </c>
      <c r="F117" s="117"/>
      <c r="G117" s="117"/>
      <c r="H117" s="117"/>
      <c r="I117" s="117"/>
      <c r="J117" s="10"/>
      <c r="K117" s="117" t="s">
        <v>153</v>
      </c>
      <c r="L117" s="117"/>
      <c r="M117" s="117"/>
      <c r="N117" s="117"/>
      <c r="O117" s="117"/>
      <c r="P117" s="117"/>
      <c r="Q117" s="117"/>
      <c r="R117" s="117"/>
      <c r="S117" s="117"/>
      <c r="T117" s="117"/>
      <c r="U117" s="117"/>
      <c r="V117" s="117"/>
      <c r="W117" s="117"/>
      <c r="X117" s="117"/>
      <c r="Y117" s="117"/>
      <c r="Z117" s="117"/>
      <c r="AA117" s="117"/>
      <c r="AB117" s="117"/>
      <c r="AC117" s="117"/>
      <c r="AD117" s="117"/>
      <c r="AE117" s="117"/>
      <c r="AF117" s="117"/>
      <c r="AG117" s="118">
        <f>'SO 06.1 - Skrývka ornice ...'!J32</f>
        <v>0</v>
      </c>
      <c r="AH117" s="10"/>
      <c r="AI117" s="10"/>
      <c r="AJ117" s="10"/>
      <c r="AK117" s="10"/>
      <c r="AL117" s="10"/>
      <c r="AM117" s="10"/>
      <c r="AN117" s="118">
        <f>SUM(AG117,AT117)</f>
        <v>0</v>
      </c>
      <c r="AO117" s="10"/>
      <c r="AP117" s="10"/>
      <c r="AQ117" s="119" t="s">
        <v>92</v>
      </c>
      <c r="AR117" s="64"/>
      <c r="AS117" s="120">
        <v>0</v>
      </c>
      <c r="AT117" s="121">
        <f>ROUND(SUM(AV117:AW117),2)</f>
        <v>0</v>
      </c>
      <c r="AU117" s="122">
        <f>'SO 06.1 - Skrývka ornice ...'!P122</f>
        <v>0</v>
      </c>
      <c r="AV117" s="121">
        <f>'SO 06.1 - Skrývka ornice ...'!J35</f>
        <v>0</v>
      </c>
      <c r="AW117" s="121">
        <f>'SO 06.1 - Skrývka ornice ...'!J36</f>
        <v>0</v>
      </c>
      <c r="AX117" s="121">
        <f>'SO 06.1 - Skrývka ornice ...'!J37</f>
        <v>0</v>
      </c>
      <c r="AY117" s="121">
        <f>'SO 06.1 - Skrývka ornice ...'!J38</f>
        <v>0</v>
      </c>
      <c r="AZ117" s="121">
        <f>'SO 06.1 - Skrývka ornice ...'!F35</f>
        <v>0</v>
      </c>
      <c r="BA117" s="121">
        <f>'SO 06.1 - Skrývka ornice ...'!F36</f>
        <v>0</v>
      </c>
      <c r="BB117" s="121">
        <f>'SO 06.1 - Skrývka ornice ...'!F37</f>
        <v>0</v>
      </c>
      <c r="BC117" s="121">
        <f>'SO 06.1 - Skrývka ornice ...'!F38</f>
        <v>0</v>
      </c>
      <c r="BD117" s="123">
        <f>'SO 06.1 - Skrývka ornice ...'!F39</f>
        <v>0</v>
      </c>
      <c r="BE117" s="4"/>
      <c r="BT117" s="27" t="s">
        <v>88</v>
      </c>
      <c r="BV117" s="27" t="s">
        <v>81</v>
      </c>
      <c r="BW117" s="27" t="s">
        <v>154</v>
      </c>
      <c r="BX117" s="27" t="s">
        <v>151</v>
      </c>
      <c r="CL117" s="27" t="s">
        <v>1</v>
      </c>
    </row>
    <row r="118" s="4" customFormat="1" ht="16.5" customHeight="1">
      <c r="A118" s="116" t="s">
        <v>89</v>
      </c>
      <c r="B118" s="64"/>
      <c r="C118" s="10"/>
      <c r="D118" s="10"/>
      <c r="E118" s="117" t="s">
        <v>155</v>
      </c>
      <c r="F118" s="117"/>
      <c r="G118" s="117"/>
      <c r="H118" s="117"/>
      <c r="I118" s="117"/>
      <c r="J118" s="10"/>
      <c r="K118" s="117" t="s">
        <v>156</v>
      </c>
      <c r="L118" s="117"/>
      <c r="M118" s="117"/>
      <c r="N118" s="117"/>
      <c r="O118" s="117"/>
      <c r="P118" s="117"/>
      <c r="Q118" s="117"/>
      <c r="R118" s="117"/>
      <c r="S118" s="117"/>
      <c r="T118" s="117"/>
      <c r="U118" s="117"/>
      <c r="V118" s="117"/>
      <c r="W118" s="117"/>
      <c r="X118" s="117"/>
      <c r="Y118" s="117"/>
      <c r="Z118" s="117"/>
      <c r="AA118" s="117"/>
      <c r="AB118" s="117"/>
      <c r="AC118" s="117"/>
      <c r="AD118" s="117"/>
      <c r="AE118" s="117"/>
      <c r="AF118" s="117"/>
      <c r="AG118" s="118">
        <f>'SO 06.2 - Kácení'!J32</f>
        <v>0</v>
      </c>
      <c r="AH118" s="10"/>
      <c r="AI118" s="10"/>
      <c r="AJ118" s="10"/>
      <c r="AK118" s="10"/>
      <c r="AL118" s="10"/>
      <c r="AM118" s="10"/>
      <c r="AN118" s="118">
        <f>SUM(AG118,AT118)</f>
        <v>0</v>
      </c>
      <c r="AO118" s="10"/>
      <c r="AP118" s="10"/>
      <c r="AQ118" s="119" t="s">
        <v>92</v>
      </c>
      <c r="AR118" s="64"/>
      <c r="AS118" s="120">
        <v>0</v>
      </c>
      <c r="AT118" s="121">
        <f>ROUND(SUM(AV118:AW118),2)</f>
        <v>0</v>
      </c>
      <c r="AU118" s="122">
        <f>'SO 06.2 - Kácení'!P122</f>
        <v>0</v>
      </c>
      <c r="AV118" s="121">
        <f>'SO 06.2 - Kácení'!J35</f>
        <v>0</v>
      </c>
      <c r="AW118" s="121">
        <f>'SO 06.2 - Kácení'!J36</f>
        <v>0</v>
      </c>
      <c r="AX118" s="121">
        <f>'SO 06.2 - Kácení'!J37</f>
        <v>0</v>
      </c>
      <c r="AY118" s="121">
        <f>'SO 06.2 - Kácení'!J38</f>
        <v>0</v>
      </c>
      <c r="AZ118" s="121">
        <f>'SO 06.2 - Kácení'!F35</f>
        <v>0</v>
      </c>
      <c r="BA118" s="121">
        <f>'SO 06.2 - Kácení'!F36</f>
        <v>0</v>
      </c>
      <c r="BB118" s="121">
        <f>'SO 06.2 - Kácení'!F37</f>
        <v>0</v>
      </c>
      <c r="BC118" s="121">
        <f>'SO 06.2 - Kácení'!F38</f>
        <v>0</v>
      </c>
      <c r="BD118" s="123">
        <f>'SO 06.2 - Kácení'!F39</f>
        <v>0</v>
      </c>
      <c r="BE118" s="4"/>
      <c r="BT118" s="27" t="s">
        <v>88</v>
      </c>
      <c r="BV118" s="27" t="s">
        <v>81</v>
      </c>
      <c r="BW118" s="27" t="s">
        <v>157</v>
      </c>
      <c r="BX118" s="27" t="s">
        <v>151</v>
      </c>
      <c r="CL118" s="27" t="s">
        <v>1</v>
      </c>
    </row>
    <row r="119" s="4" customFormat="1" ht="23.25" customHeight="1">
      <c r="A119" s="116" t="s">
        <v>89</v>
      </c>
      <c r="B119" s="64"/>
      <c r="C119" s="10"/>
      <c r="D119" s="10"/>
      <c r="E119" s="117" t="s">
        <v>158</v>
      </c>
      <c r="F119" s="117"/>
      <c r="G119" s="117"/>
      <c r="H119" s="117"/>
      <c r="I119" s="117"/>
      <c r="J119" s="10"/>
      <c r="K119" s="117" t="s">
        <v>159</v>
      </c>
      <c r="L119" s="117"/>
      <c r="M119" s="117"/>
      <c r="N119" s="117"/>
      <c r="O119" s="117"/>
      <c r="P119" s="117"/>
      <c r="Q119" s="117"/>
      <c r="R119" s="117"/>
      <c r="S119" s="117"/>
      <c r="T119" s="117"/>
      <c r="U119" s="117"/>
      <c r="V119" s="117"/>
      <c r="W119" s="117"/>
      <c r="X119" s="117"/>
      <c r="Y119" s="117"/>
      <c r="Z119" s="117"/>
      <c r="AA119" s="117"/>
      <c r="AB119" s="117"/>
      <c r="AC119" s="117"/>
      <c r="AD119" s="117"/>
      <c r="AE119" s="117"/>
      <c r="AF119" s="117"/>
      <c r="AG119" s="118">
        <f>'SO 06.3 - Náhradní výsadb...'!J32</f>
        <v>0</v>
      </c>
      <c r="AH119" s="10"/>
      <c r="AI119" s="10"/>
      <c r="AJ119" s="10"/>
      <c r="AK119" s="10"/>
      <c r="AL119" s="10"/>
      <c r="AM119" s="10"/>
      <c r="AN119" s="118">
        <f>SUM(AG119,AT119)</f>
        <v>0</v>
      </c>
      <c r="AO119" s="10"/>
      <c r="AP119" s="10"/>
      <c r="AQ119" s="119" t="s">
        <v>92</v>
      </c>
      <c r="AR119" s="64"/>
      <c r="AS119" s="120">
        <v>0</v>
      </c>
      <c r="AT119" s="121">
        <f>ROUND(SUM(AV119:AW119),2)</f>
        <v>0</v>
      </c>
      <c r="AU119" s="122">
        <f>'SO 06.3 - Náhradní výsadb...'!P124</f>
        <v>0</v>
      </c>
      <c r="AV119" s="121">
        <f>'SO 06.3 - Náhradní výsadb...'!J35</f>
        <v>0</v>
      </c>
      <c r="AW119" s="121">
        <f>'SO 06.3 - Náhradní výsadb...'!J36</f>
        <v>0</v>
      </c>
      <c r="AX119" s="121">
        <f>'SO 06.3 - Náhradní výsadb...'!J37</f>
        <v>0</v>
      </c>
      <c r="AY119" s="121">
        <f>'SO 06.3 - Náhradní výsadb...'!J38</f>
        <v>0</v>
      </c>
      <c r="AZ119" s="121">
        <f>'SO 06.3 - Náhradní výsadb...'!F35</f>
        <v>0</v>
      </c>
      <c r="BA119" s="121">
        <f>'SO 06.3 - Náhradní výsadb...'!F36</f>
        <v>0</v>
      </c>
      <c r="BB119" s="121">
        <f>'SO 06.3 - Náhradní výsadb...'!F37</f>
        <v>0</v>
      </c>
      <c r="BC119" s="121">
        <f>'SO 06.3 - Náhradní výsadb...'!F38</f>
        <v>0</v>
      </c>
      <c r="BD119" s="123">
        <f>'SO 06.3 - Náhradní výsadb...'!F39</f>
        <v>0</v>
      </c>
      <c r="BE119" s="4"/>
      <c r="BT119" s="27" t="s">
        <v>88</v>
      </c>
      <c r="BV119" s="27" t="s">
        <v>81</v>
      </c>
      <c r="BW119" s="27" t="s">
        <v>160</v>
      </c>
      <c r="BX119" s="27" t="s">
        <v>151</v>
      </c>
      <c r="CL119" s="27" t="s">
        <v>1</v>
      </c>
    </row>
    <row r="120" s="4" customFormat="1" ht="23.25" customHeight="1">
      <c r="A120" s="116" t="s">
        <v>89</v>
      </c>
      <c r="B120" s="64"/>
      <c r="C120" s="10"/>
      <c r="D120" s="10"/>
      <c r="E120" s="117" t="s">
        <v>161</v>
      </c>
      <c r="F120" s="117"/>
      <c r="G120" s="117"/>
      <c r="H120" s="117"/>
      <c r="I120" s="117"/>
      <c r="J120" s="10"/>
      <c r="K120" s="117" t="s">
        <v>162</v>
      </c>
      <c r="L120" s="117"/>
      <c r="M120" s="117"/>
      <c r="N120" s="117"/>
      <c r="O120" s="117"/>
      <c r="P120" s="117"/>
      <c r="Q120" s="117"/>
      <c r="R120" s="117"/>
      <c r="S120" s="117"/>
      <c r="T120" s="117"/>
      <c r="U120" s="117"/>
      <c r="V120" s="117"/>
      <c r="W120" s="117"/>
      <c r="X120" s="117"/>
      <c r="Y120" s="117"/>
      <c r="Z120" s="117"/>
      <c r="AA120" s="117"/>
      <c r="AB120" s="117"/>
      <c r="AC120" s="117"/>
      <c r="AD120" s="117"/>
      <c r="AE120" s="117"/>
      <c r="AF120" s="117"/>
      <c r="AG120" s="118">
        <f>'SO 06.4 - Náhradní výsadb...'!J32</f>
        <v>0</v>
      </c>
      <c r="AH120" s="10"/>
      <c r="AI120" s="10"/>
      <c r="AJ120" s="10"/>
      <c r="AK120" s="10"/>
      <c r="AL120" s="10"/>
      <c r="AM120" s="10"/>
      <c r="AN120" s="118">
        <f>SUM(AG120,AT120)</f>
        <v>0</v>
      </c>
      <c r="AO120" s="10"/>
      <c r="AP120" s="10"/>
      <c r="AQ120" s="119" t="s">
        <v>92</v>
      </c>
      <c r="AR120" s="64"/>
      <c r="AS120" s="120">
        <v>0</v>
      </c>
      <c r="AT120" s="121">
        <f>ROUND(SUM(AV120:AW120),2)</f>
        <v>0</v>
      </c>
      <c r="AU120" s="122">
        <f>'SO 06.4 - Náhradní výsadb...'!P123</f>
        <v>0</v>
      </c>
      <c r="AV120" s="121">
        <f>'SO 06.4 - Náhradní výsadb...'!J35</f>
        <v>0</v>
      </c>
      <c r="AW120" s="121">
        <f>'SO 06.4 - Náhradní výsadb...'!J36</f>
        <v>0</v>
      </c>
      <c r="AX120" s="121">
        <f>'SO 06.4 - Náhradní výsadb...'!J37</f>
        <v>0</v>
      </c>
      <c r="AY120" s="121">
        <f>'SO 06.4 - Náhradní výsadb...'!J38</f>
        <v>0</v>
      </c>
      <c r="AZ120" s="121">
        <f>'SO 06.4 - Náhradní výsadb...'!F35</f>
        <v>0</v>
      </c>
      <c r="BA120" s="121">
        <f>'SO 06.4 - Náhradní výsadb...'!F36</f>
        <v>0</v>
      </c>
      <c r="BB120" s="121">
        <f>'SO 06.4 - Náhradní výsadb...'!F37</f>
        <v>0</v>
      </c>
      <c r="BC120" s="121">
        <f>'SO 06.4 - Náhradní výsadb...'!F38</f>
        <v>0</v>
      </c>
      <c r="BD120" s="123">
        <f>'SO 06.4 - Náhradní výsadb...'!F39</f>
        <v>0</v>
      </c>
      <c r="BE120" s="4"/>
      <c r="BT120" s="27" t="s">
        <v>88</v>
      </c>
      <c r="BV120" s="27" t="s">
        <v>81</v>
      </c>
      <c r="BW120" s="27" t="s">
        <v>163</v>
      </c>
      <c r="BX120" s="27" t="s">
        <v>151</v>
      </c>
      <c r="CL120" s="27" t="s">
        <v>1</v>
      </c>
    </row>
    <row r="121" s="7" customFormat="1" ht="16.5" customHeight="1">
      <c r="A121" s="116" t="s">
        <v>89</v>
      </c>
      <c r="B121" s="104"/>
      <c r="C121" s="105"/>
      <c r="D121" s="106" t="s">
        <v>164</v>
      </c>
      <c r="E121" s="106"/>
      <c r="F121" s="106"/>
      <c r="G121" s="106"/>
      <c r="H121" s="106"/>
      <c r="I121" s="107"/>
      <c r="J121" s="106" t="s">
        <v>165</v>
      </c>
      <c r="K121" s="106"/>
      <c r="L121" s="106"/>
      <c r="M121" s="106"/>
      <c r="N121" s="106"/>
      <c r="O121" s="106"/>
      <c r="P121" s="106"/>
      <c r="Q121" s="106"/>
      <c r="R121" s="106"/>
      <c r="S121" s="106"/>
      <c r="T121" s="106"/>
      <c r="U121" s="106"/>
      <c r="V121" s="106"/>
      <c r="W121" s="106"/>
      <c r="X121" s="106"/>
      <c r="Y121" s="106"/>
      <c r="Z121" s="106"/>
      <c r="AA121" s="106"/>
      <c r="AB121" s="106"/>
      <c r="AC121" s="106"/>
      <c r="AD121" s="106"/>
      <c r="AE121" s="106"/>
      <c r="AF121" s="106"/>
      <c r="AG121" s="109">
        <f>'SO 07 - Průleh'!J30</f>
        <v>0</v>
      </c>
      <c r="AH121" s="107"/>
      <c r="AI121" s="107"/>
      <c r="AJ121" s="107"/>
      <c r="AK121" s="107"/>
      <c r="AL121" s="107"/>
      <c r="AM121" s="107"/>
      <c r="AN121" s="109">
        <f>SUM(AG121,AT121)</f>
        <v>0</v>
      </c>
      <c r="AO121" s="107"/>
      <c r="AP121" s="107"/>
      <c r="AQ121" s="110" t="s">
        <v>85</v>
      </c>
      <c r="AR121" s="104"/>
      <c r="AS121" s="111">
        <v>0</v>
      </c>
      <c r="AT121" s="112">
        <f>ROUND(SUM(AV121:AW121),2)</f>
        <v>0</v>
      </c>
      <c r="AU121" s="113">
        <f>'SO 07 - Průleh'!P123</f>
        <v>0</v>
      </c>
      <c r="AV121" s="112">
        <f>'SO 07 - Průleh'!J33</f>
        <v>0</v>
      </c>
      <c r="AW121" s="112">
        <f>'SO 07 - Průleh'!J34</f>
        <v>0</v>
      </c>
      <c r="AX121" s="112">
        <f>'SO 07 - Průleh'!J35</f>
        <v>0</v>
      </c>
      <c r="AY121" s="112">
        <f>'SO 07 - Průleh'!J36</f>
        <v>0</v>
      </c>
      <c r="AZ121" s="112">
        <f>'SO 07 - Průleh'!F33</f>
        <v>0</v>
      </c>
      <c r="BA121" s="112">
        <f>'SO 07 - Průleh'!F34</f>
        <v>0</v>
      </c>
      <c r="BB121" s="112">
        <f>'SO 07 - Průleh'!F35</f>
        <v>0</v>
      </c>
      <c r="BC121" s="112">
        <f>'SO 07 - Průleh'!F36</f>
        <v>0</v>
      </c>
      <c r="BD121" s="114">
        <f>'SO 07 - Průleh'!F37</f>
        <v>0</v>
      </c>
      <c r="BE121" s="7"/>
      <c r="BT121" s="115" t="s">
        <v>86</v>
      </c>
      <c r="BV121" s="115" t="s">
        <v>81</v>
      </c>
      <c r="BW121" s="115" t="s">
        <v>166</v>
      </c>
      <c r="BX121" s="115" t="s">
        <v>4</v>
      </c>
      <c r="CL121" s="115" t="s">
        <v>1</v>
      </c>
      <c r="CM121" s="115" t="s">
        <v>88</v>
      </c>
    </row>
    <row r="122" s="7" customFormat="1" ht="16.5" customHeight="1">
      <c r="A122" s="116" t="s">
        <v>89</v>
      </c>
      <c r="B122" s="104"/>
      <c r="C122" s="105"/>
      <c r="D122" s="106" t="s">
        <v>167</v>
      </c>
      <c r="E122" s="106"/>
      <c r="F122" s="106"/>
      <c r="G122" s="106"/>
      <c r="H122" s="106"/>
      <c r="I122" s="107"/>
      <c r="J122" s="106" t="s">
        <v>168</v>
      </c>
      <c r="K122" s="106"/>
      <c r="L122" s="106"/>
      <c r="M122" s="106"/>
      <c r="N122" s="106"/>
      <c r="O122" s="106"/>
      <c r="P122" s="106"/>
      <c r="Q122" s="106"/>
      <c r="R122" s="106"/>
      <c r="S122" s="106"/>
      <c r="T122" s="106"/>
      <c r="U122" s="106"/>
      <c r="V122" s="106"/>
      <c r="W122" s="106"/>
      <c r="X122" s="106"/>
      <c r="Y122" s="106"/>
      <c r="Z122" s="106"/>
      <c r="AA122" s="106"/>
      <c r="AB122" s="106"/>
      <c r="AC122" s="106"/>
      <c r="AD122" s="106"/>
      <c r="AE122" s="106"/>
      <c r="AF122" s="106"/>
      <c r="AG122" s="109">
        <f>'VON - Vedlejší a ostatní ...'!J30</f>
        <v>0</v>
      </c>
      <c r="AH122" s="107"/>
      <c r="AI122" s="107"/>
      <c r="AJ122" s="107"/>
      <c r="AK122" s="107"/>
      <c r="AL122" s="107"/>
      <c r="AM122" s="107"/>
      <c r="AN122" s="109">
        <f>SUM(AG122,AT122)</f>
        <v>0</v>
      </c>
      <c r="AO122" s="107"/>
      <c r="AP122" s="107"/>
      <c r="AQ122" s="110" t="s">
        <v>167</v>
      </c>
      <c r="AR122" s="104"/>
      <c r="AS122" s="124">
        <v>0</v>
      </c>
      <c r="AT122" s="125">
        <f>ROUND(SUM(AV122:AW122),2)</f>
        <v>0</v>
      </c>
      <c r="AU122" s="126">
        <f>'VON - Vedlejší a ostatní ...'!P121</f>
        <v>0</v>
      </c>
      <c r="AV122" s="125">
        <f>'VON - Vedlejší a ostatní ...'!J33</f>
        <v>0</v>
      </c>
      <c r="AW122" s="125">
        <f>'VON - Vedlejší a ostatní ...'!J34</f>
        <v>0</v>
      </c>
      <c r="AX122" s="125">
        <f>'VON - Vedlejší a ostatní ...'!J35</f>
        <v>0</v>
      </c>
      <c r="AY122" s="125">
        <f>'VON - Vedlejší a ostatní ...'!J36</f>
        <v>0</v>
      </c>
      <c r="AZ122" s="125">
        <f>'VON - Vedlejší a ostatní ...'!F33</f>
        <v>0</v>
      </c>
      <c r="BA122" s="125">
        <f>'VON - Vedlejší a ostatní ...'!F34</f>
        <v>0</v>
      </c>
      <c r="BB122" s="125">
        <f>'VON - Vedlejší a ostatní ...'!F35</f>
        <v>0</v>
      </c>
      <c r="BC122" s="125">
        <f>'VON - Vedlejší a ostatní ...'!F36</f>
        <v>0</v>
      </c>
      <c r="BD122" s="127">
        <f>'VON - Vedlejší a ostatní ...'!F37</f>
        <v>0</v>
      </c>
      <c r="BE122" s="7"/>
      <c r="BT122" s="115" t="s">
        <v>86</v>
      </c>
      <c r="BV122" s="115" t="s">
        <v>81</v>
      </c>
      <c r="BW122" s="115" t="s">
        <v>169</v>
      </c>
      <c r="BX122" s="115" t="s">
        <v>4</v>
      </c>
      <c r="CL122" s="115" t="s">
        <v>1</v>
      </c>
      <c r="CM122" s="115" t="s">
        <v>88</v>
      </c>
    </row>
    <row r="123" s="2" customFormat="1" ht="30" customHeight="1">
      <c r="A123" s="38"/>
      <c r="B123" s="39"/>
      <c r="C123" s="38"/>
      <c r="D123" s="38"/>
      <c r="E123" s="38"/>
      <c r="F123" s="38"/>
      <c r="G123" s="38"/>
      <c r="H123" s="38"/>
      <c r="I123" s="38"/>
      <c r="J123" s="38"/>
      <c r="K123" s="38"/>
      <c r="L123" s="38"/>
      <c r="M123" s="38"/>
      <c r="N123" s="38"/>
      <c r="O123" s="38"/>
      <c r="P123" s="38"/>
      <c r="Q123" s="38"/>
      <c r="R123" s="38"/>
      <c r="S123" s="38"/>
      <c r="T123" s="38"/>
      <c r="U123" s="38"/>
      <c r="V123" s="38"/>
      <c r="W123" s="38"/>
      <c r="X123" s="38"/>
      <c r="Y123" s="38"/>
      <c r="Z123" s="38"/>
      <c r="AA123" s="38"/>
      <c r="AB123" s="38"/>
      <c r="AC123" s="38"/>
      <c r="AD123" s="38"/>
      <c r="AE123" s="38"/>
      <c r="AF123" s="38"/>
      <c r="AG123" s="38"/>
      <c r="AH123" s="38"/>
      <c r="AI123" s="38"/>
      <c r="AJ123" s="38"/>
      <c r="AK123" s="38"/>
      <c r="AL123" s="38"/>
      <c r="AM123" s="38"/>
      <c r="AN123" s="38"/>
      <c r="AO123" s="38"/>
      <c r="AP123" s="38"/>
      <c r="AQ123" s="38"/>
      <c r="AR123" s="39"/>
      <c r="AS123" s="38"/>
      <c r="AT123" s="38"/>
      <c r="AU123" s="38"/>
      <c r="AV123" s="38"/>
      <c r="AW123" s="38"/>
      <c r="AX123" s="38"/>
      <c r="AY123" s="38"/>
      <c r="AZ123" s="38"/>
      <c r="BA123" s="38"/>
      <c r="BB123" s="38"/>
      <c r="BC123" s="38"/>
      <c r="BD123" s="38"/>
      <c r="BE123" s="38"/>
    </row>
    <row r="124" s="2" customFormat="1" ht="6.96" customHeight="1">
      <c r="A124" s="38"/>
      <c r="B124" s="60"/>
      <c r="C124" s="61"/>
      <c r="D124" s="61"/>
      <c r="E124" s="61"/>
      <c r="F124" s="61"/>
      <c r="G124" s="61"/>
      <c r="H124" s="61"/>
      <c r="I124" s="61"/>
      <c r="J124" s="61"/>
      <c r="K124" s="61"/>
      <c r="L124" s="61"/>
      <c r="M124" s="61"/>
      <c r="N124" s="61"/>
      <c r="O124" s="61"/>
      <c r="P124" s="61"/>
      <c r="Q124" s="61"/>
      <c r="R124" s="61"/>
      <c r="S124" s="61"/>
      <c r="T124" s="61"/>
      <c r="U124" s="61"/>
      <c r="V124" s="61"/>
      <c r="W124" s="61"/>
      <c r="X124" s="61"/>
      <c r="Y124" s="61"/>
      <c r="Z124" s="61"/>
      <c r="AA124" s="61"/>
      <c r="AB124" s="61"/>
      <c r="AC124" s="61"/>
      <c r="AD124" s="61"/>
      <c r="AE124" s="61"/>
      <c r="AF124" s="61"/>
      <c r="AG124" s="61"/>
      <c r="AH124" s="61"/>
      <c r="AI124" s="61"/>
      <c r="AJ124" s="61"/>
      <c r="AK124" s="61"/>
      <c r="AL124" s="61"/>
      <c r="AM124" s="61"/>
      <c r="AN124" s="61"/>
      <c r="AO124" s="61"/>
      <c r="AP124" s="61"/>
      <c r="AQ124" s="61"/>
      <c r="AR124" s="39"/>
      <c r="AS124" s="38"/>
      <c r="AT124" s="38"/>
      <c r="AU124" s="38"/>
      <c r="AV124" s="38"/>
      <c r="AW124" s="38"/>
      <c r="AX124" s="38"/>
      <c r="AY124" s="38"/>
      <c r="AZ124" s="38"/>
      <c r="BA124" s="38"/>
      <c r="BB124" s="38"/>
      <c r="BC124" s="38"/>
      <c r="BD124" s="38"/>
      <c r="BE124" s="38"/>
    </row>
  </sheetData>
  <mergeCells count="150">
    <mergeCell ref="E104:I104"/>
    <mergeCell ref="K104:AF104"/>
    <mergeCell ref="E105:I105"/>
    <mergeCell ref="K105:AF105"/>
    <mergeCell ref="K106:AF106"/>
    <mergeCell ref="E106:I106"/>
    <mergeCell ref="J107:AF107"/>
    <mergeCell ref="D107:H107"/>
    <mergeCell ref="K108:AF108"/>
    <mergeCell ref="E108:I108"/>
    <mergeCell ref="K109:AF109"/>
    <mergeCell ref="E109:I109"/>
    <mergeCell ref="D110:H110"/>
    <mergeCell ref="J110:AF110"/>
    <mergeCell ref="E111:I111"/>
    <mergeCell ref="K111:AF111"/>
    <mergeCell ref="K112:AF112"/>
    <mergeCell ref="E112:I112"/>
    <mergeCell ref="K113:AF113"/>
    <mergeCell ref="E113:I113"/>
    <mergeCell ref="K114:AF114"/>
    <mergeCell ref="E114:I114"/>
    <mergeCell ref="K115:AF115"/>
    <mergeCell ref="E115:I115"/>
    <mergeCell ref="D116:H116"/>
    <mergeCell ref="J116:AF116"/>
    <mergeCell ref="E117:I117"/>
    <mergeCell ref="K117:AF117"/>
    <mergeCell ref="K118:AF118"/>
    <mergeCell ref="E118:I118"/>
    <mergeCell ref="E119:I119"/>
    <mergeCell ref="K119:AF119"/>
    <mergeCell ref="E120:I120"/>
    <mergeCell ref="K120:AF120"/>
    <mergeCell ref="D121:H121"/>
    <mergeCell ref="J121:AF121"/>
    <mergeCell ref="D122:H122"/>
    <mergeCell ref="J122:AF122"/>
    <mergeCell ref="AN101:AP101"/>
    <mergeCell ref="AG101:AM101"/>
    <mergeCell ref="AG102:AM102"/>
    <mergeCell ref="AN102:AP102"/>
    <mergeCell ref="AG103:AM103"/>
    <mergeCell ref="AN103:AP103"/>
    <mergeCell ref="AN104:AP104"/>
    <mergeCell ref="AG104:AM104"/>
    <mergeCell ref="AN105:AP105"/>
    <mergeCell ref="AG105:AM105"/>
    <mergeCell ref="AN106:AP106"/>
    <mergeCell ref="AG106:AM106"/>
    <mergeCell ref="AG107:AM107"/>
    <mergeCell ref="AN107:AP107"/>
    <mergeCell ref="AN108:AP108"/>
    <mergeCell ref="AG108:AM108"/>
    <mergeCell ref="AN109:AP109"/>
    <mergeCell ref="AG109:AM109"/>
    <mergeCell ref="AG110:AM110"/>
    <mergeCell ref="AN110:AP110"/>
    <mergeCell ref="AG111:AM111"/>
    <mergeCell ref="AN111:AP111"/>
    <mergeCell ref="AG112:AM112"/>
    <mergeCell ref="AN112:AP112"/>
    <mergeCell ref="AG113:AM113"/>
    <mergeCell ref="AN113:AP113"/>
    <mergeCell ref="AN114:AP114"/>
    <mergeCell ref="AG114:AM114"/>
    <mergeCell ref="AG115:AM115"/>
    <mergeCell ref="AN115:AP115"/>
    <mergeCell ref="AN116:AP116"/>
    <mergeCell ref="AG116:AM116"/>
    <mergeCell ref="AN117:AP117"/>
    <mergeCell ref="AG117:AM117"/>
    <mergeCell ref="AN118:AP118"/>
    <mergeCell ref="AG118:AM118"/>
    <mergeCell ref="AN119:AP119"/>
    <mergeCell ref="AG119:AM119"/>
    <mergeCell ref="AN120:AP120"/>
    <mergeCell ref="AG120:AM120"/>
    <mergeCell ref="AN121:AP121"/>
    <mergeCell ref="AG121:AM121"/>
    <mergeCell ref="AN122:AP122"/>
    <mergeCell ref="AG122:AM122"/>
    <mergeCell ref="L85:AO85"/>
    <mergeCell ref="I92:AF92"/>
    <mergeCell ref="C92:G92"/>
    <mergeCell ref="J95:AF95"/>
    <mergeCell ref="D95:H95"/>
    <mergeCell ref="K96:AF96"/>
    <mergeCell ref="E96:I96"/>
    <mergeCell ref="K97:AF97"/>
    <mergeCell ref="E97:I97"/>
    <mergeCell ref="K98:AF98"/>
    <mergeCell ref="E98:I98"/>
    <mergeCell ref="J99:AF99"/>
    <mergeCell ref="D99:H99"/>
    <mergeCell ref="K100:AF100"/>
    <mergeCell ref="E100:I100"/>
    <mergeCell ref="K101:AF101"/>
    <mergeCell ref="E101:I101"/>
    <mergeCell ref="K102:AF102"/>
    <mergeCell ref="E102:I102"/>
    <mergeCell ref="D103:H103"/>
    <mergeCell ref="J103:AF103"/>
    <mergeCell ref="AM87:AN87"/>
    <mergeCell ref="AM89:AP89"/>
    <mergeCell ref="AS89:AT91"/>
    <mergeCell ref="AM90:AP90"/>
    <mergeCell ref="AN92:AP92"/>
    <mergeCell ref="AG92:AM92"/>
    <mergeCell ref="AG95:AM95"/>
    <mergeCell ref="AN95:AP95"/>
    <mergeCell ref="AN96:AP96"/>
    <mergeCell ref="AG96:AM96"/>
    <mergeCell ref="AN97:AP97"/>
    <mergeCell ref="AG97:AM97"/>
    <mergeCell ref="AN98:AP98"/>
    <mergeCell ref="AG98:AM98"/>
    <mergeCell ref="AN99:AP99"/>
    <mergeCell ref="AG99:AM99"/>
    <mergeCell ref="AN100:AP100"/>
    <mergeCell ref="AG100:AM100"/>
    <mergeCell ref="AG94:AM94"/>
    <mergeCell ref="AN94:AP94"/>
    <mergeCell ref="BE5:BE34"/>
    <mergeCell ref="K5:AO5"/>
    <mergeCell ref="K6:AO6"/>
    <mergeCell ref="E14:AJ14"/>
    <mergeCell ref="E23:AN23"/>
    <mergeCell ref="AK26:AO26"/>
    <mergeCell ref="L28:P28"/>
    <mergeCell ref="W28:AE28"/>
    <mergeCell ref="AK28:AO28"/>
    <mergeCell ref="AK29:AO29"/>
    <mergeCell ref="L29:P29"/>
    <mergeCell ref="W29:AE29"/>
    <mergeCell ref="W30:AE30"/>
    <mergeCell ref="AK30:AO30"/>
    <mergeCell ref="L30:P30"/>
    <mergeCell ref="AK31:AO31"/>
    <mergeCell ref="W31:AE31"/>
    <mergeCell ref="L31:P31"/>
    <mergeCell ref="L32:P32"/>
    <mergeCell ref="W32:AE32"/>
    <mergeCell ref="AK32:AO32"/>
    <mergeCell ref="L33:P33"/>
    <mergeCell ref="AK33:AO33"/>
    <mergeCell ref="W33:AE33"/>
    <mergeCell ref="AK35:AO35"/>
    <mergeCell ref="X35:AB35"/>
    <mergeCell ref="AR2:BE2"/>
  </mergeCells>
  <hyperlinks>
    <hyperlink ref="A96" location="'SO 01.1 - Boční hráz'!C2" display="/"/>
    <hyperlink ref="A97" location="'SO 01.2 - Čelní hráz'!C2" display="/"/>
    <hyperlink ref="A98" location="'SO 01.3 - Úprava terénu p...'!C2" display="/"/>
    <hyperlink ref="A100" location="'SO 02.1 - Korunový přeliv'!C2" display="/"/>
    <hyperlink ref="A101" location="'SO 02.2 - Odpadní koryto'!C2" display="/"/>
    <hyperlink ref="A102" location="'SO 02.3 - Snížení terénu'!C2" display="/"/>
    <hyperlink ref="A104" location="'SO 03.1 - Spodní výpust'!C2" display="/"/>
    <hyperlink ref="A105" location="'SO 03.2 - Úprava koryta'!C2" display="/"/>
    <hyperlink ref="A106" location="'SO 03.3 - Měřící prvky'!C2" display="/"/>
    <hyperlink ref="A108" location="'SO 04.1 - Zemník'!C2" display="/"/>
    <hyperlink ref="A109" location="'SO 04.2 - Rekultivace zem...'!C2" display="/"/>
    <hyperlink ref="A111" location="'SO 05.1 - Odstranění stáv...'!C2" display="/"/>
    <hyperlink ref="A112" location="'SO 05.2 - Obnova odvodněn...'!C2" display="/"/>
    <hyperlink ref="A113" location="'SO 05.3 - Obnova odvodněn...'!C2" display="/"/>
    <hyperlink ref="A114" location="'SO 05.4 - Obnova odvodněn...'!C2" display="/"/>
    <hyperlink ref="A115" location="'SO 05.5 - Propustek'!C2" display="/"/>
    <hyperlink ref="A117" location="'SO 06.1 - Skrývka ornice ...'!C2" display="/"/>
    <hyperlink ref="A118" location="'SO 06.2 - Kácení'!C2" display="/"/>
    <hyperlink ref="A119" location="'SO 06.3 - Náhradní výsadb...'!C2" display="/"/>
    <hyperlink ref="A120" location="'SO 06.4 - Náhradní výsadb...'!C2" display="/"/>
    <hyperlink ref="A121" location="'SO 07 - Průleh'!C2" display="/"/>
    <hyperlink ref="A122" location="'VON - Vedlejší a ostatní ...'!C2" display="/"/>
  </hyperlinks>
  <pageMargins left="0.39375" right="0.39375" top="0.39375" bottom="0.39375" header="0" footer="0"/>
  <pageSetup paperSize="9" orientation="portrait"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8" t="s">
        <v>5</v>
      </c>
      <c r="M2" s="1"/>
      <c r="N2" s="1"/>
      <c r="O2" s="1"/>
      <c r="P2" s="1"/>
      <c r="Q2" s="1"/>
      <c r="R2" s="1"/>
      <c r="S2" s="1"/>
      <c r="T2" s="1"/>
      <c r="U2" s="1"/>
      <c r="V2" s="1"/>
      <c r="AT2" s="19" t="s">
        <v>93</v>
      </c>
    </row>
    <row r="3" s="1" customFormat="1" ht="6.96" customHeight="1">
      <c r="B3" s="20"/>
      <c r="C3" s="21"/>
      <c r="D3" s="21"/>
      <c r="E3" s="21"/>
      <c r="F3" s="21"/>
      <c r="G3" s="21"/>
      <c r="H3" s="21"/>
      <c r="I3" s="21"/>
      <c r="J3" s="21"/>
      <c r="K3" s="21"/>
      <c r="L3" s="22"/>
      <c r="AT3" s="19" t="s">
        <v>88</v>
      </c>
    </row>
    <row r="4" s="1" customFormat="1" ht="24.96" customHeight="1">
      <c r="B4" s="22"/>
      <c r="D4" s="23" t="s">
        <v>170</v>
      </c>
      <c r="L4" s="22"/>
      <c r="M4" s="128" t="s">
        <v>10</v>
      </c>
      <c r="AT4" s="19" t="s">
        <v>3</v>
      </c>
    </row>
    <row r="5" s="1" customFormat="1" ht="6.96" customHeight="1">
      <c r="B5" s="22"/>
      <c r="L5" s="22"/>
    </row>
    <row r="6" s="1" customFormat="1" ht="12" customHeight="1">
      <c r="B6" s="22"/>
      <c r="D6" s="32" t="s">
        <v>15</v>
      </c>
      <c r="L6" s="22"/>
    </row>
    <row r="7" s="1" customFormat="1" ht="16.5" customHeight="1">
      <c r="B7" s="22"/>
      <c r="E7" s="129" t="str">
        <f>'Rekapitulace stavby'!K6</f>
        <v>SN Žireč</v>
      </c>
      <c r="F7" s="32"/>
      <c r="G7" s="32"/>
      <c r="H7" s="32"/>
      <c r="L7" s="22"/>
    </row>
    <row r="8" s="1" customFormat="1" ht="12" customHeight="1">
      <c r="B8" s="22"/>
      <c r="D8" s="32" t="s">
        <v>171</v>
      </c>
      <c r="L8" s="22"/>
    </row>
    <row r="9" s="2" customFormat="1" ht="16.5" customHeight="1">
      <c r="A9" s="38"/>
      <c r="B9" s="39"/>
      <c r="C9" s="38"/>
      <c r="D9" s="38"/>
      <c r="E9" s="129" t="s">
        <v>172</v>
      </c>
      <c r="F9" s="38"/>
      <c r="G9" s="38"/>
      <c r="H9" s="38"/>
      <c r="I9" s="38"/>
      <c r="J9" s="38"/>
      <c r="K9" s="38"/>
      <c r="L9" s="55"/>
      <c r="S9" s="38"/>
      <c r="T9" s="38"/>
      <c r="U9" s="38"/>
      <c r="V9" s="38"/>
      <c r="W9" s="38"/>
      <c r="X9" s="38"/>
      <c r="Y9" s="38"/>
      <c r="Z9" s="38"/>
      <c r="AA9" s="38"/>
      <c r="AB9" s="38"/>
      <c r="AC9" s="38"/>
      <c r="AD9" s="38"/>
      <c r="AE9" s="38"/>
    </row>
    <row r="10" s="2" customFormat="1" ht="12" customHeight="1">
      <c r="A10" s="38"/>
      <c r="B10" s="39"/>
      <c r="C10" s="38"/>
      <c r="D10" s="32" t="s">
        <v>173</v>
      </c>
      <c r="E10" s="38"/>
      <c r="F10" s="38"/>
      <c r="G10" s="38"/>
      <c r="H10" s="38"/>
      <c r="I10" s="38"/>
      <c r="J10" s="38"/>
      <c r="K10" s="38"/>
      <c r="L10" s="55"/>
      <c r="S10" s="38"/>
      <c r="T10" s="38"/>
      <c r="U10" s="38"/>
      <c r="V10" s="38"/>
      <c r="W10" s="38"/>
      <c r="X10" s="38"/>
      <c r="Y10" s="38"/>
      <c r="Z10" s="38"/>
      <c r="AA10" s="38"/>
      <c r="AB10" s="38"/>
      <c r="AC10" s="38"/>
      <c r="AD10" s="38"/>
      <c r="AE10" s="38"/>
    </row>
    <row r="11" s="2" customFormat="1" ht="16.5" customHeight="1">
      <c r="A11" s="38"/>
      <c r="B11" s="39"/>
      <c r="C11" s="38"/>
      <c r="D11" s="38"/>
      <c r="E11" s="67" t="s">
        <v>174</v>
      </c>
      <c r="F11" s="38"/>
      <c r="G11" s="38"/>
      <c r="H11" s="38"/>
      <c r="I11" s="38"/>
      <c r="J11" s="38"/>
      <c r="K11" s="38"/>
      <c r="L11" s="55"/>
      <c r="S11" s="38"/>
      <c r="T11" s="38"/>
      <c r="U11" s="38"/>
      <c r="V11" s="38"/>
      <c r="W11" s="38"/>
      <c r="X11" s="38"/>
      <c r="Y11" s="38"/>
      <c r="Z11" s="38"/>
      <c r="AA11" s="38"/>
      <c r="AB11" s="38"/>
      <c r="AC11" s="38"/>
      <c r="AD11" s="38"/>
      <c r="AE11" s="38"/>
    </row>
    <row r="12" s="2" customFormat="1">
      <c r="A12" s="38"/>
      <c r="B12" s="39"/>
      <c r="C12" s="38"/>
      <c r="D12" s="38"/>
      <c r="E12" s="38"/>
      <c r="F12" s="38"/>
      <c r="G12" s="38"/>
      <c r="H12" s="38"/>
      <c r="I12" s="38"/>
      <c r="J12" s="38"/>
      <c r="K12" s="38"/>
      <c r="L12" s="55"/>
      <c r="S12" s="38"/>
      <c r="T12" s="38"/>
      <c r="U12" s="38"/>
      <c r="V12" s="38"/>
      <c r="W12" s="38"/>
      <c r="X12" s="38"/>
      <c r="Y12" s="38"/>
      <c r="Z12" s="38"/>
      <c r="AA12" s="38"/>
      <c r="AB12" s="38"/>
      <c r="AC12" s="38"/>
      <c r="AD12" s="38"/>
      <c r="AE12" s="38"/>
    </row>
    <row r="13" s="2" customFormat="1" ht="12" customHeight="1">
      <c r="A13" s="38"/>
      <c r="B13" s="39"/>
      <c r="C13" s="38"/>
      <c r="D13" s="32" t="s">
        <v>17</v>
      </c>
      <c r="E13" s="38"/>
      <c r="F13" s="27" t="s">
        <v>1</v>
      </c>
      <c r="G13" s="38"/>
      <c r="H13" s="38"/>
      <c r="I13" s="32" t="s">
        <v>18</v>
      </c>
      <c r="J13" s="27" t="s">
        <v>1</v>
      </c>
      <c r="K13" s="38"/>
      <c r="L13" s="55"/>
      <c r="S13" s="38"/>
      <c r="T13" s="38"/>
      <c r="U13" s="38"/>
      <c r="V13" s="38"/>
      <c r="W13" s="38"/>
      <c r="X13" s="38"/>
      <c r="Y13" s="38"/>
      <c r="Z13" s="38"/>
      <c r="AA13" s="38"/>
      <c r="AB13" s="38"/>
      <c r="AC13" s="38"/>
      <c r="AD13" s="38"/>
      <c r="AE13" s="38"/>
    </row>
    <row r="14" s="2" customFormat="1" ht="12" customHeight="1">
      <c r="A14" s="38"/>
      <c r="B14" s="39"/>
      <c r="C14" s="38"/>
      <c r="D14" s="32" t="s">
        <v>19</v>
      </c>
      <c r="E14" s="38"/>
      <c r="F14" s="27" t="s">
        <v>20</v>
      </c>
      <c r="G14" s="38"/>
      <c r="H14" s="38"/>
      <c r="I14" s="32" t="s">
        <v>21</v>
      </c>
      <c r="J14" s="69" t="str">
        <f>'Rekapitulace stavby'!AN8</f>
        <v>17. 12. 2018</v>
      </c>
      <c r="K14" s="38"/>
      <c r="L14" s="55"/>
      <c r="S14" s="38"/>
      <c r="T14" s="38"/>
      <c r="U14" s="38"/>
      <c r="V14" s="38"/>
      <c r="W14" s="38"/>
      <c r="X14" s="38"/>
      <c r="Y14" s="38"/>
      <c r="Z14" s="38"/>
      <c r="AA14" s="38"/>
      <c r="AB14" s="38"/>
      <c r="AC14" s="38"/>
      <c r="AD14" s="38"/>
      <c r="AE14" s="38"/>
    </row>
    <row r="15" s="2" customFormat="1" ht="10.8" customHeight="1">
      <c r="A15" s="38"/>
      <c r="B15" s="39"/>
      <c r="C15" s="38"/>
      <c r="D15" s="38"/>
      <c r="E15" s="38"/>
      <c r="F15" s="38"/>
      <c r="G15" s="38"/>
      <c r="H15" s="38"/>
      <c r="I15" s="38"/>
      <c r="J15" s="38"/>
      <c r="K15" s="38"/>
      <c r="L15" s="55"/>
      <c r="S15" s="38"/>
      <c r="T15" s="38"/>
      <c r="U15" s="38"/>
      <c r="V15" s="38"/>
      <c r="W15" s="38"/>
      <c r="X15" s="38"/>
      <c r="Y15" s="38"/>
      <c r="Z15" s="38"/>
      <c r="AA15" s="38"/>
      <c r="AB15" s="38"/>
      <c r="AC15" s="38"/>
      <c r="AD15" s="38"/>
      <c r="AE15" s="38"/>
    </row>
    <row r="16" s="2" customFormat="1" ht="12" customHeight="1">
      <c r="A16" s="38"/>
      <c r="B16" s="39"/>
      <c r="C16" s="38"/>
      <c r="D16" s="32" t="s">
        <v>23</v>
      </c>
      <c r="E16" s="38"/>
      <c r="F16" s="38"/>
      <c r="G16" s="38"/>
      <c r="H16" s="38"/>
      <c r="I16" s="32" t="s">
        <v>24</v>
      </c>
      <c r="J16" s="27" t="s">
        <v>25</v>
      </c>
      <c r="K16" s="38"/>
      <c r="L16" s="55"/>
      <c r="S16" s="38"/>
      <c r="T16" s="38"/>
      <c r="U16" s="38"/>
      <c r="V16" s="38"/>
      <c r="W16" s="38"/>
      <c r="X16" s="38"/>
      <c r="Y16" s="38"/>
      <c r="Z16" s="38"/>
      <c r="AA16" s="38"/>
      <c r="AB16" s="38"/>
      <c r="AC16" s="38"/>
      <c r="AD16" s="38"/>
      <c r="AE16" s="38"/>
    </row>
    <row r="17" s="2" customFormat="1" ht="18" customHeight="1">
      <c r="A17" s="38"/>
      <c r="B17" s="39"/>
      <c r="C17" s="38"/>
      <c r="D17" s="38"/>
      <c r="E17" s="27" t="s">
        <v>26</v>
      </c>
      <c r="F17" s="38"/>
      <c r="G17" s="38"/>
      <c r="H17" s="38"/>
      <c r="I17" s="32" t="s">
        <v>27</v>
      </c>
      <c r="J17" s="27" t="s">
        <v>28</v>
      </c>
      <c r="K17" s="38"/>
      <c r="L17" s="55"/>
      <c r="S17" s="38"/>
      <c r="T17" s="38"/>
      <c r="U17" s="38"/>
      <c r="V17" s="38"/>
      <c r="W17" s="38"/>
      <c r="X17" s="38"/>
      <c r="Y17" s="38"/>
      <c r="Z17" s="38"/>
      <c r="AA17" s="38"/>
      <c r="AB17" s="38"/>
      <c r="AC17" s="38"/>
      <c r="AD17" s="38"/>
      <c r="AE17" s="38"/>
    </row>
    <row r="18" s="2" customFormat="1" ht="6.96" customHeight="1">
      <c r="A18" s="38"/>
      <c r="B18" s="39"/>
      <c r="C18" s="38"/>
      <c r="D18" s="38"/>
      <c r="E18" s="38"/>
      <c r="F18" s="38"/>
      <c r="G18" s="38"/>
      <c r="H18" s="38"/>
      <c r="I18" s="38"/>
      <c r="J18" s="38"/>
      <c r="K18" s="38"/>
      <c r="L18" s="55"/>
      <c r="S18" s="38"/>
      <c r="T18" s="38"/>
      <c r="U18" s="38"/>
      <c r="V18" s="38"/>
      <c r="W18" s="38"/>
      <c r="X18" s="38"/>
      <c r="Y18" s="38"/>
      <c r="Z18" s="38"/>
      <c r="AA18" s="38"/>
      <c r="AB18" s="38"/>
      <c r="AC18" s="38"/>
      <c r="AD18" s="38"/>
      <c r="AE18" s="38"/>
    </row>
    <row r="19" s="2" customFormat="1" ht="12" customHeight="1">
      <c r="A19" s="38"/>
      <c r="B19" s="39"/>
      <c r="C19" s="38"/>
      <c r="D19" s="32" t="s">
        <v>29</v>
      </c>
      <c r="E19" s="38"/>
      <c r="F19" s="38"/>
      <c r="G19" s="38"/>
      <c r="H19" s="38"/>
      <c r="I19" s="32" t="s">
        <v>24</v>
      </c>
      <c r="J19" s="33" t="str">
        <f>'Rekapitulace stavby'!AN13</f>
        <v>Vyplň údaj</v>
      </c>
      <c r="K19" s="38"/>
      <c r="L19" s="55"/>
      <c r="S19" s="38"/>
      <c r="T19" s="38"/>
      <c r="U19" s="38"/>
      <c r="V19" s="38"/>
      <c r="W19" s="38"/>
      <c r="X19" s="38"/>
      <c r="Y19" s="38"/>
      <c r="Z19" s="38"/>
      <c r="AA19" s="38"/>
      <c r="AB19" s="38"/>
      <c r="AC19" s="38"/>
      <c r="AD19" s="38"/>
      <c r="AE19" s="38"/>
    </row>
    <row r="20" s="2" customFormat="1" ht="18" customHeight="1">
      <c r="A20" s="38"/>
      <c r="B20" s="39"/>
      <c r="C20" s="38"/>
      <c r="D20" s="38"/>
      <c r="E20" s="33" t="str">
        <f>'Rekapitulace stavby'!E14</f>
        <v>Vyplň údaj</v>
      </c>
      <c r="F20" s="27"/>
      <c r="G20" s="27"/>
      <c r="H20" s="27"/>
      <c r="I20" s="32" t="s">
        <v>27</v>
      </c>
      <c r="J20" s="33" t="str">
        <f>'Rekapitulace stavby'!AN14</f>
        <v>Vyplň údaj</v>
      </c>
      <c r="K20" s="38"/>
      <c r="L20" s="55"/>
      <c r="S20" s="38"/>
      <c r="T20" s="38"/>
      <c r="U20" s="38"/>
      <c r="V20" s="38"/>
      <c r="W20" s="38"/>
      <c r="X20" s="38"/>
      <c r="Y20" s="38"/>
      <c r="Z20" s="38"/>
      <c r="AA20" s="38"/>
      <c r="AB20" s="38"/>
      <c r="AC20" s="38"/>
      <c r="AD20" s="38"/>
      <c r="AE20" s="38"/>
    </row>
    <row r="21" s="2" customFormat="1" ht="6.96" customHeight="1">
      <c r="A21" s="38"/>
      <c r="B21" s="39"/>
      <c r="C21" s="38"/>
      <c r="D21" s="38"/>
      <c r="E21" s="38"/>
      <c r="F21" s="38"/>
      <c r="G21" s="38"/>
      <c r="H21" s="38"/>
      <c r="I21" s="38"/>
      <c r="J21" s="38"/>
      <c r="K21" s="38"/>
      <c r="L21" s="55"/>
      <c r="S21" s="38"/>
      <c r="T21" s="38"/>
      <c r="U21" s="38"/>
      <c r="V21" s="38"/>
      <c r="W21" s="38"/>
      <c r="X21" s="38"/>
      <c r="Y21" s="38"/>
      <c r="Z21" s="38"/>
      <c r="AA21" s="38"/>
      <c r="AB21" s="38"/>
      <c r="AC21" s="38"/>
      <c r="AD21" s="38"/>
      <c r="AE21" s="38"/>
    </row>
    <row r="22" s="2" customFormat="1" ht="12" customHeight="1">
      <c r="A22" s="38"/>
      <c r="B22" s="39"/>
      <c r="C22" s="38"/>
      <c r="D22" s="32" t="s">
        <v>31</v>
      </c>
      <c r="E22" s="38"/>
      <c r="F22" s="38"/>
      <c r="G22" s="38"/>
      <c r="H22" s="38"/>
      <c r="I22" s="32" t="s">
        <v>24</v>
      </c>
      <c r="J22" s="27" t="s">
        <v>32</v>
      </c>
      <c r="K22" s="38"/>
      <c r="L22" s="55"/>
      <c r="S22" s="38"/>
      <c r="T22" s="38"/>
      <c r="U22" s="38"/>
      <c r="V22" s="38"/>
      <c r="W22" s="38"/>
      <c r="X22" s="38"/>
      <c r="Y22" s="38"/>
      <c r="Z22" s="38"/>
      <c r="AA22" s="38"/>
      <c r="AB22" s="38"/>
      <c r="AC22" s="38"/>
      <c r="AD22" s="38"/>
      <c r="AE22" s="38"/>
    </row>
    <row r="23" s="2" customFormat="1" ht="18" customHeight="1">
      <c r="A23" s="38"/>
      <c r="B23" s="39"/>
      <c r="C23" s="38"/>
      <c r="D23" s="38"/>
      <c r="E23" s="27" t="s">
        <v>33</v>
      </c>
      <c r="F23" s="38"/>
      <c r="G23" s="38"/>
      <c r="H23" s="38"/>
      <c r="I23" s="32" t="s">
        <v>27</v>
      </c>
      <c r="J23" s="27" t="s">
        <v>34</v>
      </c>
      <c r="K23" s="38"/>
      <c r="L23" s="55"/>
      <c r="S23" s="38"/>
      <c r="T23" s="38"/>
      <c r="U23" s="38"/>
      <c r="V23" s="38"/>
      <c r="W23" s="38"/>
      <c r="X23" s="38"/>
      <c r="Y23" s="38"/>
      <c r="Z23" s="38"/>
      <c r="AA23" s="38"/>
      <c r="AB23" s="38"/>
      <c r="AC23" s="38"/>
      <c r="AD23" s="38"/>
      <c r="AE23" s="38"/>
    </row>
    <row r="24" s="2" customFormat="1" ht="6.96" customHeight="1">
      <c r="A24" s="38"/>
      <c r="B24" s="39"/>
      <c r="C24" s="38"/>
      <c r="D24" s="38"/>
      <c r="E24" s="38"/>
      <c r="F24" s="38"/>
      <c r="G24" s="38"/>
      <c r="H24" s="38"/>
      <c r="I24" s="38"/>
      <c r="J24" s="38"/>
      <c r="K24" s="38"/>
      <c r="L24" s="55"/>
      <c r="S24" s="38"/>
      <c r="T24" s="38"/>
      <c r="U24" s="38"/>
      <c r="V24" s="38"/>
      <c r="W24" s="38"/>
      <c r="X24" s="38"/>
      <c r="Y24" s="38"/>
      <c r="Z24" s="38"/>
      <c r="AA24" s="38"/>
      <c r="AB24" s="38"/>
      <c r="AC24" s="38"/>
      <c r="AD24" s="38"/>
      <c r="AE24" s="38"/>
    </row>
    <row r="25" s="2" customFormat="1" ht="12" customHeight="1">
      <c r="A25" s="38"/>
      <c r="B25" s="39"/>
      <c r="C25" s="38"/>
      <c r="D25" s="32" t="s">
        <v>36</v>
      </c>
      <c r="E25" s="38"/>
      <c r="F25" s="38"/>
      <c r="G25" s="38"/>
      <c r="H25" s="38"/>
      <c r="I25" s="32" t="s">
        <v>24</v>
      </c>
      <c r="J25" s="27" t="str">
        <f>IF('Rekapitulace stavby'!AN19="","",'Rekapitulace stavby'!AN19)</f>
        <v/>
      </c>
      <c r="K25" s="38"/>
      <c r="L25" s="55"/>
      <c r="S25" s="38"/>
      <c r="T25" s="38"/>
      <c r="U25" s="38"/>
      <c r="V25" s="38"/>
      <c r="W25" s="38"/>
      <c r="X25" s="38"/>
      <c r="Y25" s="38"/>
      <c r="Z25" s="38"/>
      <c r="AA25" s="38"/>
      <c r="AB25" s="38"/>
      <c r="AC25" s="38"/>
      <c r="AD25" s="38"/>
      <c r="AE25" s="38"/>
    </row>
    <row r="26" s="2" customFormat="1" ht="18" customHeight="1">
      <c r="A26" s="38"/>
      <c r="B26" s="39"/>
      <c r="C26" s="38"/>
      <c r="D26" s="38"/>
      <c r="E26" s="27" t="str">
        <f>IF('Rekapitulace stavby'!E20="","",'Rekapitulace stavby'!E20)</f>
        <v xml:space="preserve"> </v>
      </c>
      <c r="F26" s="38"/>
      <c r="G26" s="38"/>
      <c r="H26" s="38"/>
      <c r="I26" s="32" t="s">
        <v>27</v>
      </c>
      <c r="J26" s="27" t="str">
        <f>IF('Rekapitulace stavby'!AN20="","",'Rekapitulace stavby'!AN20)</f>
        <v/>
      </c>
      <c r="K26" s="38"/>
      <c r="L26" s="55"/>
      <c r="S26" s="38"/>
      <c r="T26" s="38"/>
      <c r="U26" s="38"/>
      <c r="V26" s="38"/>
      <c r="W26" s="38"/>
      <c r="X26" s="38"/>
      <c r="Y26" s="38"/>
      <c r="Z26" s="38"/>
      <c r="AA26" s="38"/>
      <c r="AB26" s="38"/>
      <c r="AC26" s="38"/>
      <c r="AD26" s="38"/>
      <c r="AE26" s="38"/>
    </row>
    <row r="27" s="2" customFormat="1" ht="6.96" customHeight="1">
      <c r="A27" s="38"/>
      <c r="B27" s="39"/>
      <c r="C27" s="38"/>
      <c r="D27" s="38"/>
      <c r="E27" s="38"/>
      <c r="F27" s="38"/>
      <c r="G27" s="38"/>
      <c r="H27" s="38"/>
      <c r="I27" s="38"/>
      <c r="J27" s="38"/>
      <c r="K27" s="38"/>
      <c r="L27" s="55"/>
      <c r="S27" s="38"/>
      <c r="T27" s="38"/>
      <c r="U27" s="38"/>
      <c r="V27" s="38"/>
      <c r="W27" s="38"/>
      <c r="X27" s="38"/>
      <c r="Y27" s="38"/>
      <c r="Z27" s="38"/>
      <c r="AA27" s="38"/>
      <c r="AB27" s="38"/>
      <c r="AC27" s="38"/>
      <c r="AD27" s="38"/>
      <c r="AE27" s="38"/>
    </row>
    <row r="28" s="2" customFormat="1" ht="12" customHeight="1">
      <c r="A28" s="38"/>
      <c r="B28" s="39"/>
      <c r="C28" s="38"/>
      <c r="D28" s="32" t="s">
        <v>37</v>
      </c>
      <c r="E28" s="38"/>
      <c r="F28" s="38"/>
      <c r="G28" s="38"/>
      <c r="H28" s="38"/>
      <c r="I28" s="38"/>
      <c r="J28" s="38"/>
      <c r="K28" s="38"/>
      <c r="L28" s="55"/>
      <c r="S28" s="38"/>
      <c r="T28" s="38"/>
      <c r="U28" s="38"/>
      <c r="V28" s="38"/>
      <c r="W28" s="38"/>
      <c r="X28" s="38"/>
      <c r="Y28" s="38"/>
      <c r="Z28" s="38"/>
      <c r="AA28" s="38"/>
      <c r="AB28" s="38"/>
      <c r="AC28" s="38"/>
      <c r="AD28" s="38"/>
      <c r="AE28" s="38"/>
    </row>
    <row r="29" s="8" customFormat="1" ht="16.5" customHeight="1">
      <c r="A29" s="130"/>
      <c r="B29" s="131"/>
      <c r="C29" s="130"/>
      <c r="D29" s="130"/>
      <c r="E29" s="36" t="s">
        <v>175</v>
      </c>
      <c r="F29" s="36"/>
      <c r="G29" s="36"/>
      <c r="H29" s="36"/>
      <c r="I29" s="130"/>
      <c r="J29" s="130"/>
      <c r="K29" s="130"/>
      <c r="L29" s="132"/>
      <c r="S29" s="130"/>
      <c r="T29" s="130"/>
      <c r="U29" s="130"/>
      <c r="V29" s="130"/>
      <c r="W29" s="130"/>
      <c r="X29" s="130"/>
      <c r="Y29" s="130"/>
      <c r="Z29" s="130"/>
      <c r="AA29" s="130"/>
      <c r="AB29" s="130"/>
      <c r="AC29" s="130"/>
      <c r="AD29" s="130"/>
      <c r="AE29" s="130"/>
    </row>
    <row r="30" s="2" customFormat="1" ht="6.96" customHeight="1">
      <c r="A30" s="38"/>
      <c r="B30" s="39"/>
      <c r="C30" s="38"/>
      <c r="D30" s="38"/>
      <c r="E30" s="38"/>
      <c r="F30" s="38"/>
      <c r="G30" s="38"/>
      <c r="H30" s="38"/>
      <c r="I30" s="38"/>
      <c r="J30" s="38"/>
      <c r="K30" s="38"/>
      <c r="L30" s="55"/>
      <c r="S30" s="38"/>
      <c r="T30" s="38"/>
      <c r="U30" s="38"/>
      <c r="V30" s="38"/>
      <c r="W30" s="38"/>
      <c r="X30" s="38"/>
      <c r="Y30" s="38"/>
      <c r="Z30" s="38"/>
      <c r="AA30" s="38"/>
      <c r="AB30" s="38"/>
      <c r="AC30" s="38"/>
      <c r="AD30" s="38"/>
      <c r="AE30" s="38"/>
    </row>
    <row r="31" s="2" customFormat="1" ht="6.96" customHeight="1">
      <c r="A31" s="38"/>
      <c r="B31" s="39"/>
      <c r="C31" s="38"/>
      <c r="D31" s="90"/>
      <c r="E31" s="90"/>
      <c r="F31" s="90"/>
      <c r="G31" s="90"/>
      <c r="H31" s="90"/>
      <c r="I31" s="90"/>
      <c r="J31" s="90"/>
      <c r="K31" s="90"/>
      <c r="L31" s="55"/>
      <c r="S31" s="38"/>
      <c r="T31" s="38"/>
      <c r="U31" s="38"/>
      <c r="V31" s="38"/>
      <c r="W31" s="38"/>
      <c r="X31" s="38"/>
      <c r="Y31" s="38"/>
      <c r="Z31" s="38"/>
      <c r="AA31" s="38"/>
      <c r="AB31" s="38"/>
      <c r="AC31" s="38"/>
      <c r="AD31" s="38"/>
      <c r="AE31" s="38"/>
    </row>
    <row r="32" s="2" customFormat="1" ht="25.44" customHeight="1">
      <c r="A32" s="38"/>
      <c r="B32" s="39"/>
      <c r="C32" s="38"/>
      <c r="D32" s="133" t="s">
        <v>39</v>
      </c>
      <c r="E32" s="38"/>
      <c r="F32" s="38"/>
      <c r="G32" s="38"/>
      <c r="H32" s="38"/>
      <c r="I32" s="38"/>
      <c r="J32" s="96">
        <f>ROUND(J129, 2)</f>
        <v>0</v>
      </c>
      <c r="K32" s="38"/>
      <c r="L32" s="55"/>
      <c r="S32" s="38"/>
      <c r="T32" s="38"/>
      <c r="U32" s="38"/>
      <c r="V32" s="38"/>
      <c r="W32" s="38"/>
      <c r="X32" s="38"/>
      <c r="Y32" s="38"/>
      <c r="Z32" s="38"/>
      <c r="AA32" s="38"/>
      <c r="AB32" s="38"/>
      <c r="AC32" s="38"/>
      <c r="AD32" s="38"/>
      <c r="AE32" s="38"/>
    </row>
    <row r="33" s="2" customFormat="1" ht="6.96" customHeight="1">
      <c r="A33" s="38"/>
      <c r="B33" s="39"/>
      <c r="C33" s="38"/>
      <c r="D33" s="90"/>
      <c r="E33" s="90"/>
      <c r="F33" s="90"/>
      <c r="G33" s="90"/>
      <c r="H33" s="90"/>
      <c r="I33" s="90"/>
      <c r="J33" s="90"/>
      <c r="K33" s="90"/>
      <c r="L33" s="55"/>
      <c r="S33" s="38"/>
      <c r="T33" s="38"/>
      <c r="U33" s="38"/>
      <c r="V33" s="38"/>
      <c r="W33" s="38"/>
      <c r="X33" s="38"/>
      <c r="Y33" s="38"/>
      <c r="Z33" s="38"/>
      <c r="AA33" s="38"/>
      <c r="AB33" s="38"/>
      <c r="AC33" s="38"/>
      <c r="AD33" s="38"/>
      <c r="AE33" s="38"/>
    </row>
    <row r="34" s="2" customFormat="1" ht="14.4" customHeight="1">
      <c r="A34" s="38"/>
      <c r="B34" s="39"/>
      <c r="C34" s="38"/>
      <c r="D34" s="38"/>
      <c r="E34" s="38"/>
      <c r="F34" s="43" t="s">
        <v>41</v>
      </c>
      <c r="G34" s="38"/>
      <c r="H34" s="38"/>
      <c r="I34" s="43" t="s">
        <v>40</v>
      </c>
      <c r="J34" s="43" t="s">
        <v>42</v>
      </c>
      <c r="K34" s="38"/>
      <c r="L34" s="55"/>
      <c r="S34" s="38"/>
      <c r="T34" s="38"/>
      <c r="U34" s="38"/>
      <c r="V34" s="38"/>
      <c r="W34" s="38"/>
      <c r="X34" s="38"/>
      <c r="Y34" s="38"/>
      <c r="Z34" s="38"/>
      <c r="AA34" s="38"/>
      <c r="AB34" s="38"/>
      <c r="AC34" s="38"/>
      <c r="AD34" s="38"/>
      <c r="AE34" s="38"/>
    </row>
    <row r="35" s="2" customFormat="1" ht="14.4" customHeight="1">
      <c r="A35" s="38"/>
      <c r="B35" s="39"/>
      <c r="C35" s="38"/>
      <c r="D35" s="134" t="s">
        <v>43</v>
      </c>
      <c r="E35" s="32" t="s">
        <v>44</v>
      </c>
      <c r="F35" s="135">
        <f>ROUND((SUM(BE129:BE308)),  2)</f>
        <v>0</v>
      </c>
      <c r="G35" s="38"/>
      <c r="H35" s="38"/>
      <c r="I35" s="136">
        <v>0.20999999999999999</v>
      </c>
      <c r="J35" s="135">
        <f>ROUND(((SUM(BE129:BE308))*I35),  2)</f>
        <v>0</v>
      </c>
      <c r="K35" s="38"/>
      <c r="L35" s="55"/>
      <c r="S35" s="38"/>
      <c r="T35" s="38"/>
      <c r="U35" s="38"/>
      <c r="V35" s="38"/>
      <c r="W35" s="38"/>
      <c r="X35" s="38"/>
      <c r="Y35" s="38"/>
      <c r="Z35" s="38"/>
      <c r="AA35" s="38"/>
      <c r="AB35" s="38"/>
      <c r="AC35" s="38"/>
      <c r="AD35" s="38"/>
      <c r="AE35" s="38"/>
    </row>
    <row r="36" s="2" customFormat="1" ht="14.4" customHeight="1">
      <c r="A36" s="38"/>
      <c r="B36" s="39"/>
      <c r="C36" s="38"/>
      <c r="D36" s="38"/>
      <c r="E36" s="32" t="s">
        <v>45</v>
      </c>
      <c r="F36" s="135">
        <f>ROUND((SUM(BF129:BF308)),  2)</f>
        <v>0</v>
      </c>
      <c r="G36" s="38"/>
      <c r="H36" s="38"/>
      <c r="I36" s="136">
        <v>0.14999999999999999</v>
      </c>
      <c r="J36" s="135">
        <f>ROUND(((SUM(BF129:BF308))*I36),  2)</f>
        <v>0</v>
      </c>
      <c r="K36" s="38"/>
      <c r="L36" s="55"/>
      <c r="S36" s="38"/>
      <c r="T36" s="38"/>
      <c r="U36" s="38"/>
      <c r="V36" s="38"/>
      <c r="W36" s="38"/>
      <c r="X36" s="38"/>
      <c r="Y36" s="38"/>
      <c r="Z36" s="38"/>
      <c r="AA36" s="38"/>
      <c r="AB36" s="38"/>
      <c r="AC36" s="38"/>
      <c r="AD36" s="38"/>
      <c r="AE36" s="38"/>
    </row>
    <row r="37" hidden="1" s="2" customFormat="1" ht="14.4" customHeight="1">
      <c r="A37" s="38"/>
      <c r="B37" s="39"/>
      <c r="C37" s="38"/>
      <c r="D37" s="38"/>
      <c r="E37" s="32" t="s">
        <v>46</v>
      </c>
      <c r="F37" s="135">
        <f>ROUND((SUM(BG129:BG308)),  2)</f>
        <v>0</v>
      </c>
      <c r="G37" s="38"/>
      <c r="H37" s="38"/>
      <c r="I37" s="136">
        <v>0.20999999999999999</v>
      </c>
      <c r="J37" s="135">
        <f>0</f>
        <v>0</v>
      </c>
      <c r="K37" s="38"/>
      <c r="L37" s="55"/>
      <c r="S37" s="38"/>
      <c r="T37" s="38"/>
      <c r="U37" s="38"/>
      <c r="V37" s="38"/>
      <c r="W37" s="38"/>
      <c r="X37" s="38"/>
      <c r="Y37" s="38"/>
      <c r="Z37" s="38"/>
      <c r="AA37" s="38"/>
      <c r="AB37" s="38"/>
      <c r="AC37" s="38"/>
      <c r="AD37" s="38"/>
      <c r="AE37" s="38"/>
    </row>
    <row r="38" hidden="1" s="2" customFormat="1" ht="14.4" customHeight="1">
      <c r="A38" s="38"/>
      <c r="B38" s="39"/>
      <c r="C38" s="38"/>
      <c r="D38" s="38"/>
      <c r="E38" s="32" t="s">
        <v>47</v>
      </c>
      <c r="F38" s="135">
        <f>ROUND((SUM(BH129:BH308)),  2)</f>
        <v>0</v>
      </c>
      <c r="G38" s="38"/>
      <c r="H38" s="38"/>
      <c r="I38" s="136">
        <v>0.14999999999999999</v>
      </c>
      <c r="J38" s="135">
        <f>0</f>
        <v>0</v>
      </c>
      <c r="K38" s="38"/>
      <c r="L38" s="55"/>
      <c r="S38" s="38"/>
      <c r="T38" s="38"/>
      <c r="U38" s="38"/>
      <c r="V38" s="38"/>
      <c r="W38" s="38"/>
      <c r="X38" s="38"/>
      <c r="Y38" s="38"/>
      <c r="Z38" s="38"/>
      <c r="AA38" s="38"/>
      <c r="AB38" s="38"/>
      <c r="AC38" s="38"/>
      <c r="AD38" s="38"/>
      <c r="AE38" s="38"/>
    </row>
    <row r="39" hidden="1" s="2" customFormat="1" ht="14.4" customHeight="1">
      <c r="A39" s="38"/>
      <c r="B39" s="39"/>
      <c r="C39" s="38"/>
      <c r="D39" s="38"/>
      <c r="E39" s="32" t="s">
        <v>48</v>
      </c>
      <c r="F39" s="135">
        <f>ROUND((SUM(BI129:BI308)),  2)</f>
        <v>0</v>
      </c>
      <c r="G39" s="38"/>
      <c r="H39" s="38"/>
      <c r="I39" s="136">
        <v>0</v>
      </c>
      <c r="J39" s="135">
        <f>0</f>
        <v>0</v>
      </c>
      <c r="K39" s="38"/>
      <c r="L39" s="55"/>
      <c r="S39" s="38"/>
      <c r="T39" s="38"/>
      <c r="U39" s="38"/>
      <c r="V39" s="38"/>
      <c r="W39" s="38"/>
      <c r="X39" s="38"/>
      <c r="Y39" s="38"/>
      <c r="Z39" s="38"/>
      <c r="AA39" s="38"/>
      <c r="AB39" s="38"/>
      <c r="AC39" s="38"/>
      <c r="AD39" s="38"/>
      <c r="AE39" s="38"/>
    </row>
    <row r="40" s="2" customFormat="1" ht="6.96" customHeight="1">
      <c r="A40" s="38"/>
      <c r="B40" s="39"/>
      <c r="C40" s="38"/>
      <c r="D40" s="38"/>
      <c r="E40" s="38"/>
      <c r="F40" s="38"/>
      <c r="G40" s="38"/>
      <c r="H40" s="38"/>
      <c r="I40" s="38"/>
      <c r="J40" s="38"/>
      <c r="K40" s="38"/>
      <c r="L40" s="55"/>
      <c r="S40" s="38"/>
      <c r="T40" s="38"/>
      <c r="U40" s="38"/>
      <c r="V40" s="38"/>
      <c r="W40" s="38"/>
      <c r="X40" s="38"/>
      <c r="Y40" s="38"/>
      <c r="Z40" s="38"/>
      <c r="AA40" s="38"/>
      <c r="AB40" s="38"/>
      <c r="AC40" s="38"/>
      <c r="AD40" s="38"/>
      <c r="AE40" s="38"/>
    </row>
    <row r="41" s="2" customFormat="1" ht="25.44" customHeight="1">
      <c r="A41" s="38"/>
      <c r="B41" s="39"/>
      <c r="C41" s="137"/>
      <c r="D41" s="138" t="s">
        <v>49</v>
      </c>
      <c r="E41" s="81"/>
      <c r="F41" s="81"/>
      <c r="G41" s="139" t="s">
        <v>50</v>
      </c>
      <c r="H41" s="140" t="s">
        <v>51</v>
      </c>
      <c r="I41" s="81"/>
      <c r="J41" s="141">
        <f>SUM(J32:J39)</f>
        <v>0</v>
      </c>
      <c r="K41" s="142"/>
      <c r="L41" s="55"/>
      <c r="S41" s="38"/>
      <c r="T41" s="38"/>
      <c r="U41" s="38"/>
      <c r="V41" s="38"/>
      <c r="W41" s="38"/>
      <c r="X41" s="38"/>
      <c r="Y41" s="38"/>
      <c r="Z41" s="38"/>
      <c r="AA41" s="38"/>
      <c r="AB41" s="38"/>
      <c r="AC41" s="38"/>
      <c r="AD41" s="38"/>
      <c r="AE41" s="38"/>
    </row>
    <row r="42" s="2" customFormat="1" ht="14.4" customHeight="1">
      <c r="A42" s="38"/>
      <c r="B42" s="39"/>
      <c r="C42" s="38"/>
      <c r="D42" s="38"/>
      <c r="E42" s="38"/>
      <c r="F42" s="38"/>
      <c r="G42" s="38"/>
      <c r="H42" s="38"/>
      <c r="I42" s="38"/>
      <c r="J42" s="38"/>
      <c r="K42" s="38"/>
      <c r="L42" s="55"/>
      <c r="S42" s="38"/>
      <c r="T42" s="38"/>
      <c r="U42" s="38"/>
      <c r="V42" s="38"/>
      <c r="W42" s="38"/>
      <c r="X42" s="38"/>
      <c r="Y42" s="38"/>
      <c r="Z42" s="38"/>
      <c r="AA42" s="38"/>
      <c r="AB42" s="38"/>
      <c r="AC42" s="38"/>
      <c r="AD42" s="38"/>
      <c r="AE42" s="38"/>
    </row>
    <row r="43" s="1" customFormat="1" ht="14.4" customHeight="1">
      <c r="B43" s="22"/>
      <c r="L43" s="22"/>
    </row>
    <row r="44" s="1" customFormat="1" ht="14.4" customHeight="1">
      <c r="B44" s="22"/>
      <c r="L44" s="22"/>
    </row>
    <row r="45" s="1" customFormat="1" ht="14.4" customHeight="1">
      <c r="B45" s="22"/>
      <c r="L45" s="22"/>
    </row>
    <row r="46" s="1" customFormat="1" ht="14.4" customHeight="1">
      <c r="B46" s="22"/>
      <c r="L46" s="22"/>
    </row>
    <row r="47" s="1" customFormat="1" ht="14.4" customHeight="1">
      <c r="B47" s="22"/>
      <c r="L47" s="22"/>
    </row>
    <row r="48" s="1" customFormat="1" ht="14.4" customHeight="1">
      <c r="B48" s="22"/>
      <c r="L48" s="22"/>
    </row>
    <row r="49" s="1" customFormat="1" ht="14.4" customHeight="1">
      <c r="B49" s="22"/>
      <c r="L49" s="22"/>
    </row>
    <row r="50" s="2" customFormat="1" ht="14.4" customHeight="1">
      <c r="B50" s="55"/>
      <c r="D50" s="56" t="s">
        <v>52</v>
      </c>
      <c r="E50" s="57"/>
      <c r="F50" s="57"/>
      <c r="G50" s="56" t="s">
        <v>53</v>
      </c>
      <c r="H50" s="57"/>
      <c r="I50" s="57"/>
      <c r="J50" s="57"/>
      <c r="K50" s="57"/>
      <c r="L50" s="55"/>
    </row>
    <row r="51">
      <c r="B51" s="22"/>
      <c r="L51" s="22"/>
    </row>
    <row r="52">
      <c r="B52" s="22"/>
      <c r="L52" s="22"/>
    </row>
    <row r="53">
      <c r="B53" s="22"/>
      <c r="L53" s="22"/>
    </row>
    <row r="54">
      <c r="B54" s="22"/>
      <c r="L54" s="22"/>
    </row>
    <row r="55">
      <c r="B55" s="22"/>
      <c r="L55" s="22"/>
    </row>
    <row r="56">
      <c r="B56" s="22"/>
      <c r="L56" s="22"/>
    </row>
    <row r="57">
      <c r="B57" s="22"/>
      <c r="L57" s="22"/>
    </row>
    <row r="58">
      <c r="B58" s="22"/>
      <c r="L58" s="22"/>
    </row>
    <row r="59">
      <c r="B59" s="22"/>
      <c r="L59" s="22"/>
    </row>
    <row r="60">
      <c r="B60" s="22"/>
      <c r="L60" s="22"/>
    </row>
    <row r="61" s="2" customFormat="1">
      <c r="A61" s="38"/>
      <c r="B61" s="39"/>
      <c r="C61" s="38"/>
      <c r="D61" s="58" t="s">
        <v>54</v>
      </c>
      <c r="E61" s="41"/>
      <c r="F61" s="143" t="s">
        <v>55</v>
      </c>
      <c r="G61" s="58" t="s">
        <v>54</v>
      </c>
      <c r="H61" s="41"/>
      <c r="I61" s="41"/>
      <c r="J61" s="144" t="s">
        <v>55</v>
      </c>
      <c r="K61" s="41"/>
      <c r="L61" s="55"/>
      <c r="S61" s="38"/>
      <c r="T61" s="38"/>
      <c r="U61" s="38"/>
      <c r="V61" s="38"/>
      <c r="W61" s="38"/>
      <c r="X61" s="38"/>
      <c r="Y61" s="38"/>
      <c r="Z61" s="38"/>
      <c r="AA61" s="38"/>
      <c r="AB61" s="38"/>
      <c r="AC61" s="38"/>
      <c r="AD61" s="38"/>
      <c r="AE61" s="38"/>
    </row>
    <row r="62">
      <c r="B62" s="22"/>
      <c r="L62" s="22"/>
    </row>
    <row r="63">
      <c r="B63" s="22"/>
      <c r="L63" s="22"/>
    </row>
    <row r="64">
      <c r="B64" s="22"/>
      <c r="L64" s="22"/>
    </row>
    <row r="65" s="2" customFormat="1">
      <c r="A65" s="38"/>
      <c r="B65" s="39"/>
      <c r="C65" s="38"/>
      <c r="D65" s="56" t="s">
        <v>56</v>
      </c>
      <c r="E65" s="59"/>
      <c r="F65" s="59"/>
      <c r="G65" s="56" t="s">
        <v>57</v>
      </c>
      <c r="H65" s="59"/>
      <c r="I65" s="59"/>
      <c r="J65" s="59"/>
      <c r="K65" s="59"/>
      <c r="L65" s="55"/>
      <c r="S65" s="38"/>
      <c r="T65" s="38"/>
      <c r="U65" s="38"/>
      <c r="V65" s="38"/>
      <c r="W65" s="38"/>
      <c r="X65" s="38"/>
      <c r="Y65" s="38"/>
      <c r="Z65" s="38"/>
      <c r="AA65" s="38"/>
      <c r="AB65" s="38"/>
      <c r="AC65" s="38"/>
      <c r="AD65" s="38"/>
      <c r="AE65" s="38"/>
    </row>
    <row r="66">
      <c r="B66" s="22"/>
      <c r="L66" s="22"/>
    </row>
    <row r="67">
      <c r="B67" s="22"/>
      <c r="L67" s="22"/>
    </row>
    <row r="68">
      <c r="B68" s="22"/>
      <c r="L68" s="22"/>
    </row>
    <row r="69">
      <c r="B69" s="22"/>
      <c r="L69" s="22"/>
    </row>
    <row r="70">
      <c r="B70" s="22"/>
      <c r="L70" s="22"/>
    </row>
    <row r="71">
      <c r="B71" s="22"/>
      <c r="L71" s="22"/>
    </row>
    <row r="72">
      <c r="B72" s="22"/>
      <c r="L72" s="22"/>
    </row>
    <row r="73">
      <c r="B73" s="22"/>
      <c r="L73" s="22"/>
    </row>
    <row r="74">
      <c r="B74" s="22"/>
      <c r="L74" s="22"/>
    </row>
    <row r="75">
      <c r="B75" s="22"/>
      <c r="L75" s="22"/>
    </row>
    <row r="76" s="2" customFormat="1">
      <c r="A76" s="38"/>
      <c r="B76" s="39"/>
      <c r="C76" s="38"/>
      <c r="D76" s="58" t="s">
        <v>54</v>
      </c>
      <c r="E76" s="41"/>
      <c r="F76" s="143" t="s">
        <v>55</v>
      </c>
      <c r="G76" s="58" t="s">
        <v>54</v>
      </c>
      <c r="H76" s="41"/>
      <c r="I76" s="41"/>
      <c r="J76" s="144" t="s">
        <v>55</v>
      </c>
      <c r="K76" s="41"/>
      <c r="L76" s="55"/>
      <c r="S76" s="38"/>
      <c r="T76" s="38"/>
      <c r="U76" s="38"/>
      <c r="V76" s="38"/>
      <c r="W76" s="38"/>
      <c r="X76" s="38"/>
      <c r="Y76" s="38"/>
      <c r="Z76" s="38"/>
      <c r="AA76" s="38"/>
      <c r="AB76" s="38"/>
      <c r="AC76" s="38"/>
      <c r="AD76" s="38"/>
      <c r="AE76" s="38"/>
    </row>
    <row r="77" s="2" customFormat="1" ht="14.4" customHeight="1">
      <c r="A77" s="38"/>
      <c r="B77" s="60"/>
      <c r="C77" s="61"/>
      <c r="D77" s="61"/>
      <c r="E77" s="61"/>
      <c r="F77" s="61"/>
      <c r="G77" s="61"/>
      <c r="H77" s="61"/>
      <c r="I77" s="61"/>
      <c r="J77" s="61"/>
      <c r="K77" s="61"/>
      <c r="L77" s="55"/>
      <c r="S77" s="38"/>
      <c r="T77" s="38"/>
      <c r="U77" s="38"/>
      <c r="V77" s="38"/>
      <c r="W77" s="38"/>
      <c r="X77" s="38"/>
      <c r="Y77" s="38"/>
      <c r="Z77" s="38"/>
      <c r="AA77" s="38"/>
      <c r="AB77" s="38"/>
      <c r="AC77" s="38"/>
      <c r="AD77" s="38"/>
      <c r="AE77" s="38"/>
    </row>
    <row r="81" s="2" customFormat="1" ht="6.96" customHeight="1">
      <c r="A81" s="38"/>
      <c r="B81" s="62"/>
      <c r="C81" s="63"/>
      <c r="D81" s="63"/>
      <c r="E81" s="63"/>
      <c r="F81" s="63"/>
      <c r="G81" s="63"/>
      <c r="H81" s="63"/>
      <c r="I81" s="63"/>
      <c r="J81" s="63"/>
      <c r="K81" s="63"/>
      <c r="L81" s="55"/>
      <c r="S81" s="38"/>
      <c r="T81" s="38"/>
      <c r="U81" s="38"/>
      <c r="V81" s="38"/>
      <c r="W81" s="38"/>
      <c r="X81" s="38"/>
      <c r="Y81" s="38"/>
      <c r="Z81" s="38"/>
      <c r="AA81" s="38"/>
      <c r="AB81" s="38"/>
      <c r="AC81" s="38"/>
      <c r="AD81" s="38"/>
      <c r="AE81" s="38"/>
    </row>
    <row r="82" s="2" customFormat="1" ht="24.96" customHeight="1">
      <c r="A82" s="38"/>
      <c r="B82" s="39"/>
      <c r="C82" s="23" t="s">
        <v>176</v>
      </c>
      <c r="D82" s="38"/>
      <c r="E82" s="38"/>
      <c r="F82" s="38"/>
      <c r="G82" s="38"/>
      <c r="H82" s="38"/>
      <c r="I82" s="38"/>
      <c r="J82" s="38"/>
      <c r="K82" s="38"/>
      <c r="L82" s="55"/>
      <c r="S82" s="38"/>
      <c r="T82" s="38"/>
      <c r="U82" s="38"/>
      <c r="V82" s="38"/>
      <c r="W82" s="38"/>
      <c r="X82" s="38"/>
      <c r="Y82" s="38"/>
      <c r="Z82" s="38"/>
      <c r="AA82" s="38"/>
      <c r="AB82" s="38"/>
      <c r="AC82" s="38"/>
      <c r="AD82" s="38"/>
      <c r="AE82" s="38"/>
    </row>
    <row r="83" s="2" customFormat="1" ht="6.96" customHeight="1">
      <c r="A83" s="38"/>
      <c r="B83" s="39"/>
      <c r="C83" s="38"/>
      <c r="D83" s="38"/>
      <c r="E83" s="38"/>
      <c r="F83" s="38"/>
      <c r="G83" s="38"/>
      <c r="H83" s="38"/>
      <c r="I83" s="38"/>
      <c r="J83" s="38"/>
      <c r="K83" s="38"/>
      <c r="L83" s="55"/>
      <c r="S83" s="38"/>
      <c r="T83" s="38"/>
      <c r="U83" s="38"/>
      <c r="V83" s="38"/>
      <c r="W83" s="38"/>
      <c r="X83" s="38"/>
      <c r="Y83" s="38"/>
      <c r="Z83" s="38"/>
      <c r="AA83" s="38"/>
      <c r="AB83" s="38"/>
      <c r="AC83" s="38"/>
      <c r="AD83" s="38"/>
      <c r="AE83" s="38"/>
    </row>
    <row r="84" s="2" customFormat="1" ht="12" customHeight="1">
      <c r="A84" s="38"/>
      <c r="B84" s="39"/>
      <c r="C84" s="32" t="s">
        <v>15</v>
      </c>
      <c r="D84" s="38"/>
      <c r="E84" s="38"/>
      <c r="F84" s="38"/>
      <c r="G84" s="38"/>
      <c r="H84" s="38"/>
      <c r="I84" s="38"/>
      <c r="J84" s="38"/>
      <c r="K84" s="38"/>
      <c r="L84" s="55"/>
      <c r="S84" s="38"/>
      <c r="T84" s="38"/>
      <c r="U84" s="38"/>
      <c r="V84" s="38"/>
      <c r="W84" s="38"/>
      <c r="X84" s="38"/>
      <c r="Y84" s="38"/>
      <c r="Z84" s="38"/>
      <c r="AA84" s="38"/>
      <c r="AB84" s="38"/>
      <c r="AC84" s="38"/>
      <c r="AD84" s="38"/>
      <c r="AE84" s="38"/>
    </row>
    <row r="85" s="2" customFormat="1" ht="16.5" customHeight="1">
      <c r="A85" s="38"/>
      <c r="B85" s="39"/>
      <c r="C85" s="38"/>
      <c r="D85" s="38"/>
      <c r="E85" s="129" t="str">
        <f>E7</f>
        <v>SN Žireč</v>
      </c>
      <c r="F85" s="32"/>
      <c r="G85" s="32"/>
      <c r="H85" s="32"/>
      <c r="I85" s="38"/>
      <c r="J85" s="38"/>
      <c r="K85" s="38"/>
      <c r="L85" s="55"/>
      <c r="S85" s="38"/>
      <c r="T85" s="38"/>
      <c r="U85" s="38"/>
      <c r="V85" s="38"/>
      <c r="W85" s="38"/>
      <c r="X85" s="38"/>
      <c r="Y85" s="38"/>
      <c r="Z85" s="38"/>
      <c r="AA85" s="38"/>
      <c r="AB85" s="38"/>
      <c r="AC85" s="38"/>
      <c r="AD85" s="38"/>
      <c r="AE85" s="38"/>
    </row>
    <row r="86" s="1" customFormat="1" ht="12" customHeight="1">
      <c r="B86" s="22"/>
      <c r="C86" s="32" t="s">
        <v>171</v>
      </c>
      <c r="L86" s="22"/>
    </row>
    <row r="87" s="2" customFormat="1" ht="16.5" customHeight="1">
      <c r="A87" s="38"/>
      <c r="B87" s="39"/>
      <c r="C87" s="38"/>
      <c r="D87" s="38"/>
      <c r="E87" s="129" t="s">
        <v>172</v>
      </c>
      <c r="F87" s="38"/>
      <c r="G87" s="38"/>
      <c r="H87" s="38"/>
      <c r="I87" s="38"/>
      <c r="J87" s="38"/>
      <c r="K87" s="38"/>
      <c r="L87" s="55"/>
      <c r="S87" s="38"/>
      <c r="T87" s="38"/>
      <c r="U87" s="38"/>
      <c r="V87" s="38"/>
      <c r="W87" s="38"/>
      <c r="X87" s="38"/>
      <c r="Y87" s="38"/>
      <c r="Z87" s="38"/>
      <c r="AA87" s="38"/>
      <c r="AB87" s="38"/>
      <c r="AC87" s="38"/>
      <c r="AD87" s="38"/>
      <c r="AE87" s="38"/>
    </row>
    <row r="88" s="2" customFormat="1" ht="12" customHeight="1">
      <c r="A88" s="38"/>
      <c r="B88" s="39"/>
      <c r="C88" s="32" t="s">
        <v>173</v>
      </c>
      <c r="D88" s="38"/>
      <c r="E88" s="38"/>
      <c r="F88" s="38"/>
      <c r="G88" s="38"/>
      <c r="H88" s="38"/>
      <c r="I88" s="38"/>
      <c r="J88" s="38"/>
      <c r="K88" s="38"/>
      <c r="L88" s="55"/>
      <c r="S88" s="38"/>
      <c r="T88" s="38"/>
      <c r="U88" s="38"/>
      <c r="V88" s="38"/>
      <c r="W88" s="38"/>
      <c r="X88" s="38"/>
      <c r="Y88" s="38"/>
      <c r="Z88" s="38"/>
      <c r="AA88" s="38"/>
      <c r="AB88" s="38"/>
      <c r="AC88" s="38"/>
      <c r="AD88" s="38"/>
      <c r="AE88" s="38"/>
    </row>
    <row r="89" s="2" customFormat="1" ht="16.5" customHeight="1">
      <c r="A89" s="38"/>
      <c r="B89" s="39"/>
      <c r="C89" s="38"/>
      <c r="D89" s="38"/>
      <c r="E89" s="67" t="str">
        <f>E11</f>
        <v>SO 01.1 - Boční hráz</v>
      </c>
      <c r="F89" s="38"/>
      <c r="G89" s="38"/>
      <c r="H89" s="38"/>
      <c r="I89" s="38"/>
      <c r="J89" s="38"/>
      <c r="K89" s="38"/>
      <c r="L89" s="55"/>
      <c r="S89" s="38"/>
      <c r="T89" s="38"/>
      <c r="U89" s="38"/>
      <c r="V89" s="38"/>
      <c r="W89" s="38"/>
      <c r="X89" s="38"/>
      <c r="Y89" s="38"/>
      <c r="Z89" s="38"/>
      <c r="AA89" s="38"/>
      <c r="AB89" s="38"/>
      <c r="AC89" s="38"/>
      <c r="AD89" s="38"/>
      <c r="AE89" s="38"/>
    </row>
    <row r="90" s="2" customFormat="1" ht="6.96" customHeight="1">
      <c r="A90" s="38"/>
      <c r="B90" s="39"/>
      <c r="C90" s="38"/>
      <c r="D90" s="38"/>
      <c r="E90" s="38"/>
      <c r="F90" s="38"/>
      <c r="G90" s="38"/>
      <c r="H90" s="38"/>
      <c r="I90" s="38"/>
      <c r="J90" s="38"/>
      <c r="K90" s="38"/>
      <c r="L90" s="55"/>
      <c r="S90" s="38"/>
      <c r="T90" s="38"/>
      <c r="U90" s="38"/>
      <c r="V90" s="38"/>
      <c r="W90" s="38"/>
      <c r="X90" s="38"/>
      <c r="Y90" s="38"/>
      <c r="Z90" s="38"/>
      <c r="AA90" s="38"/>
      <c r="AB90" s="38"/>
      <c r="AC90" s="38"/>
      <c r="AD90" s="38"/>
      <c r="AE90" s="38"/>
    </row>
    <row r="91" s="2" customFormat="1" ht="12" customHeight="1">
      <c r="A91" s="38"/>
      <c r="B91" s="39"/>
      <c r="C91" s="32" t="s">
        <v>19</v>
      </c>
      <c r="D91" s="38"/>
      <c r="E91" s="38"/>
      <c r="F91" s="27" t="str">
        <f>F14</f>
        <v xml:space="preserve"> </v>
      </c>
      <c r="G91" s="38"/>
      <c r="H91" s="38"/>
      <c r="I91" s="32" t="s">
        <v>21</v>
      </c>
      <c r="J91" s="69" t="str">
        <f>IF(J14="","",J14)</f>
        <v>17. 12. 2018</v>
      </c>
      <c r="K91" s="38"/>
      <c r="L91" s="55"/>
      <c r="S91" s="38"/>
      <c r="T91" s="38"/>
      <c r="U91" s="38"/>
      <c r="V91" s="38"/>
      <c r="W91" s="38"/>
      <c r="X91" s="38"/>
      <c r="Y91" s="38"/>
      <c r="Z91" s="38"/>
      <c r="AA91" s="38"/>
      <c r="AB91" s="38"/>
      <c r="AC91" s="38"/>
      <c r="AD91" s="38"/>
      <c r="AE91" s="38"/>
    </row>
    <row r="92" s="2" customFormat="1" ht="6.96" customHeight="1">
      <c r="A92" s="38"/>
      <c r="B92" s="39"/>
      <c r="C92" s="38"/>
      <c r="D92" s="38"/>
      <c r="E92" s="38"/>
      <c r="F92" s="38"/>
      <c r="G92" s="38"/>
      <c r="H92" s="38"/>
      <c r="I92" s="38"/>
      <c r="J92" s="38"/>
      <c r="K92" s="38"/>
      <c r="L92" s="55"/>
      <c r="S92" s="38"/>
      <c r="T92" s="38"/>
      <c r="U92" s="38"/>
      <c r="V92" s="38"/>
      <c r="W92" s="38"/>
      <c r="X92" s="38"/>
      <c r="Y92" s="38"/>
      <c r="Z92" s="38"/>
      <c r="AA92" s="38"/>
      <c r="AB92" s="38"/>
      <c r="AC92" s="38"/>
      <c r="AD92" s="38"/>
      <c r="AE92" s="38"/>
    </row>
    <row r="93" s="2" customFormat="1" ht="25.65" customHeight="1">
      <c r="A93" s="38"/>
      <c r="B93" s="39"/>
      <c r="C93" s="32" t="s">
        <v>23</v>
      </c>
      <c r="D93" s="38"/>
      <c r="E93" s="38"/>
      <c r="F93" s="27" t="str">
        <f>E17</f>
        <v>Povodí Labe, státní podnik</v>
      </c>
      <c r="G93" s="38"/>
      <c r="H93" s="38"/>
      <c r="I93" s="32" t="s">
        <v>31</v>
      </c>
      <c r="J93" s="36" t="str">
        <f>E23</f>
        <v>Sweco Hydroprojekt a.s.</v>
      </c>
      <c r="K93" s="38"/>
      <c r="L93" s="55"/>
      <c r="S93" s="38"/>
      <c r="T93" s="38"/>
      <c r="U93" s="38"/>
      <c r="V93" s="38"/>
      <c r="W93" s="38"/>
      <c r="X93" s="38"/>
      <c r="Y93" s="38"/>
      <c r="Z93" s="38"/>
      <c r="AA93" s="38"/>
      <c r="AB93" s="38"/>
      <c r="AC93" s="38"/>
      <c r="AD93" s="38"/>
      <c r="AE93" s="38"/>
    </row>
    <row r="94" s="2" customFormat="1" ht="15.15" customHeight="1">
      <c r="A94" s="38"/>
      <c r="B94" s="39"/>
      <c r="C94" s="32" t="s">
        <v>29</v>
      </c>
      <c r="D94" s="38"/>
      <c r="E94" s="38"/>
      <c r="F94" s="27" t="str">
        <f>IF(E20="","",E20)</f>
        <v>Vyplň údaj</v>
      </c>
      <c r="G94" s="38"/>
      <c r="H94" s="38"/>
      <c r="I94" s="32" t="s">
        <v>36</v>
      </c>
      <c r="J94" s="36" t="str">
        <f>E26</f>
        <v xml:space="preserve"> </v>
      </c>
      <c r="K94" s="38"/>
      <c r="L94" s="55"/>
      <c r="S94" s="38"/>
      <c r="T94" s="38"/>
      <c r="U94" s="38"/>
      <c r="V94" s="38"/>
      <c r="W94" s="38"/>
      <c r="X94" s="38"/>
      <c r="Y94" s="38"/>
      <c r="Z94" s="38"/>
      <c r="AA94" s="38"/>
      <c r="AB94" s="38"/>
      <c r="AC94" s="38"/>
      <c r="AD94" s="38"/>
      <c r="AE94" s="38"/>
    </row>
    <row r="95" s="2" customFormat="1" ht="10.32" customHeight="1">
      <c r="A95" s="38"/>
      <c r="B95" s="39"/>
      <c r="C95" s="38"/>
      <c r="D95" s="38"/>
      <c r="E95" s="38"/>
      <c r="F95" s="38"/>
      <c r="G95" s="38"/>
      <c r="H95" s="38"/>
      <c r="I95" s="38"/>
      <c r="J95" s="38"/>
      <c r="K95" s="38"/>
      <c r="L95" s="55"/>
      <c r="S95" s="38"/>
      <c r="T95" s="38"/>
      <c r="U95" s="38"/>
      <c r="V95" s="38"/>
      <c r="W95" s="38"/>
      <c r="X95" s="38"/>
      <c r="Y95" s="38"/>
      <c r="Z95" s="38"/>
      <c r="AA95" s="38"/>
      <c r="AB95" s="38"/>
      <c r="AC95" s="38"/>
      <c r="AD95" s="38"/>
      <c r="AE95" s="38"/>
    </row>
    <row r="96" s="2" customFormat="1" ht="29.28" customHeight="1">
      <c r="A96" s="38"/>
      <c r="B96" s="39"/>
      <c r="C96" s="145" t="s">
        <v>177</v>
      </c>
      <c r="D96" s="137"/>
      <c r="E96" s="137"/>
      <c r="F96" s="137"/>
      <c r="G96" s="137"/>
      <c r="H96" s="137"/>
      <c r="I96" s="137"/>
      <c r="J96" s="146" t="s">
        <v>178</v>
      </c>
      <c r="K96" s="137"/>
      <c r="L96" s="55"/>
      <c r="S96" s="38"/>
      <c r="T96" s="38"/>
      <c r="U96" s="38"/>
      <c r="V96" s="38"/>
      <c r="W96" s="38"/>
      <c r="X96" s="38"/>
      <c r="Y96" s="38"/>
      <c r="Z96" s="38"/>
      <c r="AA96" s="38"/>
      <c r="AB96" s="38"/>
      <c r="AC96" s="38"/>
      <c r="AD96" s="38"/>
      <c r="AE96" s="38"/>
    </row>
    <row r="97" s="2" customFormat="1" ht="10.32" customHeight="1">
      <c r="A97" s="38"/>
      <c r="B97" s="39"/>
      <c r="C97" s="38"/>
      <c r="D97" s="38"/>
      <c r="E97" s="38"/>
      <c r="F97" s="38"/>
      <c r="G97" s="38"/>
      <c r="H97" s="38"/>
      <c r="I97" s="38"/>
      <c r="J97" s="38"/>
      <c r="K97" s="38"/>
      <c r="L97" s="55"/>
      <c r="S97" s="38"/>
      <c r="T97" s="38"/>
      <c r="U97" s="38"/>
      <c r="V97" s="38"/>
      <c r="W97" s="38"/>
      <c r="X97" s="38"/>
      <c r="Y97" s="38"/>
      <c r="Z97" s="38"/>
      <c r="AA97" s="38"/>
      <c r="AB97" s="38"/>
      <c r="AC97" s="38"/>
      <c r="AD97" s="38"/>
      <c r="AE97" s="38"/>
    </row>
    <row r="98" s="2" customFormat="1" ht="22.8" customHeight="1">
      <c r="A98" s="38"/>
      <c r="B98" s="39"/>
      <c r="C98" s="147" t="s">
        <v>179</v>
      </c>
      <c r="D98" s="38"/>
      <c r="E98" s="38"/>
      <c r="F98" s="38"/>
      <c r="G98" s="38"/>
      <c r="H98" s="38"/>
      <c r="I98" s="38"/>
      <c r="J98" s="96">
        <f>J129</f>
        <v>0</v>
      </c>
      <c r="K98" s="38"/>
      <c r="L98" s="55"/>
      <c r="S98" s="38"/>
      <c r="T98" s="38"/>
      <c r="U98" s="38"/>
      <c r="V98" s="38"/>
      <c r="W98" s="38"/>
      <c r="X98" s="38"/>
      <c r="Y98" s="38"/>
      <c r="Z98" s="38"/>
      <c r="AA98" s="38"/>
      <c r="AB98" s="38"/>
      <c r="AC98" s="38"/>
      <c r="AD98" s="38"/>
      <c r="AE98" s="38"/>
      <c r="AU98" s="19" t="s">
        <v>180</v>
      </c>
    </row>
    <row r="99" s="9" customFormat="1" ht="24.96" customHeight="1">
      <c r="A99" s="9"/>
      <c r="B99" s="148"/>
      <c r="C99" s="9"/>
      <c r="D99" s="149" t="s">
        <v>181</v>
      </c>
      <c r="E99" s="150"/>
      <c r="F99" s="150"/>
      <c r="G99" s="150"/>
      <c r="H99" s="150"/>
      <c r="I99" s="150"/>
      <c r="J99" s="151">
        <f>J130</f>
        <v>0</v>
      </c>
      <c r="K99" s="9"/>
      <c r="L99" s="148"/>
      <c r="S99" s="9"/>
      <c r="T99" s="9"/>
      <c r="U99" s="9"/>
      <c r="V99" s="9"/>
      <c r="W99" s="9"/>
      <c r="X99" s="9"/>
      <c r="Y99" s="9"/>
      <c r="Z99" s="9"/>
      <c r="AA99" s="9"/>
      <c r="AB99" s="9"/>
      <c r="AC99" s="9"/>
      <c r="AD99" s="9"/>
      <c r="AE99" s="9"/>
    </row>
    <row r="100" s="10" customFormat="1" ht="19.92" customHeight="1">
      <c r="A100" s="10"/>
      <c r="B100" s="152"/>
      <c r="C100" s="10"/>
      <c r="D100" s="153" t="s">
        <v>182</v>
      </c>
      <c r="E100" s="154"/>
      <c r="F100" s="154"/>
      <c r="G100" s="154"/>
      <c r="H100" s="154"/>
      <c r="I100" s="154"/>
      <c r="J100" s="155">
        <f>J131</f>
        <v>0</v>
      </c>
      <c r="K100" s="10"/>
      <c r="L100" s="152"/>
      <c r="S100" s="10"/>
      <c r="T100" s="10"/>
      <c r="U100" s="10"/>
      <c r="V100" s="10"/>
      <c r="W100" s="10"/>
      <c r="X100" s="10"/>
      <c r="Y100" s="10"/>
      <c r="Z100" s="10"/>
      <c r="AA100" s="10"/>
      <c r="AB100" s="10"/>
      <c r="AC100" s="10"/>
      <c r="AD100" s="10"/>
      <c r="AE100" s="10"/>
    </row>
    <row r="101" s="10" customFormat="1" ht="19.92" customHeight="1">
      <c r="A101" s="10"/>
      <c r="B101" s="152"/>
      <c r="C101" s="10"/>
      <c r="D101" s="153" t="s">
        <v>183</v>
      </c>
      <c r="E101" s="154"/>
      <c r="F101" s="154"/>
      <c r="G101" s="154"/>
      <c r="H101" s="154"/>
      <c r="I101" s="154"/>
      <c r="J101" s="155">
        <f>J234</f>
        <v>0</v>
      </c>
      <c r="K101" s="10"/>
      <c r="L101" s="152"/>
      <c r="S101" s="10"/>
      <c r="T101" s="10"/>
      <c r="U101" s="10"/>
      <c r="V101" s="10"/>
      <c r="W101" s="10"/>
      <c r="X101" s="10"/>
      <c r="Y101" s="10"/>
      <c r="Z101" s="10"/>
      <c r="AA101" s="10"/>
      <c r="AB101" s="10"/>
      <c r="AC101" s="10"/>
      <c r="AD101" s="10"/>
      <c r="AE101" s="10"/>
    </row>
    <row r="102" s="10" customFormat="1" ht="19.92" customHeight="1">
      <c r="A102" s="10"/>
      <c r="B102" s="152"/>
      <c r="C102" s="10"/>
      <c r="D102" s="153" t="s">
        <v>184</v>
      </c>
      <c r="E102" s="154"/>
      <c r="F102" s="154"/>
      <c r="G102" s="154"/>
      <c r="H102" s="154"/>
      <c r="I102" s="154"/>
      <c r="J102" s="155">
        <f>J241</f>
        <v>0</v>
      </c>
      <c r="K102" s="10"/>
      <c r="L102" s="152"/>
      <c r="S102" s="10"/>
      <c r="T102" s="10"/>
      <c r="U102" s="10"/>
      <c r="V102" s="10"/>
      <c r="W102" s="10"/>
      <c r="X102" s="10"/>
      <c r="Y102" s="10"/>
      <c r="Z102" s="10"/>
      <c r="AA102" s="10"/>
      <c r="AB102" s="10"/>
      <c r="AC102" s="10"/>
      <c r="AD102" s="10"/>
      <c r="AE102" s="10"/>
    </row>
    <row r="103" s="10" customFormat="1" ht="19.92" customHeight="1">
      <c r="A103" s="10"/>
      <c r="B103" s="152"/>
      <c r="C103" s="10"/>
      <c r="D103" s="153" t="s">
        <v>185</v>
      </c>
      <c r="E103" s="154"/>
      <c r="F103" s="154"/>
      <c r="G103" s="154"/>
      <c r="H103" s="154"/>
      <c r="I103" s="154"/>
      <c r="J103" s="155">
        <f>J254</f>
        <v>0</v>
      </c>
      <c r="K103" s="10"/>
      <c r="L103" s="152"/>
      <c r="S103" s="10"/>
      <c r="T103" s="10"/>
      <c r="U103" s="10"/>
      <c r="V103" s="10"/>
      <c r="W103" s="10"/>
      <c r="X103" s="10"/>
      <c r="Y103" s="10"/>
      <c r="Z103" s="10"/>
      <c r="AA103" s="10"/>
      <c r="AB103" s="10"/>
      <c r="AC103" s="10"/>
      <c r="AD103" s="10"/>
      <c r="AE103" s="10"/>
    </row>
    <row r="104" s="10" customFormat="1" ht="19.92" customHeight="1">
      <c r="A104" s="10"/>
      <c r="B104" s="152"/>
      <c r="C104" s="10"/>
      <c r="D104" s="153" t="s">
        <v>186</v>
      </c>
      <c r="E104" s="154"/>
      <c r="F104" s="154"/>
      <c r="G104" s="154"/>
      <c r="H104" s="154"/>
      <c r="I104" s="154"/>
      <c r="J104" s="155">
        <f>J260</f>
        <v>0</v>
      </c>
      <c r="K104" s="10"/>
      <c r="L104" s="152"/>
      <c r="S104" s="10"/>
      <c r="T104" s="10"/>
      <c r="U104" s="10"/>
      <c r="V104" s="10"/>
      <c r="W104" s="10"/>
      <c r="X104" s="10"/>
      <c r="Y104" s="10"/>
      <c r="Z104" s="10"/>
      <c r="AA104" s="10"/>
      <c r="AB104" s="10"/>
      <c r="AC104" s="10"/>
      <c r="AD104" s="10"/>
      <c r="AE104" s="10"/>
    </row>
    <row r="105" s="10" customFormat="1" ht="19.92" customHeight="1">
      <c r="A105" s="10"/>
      <c r="B105" s="152"/>
      <c r="C105" s="10"/>
      <c r="D105" s="153" t="s">
        <v>187</v>
      </c>
      <c r="E105" s="154"/>
      <c r="F105" s="154"/>
      <c r="G105" s="154"/>
      <c r="H105" s="154"/>
      <c r="I105" s="154"/>
      <c r="J105" s="155">
        <f>J296</f>
        <v>0</v>
      </c>
      <c r="K105" s="10"/>
      <c r="L105" s="152"/>
      <c r="S105" s="10"/>
      <c r="T105" s="10"/>
      <c r="U105" s="10"/>
      <c r="V105" s="10"/>
      <c r="W105" s="10"/>
      <c r="X105" s="10"/>
      <c r="Y105" s="10"/>
      <c r="Z105" s="10"/>
      <c r="AA105" s="10"/>
      <c r="AB105" s="10"/>
      <c r="AC105" s="10"/>
      <c r="AD105" s="10"/>
      <c r="AE105" s="10"/>
    </row>
    <row r="106" s="10" customFormat="1" ht="19.92" customHeight="1">
      <c r="A106" s="10"/>
      <c r="B106" s="152"/>
      <c r="C106" s="10"/>
      <c r="D106" s="153" t="s">
        <v>188</v>
      </c>
      <c r="E106" s="154"/>
      <c r="F106" s="154"/>
      <c r="G106" s="154"/>
      <c r="H106" s="154"/>
      <c r="I106" s="154"/>
      <c r="J106" s="155">
        <f>J302</f>
        <v>0</v>
      </c>
      <c r="K106" s="10"/>
      <c r="L106" s="152"/>
      <c r="S106" s="10"/>
      <c r="T106" s="10"/>
      <c r="U106" s="10"/>
      <c r="V106" s="10"/>
      <c r="W106" s="10"/>
      <c r="X106" s="10"/>
      <c r="Y106" s="10"/>
      <c r="Z106" s="10"/>
      <c r="AA106" s="10"/>
      <c r="AB106" s="10"/>
      <c r="AC106" s="10"/>
      <c r="AD106" s="10"/>
      <c r="AE106" s="10"/>
    </row>
    <row r="107" s="9" customFormat="1" ht="24.96" customHeight="1">
      <c r="A107" s="9"/>
      <c r="B107" s="148"/>
      <c r="C107" s="9"/>
      <c r="D107" s="149" t="s">
        <v>189</v>
      </c>
      <c r="E107" s="150"/>
      <c r="F107" s="150"/>
      <c r="G107" s="150"/>
      <c r="H107" s="150"/>
      <c r="I107" s="150"/>
      <c r="J107" s="151">
        <f>J305</f>
        <v>0</v>
      </c>
      <c r="K107" s="9"/>
      <c r="L107" s="148"/>
      <c r="S107" s="9"/>
      <c r="T107" s="9"/>
      <c r="U107" s="9"/>
      <c r="V107" s="9"/>
      <c r="W107" s="9"/>
      <c r="X107" s="9"/>
      <c r="Y107" s="9"/>
      <c r="Z107" s="9"/>
      <c r="AA107" s="9"/>
      <c r="AB107" s="9"/>
      <c r="AC107" s="9"/>
      <c r="AD107" s="9"/>
      <c r="AE107" s="9"/>
    </row>
    <row r="108" s="2" customFormat="1" ht="21.84" customHeight="1">
      <c r="A108" s="38"/>
      <c r="B108" s="39"/>
      <c r="C108" s="38"/>
      <c r="D108" s="38"/>
      <c r="E108" s="38"/>
      <c r="F108" s="38"/>
      <c r="G108" s="38"/>
      <c r="H108" s="38"/>
      <c r="I108" s="38"/>
      <c r="J108" s="38"/>
      <c r="K108" s="38"/>
      <c r="L108" s="55"/>
      <c r="S108" s="38"/>
      <c r="T108" s="38"/>
      <c r="U108" s="38"/>
      <c r="V108" s="38"/>
      <c r="W108" s="38"/>
      <c r="X108" s="38"/>
      <c r="Y108" s="38"/>
      <c r="Z108" s="38"/>
      <c r="AA108" s="38"/>
      <c r="AB108" s="38"/>
      <c r="AC108" s="38"/>
      <c r="AD108" s="38"/>
      <c r="AE108" s="38"/>
    </row>
    <row r="109" s="2" customFormat="1" ht="6.96" customHeight="1">
      <c r="A109" s="38"/>
      <c r="B109" s="60"/>
      <c r="C109" s="61"/>
      <c r="D109" s="61"/>
      <c r="E109" s="61"/>
      <c r="F109" s="61"/>
      <c r="G109" s="61"/>
      <c r="H109" s="61"/>
      <c r="I109" s="61"/>
      <c r="J109" s="61"/>
      <c r="K109" s="61"/>
      <c r="L109" s="55"/>
      <c r="S109" s="38"/>
      <c r="T109" s="38"/>
      <c r="U109" s="38"/>
      <c r="V109" s="38"/>
      <c r="W109" s="38"/>
      <c r="X109" s="38"/>
      <c r="Y109" s="38"/>
      <c r="Z109" s="38"/>
      <c r="AA109" s="38"/>
      <c r="AB109" s="38"/>
      <c r="AC109" s="38"/>
      <c r="AD109" s="38"/>
      <c r="AE109" s="38"/>
    </row>
    <row r="113" s="2" customFormat="1" ht="6.96" customHeight="1">
      <c r="A113" s="38"/>
      <c r="B113" s="62"/>
      <c r="C113" s="63"/>
      <c r="D113" s="63"/>
      <c r="E113" s="63"/>
      <c r="F113" s="63"/>
      <c r="G113" s="63"/>
      <c r="H113" s="63"/>
      <c r="I113" s="63"/>
      <c r="J113" s="63"/>
      <c r="K113" s="63"/>
      <c r="L113" s="55"/>
      <c r="S113" s="38"/>
      <c r="T113" s="38"/>
      <c r="U113" s="38"/>
      <c r="V113" s="38"/>
      <c r="W113" s="38"/>
      <c r="X113" s="38"/>
      <c r="Y113" s="38"/>
      <c r="Z113" s="38"/>
      <c r="AA113" s="38"/>
      <c r="AB113" s="38"/>
      <c r="AC113" s="38"/>
      <c r="AD113" s="38"/>
      <c r="AE113" s="38"/>
    </row>
    <row r="114" s="2" customFormat="1" ht="24.96" customHeight="1">
      <c r="A114" s="38"/>
      <c r="B114" s="39"/>
      <c r="C114" s="23" t="s">
        <v>190</v>
      </c>
      <c r="D114" s="38"/>
      <c r="E114" s="38"/>
      <c r="F114" s="38"/>
      <c r="G114" s="38"/>
      <c r="H114" s="38"/>
      <c r="I114" s="38"/>
      <c r="J114" s="38"/>
      <c r="K114" s="38"/>
      <c r="L114" s="55"/>
      <c r="S114" s="38"/>
      <c r="T114" s="38"/>
      <c r="U114" s="38"/>
      <c r="V114" s="38"/>
      <c r="W114" s="38"/>
      <c r="X114" s="38"/>
      <c r="Y114" s="38"/>
      <c r="Z114" s="38"/>
      <c r="AA114" s="38"/>
      <c r="AB114" s="38"/>
      <c r="AC114" s="38"/>
      <c r="AD114" s="38"/>
      <c r="AE114" s="38"/>
    </row>
    <row r="115" s="2" customFormat="1" ht="6.96" customHeight="1">
      <c r="A115" s="38"/>
      <c r="B115" s="39"/>
      <c r="C115" s="38"/>
      <c r="D115" s="38"/>
      <c r="E115" s="38"/>
      <c r="F115" s="38"/>
      <c r="G115" s="38"/>
      <c r="H115" s="38"/>
      <c r="I115" s="38"/>
      <c r="J115" s="38"/>
      <c r="K115" s="38"/>
      <c r="L115" s="55"/>
      <c r="S115" s="38"/>
      <c r="T115" s="38"/>
      <c r="U115" s="38"/>
      <c r="V115" s="38"/>
      <c r="W115" s="38"/>
      <c r="X115" s="38"/>
      <c r="Y115" s="38"/>
      <c r="Z115" s="38"/>
      <c r="AA115" s="38"/>
      <c r="AB115" s="38"/>
      <c r="AC115" s="38"/>
      <c r="AD115" s="38"/>
      <c r="AE115" s="38"/>
    </row>
    <row r="116" s="2" customFormat="1" ht="12" customHeight="1">
      <c r="A116" s="38"/>
      <c r="B116" s="39"/>
      <c r="C116" s="32" t="s">
        <v>15</v>
      </c>
      <c r="D116" s="38"/>
      <c r="E116" s="38"/>
      <c r="F116" s="38"/>
      <c r="G116" s="38"/>
      <c r="H116" s="38"/>
      <c r="I116" s="38"/>
      <c r="J116" s="38"/>
      <c r="K116" s="38"/>
      <c r="L116" s="55"/>
      <c r="S116" s="38"/>
      <c r="T116" s="38"/>
      <c r="U116" s="38"/>
      <c r="V116" s="38"/>
      <c r="W116" s="38"/>
      <c r="X116" s="38"/>
      <c r="Y116" s="38"/>
      <c r="Z116" s="38"/>
      <c r="AA116" s="38"/>
      <c r="AB116" s="38"/>
      <c r="AC116" s="38"/>
      <c r="AD116" s="38"/>
      <c r="AE116" s="38"/>
    </row>
    <row r="117" s="2" customFormat="1" ht="16.5" customHeight="1">
      <c r="A117" s="38"/>
      <c r="B117" s="39"/>
      <c r="C117" s="38"/>
      <c r="D117" s="38"/>
      <c r="E117" s="129" t="str">
        <f>E7</f>
        <v>SN Žireč</v>
      </c>
      <c r="F117" s="32"/>
      <c r="G117" s="32"/>
      <c r="H117" s="32"/>
      <c r="I117" s="38"/>
      <c r="J117" s="38"/>
      <c r="K117" s="38"/>
      <c r="L117" s="55"/>
      <c r="S117" s="38"/>
      <c r="T117" s="38"/>
      <c r="U117" s="38"/>
      <c r="V117" s="38"/>
      <c r="W117" s="38"/>
      <c r="X117" s="38"/>
      <c r="Y117" s="38"/>
      <c r="Z117" s="38"/>
      <c r="AA117" s="38"/>
      <c r="AB117" s="38"/>
      <c r="AC117" s="38"/>
      <c r="AD117" s="38"/>
      <c r="AE117" s="38"/>
    </row>
    <row r="118" s="1" customFormat="1" ht="12" customHeight="1">
      <c r="B118" s="22"/>
      <c r="C118" s="32" t="s">
        <v>171</v>
      </c>
      <c r="L118" s="22"/>
    </row>
    <row r="119" s="2" customFormat="1" ht="16.5" customHeight="1">
      <c r="A119" s="38"/>
      <c r="B119" s="39"/>
      <c r="C119" s="38"/>
      <c r="D119" s="38"/>
      <c r="E119" s="129" t="s">
        <v>172</v>
      </c>
      <c r="F119" s="38"/>
      <c r="G119" s="38"/>
      <c r="H119" s="38"/>
      <c r="I119" s="38"/>
      <c r="J119" s="38"/>
      <c r="K119" s="38"/>
      <c r="L119" s="55"/>
      <c r="S119" s="38"/>
      <c r="T119" s="38"/>
      <c r="U119" s="38"/>
      <c r="V119" s="38"/>
      <c r="W119" s="38"/>
      <c r="X119" s="38"/>
      <c r="Y119" s="38"/>
      <c r="Z119" s="38"/>
      <c r="AA119" s="38"/>
      <c r="AB119" s="38"/>
      <c r="AC119" s="38"/>
      <c r="AD119" s="38"/>
      <c r="AE119" s="38"/>
    </row>
    <row r="120" s="2" customFormat="1" ht="12" customHeight="1">
      <c r="A120" s="38"/>
      <c r="B120" s="39"/>
      <c r="C120" s="32" t="s">
        <v>173</v>
      </c>
      <c r="D120" s="38"/>
      <c r="E120" s="38"/>
      <c r="F120" s="38"/>
      <c r="G120" s="38"/>
      <c r="H120" s="38"/>
      <c r="I120" s="38"/>
      <c r="J120" s="38"/>
      <c r="K120" s="38"/>
      <c r="L120" s="55"/>
      <c r="S120" s="38"/>
      <c r="T120" s="38"/>
      <c r="U120" s="38"/>
      <c r="V120" s="38"/>
      <c r="W120" s="38"/>
      <c r="X120" s="38"/>
      <c r="Y120" s="38"/>
      <c r="Z120" s="38"/>
      <c r="AA120" s="38"/>
      <c r="AB120" s="38"/>
      <c r="AC120" s="38"/>
      <c r="AD120" s="38"/>
      <c r="AE120" s="38"/>
    </row>
    <row r="121" s="2" customFormat="1" ht="16.5" customHeight="1">
      <c r="A121" s="38"/>
      <c r="B121" s="39"/>
      <c r="C121" s="38"/>
      <c r="D121" s="38"/>
      <c r="E121" s="67" t="str">
        <f>E11</f>
        <v>SO 01.1 - Boční hráz</v>
      </c>
      <c r="F121" s="38"/>
      <c r="G121" s="38"/>
      <c r="H121" s="38"/>
      <c r="I121" s="38"/>
      <c r="J121" s="38"/>
      <c r="K121" s="38"/>
      <c r="L121" s="55"/>
      <c r="S121" s="38"/>
      <c r="T121" s="38"/>
      <c r="U121" s="38"/>
      <c r="V121" s="38"/>
      <c r="W121" s="38"/>
      <c r="X121" s="38"/>
      <c r="Y121" s="38"/>
      <c r="Z121" s="38"/>
      <c r="AA121" s="38"/>
      <c r="AB121" s="38"/>
      <c r="AC121" s="38"/>
      <c r="AD121" s="38"/>
      <c r="AE121" s="38"/>
    </row>
    <row r="122" s="2" customFormat="1" ht="6.96" customHeight="1">
      <c r="A122" s="38"/>
      <c r="B122" s="39"/>
      <c r="C122" s="38"/>
      <c r="D122" s="38"/>
      <c r="E122" s="38"/>
      <c r="F122" s="38"/>
      <c r="G122" s="38"/>
      <c r="H122" s="38"/>
      <c r="I122" s="38"/>
      <c r="J122" s="38"/>
      <c r="K122" s="38"/>
      <c r="L122" s="55"/>
      <c r="S122" s="38"/>
      <c r="T122" s="38"/>
      <c r="U122" s="38"/>
      <c r="V122" s="38"/>
      <c r="W122" s="38"/>
      <c r="X122" s="38"/>
      <c r="Y122" s="38"/>
      <c r="Z122" s="38"/>
      <c r="AA122" s="38"/>
      <c r="AB122" s="38"/>
      <c r="AC122" s="38"/>
      <c r="AD122" s="38"/>
      <c r="AE122" s="38"/>
    </row>
    <row r="123" s="2" customFormat="1" ht="12" customHeight="1">
      <c r="A123" s="38"/>
      <c r="B123" s="39"/>
      <c r="C123" s="32" t="s">
        <v>19</v>
      </c>
      <c r="D123" s="38"/>
      <c r="E123" s="38"/>
      <c r="F123" s="27" t="str">
        <f>F14</f>
        <v xml:space="preserve"> </v>
      </c>
      <c r="G123" s="38"/>
      <c r="H123" s="38"/>
      <c r="I123" s="32" t="s">
        <v>21</v>
      </c>
      <c r="J123" s="69" t="str">
        <f>IF(J14="","",J14)</f>
        <v>17. 12. 2018</v>
      </c>
      <c r="K123" s="38"/>
      <c r="L123" s="55"/>
      <c r="S123" s="38"/>
      <c r="T123" s="38"/>
      <c r="U123" s="38"/>
      <c r="V123" s="38"/>
      <c r="W123" s="38"/>
      <c r="X123" s="38"/>
      <c r="Y123" s="38"/>
      <c r="Z123" s="38"/>
      <c r="AA123" s="38"/>
      <c r="AB123" s="38"/>
      <c r="AC123" s="38"/>
      <c r="AD123" s="38"/>
      <c r="AE123" s="38"/>
    </row>
    <row r="124" s="2" customFormat="1" ht="6.96" customHeight="1">
      <c r="A124" s="38"/>
      <c r="B124" s="39"/>
      <c r="C124" s="38"/>
      <c r="D124" s="38"/>
      <c r="E124" s="38"/>
      <c r="F124" s="38"/>
      <c r="G124" s="38"/>
      <c r="H124" s="38"/>
      <c r="I124" s="38"/>
      <c r="J124" s="38"/>
      <c r="K124" s="38"/>
      <c r="L124" s="55"/>
      <c r="S124" s="38"/>
      <c r="T124" s="38"/>
      <c r="U124" s="38"/>
      <c r="V124" s="38"/>
      <c r="W124" s="38"/>
      <c r="X124" s="38"/>
      <c r="Y124" s="38"/>
      <c r="Z124" s="38"/>
      <c r="AA124" s="38"/>
      <c r="AB124" s="38"/>
      <c r="AC124" s="38"/>
      <c r="AD124" s="38"/>
      <c r="AE124" s="38"/>
    </row>
    <row r="125" s="2" customFormat="1" ht="25.65" customHeight="1">
      <c r="A125" s="38"/>
      <c r="B125" s="39"/>
      <c r="C125" s="32" t="s">
        <v>23</v>
      </c>
      <c r="D125" s="38"/>
      <c r="E125" s="38"/>
      <c r="F125" s="27" t="str">
        <f>E17</f>
        <v>Povodí Labe, státní podnik</v>
      </c>
      <c r="G125" s="38"/>
      <c r="H125" s="38"/>
      <c r="I125" s="32" t="s">
        <v>31</v>
      </c>
      <c r="J125" s="36" t="str">
        <f>E23</f>
        <v>Sweco Hydroprojekt a.s.</v>
      </c>
      <c r="K125" s="38"/>
      <c r="L125" s="55"/>
      <c r="S125" s="38"/>
      <c r="T125" s="38"/>
      <c r="U125" s="38"/>
      <c r="V125" s="38"/>
      <c r="W125" s="38"/>
      <c r="X125" s="38"/>
      <c r="Y125" s="38"/>
      <c r="Z125" s="38"/>
      <c r="AA125" s="38"/>
      <c r="AB125" s="38"/>
      <c r="AC125" s="38"/>
      <c r="AD125" s="38"/>
      <c r="AE125" s="38"/>
    </row>
    <row r="126" s="2" customFormat="1" ht="15.15" customHeight="1">
      <c r="A126" s="38"/>
      <c r="B126" s="39"/>
      <c r="C126" s="32" t="s">
        <v>29</v>
      </c>
      <c r="D126" s="38"/>
      <c r="E126" s="38"/>
      <c r="F126" s="27" t="str">
        <f>IF(E20="","",E20)</f>
        <v>Vyplň údaj</v>
      </c>
      <c r="G126" s="38"/>
      <c r="H126" s="38"/>
      <c r="I126" s="32" t="s">
        <v>36</v>
      </c>
      <c r="J126" s="36" t="str">
        <f>E26</f>
        <v xml:space="preserve"> </v>
      </c>
      <c r="K126" s="38"/>
      <c r="L126" s="55"/>
      <c r="S126" s="38"/>
      <c r="T126" s="38"/>
      <c r="U126" s="38"/>
      <c r="V126" s="38"/>
      <c r="W126" s="38"/>
      <c r="X126" s="38"/>
      <c r="Y126" s="38"/>
      <c r="Z126" s="38"/>
      <c r="AA126" s="38"/>
      <c r="AB126" s="38"/>
      <c r="AC126" s="38"/>
      <c r="AD126" s="38"/>
      <c r="AE126" s="38"/>
    </row>
    <row r="127" s="2" customFormat="1" ht="10.32" customHeight="1">
      <c r="A127" s="38"/>
      <c r="B127" s="39"/>
      <c r="C127" s="38"/>
      <c r="D127" s="38"/>
      <c r="E127" s="38"/>
      <c r="F127" s="38"/>
      <c r="G127" s="38"/>
      <c r="H127" s="38"/>
      <c r="I127" s="38"/>
      <c r="J127" s="38"/>
      <c r="K127" s="38"/>
      <c r="L127" s="55"/>
      <c r="S127" s="38"/>
      <c r="T127" s="38"/>
      <c r="U127" s="38"/>
      <c r="V127" s="38"/>
      <c r="W127" s="38"/>
      <c r="X127" s="38"/>
      <c r="Y127" s="38"/>
      <c r="Z127" s="38"/>
      <c r="AA127" s="38"/>
      <c r="AB127" s="38"/>
      <c r="AC127" s="38"/>
      <c r="AD127" s="38"/>
      <c r="AE127" s="38"/>
    </row>
    <row r="128" s="11" customFormat="1" ht="29.28" customHeight="1">
      <c r="A128" s="156"/>
      <c r="B128" s="157"/>
      <c r="C128" s="158" t="s">
        <v>191</v>
      </c>
      <c r="D128" s="159" t="s">
        <v>64</v>
      </c>
      <c r="E128" s="159" t="s">
        <v>60</v>
      </c>
      <c r="F128" s="159" t="s">
        <v>61</v>
      </c>
      <c r="G128" s="159" t="s">
        <v>192</v>
      </c>
      <c r="H128" s="159" t="s">
        <v>193</v>
      </c>
      <c r="I128" s="159" t="s">
        <v>194</v>
      </c>
      <c r="J128" s="159" t="s">
        <v>178</v>
      </c>
      <c r="K128" s="160" t="s">
        <v>195</v>
      </c>
      <c r="L128" s="161"/>
      <c r="M128" s="86" t="s">
        <v>1</v>
      </c>
      <c r="N128" s="87" t="s">
        <v>43</v>
      </c>
      <c r="O128" s="87" t="s">
        <v>196</v>
      </c>
      <c r="P128" s="87" t="s">
        <v>197</v>
      </c>
      <c r="Q128" s="87" t="s">
        <v>198</v>
      </c>
      <c r="R128" s="87" t="s">
        <v>199</v>
      </c>
      <c r="S128" s="87" t="s">
        <v>200</v>
      </c>
      <c r="T128" s="88" t="s">
        <v>201</v>
      </c>
      <c r="U128" s="156"/>
      <c r="V128" s="156"/>
      <c r="W128" s="156"/>
      <c r="X128" s="156"/>
      <c r="Y128" s="156"/>
      <c r="Z128" s="156"/>
      <c r="AA128" s="156"/>
      <c r="AB128" s="156"/>
      <c r="AC128" s="156"/>
      <c r="AD128" s="156"/>
      <c r="AE128" s="156"/>
    </row>
    <row r="129" s="2" customFormat="1" ht="22.8" customHeight="1">
      <c r="A129" s="38"/>
      <c r="B129" s="39"/>
      <c r="C129" s="93" t="s">
        <v>202</v>
      </c>
      <c r="D129" s="38"/>
      <c r="E129" s="38"/>
      <c r="F129" s="38"/>
      <c r="G129" s="38"/>
      <c r="H129" s="38"/>
      <c r="I129" s="38"/>
      <c r="J129" s="162">
        <f>BK129</f>
        <v>0</v>
      </c>
      <c r="K129" s="38"/>
      <c r="L129" s="39"/>
      <c r="M129" s="89"/>
      <c r="N129" s="73"/>
      <c r="O129" s="90"/>
      <c r="P129" s="163">
        <f>P130+P305</f>
        <v>0</v>
      </c>
      <c r="Q129" s="90"/>
      <c r="R129" s="163">
        <f>R130+R305</f>
        <v>1263.6855535</v>
      </c>
      <c r="S129" s="90"/>
      <c r="T129" s="164">
        <f>T130+T305</f>
        <v>0</v>
      </c>
      <c r="U129" s="38"/>
      <c r="V129" s="38"/>
      <c r="W129" s="38"/>
      <c r="X129" s="38"/>
      <c r="Y129" s="38"/>
      <c r="Z129" s="38"/>
      <c r="AA129" s="38"/>
      <c r="AB129" s="38"/>
      <c r="AC129" s="38"/>
      <c r="AD129" s="38"/>
      <c r="AE129" s="38"/>
      <c r="AT129" s="19" t="s">
        <v>78</v>
      </c>
      <c r="AU129" s="19" t="s">
        <v>180</v>
      </c>
      <c r="BK129" s="165">
        <f>BK130+BK305</f>
        <v>0</v>
      </c>
    </row>
    <row r="130" s="12" customFormat="1" ht="25.92" customHeight="1">
      <c r="A130" s="12"/>
      <c r="B130" s="166"/>
      <c r="C130" s="12"/>
      <c r="D130" s="167" t="s">
        <v>78</v>
      </c>
      <c r="E130" s="168" t="s">
        <v>203</v>
      </c>
      <c r="F130" s="168" t="s">
        <v>204</v>
      </c>
      <c r="G130" s="12"/>
      <c r="H130" s="12"/>
      <c r="I130" s="169"/>
      <c r="J130" s="170">
        <f>BK130</f>
        <v>0</v>
      </c>
      <c r="K130" s="12"/>
      <c r="L130" s="166"/>
      <c r="M130" s="171"/>
      <c r="N130" s="172"/>
      <c r="O130" s="172"/>
      <c r="P130" s="173">
        <f>P131+P234+P241+P254+P260+P296+P302</f>
        <v>0</v>
      </c>
      <c r="Q130" s="172"/>
      <c r="R130" s="173">
        <f>R131+R234+R241+R254+R260+R296+R302</f>
        <v>1263.6855535</v>
      </c>
      <c r="S130" s="172"/>
      <c r="T130" s="174">
        <f>T131+T234+T241+T254+T260+T296+T302</f>
        <v>0</v>
      </c>
      <c r="U130" s="12"/>
      <c r="V130" s="12"/>
      <c r="W130" s="12"/>
      <c r="X130" s="12"/>
      <c r="Y130" s="12"/>
      <c r="Z130" s="12"/>
      <c r="AA130" s="12"/>
      <c r="AB130" s="12"/>
      <c r="AC130" s="12"/>
      <c r="AD130" s="12"/>
      <c r="AE130" s="12"/>
      <c r="AR130" s="167" t="s">
        <v>86</v>
      </c>
      <c r="AT130" s="175" t="s">
        <v>78</v>
      </c>
      <c r="AU130" s="175" t="s">
        <v>79</v>
      </c>
      <c r="AY130" s="167" t="s">
        <v>205</v>
      </c>
      <c r="BK130" s="176">
        <f>BK131+BK234+BK241+BK254+BK260+BK296+BK302</f>
        <v>0</v>
      </c>
    </row>
    <row r="131" s="12" customFormat="1" ht="22.8" customHeight="1">
      <c r="A131" s="12"/>
      <c r="B131" s="166"/>
      <c r="C131" s="12"/>
      <c r="D131" s="167" t="s">
        <v>78</v>
      </c>
      <c r="E131" s="177" t="s">
        <v>86</v>
      </c>
      <c r="F131" s="177" t="s">
        <v>206</v>
      </c>
      <c r="G131" s="12"/>
      <c r="H131" s="12"/>
      <c r="I131" s="169"/>
      <c r="J131" s="178">
        <f>BK131</f>
        <v>0</v>
      </c>
      <c r="K131" s="12"/>
      <c r="L131" s="166"/>
      <c r="M131" s="171"/>
      <c r="N131" s="172"/>
      <c r="O131" s="172"/>
      <c r="P131" s="173">
        <f>SUM(P132:P233)</f>
        <v>0</v>
      </c>
      <c r="Q131" s="172"/>
      <c r="R131" s="173">
        <f>SUM(R132:R233)</f>
        <v>474.07799</v>
      </c>
      <c r="S131" s="172"/>
      <c r="T131" s="174">
        <f>SUM(T132:T233)</f>
        <v>0</v>
      </c>
      <c r="U131" s="12"/>
      <c r="V131" s="12"/>
      <c r="W131" s="12"/>
      <c r="X131" s="12"/>
      <c r="Y131" s="12"/>
      <c r="Z131" s="12"/>
      <c r="AA131" s="12"/>
      <c r="AB131" s="12"/>
      <c r="AC131" s="12"/>
      <c r="AD131" s="12"/>
      <c r="AE131" s="12"/>
      <c r="AR131" s="167" t="s">
        <v>86</v>
      </c>
      <c r="AT131" s="175" t="s">
        <v>78</v>
      </c>
      <c r="AU131" s="175" t="s">
        <v>86</v>
      </c>
      <c r="AY131" s="167" t="s">
        <v>205</v>
      </c>
      <c r="BK131" s="176">
        <f>SUM(BK132:BK233)</f>
        <v>0</v>
      </c>
    </row>
    <row r="132" s="2" customFormat="1" ht="24.15" customHeight="1">
      <c r="A132" s="38"/>
      <c r="B132" s="179"/>
      <c r="C132" s="180" t="s">
        <v>86</v>
      </c>
      <c r="D132" s="180" t="s">
        <v>207</v>
      </c>
      <c r="E132" s="181" t="s">
        <v>208</v>
      </c>
      <c r="F132" s="182" t="s">
        <v>209</v>
      </c>
      <c r="G132" s="183" t="s">
        <v>210</v>
      </c>
      <c r="H132" s="184">
        <v>23230.830000000002</v>
      </c>
      <c r="I132" s="185"/>
      <c r="J132" s="184">
        <f>ROUND(I132*H132,2)</f>
        <v>0</v>
      </c>
      <c r="K132" s="182" t="s">
        <v>211</v>
      </c>
      <c r="L132" s="39"/>
      <c r="M132" s="186" t="s">
        <v>1</v>
      </c>
      <c r="N132" s="187" t="s">
        <v>44</v>
      </c>
      <c r="O132" s="77"/>
      <c r="P132" s="188">
        <f>O132*H132</f>
        <v>0</v>
      </c>
      <c r="Q132" s="188">
        <v>0</v>
      </c>
      <c r="R132" s="188">
        <f>Q132*H132</f>
        <v>0</v>
      </c>
      <c r="S132" s="188">
        <v>0</v>
      </c>
      <c r="T132" s="189">
        <f>S132*H132</f>
        <v>0</v>
      </c>
      <c r="U132" s="38"/>
      <c r="V132" s="38"/>
      <c r="W132" s="38"/>
      <c r="X132" s="38"/>
      <c r="Y132" s="38"/>
      <c r="Z132" s="38"/>
      <c r="AA132" s="38"/>
      <c r="AB132" s="38"/>
      <c r="AC132" s="38"/>
      <c r="AD132" s="38"/>
      <c r="AE132" s="38"/>
      <c r="AR132" s="190" t="s">
        <v>212</v>
      </c>
      <c r="AT132" s="190" t="s">
        <v>207</v>
      </c>
      <c r="AU132" s="190" t="s">
        <v>88</v>
      </c>
      <c r="AY132" s="19" t="s">
        <v>205</v>
      </c>
      <c r="BE132" s="191">
        <f>IF(N132="základní",J132,0)</f>
        <v>0</v>
      </c>
      <c r="BF132" s="191">
        <f>IF(N132="snížená",J132,0)</f>
        <v>0</v>
      </c>
      <c r="BG132" s="191">
        <f>IF(N132="zákl. přenesená",J132,0)</f>
        <v>0</v>
      </c>
      <c r="BH132" s="191">
        <f>IF(N132="sníž. přenesená",J132,0)</f>
        <v>0</v>
      </c>
      <c r="BI132" s="191">
        <f>IF(N132="nulová",J132,0)</f>
        <v>0</v>
      </c>
      <c r="BJ132" s="19" t="s">
        <v>86</v>
      </c>
      <c r="BK132" s="191">
        <f>ROUND(I132*H132,2)</f>
        <v>0</v>
      </c>
      <c r="BL132" s="19" t="s">
        <v>212</v>
      </c>
      <c r="BM132" s="190" t="s">
        <v>213</v>
      </c>
    </row>
    <row r="133" s="2" customFormat="1">
      <c r="A133" s="38"/>
      <c r="B133" s="39"/>
      <c r="C133" s="38"/>
      <c r="D133" s="192" t="s">
        <v>214</v>
      </c>
      <c r="E133" s="38"/>
      <c r="F133" s="193" t="s">
        <v>215</v>
      </c>
      <c r="G133" s="38"/>
      <c r="H133" s="38"/>
      <c r="I133" s="194"/>
      <c r="J133" s="38"/>
      <c r="K133" s="38"/>
      <c r="L133" s="39"/>
      <c r="M133" s="195"/>
      <c r="N133" s="196"/>
      <c r="O133" s="77"/>
      <c r="P133" s="77"/>
      <c r="Q133" s="77"/>
      <c r="R133" s="77"/>
      <c r="S133" s="77"/>
      <c r="T133" s="78"/>
      <c r="U133" s="38"/>
      <c r="V133" s="38"/>
      <c r="W133" s="38"/>
      <c r="X133" s="38"/>
      <c r="Y133" s="38"/>
      <c r="Z133" s="38"/>
      <c r="AA133" s="38"/>
      <c r="AB133" s="38"/>
      <c r="AC133" s="38"/>
      <c r="AD133" s="38"/>
      <c r="AE133" s="38"/>
      <c r="AT133" s="19" t="s">
        <v>214</v>
      </c>
      <c r="AU133" s="19" t="s">
        <v>88</v>
      </c>
    </row>
    <row r="134" s="2" customFormat="1">
      <c r="A134" s="38"/>
      <c r="B134" s="39"/>
      <c r="C134" s="38"/>
      <c r="D134" s="192" t="s">
        <v>216</v>
      </c>
      <c r="E134" s="38"/>
      <c r="F134" s="197" t="s">
        <v>217</v>
      </c>
      <c r="G134" s="38"/>
      <c r="H134" s="38"/>
      <c r="I134" s="194"/>
      <c r="J134" s="38"/>
      <c r="K134" s="38"/>
      <c r="L134" s="39"/>
      <c r="M134" s="195"/>
      <c r="N134" s="196"/>
      <c r="O134" s="77"/>
      <c r="P134" s="77"/>
      <c r="Q134" s="77"/>
      <c r="R134" s="77"/>
      <c r="S134" s="77"/>
      <c r="T134" s="78"/>
      <c r="U134" s="38"/>
      <c r="V134" s="38"/>
      <c r="W134" s="38"/>
      <c r="X134" s="38"/>
      <c r="Y134" s="38"/>
      <c r="Z134" s="38"/>
      <c r="AA134" s="38"/>
      <c r="AB134" s="38"/>
      <c r="AC134" s="38"/>
      <c r="AD134" s="38"/>
      <c r="AE134" s="38"/>
      <c r="AT134" s="19" t="s">
        <v>216</v>
      </c>
      <c r="AU134" s="19" t="s">
        <v>88</v>
      </c>
    </row>
    <row r="135" s="13" customFormat="1">
      <c r="A135" s="13"/>
      <c r="B135" s="198"/>
      <c r="C135" s="13"/>
      <c r="D135" s="192" t="s">
        <v>218</v>
      </c>
      <c r="E135" s="199" t="s">
        <v>1</v>
      </c>
      <c r="F135" s="200" t="s">
        <v>219</v>
      </c>
      <c r="G135" s="13"/>
      <c r="H135" s="201">
        <v>23230.830000000002</v>
      </c>
      <c r="I135" s="202"/>
      <c r="J135" s="13"/>
      <c r="K135" s="13"/>
      <c r="L135" s="198"/>
      <c r="M135" s="203"/>
      <c r="N135" s="204"/>
      <c r="O135" s="204"/>
      <c r="P135" s="204"/>
      <c r="Q135" s="204"/>
      <c r="R135" s="204"/>
      <c r="S135" s="204"/>
      <c r="T135" s="205"/>
      <c r="U135" s="13"/>
      <c r="V135" s="13"/>
      <c r="W135" s="13"/>
      <c r="X135" s="13"/>
      <c r="Y135" s="13"/>
      <c r="Z135" s="13"/>
      <c r="AA135" s="13"/>
      <c r="AB135" s="13"/>
      <c r="AC135" s="13"/>
      <c r="AD135" s="13"/>
      <c r="AE135" s="13"/>
      <c r="AT135" s="199" t="s">
        <v>218</v>
      </c>
      <c r="AU135" s="199" t="s">
        <v>88</v>
      </c>
      <c r="AV135" s="13" t="s">
        <v>88</v>
      </c>
      <c r="AW135" s="13" t="s">
        <v>35</v>
      </c>
      <c r="AX135" s="13" t="s">
        <v>79</v>
      </c>
      <c r="AY135" s="199" t="s">
        <v>205</v>
      </c>
    </row>
    <row r="136" s="14" customFormat="1">
      <c r="A136" s="14"/>
      <c r="B136" s="206"/>
      <c r="C136" s="14"/>
      <c r="D136" s="192" t="s">
        <v>218</v>
      </c>
      <c r="E136" s="207" t="s">
        <v>1</v>
      </c>
      <c r="F136" s="208" t="s">
        <v>220</v>
      </c>
      <c r="G136" s="14"/>
      <c r="H136" s="209">
        <v>23230.830000000002</v>
      </c>
      <c r="I136" s="210"/>
      <c r="J136" s="14"/>
      <c r="K136" s="14"/>
      <c r="L136" s="206"/>
      <c r="M136" s="211"/>
      <c r="N136" s="212"/>
      <c r="O136" s="212"/>
      <c r="P136" s="212"/>
      <c r="Q136" s="212"/>
      <c r="R136" s="212"/>
      <c r="S136" s="212"/>
      <c r="T136" s="213"/>
      <c r="U136" s="14"/>
      <c r="V136" s="14"/>
      <c r="W136" s="14"/>
      <c r="X136" s="14"/>
      <c r="Y136" s="14"/>
      <c r="Z136" s="14"/>
      <c r="AA136" s="14"/>
      <c r="AB136" s="14"/>
      <c r="AC136" s="14"/>
      <c r="AD136" s="14"/>
      <c r="AE136" s="14"/>
      <c r="AT136" s="207" t="s">
        <v>218</v>
      </c>
      <c r="AU136" s="207" t="s">
        <v>88</v>
      </c>
      <c r="AV136" s="14" t="s">
        <v>212</v>
      </c>
      <c r="AW136" s="14" t="s">
        <v>35</v>
      </c>
      <c r="AX136" s="14" t="s">
        <v>86</v>
      </c>
      <c r="AY136" s="207" t="s">
        <v>205</v>
      </c>
    </row>
    <row r="137" s="2" customFormat="1" ht="16.5" customHeight="1">
      <c r="A137" s="38"/>
      <c r="B137" s="179"/>
      <c r="C137" s="214" t="s">
        <v>88</v>
      </c>
      <c r="D137" s="214" t="s">
        <v>221</v>
      </c>
      <c r="E137" s="215" t="s">
        <v>222</v>
      </c>
      <c r="F137" s="216" t="s">
        <v>223</v>
      </c>
      <c r="G137" s="217" t="s">
        <v>224</v>
      </c>
      <c r="H137" s="218">
        <v>473.91000000000002</v>
      </c>
      <c r="I137" s="219"/>
      <c r="J137" s="218">
        <f>ROUND(I137*H137,2)</f>
        <v>0</v>
      </c>
      <c r="K137" s="216" t="s">
        <v>211</v>
      </c>
      <c r="L137" s="220"/>
      <c r="M137" s="221" t="s">
        <v>1</v>
      </c>
      <c r="N137" s="222" t="s">
        <v>44</v>
      </c>
      <c r="O137" s="77"/>
      <c r="P137" s="188">
        <f>O137*H137</f>
        <v>0</v>
      </c>
      <c r="Q137" s="188">
        <v>1</v>
      </c>
      <c r="R137" s="188">
        <f>Q137*H137</f>
        <v>473.91000000000002</v>
      </c>
      <c r="S137" s="188">
        <v>0</v>
      </c>
      <c r="T137" s="189">
        <f>S137*H137</f>
        <v>0</v>
      </c>
      <c r="U137" s="38"/>
      <c r="V137" s="38"/>
      <c r="W137" s="38"/>
      <c r="X137" s="38"/>
      <c r="Y137" s="38"/>
      <c r="Z137" s="38"/>
      <c r="AA137" s="38"/>
      <c r="AB137" s="38"/>
      <c r="AC137" s="38"/>
      <c r="AD137" s="38"/>
      <c r="AE137" s="38"/>
      <c r="AR137" s="190" t="s">
        <v>225</v>
      </c>
      <c r="AT137" s="190" t="s">
        <v>221</v>
      </c>
      <c r="AU137" s="190" t="s">
        <v>88</v>
      </c>
      <c r="AY137" s="19" t="s">
        <v>205</v>
      </c>
      <c r="BE137" s="191">
        <f>IF(N137="základní",J137,0)</f>
        <v>0</v>
      </c>
      <c r="BF137" s="191">
        <f>IF(N137="snížená",J137,0)</f>
        <v>0</v>
      </c>
      <c r="BG137" s="191">
        <f>IF(N137="zákl. přenesená",J137,0)</f>
        <v>0</v>
      </c>
      <c r="BH137" s="191">
        <f>IF(N137="sníž. přenesená",J137,0)</f>
        <v>0</v>
      </c>
      <c r="BI137" s="191">
        <f>IF(N137="nulová",J137,0)</f>
        <v>0</v>
      </c>
      <c r="BJ137" s="19" t="s">
        <v>86</v>
      </c>
      <c r="BK137" s="191">
        <f>ROUND(I137*H137,2)</f>
        <v>0</v>
      </c>
      <c r="BL137" s="19" t="s">
        <v>212</v>
      </c>
      <c r="BM137" s="190" t="s">
        <v>226</v>
      </c>
    </row>
    <row r="138" s="2" customFormat="1">
      <c r="A138" s="38"/>
      <c r="B138" s="39"/>
      <c r="C138" s="38"/>
      <c r="D138" s="192" t="s">
        <v>214</v>
      </c>
      <c r="E138" s="38"/>
      <c r="F138" s="193" t="s">
        <v>227</v>
      </c>
      <c r="G138" s="38"/>
      <c r="H138" s="38"/>
      <c r="I138" s="194"/>
      <c r="J138" s="38"/>
      <c r="K138" s="38"/>
      <c r="L138" s="39"/>
      <c r="M138" s="195"/>
      <c r="N138" s="196"/>
      <c r="O138" s="77"/>
      <c r="P138" s="77"/>
      <c r="Q138" s="77"/>
      <c r="R138" s="77"/>
      <c r="S138" s="77"/>
      <c r="T138" s="78"/>
      <c r="U138" s="38"/>
      <c r="V138" s="38"/>
      <c r="W138" s="38"/>
      <c r="X138" s="38"/>
      <c r="Y138" s="38"/>
      <c r="Z138" s="38"/>
      <c r="AA138" s="38"/>
      <c r="AB138" s="38"/>
      <c r="AC138" s="38"/>
      <c r="AD138" s="38"/>
      <c r="AE138" s="38"/>
      <c r="AT138" s="19" t="s">
        <v>214</v>
      </c>
      <c r="AU138" s="19" t="s">
        <v>88</v>
      </c>
    </row>
    <row r="139" s="15" customFormat="1">
      <c r="A139" s="15"/>
      <c r="B139" s="223"/>
      <c r="C139" s="15"/>
      <c r="D139" s="192" t="s">
        <v>218</v>
      </c>
      <c r="E139" s="224" t="s">
        <v>1</v>
      </c>
      <c r="F139" s="225" t="s">
        <v>228</v>
      </c>
      <c r="G139" s="15"/>
      <c r="H139" s="224" t="s">
        <v>1</v>
      </c>
      <c r="I139" s="226"/>
      <c r="J139" s="15"/>
      <c r="K139" s="15"/>
      <c r="L139" s="223"/>
      <c r="M139" s="227"/>
      <c r="N139" s="228"/>
      <c r="O139" s="228"/>
      <c r="P139" s="228"/>
      <c r="Q139" s="228"/>
      <c r="R139" s="228"/>
      <c r="S139" s="228"/>
      <c r="T139" s="229"/>
      <c r="U139" s="15"/>
      <c r="V139" s="15"/>
      <c r="W139" s="15"/>
      <c r="X139" s="15"/>
      <c r="Y139" s="15"/>
      <c r="Z139" s="15"/>
      <c r="AA139" s="15"/>
      <c r="AB139" s="15"/>
      <c r="AC139" s="15"/>
      <c r="AD139" s="15"/>
      <c r="AE139" s="15"/>
      <c r="AT139" s="224" t="s">
        <v>218</v>
      </c>
      <c r="AU139" s="224" t="s">
        <v>88</v>
      </c>
      <c r="AV139" s="15" t="s">
        <v>86</v>
      </c>
      <c r="AW139" s="15" t="s">
        <v>35</v>
      </c>
      <c r="AX139" s="15" t="s">
        <v>79</v>
      </c>
      <c r="AY139" s="224" t="s">
        <v>205</v>
      </c>
    </row>
    <row r="140" s="13" customFormat="1">
      <c r="A140" s="13"/>
      <c r="B140" s="198"/>
      <c r="C140" s="13"/>
      <c r="D140" s="192" t="s">
        <v>218</v>
      </c>
      <c r="E140" s="199" t="s">
        <v>1</v>
      </c>
      <c r="F140" s="200" t="s">
        <v>229</v>
      </c>
      <c r="G140" s="13"/>
      <c r="H140" s="201">
        <v>473.91000000000002</v>
      </c>
      <c r="I140" s="202"/>
      <c r="J140" s="13"/>
      <c r="K140" s="13"/>
      <c r="L140" s="198"/>
      <c r="M140" s="203"/>
      <c r="N140" s="204"/>
      <c r="O140" s="204"/>
      <c r="P140" s="204"/>
      <c r="Q140" s="204"/>
      <c r="R140" s="204"/>
      <c r="S140" s="204"/>
      <c r="T140" s="205"/>
      <c r="U140" s="13"/>
      <c r="V140" s="13"/>
      <c r="W140" s="13"/>
      <c r="X140" s="13"/>
      <c r="Y140" s="13"/>
      <c r="Z140" s="13"/>
      <c r="AA140" s="13"/>
      <c r="AB140" s="13"/>
      <c r="AC140" s="13"/>
      <c r="AD140" s="13"/>
      <c r="AE140" s="13"/>
      <c r="AT140" s="199" t="s">
        <v>218</v>
      </c>
      <c r="AU140" s="199" t="s">
        <v>88</v>
      </c>
      <c r="AV140" s="13" t="s">
        <v>88</v>
      </c>
      <c r="AW140" s="13" t="s">
        <v>35</v>
      </c>
      <c r="AX140" s="13" t="s">
        <v>79</v>
      </c>
      <c r="AY140" s="199" t="s">
        <v>205</v>
      </c>
    </row>
    <row r="141" s="14" customFormat="1">
      <c r="A141" s="14"/>
      <c r="B141" s="206"/>
      <c r="C141" s="14"/>
      <c r="D141" s="192" t="s">
        <v>218</v>
      </c>
      <c r="E141" s="207" t="s">
        <v>1</v>
      </c>
      <c r="F141" s="208" t="s">
        <v>220</v>
      </c>
      <c r="G141" s="14"/>
      <c r="H141" s="209">
        <v>473.91000000000002</v>
      </c>
      <c r="I141" s="210"/>
      <c r="J141" s="14"/>
      <c r="K141" s="14"/>
      <c r="L141" s="206"/>
      <c r="M141" s="211"/>
      <c r="N141" s="212"/>
      <c r="O141" s="212"/>
      <c r="P141" s="212"/>
      <c r="Q141" s="212"/>
      <c r="R141" s="212"/>
      <c r="S141" s="212"/>
      <c r="T141" s="213"/>
      <c r="U141" s="14"/>
      <c r="V141" s="14"/>
      <c r="W141" s="14"/>
      <c r="X141" s="14"/>
      <c r="Y141" s="14"/>
      <c r="Z141" s="14"/>
      <c r="AA141" s="14"/>
      <c r="AB141" s="14"/>
      <c r="AC141" s="14"/>
      <c r="AD141" s="14"/>
      <c r="AE141" s="14"/>
      <c r="AT141" s="207" t="s">
        <v>218</v>
      </c>
      <c r="AU141" s="207" t="s">
        <v>88</v>
      </c>
      <c r="AV141" s="14" t="s">
        <v>212</v>
      </c>
      <c r="AW141" s="14" t="s">
        <v>35</v>
      </c>
      <c r="AX141" s="14" t="s">
        <v>86</v>
      </c>
      <c r="AY141" s="207" t="s">
        <v>205</v>
      </c>
    </row>
    <row r="142" s="2" customFormat="1" ht="24.15" customHeight="1">
      <c r="A142" s="38"/>
      <c r="B142" s="179"/>
      <c r="C142" s="180" t="s">
        <v>230</v>
      </c>
      <c r="D142" s="180" t="s">
        <v>207</v>
      </c>
      <c r="E142" s="181" t="s">
        <v>231</v>
      </c>
      <c r="F142" s="182" t="s">
        <v>232</v>
      </c>
      <c r="G142" s="183" t="s">
        <v>233</v>
      </c>
      <c r="H142" s="184">
        <v>2831</v>
      </c>
      <c r="I142" s="185"/>
      <c r="J142" s="184">
        <f>ROUND(I142*H142,2)</f>
        <v>0</v>
      </c>
      <c r="K142" s="182" t="s">
        <v>234</v>
      </c>
      <c r="L142" s="39"/>
      <c r="M142" s="186" t="s">
        <v>1</v>
      </c>
      <c r="N142" s="187" t="s">
        <v>44</v>
      </c>
      <c r="O142" s="77"/>
      <c r="P142" s="188">
        <f>O142*H142</f>
        <v>0</v>
      </c>
      <c r="Q142" s="188">
        <v>0</v>
      </c>
      <c r="R142" s="188">
        <f>Q142*H142</f>
        <v>0</v>
      </c>
      <c r="S142" s="188">
        <v>0</v>
      </c>
      <c r="T142" s="189">
        <f>S142*H142</f>
        <v>0</v>
      </c>
      <c r="U142" s="38"/>
      <c r="V142" s="38"/>
      <c r="W142" s="38"/>
      <c r="X142" s="38"/>
      <c r="Y142" s="38"/>
      <c r="Z142" s="38"/>
      <c r="AA142" s="38"/>
      <c r="AB142" s="38"/>
      <c r="AC142" s="38"/>
      <c r="AD142" s="38"/>
      <c r="AE142" s="38"/>
      <c r="AR142" s="190" t="s">
        <v>212</v>
      </c>
      <c r="AT142" s="190" t="s">
        <v>207</v>
      </c>
      <c r="AU142" s="190" t="s">
        <v>88</v>
      </c>
      <c r="AY142" s="19" t="s">
        <v>205</v>
      </c>
      <c r="BE142" s="191">
        <f>IF(N142="základní",J142,0)</f>
        <v>0</v>
      </c>
      <c r="BF142" s="191">
        <f>IF(N142="snížená",J142,0)</f>
        <v>0</v>
      </c>
      <c r="BG142" s="191">
        <f>IF(N142="zákl. přenesená",J142,0)</f>
        <v>0</v>
      </c>
      <c r="BH142" s="191">
        <f>IF(N142="sníž. přenesená",J142,0)</f>
        <v>0</v>
      </c>
      <c r="BI142" s="191">
        <f>IF(N142="nulová",J142,0)</f>
        <v>0</v>
      </c>
      <c r="BJ142" s="19" t="s">
        <v>86</v>
      </c>
      <c r="BK142" s="191">
        <f>ROUND(I142*H142,2)</f>
        <v>0</v>
      </c>
      <c r="BL142" s="19" t="s">
        <v>212</v>
      </c>
      <c r="BM142" s="190" t="s">
        <v>235</v>
      </c>
    </row>
    <row r="143" s="2" customFormat="1">
      <c r="A143" s="38"/>
      <c r="B143" s="39"/>
      <c r="C143" s="38"/>
      <c r="D143" s="192" t="s">
        <v>214</v>
      </c>
      <c r="E143" s="38"/>
      <c r="F143" s="193" t="s">
        <v>236</v>
      </c>
      <c r="G143" s="38"/>
      <c r="H143" s="38"/>
      <c r="I143" s="194"/>
      <c r="J143" s="38"/>
      <c r="K143" s="38"/>
      <c r="L143" s="39"/>
      <c r="M143" s="195"/>
      <c r="N143" s="196"/>
      <c r="O143" s="77"/>
      <c r="P143" s="77"/>
      <c r="Q143" s="77"/>
      <c r="R143" s="77"/>
      <c r="S143" s="77"/>
      <c r="T143" s="78"/>
      <c r="U143" s="38"/>
      <c r="V143" s="38"/>
      <c r="W143" s="38"/>
      <c r="X143" s="38"/>
      <c r="Y143" s="38"/>
      <c r="Z143" s="38"/>
      <c r="AA143" s="38"/>
      <c r="AB143" s="38"/>
      <c r="AC143" s="38"/>
      <c r="AD143" s="38"/>
      <c r="AE143" s="38"/>
      <c r="AT143" s="19" t="s">
        <v>214</v>
      </c>
      <c r="AU143" s="19" t="s">
        <v>88</v>
      </c>
    </row>
    <row r="144" s="2" customFormat="1">
      <c r="A144" s="38"/>
      <c r="B144" s="39"/>
      <c r="C144" s="38"/>
      <c r="D144" s="192" t="s">
        <v>237</v>
      </c>
      <c r="E144" s="38"/>
      <c r="F144" s="197" t="s">
        <v>238</v>
      </c>
      <c r="G144" s="38"/>
      <c r="H144" s="38"/>
      <c r="I144" s="194"/>
      <c r="J144" s="38"/>
      <c r="K144" s="38"/>
      <c r="L144" s="39"/>
      <c r="M144" s="195"/>
      <c r="N144" s="196"/>
      <c r="O144" s="77"/>
      <c r="P144" s="77"/>
      <c r="Q144" s="77"/>
      <c r="R144" s="77"/>
      <c r="S144" s="77"/>
      <c r="T144" s="78"/>
      <c r="U144" s="38"/>
      <c r="V144" s="38"/>
      <c r="W144" s="38"/>
      <c r="X144" s="38"/>
      <c r="Y144" s="38"/>
      <c r="Z144" s="38"/>
      <c r="AA144" s="38"/>
      <c r="AB144" s="38"/>
      <c r="AC144" s="38"/>
      <c r="AD144" s="38"/>
      <c r="AE144" s="38"/>
      <c r="AT144" s="19" t="s">
        <v>237</v>
      </c>
      <c r="AU144" s="19" t="s">
        <v>88</v>
      </c>
    </row>
    <row r="145" s="15" customFormat="1">
      <c r="A145" s="15"/>
      <c r="B145" s="223"/>
      <c r="C145" s="15"/>
      <c r="D145" s="192" t="s">
        <v>218</v>
      </c>
      <c r="E145" s="224" t="s">
        <v>1</v>
      </c>
      <c r="F145" s="225" t="s">
        <v>239</v>
      </c>
      <c r="G145" s="15"/>
      <c r="H145" s="224" t="s">
        <v>1</v>
      </c>
      <c r="I145" s="226"/>
      <c r="J145" s="15"/>
      <c r="K145" s="15"/>
      <c r="L145" s="223"/>
      <c r="M145" s="227"/>
      <c r="N145" s="228"/>
      <c r="O145" s="228"/>
      <c r="P145" s="228"/>
      <c r="Q145" s="228"/>
      <c r="R145" s="228"/>
      <c r="S145" s="228"/>
      <c r="T145" s="229"/>
      <c r="U145" s="15"/>
      <c r="V145" s="15"/>
      <c r="W145" s="15"/>
      <c r="X145" s="15"/>
      <c r="Y145" s="15"/>
      <c r="Z145" s="15"/>
      <c r="AA145" s="15"/>
      <c r="AB145" s="15"/>
      <c r="AC145" s="15"/>
      <c r="AD145" s="15"/>
      <c r="AE145" s="15"/>
      <c r="AT145" s="224" t="s">
        <v>218</v>
      </c>
      <c r="AU145" s="224" t="s">
        <v>88</v>
      </c>
      <c r="AV145" s="15" t="s">
        <v>86</v>
      </c>
      <c r="AW145" s="15" t="s">
        <v>35</v>
      </c>
      <c r="AX145" s="15" t="s">
        <v>79</v>
      </c>
      <c r="AY145" s="224" t="s">
        <v>205</v>
      </c>
    </row>
    <row r="146" s="13" customFormat="1">
      <c r="A146" s="13"/>
      <c r="B146" s="198"/>
      <c r="C146" s="13"/>
      <c r="D146" s="192" t="s">
        <v>218</v>
      </c>
      <c r="E146" s="199" t="s">
        <v>1</v>
      </c>
      <c r="F146" s="200" t="s">
        <v>240</v>
      </c>
      <c r="G146" s="13"/>
      <c r="H146" s="201">
        <v>1604</v>
      </c>
      <c r="I146" s="202"/>
      <c r="J146" s="13"/>
      <c r="K146" s="13"/>
      <c r="L146" s="198"/>
      <c r="M146" s="203"/>
      <c r="N146" s="204"/>
      <c r="O146" s="204"/>
      <c r="P146" s="204"/>
      <c r="Q146" s="204"/>
      <c r="R146" s="204"/>
      <c r="S146" s="204"/>
      <c r="T146" s="205"/>
      <c r="U146" s="13"/>
      <c r="V146" s="13"/>
      <c r="W146" s="13"/>
      <c r="X146" s="13"/>
      <c r="Y146" s="13"/>
      <c r="Z146" s="13"/>
      <c r="AA146" s="13"/>
      <c r="AB146" s="13"/>
      <c r="AC146" s="13"/>
      <c r="AD146" s="13"/>
      <c r="AE146" s="13"/>
      <c r="AT146" s="199" t="s">
        <v>218</v>
      </c>
      <c r="AU146" s="199" t="s">
        <v>88</v>
      </c>
      <c r="AV146" s="13" t="s">
        <v>88</v>
      </c>
      <c r="AW146" s="13" t="s">
        <v>35</v>
      </c>
      <c r="AX146" s="13" t="s">
        <v>79</v>
      </c>
      <c r="AY146" s="199" t="s">
        <v>205</v>
      </c>
    </row>
    <row r="147" s="13" customFormat="1">
      <c r="A147" s="13"/>
      <c r="B147" s="198"/>
      <c r="C147" s="13"/>
      <c r="D147" s="192" t="s">
        <v>218</v>
      </c>
      <c r="E147" s="199" t="s">
        <v>1</v>
      </c>
      <c r="F147" s="200" t="s">
        <v>241</v>
      </c>
      <c r="G147" s="13"/>
      <c r="H147" s="201">
        <v>1227</v>
      </c>
      <c r="I147" s="202"/>
      <c r="J147" s="13"/>
      <c r="K147" s="13"/>
      <c r="L147" s="198"/>
      <c r="M147" s="203"/>
      <c r="N147" s="204"/>
      <c r="O147" s="204"/>
      <c r="P147" s="204"/>
      <c r="Q147" s="204"/>
      <c r="R147" s="204"/>
      <c r="S147" s="204"/>
      <c r="T147" s="205"/>
      <c r="U147" s="13"/>
      <c r="V147" s="13"/>
      <c r="W147" s="13"/>
      <c r="X147" s="13"/>
      <c r="Y147" s="13"/>
      <c r="Z147" s="13"/>
      <c r="AA147" s="13"/>
      <c r="AB147" s="13"/>
      <c r="AC147" s="13"/>
      <c r="AD147" s="13"/>
      <c r="AE147" s="13"/>
      <c r="AT147" s="199" t="s">
        <v>218</v>
      </c>
      <c r="AU147" s="199" t="s">
        <v>88</v>
      </c>
      <c r="AV147" s="13" t="s">
        <v>88</v>
      </c>
      <c r="AW147" s="13" t="s">
        <v>35</v>
      </c>
      <c r="AX147" s="13" t="s">
        <v>79</v>
      </c>
      <c r="AY147" s="199" t="s">
        <v>205</v>
      </c>
    </row>
    <row r="148" s="14" customFormat="1">
      <c r="A148" s="14"/>
      <c r="B148" s="206"/>
      <c r="C148" s="14"/>
      <c r="D148" s="192" t="s">
        <v>218</v>
      </c>
      <c r="E148" s="207" t="s">
        <v>1</v>
      </c>
      <c r="F148" s="208" t="s">
        <v>220</v>
      </c>
      <c r="G148" s="14"/>
      <c r="H148" s="209">
        <v>2831</v>
      </c>
      <c r="I148" s="210"/>
      <c r="J148" s="14"/>
      <c r="K148" s="14"/>
      <c r="L148" s="206"/>
      <c r="M148" s="211"/>
      <c r="N148" s="212"/>
      <c r="O148" s="212"/>
      <c r="P148" s="212"/>
      <c r="Q148" s="212"/>
      <c r="R148" s="212"/>
      <c r="S148" s="212"/>
      <c r="T148" s="213"/>
      <c r="U148" s="14"/>
      <c r="V148" s="14"/>
      <c r="W148" s="14"/>
      <c r="X148" s="14"/>
      <c r="Y148" s="14"/>
      <c r="Z148" s="14"/>
      <c r="AA148" s="14"/>
      <c r="AB148" s="14"/>
      <c r="AC148" s="14"/>
      <c r="AD148" s="14"/>
      <c r="AE148" s="14"/>
      <c r="AT148" s="207" t="s">
        <v>218</v>
      </c>
      <c r="AU148" s="207" t="s">
        <v>88</v>
      </c>
      <c r="AV148" s="14" t="s">
        <v>212</v>
      </c>
      <c r="AW148" s="14" t="s">
        <v>35</v>
      </c>
      <c r="AX148" s="14" t="s">
        <v>86</v>
      </c>
      <c r="AY148" s="207" t="s">
        <v>205</v>
      </c>
    </row>
    <row r="149" s="2" customFormat="1" ht="24.15" customHeight="1">
      <c r="A149" s="38"/>
      <c r="B149" s="179"/>
      <c r="C149" s="180" t="s">
        <v>212</v>
      </c>
      <c r="D149" s="180" t="s">
        <v>207</v>
      </c>
      <c r="E149" s="181" t="s">
        <v>242</v>
      </c>
      <c r="F149" s="182" t="s">
        <v>243</v>
      </c>
      <c r="G149" s="183" t="s">
        <v>233</v>
      </c>
      <c r="H149" s="184">
        <v>10601.5</v>
      </c>
      <c r="I149" s="185"/>
      <c r="J149" s="184">
        <f>ROUND(I149*H149,2)</f>
        <v>0</v>
      </c>
      <c r="K149" s="182" t="s">
        <v>234</v>
      </c>
      <c r="L149" s="39"/>
      <c r="M149" s="186" t="s">
        <v>1</v>
      </c>
      <c r="N149" s="187" t="s">
        <v>44</v>
      </c>
      <c r="O149" s="77"/>
      <c r="P149" s="188">
        <f>O149*H149</f>
        <v>0</v>
      </c>
      <c r="Q149" s="188">
        <v>0</v>
      </c>
      <c r="R149" s="188">
        <f>Q149*H149</f>
        <v>0</v>
      </c>
      <c r="S149" s="188">
        <v>0</v>
      </c>
      <c r="T149" s="189">
        <f>S149*H149</f>
        <v>0</v>
      </c>
      <c r="U149" s="38"/>
      <c r="V149" s="38"/>
      <c r="W149" s="38"/>
      <c r="X149" s="38"/>
      <c r="Y149" s="38"/>
      <c r="Z149" s="38"/>
      <c r="AA149" s="38"/>
      <c r="AB149" s="38"/>
      <c r="AC149" s="38"/>
      <c r="AD149" s="38"/>
      <c r="AE149" s="38"/>
      <c r="AR149" s="190" t="s">
        <v>212</v>
      </c>
      <c r="AT149" s="190" t="s">
        <v>207</v>
      </c>
      <c r="AU149" s="190" t="s">
        <v>88</v>
      </c>
      <c r="AY149" s="19" t="s">
        <v>205</v>
      </c>
      <c r="BE149" s="191">
        <f>IF(N149="základní",J149,0)</f>
        <v>0</v>
      </c>
      <c r="BF149" s="191">
        <f>IF(N149="snížená",J149,0)</f>
        <v>0</v>
      </c>
      <c r="BG149" s="191">
        <f>IF(N149="zákl. přenesená",J149,0)</f>
        <v>0</v>
      </c>
      <c r="BH149" s="191">
        <f>IF(N149="sníž. přenesená",J149,0)</f>
        <v>0</v>
      </c>
      <c r="BI149" s="191">
        <f>IF(N149="nulová",J149,0)</f>
        <v>0</v>
      </c>
      <c r="BJ149" s="19" t="s">
        <v>86</v>
      </c>
      <c r="BK149" s="191">
        <f>ROUND(I149*H149,2)</f>
        <v>0</v>
      </c>
      <c r="BL149" s="19" t="s">
        <v>212</v>
      </c>
      <c r="BM149" s="190" t="s">
        <v>244</v>
      </c>
    </row>
    <row r="150" s="2" customFormat="1">
      <c r="A150" s="38"/>
      <c r="B150" s="39"/>
      <c r="C150" s="38"/>
      <c r="D150" s="192" t="s">
        <v>214</v>
      </c>
      <c r="E150" s="38"/>
      <c r="F150" s="193" t="s">
        <v>245</v>
      </c>
      <c r="G150" s="38"/>
      <c r="H150" s="38"/>
      <c r="I150" s="194"/>
      <c r="J150" s="38"/>
      <c r="K150" s="38"/>
      <c r="L150" s="39"/>
      <c r="M150" s="195"/>
      <c r="N150" s="196"/>
      <c r="O150" s="77"/>
      <c r="P150" s="77"/>
      <c r="Q150" s="77"/>
      <c r="R150" s="77"/>
      <c r="S150" s="77"/>
      <c r="T150" s="78"/>
      <c r="U150" s="38"/>
      <c r="V150" s="38"/>
      <c r="W150" s="38"/>
      <c r="X150" s="38"/>
      <c r="Y150" s="38"/>
      <c r="Z150" s="38"/>
      <c r="AA150" s="38"/>
      <c r="AB150" s="38"/>
      <c r="AC150" s="38"/>
      <c r="AD150" s="38"/>
      <c r="AE150" s="38"/>
      <c r="AT150" s="19" t="s">
        <v>214</v>
      </c>
      <c r="AU150" s="19" t="s">
        <v>88</v>
      </c>
    </row>
    <row r="151" s="2" customFormat="1">
      <c r="A151" s="38"/>
      <c r="B151" s="39"/>
      <c r="C151" s="38"/>
      <c r="D151" s="192" t="s">
        <v>237</v>
      </c>
      <c r="E151" s="38"/>
      <c r="F151" s="197" t="s">
        <v>246</v>
      </c>
      <c r="G151" s="38"/>
      <c r="H151" s="38"/>
      <c r="I151" s="194"/>
      <c r="J151" s="38"/>
      <c r="K151" s="38"/>
      <c r="L151" s="39"/>
      <c r="M151" s="195"/>
      <c r="N151" s="196"/>
      <c r="O151" s="77"/>
      <c r="P151" s="77"/>
      <c r="Q151" s="77"/>
      <c r="R151" s="77"/>
      <c r="S151" s="77"/>
      <c r="T151" s="78"/>
      <c r="U151" s="38"/>
      <c r="V151" s="38"/>
      <c r="W151" s="38"/>
      <c r="X151" s="38"/>
      <c r="Y151" s="38"/>
      <c r="Z151" s="38"/>
      <c r="AA151" s="38"/>
      <c r="AB151" s="38"/>
      <c r="AC151" s="38"/>
      <c r="AD151" s="38"/>
      <c r="AE151" s="38"/>
      <c r="AT151" s="19" t="s">
        <v>237</v>
      </c>
      <c r="AU151" s="19" t="s">
        <v>88</v>
      </c>
    </row>
    <row r="152" s="15" customFormat="1">
      <c r="A152" s="15"/>
      <c r="B152" s="223"/>
      <c r="C152" s="15"/>
      <c r="D152" s="192" t="s">
        <v>218</v>
      </c>
      <c r="E152" s="224" t="s">
        <v>1</v>
      </c>
      <c r="F152" s="225" t="s">
        <v>247</v>
      </c>
      <c r="G152" s="15"/>
      <c r="H152" s="224" t="s">
        <v>1</v>
      </c>
      <c r="I152" s="226"/>
      <c r="J152" s="15"/>
      <c r="K152" s="15"/>
      <c r="L152" s="223"/>
      <c r="M152" s="227"/>
      <c r="N152" s="228"/>
      <c r="O152" s="228"/>
      <c r="P152" s="228"/>
      <c r="Q152" s="228"/>
      <c r="R152" s="228"/>
      <c r="S152" s="228"/>
      <c r="T152" s="229"/>
      <c r="U152" s="15"/>
      <c r="V152" s="15"/>
      <c r="W152" s="15"/>
      <c r="X152" s="15"/>
      <c r="Y152" s="15"/>
      <c r="Z152" s="15"/>
      <c r="AA152" s="15"/>
      <c r="AB152" s="15"/>
      <c r="AC152" s="15"/>
      <c r="AD152" s="15"/>
      <c r="AE152" s="15"/>
      <c r="AT152" s="224" t="s">
        <v>218</v>
      </c>
      <c r="AU152" s="224" t="s">
        <v>88</v>
      </c>
      <c r="AV152" s="15" t="s">
        <v>86</v>
      </c>
      <c r="AW152" s="15" t="s">
        <v>35</v>
      </c>
      <c r="AX152" s="15" t="s">
        <v>79</v>
      </c>
      <c r="AY152" s="224" t="s">
        <v>205</v>
      </c>
    </row>
    <row r="153" s="13" customFormat="1">
      <c r="A153" s="13"/>
      <c r="B153" s="198"/>
      <c r="C153" s="13"/>
      <c r="D153" s="192" t="s">
        <v>218</v>
      </c>
      <c r="E153" s="199" t="s">
        <v>1</v>
      </c>
      <c r="F153" s="200" t="s">
        <v>248</v>
      </c>
      <c r="G153" s="13"/>
      <c r="H153" s="201">
        <v>1604</v>
      </c>
      <c r="I153" s="202"/>
      <c r="J153" s="13"/>
      <c r="K153" s="13"/>
      <c r="L153" s="198"/>
      <c r="M153" s="203"/>
      <c r="N153" s="204"/>
      <c r="O153" s="204"/>
      <c r="P153" s="204"/>
      <c r="Q153" s="204"/>
      <c r="R153" s="204"/>
      <c r="S153" s="204"/>
      <c r="T153" s="205"/>
      <c r="U153" s="13"/>
      <c r="V153" s="13"/>
      <c r="W153" s="13"/>
      <c r="X153" s="13"/>
      <c r="Y153" s="13"/>
      <c r="Z153" s="13"/>
      <c r="AA153" s="13"/>
      <c r="AB153" s="13"/>
      <c r="AC153" s="13"/>
      <c r="AD153" s="13"/>
      <c r="AE153" s="13"/>
      <c r="AT153" s="199" t="s">
        <v>218</v>
      </c>
      <c r="AU153" s="199" t="s">
        <v>88</v>
      </c>
      <c r="AV153" s="13" t="s">
        <v>88</v>
      </c>
      <c r="AW153" s="13" t="s">
        <v>35</v>
      </c>
      <c r="AX153" s="13" t="s">
        <v>79</v>
      </c>
      <c r="AY153" s="199" t="s">
        <v>205</v>
      </c>
    </row>
    <row r="154" s="15" customFormat="1">
      <c r="A154" s="15"/>
      <c r="B154" s="223"/>
      <c r="C154" s="15"/>
      <c r="D154" s="192" t="s">
        <v>218</v>
      </c>
      <c r="E154" s="224" t="s">
        <v>1</v>
      </c>
      <c r="F154" s="225" t="s">
        <v>249</v>
      </c>
      <c r="G154" s="15"/>
      <c r="H154" s="224" t="s">
        <v>1</v>
      </c>
      <c r="I154" s="226"/>
      <c r="J154" s="15"/>
      <c r="K154" s="15"/>
      <c r="L154" s="223"/>
      <c r="M154" s="227"/>
      <c r="N154" s="228"/>
      <c r="O154" s="228"/>
      <c r="P154" s="228"/>
      <c r="Q154" s="228"/>
      <c r="R154" s="228"/>
      <c r="S154" s="228"/>
      <c r="T154" s="229"/>
      <c r="U154" s="15"/>
      <c r="V154" s="15"/>
      <c r="W154" s="15"/>
      <c r="X154" s="15"/>
      <c r="Y154" s="15"/>
      <c r="Z154" s="15"/>
      <c r="AA154" s="15"/>
      <c r="AB154" s="15"/>
      <c r="AC154" s="15"/>
      <c r="AD154" s="15"/>
      <c r="AE154" s="15"/>
      <c r="AT154" s="224" t="s">
        <v>218</v>
      </c>
      <c r="AU154" s="224" t="s">
        <v>88</v>
      </c>
      <c r="AV154" s="15" t="s">
        <v>86</v>
      </c>
      <c r="AW154" s="15" t="s">
        <v>35</v>
      </c>
      <c r="AX154" s="15" t="s">
        <v>79</v>
      </c>
      <c r="AY154" s="224" t="s">
        <v>205</v>
      </c>
    </row>
    <row r="155" s="13" customFormat="1">
      <c r="A155" s="13"/>
      <c r="B155" s="198"/>
      <c r="C155" s="13"/>
      <c r="D155" s="192" t="s">
        <v>218</v>
      </c>
      <c r="E155" s="199" t="s">
        <v>1</v>
      </c>
      <c r="F155" s="200" t="s">
        <v>250</v>
      </c>
      <c r="G155" s="13"/>
      <c r="H155" s="201">
        <v>3319</v>
      </c>
      <c r="I155" s="202"/>
      <c r="J155" s="13"/>
      <c r="K155" s="13"/>
      <c r="L155" s="198"/>
      <c r="M155" s="203"/>
      <c r="N155" s="204"/>
      <c r="O155" s="204"/>
      <c r="P155" s="204"/>
      <c r="Q155" s="204"/>
      <c r="R155" s="204"/>
      <c r="S155" s="204"/>
      <c r="T155" s="205"/>
      <c r="U155" s="13"/>
      <c r="V155" s="13"/>
      <c r="W155" s="13"/>
      <c r="X155" s="13"/>
      <c r="Y155" s="13"/>
      <c r="Z155" s="13"/>
      <c r="AA155" s="13"/>
      <c r="AB155" s="13"/>
      <c r="AC155" s="13"/>
      <c r="AD155" s="13"/>
      <c r="AE155" s="13"/>
      <c r="AT155" s="199" t="s">
        <v>218</v>
      </c>
      <c r="AU155" s="199" t="s">
        <v>88</v>
      </c>
      <c r="AV155" s="13" t="s">
        <v>88</v>
      </c>
      <c r="AW155" s="13" t="s">
        <v>35</v>
      </c>
      <c r="AX155" s="13" t="s">
        <v>79</v>
      </c>
      <c r="AY155" s="199" t="s">
        <v>205</v>
      </c>
    </row>
    <row r="156" s="15" customFormat="1">
      <c r="A156" s="15"/>
      <c r="B156" s="223"/>
      <c r="C156" s="15"/>
      <c r="D156" s="192" t="s">
        <v>218</v>
      </c>
      <c r="E156" s="224" t="s">
        <v>1</v>
      </c>
      <c r="F156" s="225" t="s">
        <v>251</v>
      </c>
      <c r="G156" s="15"/>
      <c r="H156" s="224" t="s">
        <v>1</v>
      </c>
      <c r="I156" s="226"/>
      <c r="J156" s="15"/>
      <c r="K156" s="15"/>
      <c r="L156" s="223"/>
      <c r="M156" s="227"/>
      <c r="N156" s="228"/>
      <c r="O156" s="228"/>
      <c r="P156" s="228"/>
      <c r="Q156" s="228"/>
      <c r="R156" s="228"/>
      <c r="S156" s="228"/>
      <c r="T156" s="229"/>
      <c r="U156" s="15"/>
      <c r="V156" s="15"/>
      <c r="W156" s="15"/>
      <c r="X156" s="15"/>
      <c r="Y156" s="15"/>
      <c r="Z156" s="15"/>
      <c r="AA156" s="15"/>
      <c r="AB156" s="15"/>
      <c r="AC156" s="15"/>
      <c r="AD156" s="15"/>
      <c r="AE156" s="15"/>
      <c r="AT156" s="224" t="s">
        <v>218</v>
      </c>
      <c r="AU156" s="224" t="s">
        <v>88</v>
      </c>
      <c r="AV156" s="15" t="s">
        <v>86</v>
      </c>
      <c r="AW156" s="15" t="s">
        <v>35</v>
      </c>
      <c r="AX156" s="15" t="s">
        <v>79</v>
      </c>
      <c r="AY156" s="224" t="s">
        <v>205</v>
      </c>
    </row>
    <row r="157" s="13" customFormat="1">
      <c r="A157" s="13"/>
      <c r="B157" s="198"/>
      <c r="C157" s="13"/>
      <c r="D157" s="192" t="s">
        <v>218</v>
      </c>
      <c r="E157" s="199" t="s">
        <v>1</v>
      </c>
      <c r="F157" s="200" t="s">
        <v>252</v>
      </c>
      <c r="G157" s="13"/>
      <c r="H157" s="201">
        <v>3650</v>
      </c>
      <c r="I157" s="202"/>
      <c r="J157" s="13"/>
      <c r="K157" s="13"/>
      <c r="L157" s="198"/>
      <c r="M157" s="203"/>
      <c r="N157" s="204"/>
      <c r="O157" s="204"/>
      <c r="P157" s="204"/>
      <c r="Q157" s="204"/>
      <c r="R157" s="204"/>
      <c r="S157" s="204"/>
      <c r="T157" s="205"/>
      <c r="U157" s="13"/>
      <c r="V157" s="13"/>
      <c r="W157" s="13"/>
      <c r="X157" s="13"/>
      <c r="Y157" s="13"/>
      <c r="Z157" s="13"/>
      <c r="AA157" s="13"/>
      <c r="AB157" s="13"/>
      <c r="AC157" s="13"/>
      <c r="AD157" s="13"/>
      <c r="AE157" s="13"/>
      <c r="AT157" s="199" t="s">
        <v>218</v>
      </c>
      <c r="AU157" s="199" t="s">
        <v>88</v>
      </c>
      <c r="AV157" s="13" t="s">
        <v>88</v>
      </c>
      <c r="AW157" s="13" t="s">
        <v>35</v>
      </c>
      <c r="AX157" s="13" t="s">
        <v>79</v>
      </c>
      <c r="AY157" s="199" t="s">
        <v>205</v>
      </c>
    </row>
    <row r="158" s="15" customFormat="1">
      <c r="A158" s="15"/>
      <c r="B158" s="223"/>
      <c r="C158" s="15"/>
      <c r="D158" s="192" t="s">
        <v>218</v>
      </c>
      <c r="E158" s="224" t="s">
        <v>1</v>
      </c>
      <c r="F158" s="225" t="s">
        <v>253</v>
      </c>
      <c r="G158" s="15"/>
      <c r="H158" s="224" t="s">
        <v>1</v>
      </c>
      <c r="I158" s="226"/>
      <c r="J158" s="15"/>
      <c r="K158" s="15"/>
      <c r="L158" s="223"/>
      <c r="M158" s="227"/>
      <c r="N158" s="228"/>
      <c r="O158" s="228"/>
      <c r="P158" s="228"/>
      <c r="Q158" s="228"/>
      <c r="R158" s="228"/>
      <c r="S158" s="228"/>
      <c r="T158" s="229"/>
      <c r="U158" s="15"/>
      <c r="V158" s="15"/>
      <c r="W158" s="15"/>
      <c r="X158" s="15"/>
      <c r="Y158" s="15"/>
      <c r="Z158" s="15"/>
      <c r="AA158" s="15"/>
      <c r="AB158" s="15"/>
      <c r="AC158" s="15"/>
      <c r="AD158" s="15"/>
      <c r="AE158" s="15"/>
      <c r="AT158" s="224" t="s">
        <v>218</v>
      </c>
      <c r="AU158" s="224" t="s">
        <v>88</v>
      </c>
      <c r="AV158" s="15" t="s">
        <v>86</v>
      </c>
      <c r="AW158" s="15" t="s">
        <v>35</v>
      </c>
      <c r="AX158" s="15" t="s">
        <v>79</v>
      </c>
      <c r="AY158" s="224" t="s">
        <v>205</v>
      </c>
    </row>
    <row r="159" s="15" customFormat="1">
      <c r="A159" s="15"/>
      <c r="B159" s="223"/>
      <c r="C159" s="15"/>
      <c r="D159" s="192" t="s">
        <v>218</v>
      </c>
      <c r="E159" s="224" t="s">
        <v>1</v>
      </c>
      <c r="F159" s="225" t="s">
        <v>254</v>
      </c>
      <c r="G159" s="15"/>
      <c r="H159" s="224" t="s">
        <v>1</v>
      </c>
      <c r="I159" s="226"/>
      <c r="J159" s="15"/>
      <c r="K159" s="15"/>
      <c r="L159" s="223"/>
      <c r="M159" s="227"/>
      <c r="N159" s="228"/>
      <c r="O159" s="228"/>
      <c r="P159" s="228"/>
      <c r="Q159" s="228"/>
      <c r="R159" s="228"/>
      <c r="S159" s="228"/>
      <c r="T159" s="229"/>
      <c r="U159" s="15"/>
      <c r="V159" s="15"/>
      <c r="W159" s="15"/>
      <c r="X159" s="15"/>
      <c r="Y159" s="15"/>
      <c r="Z159" s="15"/>
      <c r="AA159" s="15"/>
      <c r="AB159" s="15"/>
      <c r="AC159" s="15"/>
      <c r="AD159" s="15"/>
      <c r="AE159" s="15"/>
      <c r="AT159" s="224" t="s">
        <v>218</v>
      </c>
      <c r="AU159" s="224" t="s">
        <v>88</v>
      </c>
      <c r="AV159" s="15" t="s">
        <v>86</v>
      </c>
      <c r="AW159" s="15" t="s">
        <v>35</v>
      </c>
      <c r="AX159" s="15" t="s">
        <v>79</v>
      </c>
      <c r="AY159" s="224" t="s">
        <v>205</v>
      </c>
    </row>
    <row r="160" s="13" customFormat="1">
      <c r="A160" s="13"/>
      <c r="B160" s="198"/>
      <c r="C160" s="13"/>
      <c r="D160" s="192" t="s">
        <v>218</v>
      </c>
      <c r="E160" s="199" t="s">
        <v>1</v>
      </c>
      <c r="F160" s="200" t="s">
        <v>255</v>
      </c>
      <c r="G160" s="13"/>
      <c r="H160" s="201">
        <v>500</v>
      </c>
      <c r="I160" s="202"/>
      <c r="J160" s="13"/>
      <c r="K160" s="13"/>
      <c r="L160" s="198"/>
      <c r="M160" s="203"/>
      <c r="N160" s="204"/>
      <c r="O160" s="204"/>
      <c r="P160" s="204"/>
      <c r="Q160" s="204"/>
      <c r="R160" s="204"/>
      <c r="S160" s="204"/>
      <c r="T160" s="205"/>
      <c r="U160" s="13"/>
      <c r="V160" s="13"/>
      <c r="W160" s="13"/>
      <c r="X160" s="13"/>
      <c r="Y160" s="13"/>
      <c r="Z160" s="13"/>
      <c r="AA160" s="13"/>
      <c r="AB160" s="13"/>
      <c r="AC160" s="13"/>
      <c r="AD160" s="13"/>
      <c r="AE160" s="13"/>
      <c r="AT160" s="199" t="s">
        <v>218</v>
      </c>
      <c r="AU160" s="199" t="s">
        <v>88</v>
      </c>
      <c r="AV160" s="13" t="s">
        <v>88</v>
      </c>
      <c r="AW160" s="13" t="s">
        <v>35</v>
      </c>
      <c r="AX160" s="13" t="s">
        <v>79</v>
      </c>
      <c r="AY160" s="199" t="s">
        <v>205</v>
      </c>
    </row>
    <row r="161" s="15" customFormat="1">
      <c r="A161" s="15"/>
      <c r="B161" s="223"/>
      <c r="C161" s="15"/>
      <c r="D161" s="192" t="s">
        <v>218</v>
      </c>
      <c r="E161" s="224" t="s">
        <v>1</v>
      </c>
      <c r="F161" s="225" t="s">
        <v>256</v>
      </c>
      <c r="G161" s="15"/>
      <c r="H161" s="224" t="s">
        <v>1</v>
      </c>
      <c r="I161" s="226"/>
      <c r="J161" s="15"/>
      <c r="K161" s="15"/>
      <c r="L161" s="223"/>
      <c r="M161" s="227"/>
      <c r="N161" s="228"/>
      <c r="O161" s="228"/>
      <c r="P161" s="228"/>
      <c r="Q161" s="228"/>
      <c r="R161" s="228"/>
      <c r="S161" s="228"/>
      <c r="T161" s="229"/>
      <c r="U161" s="15"/>
      <c r="V161" s="15"/>
      <c r="W161" s="15"/>
      <c r="X161" s="15"/>
      <c r="Y161" s="15"/>
      <c r="Z161" s="15"/>
      <c r="AA161" s="15"/>
      <c r="AB161" s="15"/>
      <c r="AC161" s="15"/>
      <c r="AD161" s="15"/>
      <c r="AE161" s="15"/>
      <c r="AT161" s="224" t="s">
        <v>218</v>
      </c>
      <c r="AU161" s="224" t="s">
        <v>88</v>
      </c>
      <c r="AV161" s="15" t="s">
        <v>86</v>
      </c>
      <c r="AW161" s="15" t="s">
        <v>35</v>
      </c>
      <c r="AX161" s="15" t="s">
        <v>79</v>
      </c>
      <c r="AY161" s="224" t="s">
        <v>205</v>
      </c>
    </row>
    <row r="162" s="13" customFormat="1">
      <c r="A162" s="13"/>
      <c r="B162" s="198"/>
      <c r="C162" s="13"/>
      <c r="D162" s="192" t="s">
        <v>218</v>
      </c>
      <c r="E162" s="199" t="s">
        <v>1</v>
      </c>
      <c r="F162" s="200" t="s">
        <v>257</v>
      </c>
      <c r="G162" s="13"/>
      <c r="H162" s="201">
        <v>1528.5</v>
      </c>
      <c r="I162" s="202"/>
      <c r="J162" s="13"/>
      <c r="K162" s="13"/>
      <c r="L162" s="198"/>
      <c r="M162" s="203"/>
      <c r="N162" s="204"/>
      <c r="O162" s="204"/>
      <c r="P162" s="204"/>
      <c r="Q162" s="204"/>
      <c r="R162" s="204"/>
      <c r="S162" s="204"/>
      <c r="T162" s="205"/>
      <c r="U162" s="13"/>
      <c r="V162" s="13"/>
      <c r="W162" s="13"/>
      <c r="X162" s="13"/>
      <c r="Y162" s="13"/>
      <c r="Z162" s="13"/>
      <c r="AA162" s="13"/>
      <c r="AB162" s="13"/>
      <c r="AC162" s="13"/>
      <c r="AD162" s="13"/>
      <c r="AE162" s="13"/>
      <c r="AT162" s="199" t="s">
        <v>218</v>
      </c>
      <c r="AU162" s="199" t="s">
        <v>88</v>
      </c>
      <c r="AV162" s="13" t="s">
        <v>88</v>
      </c>
      <c r="AW162" s="13" t="s">
        <v>35</v>
      </c>
      <c r="AX162" s="13" t="s">
        <v>79</v>
      </c>
      <c r="AY162" s="199" t="s">
        <v>205</v>
      </c>
    </row>
    <row r="163" s="14" customFormat="1">
      <c r="A163" s="14"/>
      <c r="B163" s="206"/>
      <c r="C163" s="14"/>
      <c r="D163" s="192" t="s">
        <v>218</v>
      </c>
      <c r="E163" s="207" t="s">
        <v>1</v>
      </c>
      <c r="F163" s="208" t="s">
        <v>220</v>
      </c>
      <c r="G163" s="14"/>
      <c r="H163" s="209">
        <v>10601.5</v>
      </c>
      <c r="I163" s="210"/>
      <c r="J163" s="14"/>
      <c r="K163" s="14"/>
      <c r="L163" s="206"/>
      <c r="M163" s="211"/>
      <c r="N163" s="212"/>
      <c r="O163" s="212"/>
      <c r="P163" s="212"/>
      <c r="Q163" s="212"/>
      <c r="R163" s="212"/>
      <c r="S163" s="212"/>
      <c r="T163" s="213"/>
      <c r="U163" s="14"/>
      <c r="V163" s="14"/>
      <c r="W163" s="14"/>
      <c r="X163" s="14"/>
      <c r="Y163" s="14"/>
      <c r="Z163" s="14"/>
      <c r="AA163" s="14"/>
      <c r="AB163" s="14"/>
      <c r="AC163" s="14"/>
      <c r="AD163" s="14"/>
      <c r="AE163" s="14"/>
      <c r="AT163" s="207" t="s">
        <v>218</v>
      </c>
      <c r="AU163" s="207" t="s">
        <v>88</v>
      </c>
      <c r="AV163" s="14" t="s">
        <v>212</v>
      </c>
      <c r="AW163" s="14" t="s">
        <v>35</v>
      </c>
      <c r="AX163" s="14" t="s">
        <v>86</v>
      </c>
      <c r="AY163" s="207" t="s">
        <v>205</v>
      </c>
    </row>
    <row r="164" s="2" customFormat="1" ht="24.15" customHeight="1">
      <c r="A164" s="38"/>
      <c r="B164" s="179"/>
      <c r="C164" s="180" t="s">
        <v>258</v>
      </c>
      <c r="D164" s="180" t="s">
        <v>207</v>
      </c>
      <c r="E164" s="181" t="s">
        <v>259</v>
      </c>
      <c r="F164" s="182" t="s">
        <v>260</v>
      </c>
      <c r="G164" s="183" t="s">
        <v>233</v>
      </c>
      <c r="H164" s="184">
        <v>1227</v>
      </c>
      <c r="I164" s="185"/>
      <c r="J164" s="184">
        <f>ROUND(I164*H164,2)</f>
        <v>0</v>
      </c>
      <c r="K164" s="182" t="s">
        <v>211</v>
      </c>
      <c r="L164" s="39"/>
      <c r="M164" s="186" t="s">
        <v>1</v>
      </c>
      <c r="N164" s="187" t="s">
        <v>44</v>
      </c>
      <c r="O164" s="77"/>
      <c r="P164" s="188">
        <f>O164*H164</f>
        <v>0</v>
      </c>
      <c r="Q164" s="188">
        <v>0</v>
      </c>
      <c r="R164" s="188">
        <f>Q164*H164</f>
        <v>0</v>
      </c>
      <c r="S164" s="188">
        <v>0</v>
      </c>
      <c r="T164" s="189">
        <f>S164*H164</f>
        <v>0</v>
      </c>
      <c r="U164" s="38"/>
      <c r="V164" s="38"/>
      <c r="W164" s="38"/>
      <c r="X164" s="38"/>
      <c r="Y164" s="38"/>
      <c r="Z164" s="38"/>
      <c r="AA164" s="38"/>
      <c r="AB164" s="38"/>
      <c r="AC164" s="38"/>
      <c r="AD164" s="38"/>
      <c r="AE164" s="38"/>
      <c r="AR164" s="190" t="s">
        <v>212</v>
      </c>
      <c r="AT164" s="190" t="s">
        <v>207</v>
      </c>
      <c r="AU164" s="190" t="s">
        <v>88</v>
      </c>
      <c r="AY164" s="19" t="s">
        <v>205</v>
      </c>
      <c r="BE164" s="191">
        <f>IF(N164="základní",J164,0)</f>
        <v>0</v>
      </c>
      <c r="BF164" s="191">
        <f>IF(N164="snížená",J164,0)</f>
        <v>0</v>
      </c>
      <c r="BG164" s="191">
        <f>IF(N164="zákl. přenesená",J164,0)</f>
        <v>0</v>
      </c>
      <c r="BH164" s="191">
        <f>IF(N164="sníž. přenesená",J164,0)</f>
        <v>0</v>
      </c>
      <c r="BI164" s="191">
        <f>IF(N164="nulová",J164,0)</f>
        <v>0</v>
      </c>
      <c r="BJ164" s="19" t="s">
        <v>86</v>
      </c>
      <c r="BK164" s="191">
        <f>ROUND(I164*H164,2)</f>
        <v>0</v>
      </c>
      <c r="BL164" s="19" t="s">
        <v>212</v>
      </c>
      <c r="BM164" s="190" t="s">
        <v>261</v>
      </c>
    </row>
    <row r="165" s="13" customFormat="1">
      <c r="A165" s="13"/>
      <c r="B165" s="198"/>
      <c r="C165" s="13"/>
      <c r="D165" s="192" t="s">
        <v>218</v>
      </c>
      <c r="E165" s="199" t="s">
        <v>1</v>
      </c>
      <c r="F165" s="200" t="s">
        <v>262</v>
      </c>
      <c r="G165" s="13"/>
      <c r="H165" s="201">
        <v>1227</v>
      </c>
      <c r="I165" s="202"/>
      <c r="J165" s="13"/>
      <c r="K165" s="13"/>
      <c r="L165" s="198"/>
      <c r="M165" s="203"/>
      <c r="N165" s="204"/>
      <c r="O165" s="204"/>
      <c r="P165" s="204"/>
      <c r="Q165" s="204"/>
      <c r="R165" s="204"/>
      <c r="S165" s="204"/>
      <c r="T165" s="205"/>
      <c r="U165" s="13"/>
      <c r="V165" s="13"/>
      <c r="W165" s="13"/>
      <c r="X165" s="13"/>
      <c r="Y165" s="13"/>
      <c r="Z165" s="13"/>
      <c r="AA165" s="13"/>
      <c r="AB165" s="13"/>
      <c r="AC165" s="13"/>
      <c r="AD165" s="13"/>
      <c r="AE165" s="13"/>
      <c r="AT165" s="199" t="s">
        <v>218</v>
      </c>
      <c r="AU165" s="199" t="s">
        <v>88</v>
      </c>
      <c r="AV165" s="13" t="s">
        <v>88</v>
      </c>
      <c r="AW165" s="13" t="s">
        <v>35</v>
      </c>
      <c r="AX165" s="13" t="s">
        <v>79</v>
      </c>
      <c r="AY165" s="199" t="s">
        <v>205</v>
      </c>
    </row>
    <row r="166" s="14" customFormat="1">
      <c r="A166" s="14"/>
      <c r="B166" s="206"/>
      <c r="C166" s="14"/>
      <c r="D166" s="192" t="s">
        <v>218</v>
      </c>
      <c r="E166" s="207" t="s">
        <v>1</v>
      </c>
      <c r="F166" s="208" t="s">
        <v>220</v>
      </c>
      <c r="G166" s="14"/>
      <c r="H166" s="209">
        <v>1227</v>
      </c>
      <c r="I166" s="210"/>
      <c r="J166" s="14"/>
      <c r="K166" s="14"/>
      <c r="L166" s="206"/>
      <c r="M166" s="211"/>
      <c r="N166" s="212"/>
      <c r="O166" s="212"/>
      <c r="P166" s="212"/>
      <c r="Q166" s="212"/>
      <c r="R166" s="212"/>
      <c r="S166" s="212"/>
      <c r="T166" s="213"/>
      <c r="U166" s="14"/>
      <c r="V166" s="14"/>
      <c r="W166" s="14"/>
      <c r="X166" s="14"/>
      <c r="Y166" s="14"/>
      <c r="Z166" s="14"/>
      <c r="AA166" s="14"/>
      <c r="AB166" s="14"/>
      <c r="AC166" s="14"/>
      <c r="AD166" s="14"/>
      <c r="AE166" s="14"/>
      <c r="AT166" s="207" t="s">
        <v>218</v>
      </c>
      <c r="AU166" s="207" t="s">
        <v>88</v>
      </c>
      <c r="AV166" s="14" t="s">
        <v>212</v>
      </c>
      <c r="AW166" s="14" t="s">
        <v>35</v>
      </c>
      <c r="AX166" s="14" t="s">
        <v>86</v>
      </c>
      <c r="AY166" s="207" t="s">
        <v>205</v>
      </c>
    </row>
    <row r="167" s="2" customFormat="1" ht="21.75" customHeight="1">
      <c r="A167" s="38"/>
      <c r="B167" s="179"/>
      <c r="C167" s="180" t="s">
        <v>263</v>
      </c>
      <c r="D167" s="180" t="s">
        <v>207</v>
      </c>
      <c r="E167" s="181" t="s">
        <v>264</v>
      </c>
      <c r="F167" s="182" t="s">
        <v>265</v>
      </c>
      <c r="G167" s="183" t="s">
        <v>233</v>
      </c>
      <c r="H167" s="184">
        <v>5347.5</v>
      </c>
      <c r="I167" s="185"/>
      <c r="J167" s="184">
        <f>ROUND(I167*H167,2)</f>
        <v>0</v>
      </c>
      <c r="K167" s="182" t="s">
        <v>234</v>
      </c>
      <c r="L167" s="39"/>
      <c r="M167" s="186" t="s">
        <v>1</v>
      </c>
      <c r="N167" s="187" t="s">
        <v>44</v>
      </c>
      <c r="O167" s="77"/>
      <c r="P167" s="188">
        <f>O167*H167</f>
        <v>0</v>
      </c>
      <c r="Q167" s="188">
        <v>0</v>
      </c>
      <c r="R167" s="188">
        <f>Q167*H167</f>
        <v>0</v>
      </c>
      <c r="S167" s="188">
        <v>0</v>
      </c>
      <c r="T167" s="189">
        <f>S167*H167</f>
        <v>0</v>
      </c>
      <c r="U167" s="38"/>
      <c r="V167" s="38"/>
      <c r="W167" s="38"/>
      <c r="X167" s="38"/>
      <c r="Y167" s="38"/>
      <c r="Z167" s="38"/>
      <c r="AA167" s="38"/>
      <c r="AB167" s="38"/>
      <c r="AC167" s="38"/>
      <c r="AD167" s="38"/>
      <c r="AE167" s="38"/>
      <c r="AR167" s="190" t="s">
        <v>212</v>
      </c>
      <c r="AT167" s="190" t="s">
        <v>207</v>
      </c>
      <c r="AU167" s="190" t="s">
        <v>88</v>
      </c>
      <c r="AY167" s="19" t="s">
        <v>205</v>
      </c>
      <c r="BE167" s="191">
        <f>IF(N167="základní",J167,0)</f>
        <v>0</v>
      </c>
      <c r="BF167" s="191">
        <f>IF(N167="snížená",J167,0)</f>
        <v>0</v>
      </c>
      <c r="BG167" s="191">
        <f>IF(N167="zákl. přenesená",J167,0)</f>
        <v>0</v>
      </c>
      <c r="BH167" s="191">
        <f>IF(N167="sníž. přenesená",J167,0)</f>
        <v>0</v>
      </c>
      <c r="BI167" s="191">
        <f>IF(N167="nulová",J167,0)</f>
        <v>0</v>
      </c>
      <c r="BJ167" s="19" t="s">
        <v>86</v>
      </c>
      <c r="BK167" s="191">
        <f>ROUND(I167*H167,2)</f>
        <v>0</v>
      </c>
      <c r="BL167" s="19" t="s">
        <v>212</v>
      </c>
      <c r="BM167" s="190" t="s">
        <v>266</v>
      </c>
    </row>
    <row r="168" s="2" customFormat="1">
      <c r="A168" s="38"/>
      <c r="B168" s="39"/>
      <c r="C168" s="38"/>
      <c r="D168" s="192" t="s">
        <v>214</v>
      </c>
      <c r="E168" s="38"/>
      <c r="F168" s="193" t="s">
        <v>267</v>
      </c>
      <c r="G168" s="38"/>
      <c r="H168" s="38"/>
      <c r="I168" s="194"/>
      <c r="J168" s="38"/>
      <c r="K168" s="38"/>
      <c r="L168" s="39"/>
      <c r="M168" s="195"/>
      <c r="N168" s="196"/>
      <c r="O168" s="77"/>
      <c r="P168" s="77"/>
      <c r="Q168" s="77"/>
      <c r="R168" s="77"/>
      <c r="S168" s="77"/>
      <c r="T168" s="78"/>
      <c r="U168" s="38"/>
      <c r="V168" s="38"/>
      <c r="W168" s="38"/>
      <c r="X168" s="38"/>
      <c r="Y168" s="38"/>
      <c r="Z168" s="38"/>
      <c r="AA168" s="38"/>
      <c r="AB168" s="38"/>
      <c r="AC168" s="38"/>
      <c r="AD168" s="38"/>
      <c r="AE168" s="38"/>
      <c r="AT168" s="19" t="s">
        <v>214</v>
      </c>
      <c r="AU168" s="19" t="s">
        <v>88</v>
      </c>
    </row>
    <row r="169" s="2" customFormat="1">
      <c r="A169" s="38"/>
      <c r="B169" s="39"/>
      <c r="C169" s="38"/>
      <c r="D169" s="192" t="s">
        <v>237</v>
      </c>
      <c r="E169" s="38"/>
      <c r="F169" s="197" t="s">
        <v>268</v>
      </c>
      <c r="G169" s="38"/>
      <c r="H169" s="38"/>
      <c r="I169" s="194"/>
      <c r="J169" s="38"/>
      <c r="K169" s="38"/>
      <c r="L169" s="39"/>
      <c r="M169" s="195"/>
      <c r="N169" s="196"/>
      <c r="O169" s="77"/>
      <c r="P169" s="77"/>
      <c r="Q169" s="77"/>
      <c r="R169" s="77"/>
      <c r="S169" s="77"/>
      <c r="T169" s="78"/>
      <c r="U169" s="38"/>
      <c r="V169" s="38"/>
      <c r="W169" s="38"/>
      <c r="X169" s="38"/>
      <c r="Y169" s="38"/>
      <c r="Z169" s="38"/>
      <c r="AA169" s="38"/>
      <c r="AB169" s="38"/>
      <c r="AC169" s="38"/>
      <c r="AD169" s="38"/>
      <c r="AE169" s="38"/>
      <c r="AT169" s="19" t="s">
        <v>237</v>
      </c>
      <c r="AU169" s="19" t="s">
        <v>88</v>
      </c>
    </row>
    <row r="170" s="15" customFormat="1">
      <c r="A170" s="15"/>
      <c r="B170" s="223"/>
      <c r="C170" s="15"/>
      <c r="D170" s="192" t="s">
        <v>218</v>
      </c>
      <c r="E170" s="224" t="s">
        <v>1</v>
      </c>
      <c r="F170" s="225" t="s">
        <v>269</v>
      </c>
      <c r="G170" s="15"/>
      <c r="H170" s="224" t="s">
        <v>1</v>
      </c>
      <c r="I170" s="226"/>
      <c r="J170" s="15"/>
      <c r="K170" s="15"/>
      <c r="L170" s="223"/>
      <c r="M170" s="227"/>
      <c r="N170" s="228"/>
      <c r="O170" s="228"/>
      <c r="P170" s="228"/>
      <c r="Q170" s="228"/>
      <c r="R170" s="228"/>
      <c r="S170" s="228"/>
      <c r="T170" s="229"/>
      <c r="U170" s="15"/>
      <c r="V170" s="15"/>
      <c r="W170" s="15"/>
      <c r="X170" s="15"/>
      <c r="Y170" s="15"/>
      <c r="Z170" s="15"/>
      <c r="AA170" s="15"/>
      <c r="AB170" s="15"/>
      <c r="AC170" s="15"/>
      <c r="AD170" s="15"/>
      <c r="AE170" s="15"/>
      <c r="AT170" s="224" t="s">
        <v>218</v>
      </c>
      <c r="AU170" s="224" t="s">
        <v>88</v>
      </c>
      <c r="AV170" s="15" t="s">
        <v>86</v>
      </c>
      <c r="AW170" s="15" t="s">
        <v>35</v>
      </c>
      <c r="AX170" s="15" t="s">
        <v>79</v>
      </c>
      <c r="AY170" s="224" t="s">
        <v>205</v>
      </c>
    </row>
    <row r="171" s="13" customFormat="1">
      <c r="A171" s="13"/>
      <c r="B171" s="198"/>
      <c r="C171" s="13"/>
      <c r="D171" s="192" t="s">
        <v>218</v>
      </c>
      <c r="E171" s="199" t="s">
        <v>1</v>
      </c>
      <c r="F171" s="200" t="s">
        <v>250</v>
      </c>
      <c r="G171" s="13"/>
      <c r="H171" s="201">
        <v>3319</v>
      </c>
      <c r="I171" s="202"/>
      <c r="J171" s="13"/>
      <c r="K171" s="13"/>
      <c r="L171" s="198"/>
      <c r="M171" s="203"/>
      <c r="N171" s="204"/>
      <c r="O171" s="204"/>
      <c r="P171" s="204"/>
      <c r="Q171" s="204"/>
      <c r="R171" s="204"/>
      <c r="S171" s="204"/>
      <c r="T171" s="205"/>
      <c r="U171" s="13"/>
      <c r="V171" s="13"/>
      <c r="W171" s="13"/>
      <c r="X171" s="13"/>
      <c r="Y171" s="13"/>
      <c r="Z171" s="13"/>
      <c r="AA171" s="13"/>
      <c r="AB171" s="13"/>
      <c r="AC171" s="13"/>
      <c r="AD171" s="13"/>
      <c r="AE171" s="13"/>
      <c r="AT171" s="199" t="s">
        <v>218</v>
      </c>
      <c r="AU171" s="199" t="s">
        <v>88</v>
      </c>
      <c r="AV171" s="13" t="s">
        <v>88</v>
      </c>
      <c r="AW171" s="13" t="s">
        <v>35</v>
      </c>
      <c r="AX171" s="13" t="s">
        <v>79</v>
      </c>
      <c r="AY171" s="199" t="s">
        <v>205</v>
      </c>
    </row>
    <row r="172" s="16" customFormat="1">
      <c r="A172" s="16"/>
      <c r="B172" s="230"/>
      <c r="C172" s="16"/>
      <c r="D172" s="192" t="s">
        <v>218</v>
      </c>
      <c r="E172" s="231" t="s">
        <v>1</v>
      </c>
      <c r="F172" s="232" t="s">
        <v>270</v>
      </c>
      <c r="G172" s="16"/>
      <c r="H172" s="233">
        <v>3319</v>
      </c>
      <c r="I172" s="234"/>
      <c r="J172" s="16"/>
      <c r="K172" s="16"/>
      <c r="L172" s="230"/>
      <c r="M172" s="235"/>
      <c r="N172" s="236"/>
      <c r="O172" s="236"/>
      <c r="P172" s="236"/>
      <c r="Q172" s="236"/>
      <c r="R172" s="236"/>
      <c r="S172" s="236"/>
      <c r="T172" s="237"/>
      <c r="U172" s="16"/>
      <c r="V172" s="16"/>
      <c r="W172" s="16"/>
      <c r="X172" s="16"/>
      <c r="Y172" s="16"/>
      <c r="Z172" s="16"/>
      <c r="AA172" s="16"/>
      <c r="AB172" s="16"/>
      <c r="AC172" s="16"/>
      <c r="AD172" s="16"/>
      <c r="AE172" s="16"/>
      <c r="AT172" s="231" t="s">
        <v>218</v>
      </c>
      <c r="AU172" s="231" t="s">
        <v>88</v>
      </c>
      <c r="AV172" s="16" t="s">
        <v>230</v>
      </c>
      <c r="AW172" s="16" t="s">
        <v>35</v>
      </c>
      <c r="AX172" s="16" t="s">
        <v>79</v>
      </c>
      <c r="AY172" s="231" t="s">
        <v>205</v>
      </c>
    </row>
    <row r="173" s="15" customFormat="1">
      <c r="A173" s="15"/>
      <c r="B173" s="223"/>
      <c r="C173" s="15"/>
      <c r="D173" s="192" t="s">
        <v>218</v>
      </c>
      <c r="E173" s="224" t="s">
        <v>1</v>
      </c>
      <c r="F173" s="225" t="s">
        <v>271</v>
      </c>
      <c r="G173" s="15"/>
      <c r="H173" s="224" t="s">
        <v>1</v>
      </c>
      <c r="I173" s="226"/>
      <c r="J173" s="15"/>
      <c r="K173" s="15"/>
      <c r="L173" s="223"/>
      <c r="M173" s="227"/>
      <c r="N173" s="228"/>
      <c r="O173" s="228"/>
      <c r="P173" s="228"/>
      <c r="Q173" s="228"/>
      <c r="R173" s="228"/>
      <c r="S173" s="228"/>
      <c r="T173" s="229"/>
      <c r="U173" s="15"/>
      <c r="V173" s="15"/>
      <c r="W173" s="15"/>
      <c r="X173" s="15"/>
      <c r="Y173" s="15"/>
      <c r="Z173" s="15"/>
      <c r="AA173" s="15"/>
      <c r="AB173" s="15"/>
      <c r="AC173" s="15"/>
      <c r="AD173" s="15"/>
      <c r="AE173" s="15"/>
      <c r="AT173" s="224" t="s">
        <v>218</v>
      </c>
      <c r="AU173" s="224" t="s">
        <v>88</v>
      </c>
      <c r="AV173" s="15" t="s">
        <v>86</v>
      </c>
      <c r="AW173" s="15" t="s">
        <v>35</v>
      </c>
      <c r="AX173" s="15" t="s">
        <v>79</v>
      </c>
      <c r="AY173" s="224" t="s">
        <v>205</v>
      </c>
    </row>
    <row r="174" s="15" customFormat="1">
      <c r="A174" s="15"/>
      <c r="B174" s="223"/>
      <c r="C174" s="15"/>
      <c r="D174" s="192" t="s">
        <v>218</v>
      </c>
      <c r="E174" s="224" t="s">
        <v>1</v>
      </c>
      <c r="F174" s="225" t="s">
        <v>254</v>
      </c>
      <c r="G174" s="15"/>
      <c r="H174" s="224" t="s">
        <v>1</v>
      </c>
      <c r="I174" s="226"/>
      <c r="J174" s="15"/>
      <c r="K174" s="15"/>
      <c r="L174" s="223"/>
      <c r="M174" s="227"/>
      <c r="N174" s="228"/>
      <c r="O174" s="228"/>
      <c r="P174" s="228"/>
      <c r="Q174" s="228"/>
      <c r="R174" s="228"/>
      <c r="S174" s="228"/>
      <c r="T174" s="229"/>
      <c r="U174" s="15"/>
      <c r="V174" s="15"/>
      <c r="W174" s="15"/>
      <c r="X174" s="15"/>
      <c r="Y174" s="15"/>
      <c r="Z174" s="15"/>
      <c r="AA174" s="15"/>
      <c r="AB174" s="15"/>
      <c r="AC174" s="15"/>
      <c r="AD174" s="15"/>
      <c r="AE174" s="15"/>
      <c r="AT174" s="224" t="s">
        <v>218</v>
      </c>
      <c r="AU174" s="224" t="s">
        <v>88</v>
      </c>
      <c r="AV174" s="15" t="s">
        <v>86</v>
      </c>
      <c r="AW174" s="15" t="s">
        <v>35</v>
      </c>
      <c r="AX174" s="15" t="s">
        <v>79</v>
      </c>
      <c r="AY174" s="224" t="s">
        <v>205</v>
      </c>
    </row>
    <row r="175" s="13" customFormat="1">
      <c r="A175" s="13"/>
      <c r="B175" s="198"/>
      <c r="C175" s="13"/>
      <c r="D175" s="192" t="s">
        <v>218</v>
      </c>
      <c r="E175" s="199" t="s">
        <v>1</v>
      </c>
      <c r="F175" s="200" t="s">
        <v>255</v>
      </c>
      <c r="G175" s="13"/>
      <c r="H175" s="201">
        <v>500</v>
      </c>
      <c r="I175" s="202"/>
      <c r="J175" s="13"/>
      <c r="K175" s="13"/>
      <c r="L175" s="198"/>
      <c r="M175" s="203"/>
      <c r="N175" s="204"/>
      <c r="O175" s="204"/>
      <c r="P175" s="204"/>
      <c r="Q175" s="204"/>
      <c r="R175" s="204"/>
      <c r="S175" s="204"/>
      <c r="T175" s="205"/>
      <c r="U175" s="13"/>
      <c r="V175" s="13"/>
      <c r="W175" s="13"/>
      <c r="X175" s="13"/>
      <c r="Y175" s="13"/>
      <c r="Z175" s="13"/>
      <c r="AA175" s="13"/>
      <c r="AB175" s="13"/>
      <c r="AC175" s="13"/>
      <c r="AD175" s="13"/>
      <c r="AE175" s="13"/>
      <c r="AT175" s="199" t="s">
        <v>218</v>
      </c>
      <c r="AU175" s="199" t="s">
        <v>88</v>
      </c>
      <c r="AV175" s="13" t="s">
        <v>88</v>
      </c>
      <c r="AW175" s="13" t="s">
        <v>35</v>
      </c>
      <c r="AX175" s="13" t="s">
        <v>79</v>
      </c>
      <c r="AY175" s="199" t="s">
        <v>205</v>
      </c>
    </row>
    <row r="176" s="15" customFormat="1">
      <c r="A176" s="15"/>
      <c r="B176" s="223"/>
      <c r="C176" s="15"/>
      <c r="D176" s="192" t="s">
        <v>218</v>
      </c>
      <c r="E176" s="224" t="s">
        <v>1</v>
      </c>
      <c r="F176" s="225" t="s">
        <v>256</v>
      </c>
      <c r="G176" s="15"/>
      <c r="H176" s="224" t="s">
        <v>1</v>
      </c>
      <c r="I176" s="226"/>
      <c r="J176" s="15"/>
      <c r="K176" s="15"/>
      <c r="L176" s="223"/>
      <c r="M176" s="227"/>
      <c r="N176" s="228"/>
      <c r="O176" s="228"/>
      <c r="P176" s="228"/>
      <c r="Q176" s="228"/>
      <c r="R176" s="228"/>
      <c r="S176" s="228"/>
      <c r="T176" s="229"/>
      <c r="U176" s="15"/>
      <c r="V176" s="15"/>
      <c r="W176" s="15"/>
      <c r="X176" s="15"/>
      <c r="Y176" s="15"/>
      <c r="Z176" s="15"/>
      <c r="AA176" s="15"/>
      <c r="AB176" s="15"/>
      <c r="AC176" s="15"/>
      <c r="AD176" s="15"/>
      <c r="AE176" s="15"/>
      <c r="AT176" s="224" t="s">
        <v>218</v>
      </c>
      <c r="AU176" s="224" t="s">
        <v>88</v>
      </c>
      <c r="AV176" s="15" t="s">
        <v>86</v>
      </c>
      <c r="AW176" s="15" t="s">
        <v>35</v>
      </c>
      <c r="AX176" s="15" t="s">
        <v>79</v>
      </c>
      <c r="AY176" s="224" t="s">
        <v>205</v>
      </c>
    </row>
    <row r="177" s="13" customFormat="1">
      <c r="A177" s="13"/>
      <c r="B177" s="198"/>
      <c r="C177" s="13"/>
      <c r="D177" s="192" t="s">
        <v>218</v>
      </c>
      <c r="E177" s="199" t="s">
        <v>1</v>
      </c>
      <c r="F177" s="200" t="s">
        <v>257</v>
      </c>
      <c r="G177" s="13"/>
      <c r="H177" s="201">
        <v>1528.5</v>
      </c>
      <c r="I177" s="202"/>
      <c r="J177" s="13"/>
      <c r="K177" s="13"/>
      <c r="L177" s="198"/>
      <c r="M177" s="203"/>
      <c r="N177" s="204"/>
      <c r="O177" s="204"/>
      <c r="P177" s="204"/>
      <c r="Q177" s="204"/>
      <c r="R177" s="204"/>
      <c r="S177" s="204"/>
      <c r="T177" s="205"/>
      <c r="U177" s="13"/>
      <c r="V177" s="13"/>
      <c r="W177" s="13"/>
      <c r="X177" s="13"/>
      <c r="Y177" s="13"/>
      <c r="Z177" s="13"/>
      <c r="AA177" s="13"/>
      <c r="AB177" s="13"/>
      <c r="AC177" s="13"/>
      <c r="AD177" s="13"/>
      <c r="AE177" s="13"/>
      <c r="AT177" s="199" t="s">
        <v>218</v>
      </c>
      <c r="AU177" s="199" t="s">
        <v>88</v>
      </c>
      <c r="AV177" s="13" t="s">
        <v>88</v>
      </c>
      <c r="AW177" s="13" t="s">
        <v>35</v>
      </c>
      <c r="AX177" s="13" t="s">
        <v>79</v>
      </c>
      <c r="AY177" s="199" t="s">
        <v>205</v>
      </c>
    </row>
    <row r="178" s="16" customFormat="1">
      <c r="A178" s="16"/>
      <c r="B178" s="230"/>
      <c r="C178" s="16"/>
      <c r="D178" s="192" t="s">
        <v>218</v>
      </c>
      <c r="E178" s="231" t="s">
        <v>1</v>
      </c>
      <c r="F178" s="232" t="s">
        <v>270</v>
      </c>
      <c r="G178" s="16"/>
      <c r="H178" s="233">
        <v>2028.5</v>
      </c>
      <c r="I178" s="234"/>
      <c r="J178" s="16"/>
      <c r="K178" s="16"/>
      <c r="L178" s="230"/>
      <c r="M178" s="235"/>
      <c r="N178" s="236"/>
      <c r="O178" s="236"/>
      <c r="P178" s="236"/>
      <c r="Q178" s="236"/>
      <c r="R178" s="236"/>
      <c r="S178" s="236"/>
      <c r="T178" s="237"/>
      <c r="U178" s="16"/>
      <c r="V178" s="16"/>
      <c r="W178" s="16"/>
      <c r="X178" s="16"/>
      <c r="Y178" s="16"/>
      <c r="Z178" s="16"/>
      <c r="AA178" s="16"/>
      <c r="AB178" s="16"/>
      <c r="AC178" s="16"/>
      <c r="AD178" s="16"/>
      <c r="AE178" s="16"/>
      <c r="AT178" s="231" t="s">
        <v>218</v>
      </c>
      <c r="AU178" s="231" t="s">
        <v>88</v>
      </c>
      <c r="AV178" s="16" t="s">
        <v>230</v>
      </c>
      <c r="AW178" s="16" t="s">
        <v>35</v>
      </c>
      <c r="AX178" s="16" t="s">
        <v>79</v>
      </c>
      <c r="AY178" s="231" t="s">
        <v>205</v>
      </c>
    </row>
    <row r="179" s="14" customFormat="1">
      <c r="A179" s="14"/>
      <c r="B179" s="206"/>
      <c r="C179" s="14"/>
      <c r="D179" s="192" t="s">
        <v>218</v>
      </c>
      <c r="E179" s="207" t="s">
        <v>1</v>
      </c>
      <c r="F179" s="208" t="s">
        <v>220</v>
      </c>
      <c r="G179" s="14"/>
      <c r="H179" s="209">
        <v>5347.5</v>
      </c>
      <c r="I179" s="210"/>
      <c r="J179" s="14"/>
      <c r="K179" s="14"/>
      <c r="L179" s="206"/>
      <c r="M179" s="211"/>
      <c r="N179" s="212"/>
      <c r="O179" s="212"/>
      <c r="P179" s="212"/>
      <c r="Q179" s="212"/>
      <c r="R179" s="212"/>
      <c r="S179" s="212"/>
      <c r="T179" s="213"/>
      <c r="U179" s="14"/>
      <c r="V179" s="14"/>
      <c r="W179" s="14"/>
      <c r="X179" s="14"/>
      <c r="Y179" s="14"/>
      <c r="Z179" s="14"/>
      <c r="AA179" s="14"/>
      <c r="AB179" s="14"/>
      <c r="AC179" s="14"/>
      <c r="AD179" s="14"/>
      <c r="AE179" s="14"/>
      <c r="AT179" s="207" t="s">
        <v>218</v>
      </c>
      <c r="AU179" s="207" t="s">
        <v>88</v>
      </c>
      <c r="AV179" s="14" t="s">
        <v>212</v>
      </c>
      <c r="AW179" s="14" t="s">
        <v>35</v>
      </c>
      <c r="AX179" s="14" t="s">
        <v>86</v>
      </c>
      <c r="AY179" s="207" t="s">
        <v>205</v>
      </c>
    </row>
    <row r="180" s="2" customFormat="1" ht="24.15" customHeight="1">
      <c r="A180" s="38"/>
      <c r="B180" s="179"/>
      <c r="C180" s="180" t="s">
        <v>272</v>
      </c>
      <c r="D180" s="180" t="s">
        <v>207</v>
      </c>
      <c r="E180" s="181" t="s">
        <v>273</v>
      </c>
      <c r="F180" s="182" t="s">
        <v>274</v>
      </c>
      <c r="G180" s="183" t="s">
        <v>233</v>
      </c>
      <c r="H180" s="184">
        <v>6969</v>
      </c>
      <c r="I180" s="185"/>
      <c r="J180" s="184">
        <f>ROUND(I180*H180,2)</f>
        <v>0</v>
      </c>
      <c r="K180" s="182" t="s">
        <v>234</v>
      </c>
      <c r="L180" s="39"/>
      <c r="M180" s="186" t="s">
        <v>1</v>
      </c>
      <c r="N180" s="187" t="s">
        <v>44</v>
      </c>
      <c r="O180" s="77"/>
      <c r="P180" s="188">
        <f>O180*H180</f>
        <v>0</v>
      </c>
      <c r="Q180" s="188">
        <v>0</v>
      </c>
      <c r="R180" s="188">
        <f>Q180*H180</f>
        <v>0</v>
      </c>
      <c r="S180" s="188">
        <v>0</v>
      </c>
      <c r="T180" s="189">
        <f>S180*H180</f>
        <v>0</v>
      </c>
      <c r="U180" s="38"/>
      <c r="V180" s="38"/>
      <c r="W180" s="38"/>
      <c r="X180" s="38"/>
      <c r="Y180" s="38"/>
      <c r="Z180" s="38"/>
      <c r="AA180" s="38"/>
      <c r="AB180" s="38"/>
      <c r="AC180" s="38"/>
      <c r="AD180" s="38"/>
      <c r="AE180" s="38"/>
      <c r="AR180" s="190" t="s">
        <v>212</v>
      </c>
      <c r="AT180" s="190" t="s">
        <v>207</v>
      </c>
      <c r="AU180" s="190" t="s">
        <v>88</v>
      </c>
      <c r="AY180" s="19" t="s">
        <v>205</v>
      </c>
      <c r="BE180" s="191">
        <f>IF(N180="základní",J180,0)</f>
        <v>0</v>
      </c>
      <c r="BF180" s="191">
        <f>IF(N180="snížená",J180,0)</f>
        <v>0</v>
      </c>
      <c r="BG180" s="191">
        <f>IF(N180="zákl. přenesená",J180,0)</f>
        <v>0</v>
      </c>
      <c r="BH180" s="191">
        <f>IF(N180="sníž. přenesená",J180,0)</f>
        <v>0</v>
      </c>
      <c r="BI180" s="191">
        <f>IF(N180="nulová",J180,0)</f>
        <v>0</v>
      </c>
      <c r="BJ180" s="19" t="s">
        <v>86</v>
      </c>
      <c r="BK180" s="191">
        <f>ROUND(I180*H180,2)</f>
        <v>0</v>
      </c>
      <c r="BL180" s="19" t="s">
        <v>212</v>
      </c>
      <c r="BM180" s="190" t="s">
        <v>275</v>
      </c>
    </row>
    <row r="181" s="2" customFormat="1">
      <c r="A181" s="38"/>
      <c r="B181" s="39"/>
      <c r="C181" s="38"/>
      <c r="D181" s="192" t="s">
        <v>214</v>
      </c>
      <c r="E181" s="38"/>
      <c r="F181" s="193" t="s">
        <v>276</v>
      </c>
      <c r="G181" s="38"/>
      <c r="H181" s="38"/>
      <c r="I181" s="194"/>
      <c r="J181" s="38"/>
      <c r="K181" s="38"/>
      <c r="L181" s="39"/>
      <c r="M181" s="195"/>
      <c r="N181" s="196"/>
      <c r="O181" s="77"/>
      <c r="P181" s="77"/>
      <c r="Q181" s="77"/>
      <c r="R181" s="77"/>
      <c r="S181" s="77"/>
      <c r="T181" s="78"/>
      <c r="U181" s="38"/>
      <c r="V181" s="38"/>
      <c r="W181" s="38"/>
      <c r="X181" s="38"/>
      <c r="Y181" s="38"/>
      <c r="Z181" s="38"/>
      <c r="AA181" s="38"/>
      <c r="AB181" s="38"/>
      <c r="AC181" s="38"/>
      <c r="AD181" s="38"/>
      <c r="AE181" s="38"/>
      <c r="AT181" s="19" t="s">
        <v>214</v>
      </c>
      <c r="AU181" s="19" t="s">
        <v>88</v>
      </c>
    </row>
    <row r="182" s="2" customFormat="1">
      <c r="A182" s="38"/>
      <c r="B182" s="39"/>
      <c r="C182" s="38"/>
      <c r="D182" s="192" t="s">
        <v>237</v>
      </c>
      <c r="E182" s="38"/>
      <c r="F182" s="197" t="s">
        <v>277</v>
      </c>
      <c r="G182" s="38"/>
      <c r="H182" s="38"/>
      <c r="I182" s="194"/>
      <c r="J182" s="38"/>
      <c r="K182" s="38"/>
      <c r="L182" s="39"/>
      <c r="M182" s="195"/>
      <c r="N182" s="196"/>
      <c r="O182" s="77"/>
      <c r="P182" s="77"/>
      <c r="Q182" s="77"/>
      <c r="R182" s="77"/>
      <c r="S182" s="77"/>
      <c r="T182" s="78"/>
      <c r="U182" s="38"/>
      <c r="V182" s="38"/>
      <c r="W182" s="38"/>
      <c r="X182" s="38"/>
      <c r="Y182" s="38"/>
      <c r="Z182" s="38"/>
      <c r="AA182" s="38"/>
      <c r="AB182" s="38"/>
      <c r="AC182" s="38"/>
      <c r="AD182" s="38"/>
      <c r="AE182" s="38"/>
      <c r="AT182" s="19" t="s">
        <v>237</v>
      </c>
      <c r="AU182" s="19" t="s">
        <v>88</v>
      </c>
    </row>
    <row r="183" s="15" customFormat="1">
      <c r="A183" s="15"/>
      <c r="B183" s="223"/>
      <c r="C183" s="15"/>
      <c r="D183" s="192" t="s">
        <v>218</v>
      </c>
      <c r="E183" s="224" t="s">
        <v>1</v>
      </c>
      <c r="F183" s="225" t="s">
        <v>278</v>
      </c>
      <c r="G183" s="15"/>
      <c r="H183" s="224" t="s">
        <v>1</v>
      </c>
      <c r="I183" s="226"/>
      <c r="J183" s="15"/>
      <c r="K183" s="15"/>
      <c r="L183" s="223"/>
      <c r="M183" s="227"/>
      <c r="N183" s="228"/>
      <c r="O183" s="228"/>
      <c r="P183" s="228"/>
      <c r="Q183" s="228"/>
      <c r="R183" s="228"/>
      <c r="S183" s="228"/>
      <c r="T183" s="229"/>
      <c r="U183" s="15"/>
      <c r="V183" s="15"/>
      <c r="W183" s="15"/>
      <c r="X183" s="15"/>
      <c r="Y183" s="15"/>
      <c r="Z183" s="15"/>
      <c r="AA183" s="15"/>
      <c r="AB183" s="15"/>
      <c r="AC183" s="15"/>
      <c r="AD183" s="15"/>
      <c r="AE183" s="15"/>
      <c r="AT183" s="224" t="s">
        <v>218</v>
      </c>
      <c r="AU183" s="224" t="s">
        <v>88</v>
      </c>
      <c r="AV183" s="15" t="s">
        <v>86</v>
      </c>
      <c r="AW183" s="15" t="s">
        <v>35</v>
      </c>
      <c r="AX183" s="15" t="s">
        <v>79</v>
      </c>
      <c r="AY183" s="224" t="s">
        <v>205</v>
      </c>
    </row>
    <row r="184" s="13" customFormat="1">
      <c r="A184" s="13"/>
      <c r="B184" s="198"/>
      <c r="C184" s="13"/>
      <c r="D184" s="192" t="s">
        <v>218</v>
      </c>
      <c r="E184" s="199" t="s">
        <v>1</v>
      </c>
      <c r="F184" s="200" t="s">
        <v>279</v>
      </c>
      <c r="G184" s="13"/>
      <c r="H184" s="201">
        <v>6969</v>
      </c>
      <c r="I184" s="202"/>
      <c r="J184" s="13"/>
      <c r="K184" s="13"/>
      <c r="L184" s="198"/>
      <c r="M184" s="203"/>
      <c r="N184" s="204"/>
      <c r="O184" s="204"/>
      <c r="P184" s="204"/>
      <c r="Q184" s="204"/>
      <c r="R184" s="204"/>
      <c r="S184" s="204"/>
      <c r="T184" s="205"/>
      <c r="U184" s="13"/>
      <c r="V184" s="13"/>
      <c r="W184" s="13"/>
      <c r="X184" s="13"/>
      <c r="Y184" s="13"/>
      <c r="Z184" s="13"/>
      <c r="AA184" s="13"/>
      <c r="AB184" s="13"/>
      <c r="AC184" s="13"/>
      <c r="AD184" s="13"/>
      <c r="AE184" s="13"/>
      <c r="AT184" s="199" t="s">
        <v>218</v>
      </c>
      <c r="AU184" s="199" t="s">
        <v>88</v>
      </c>
      <c r="AV184" s="13" t="s">
        <v>88</v>
      </c>
      <c r="AW184" s="13" t="s">
        <v>35</v>
      </c>
      <c r="AX184" s="13" t="s">
        <v>79</v>
      </c>
      <c r="AY184" s="199" t="s">
        <v>205</v>
      </c>
    </row>
    <row r="185" s="14" customFormat="1">
      <c r="A185" s="14"/>
      <c r="B185" s="206"/>
      <c r="C185" s="14"/>
      <c r="D185" s="192" t="s">
        <v>218</v>
      </c>
      <c r="E185" s="207" t="s">
        <v>1</v>
      </c>
      <c r="F185" s="208" t="s">
        <v>220</v>
      </c>
      <c r="G185" s="14"/>
      <c r="H185" s="209">
        <v>6969</v>
      </c>
      <c r="I185" s="210"/>
      <c r="J185" s="14"/>
      <c r="K185" s="14"/>
      <c r="L185" s="206"/>
      <c r="M185" s="211"/>
      <c r="N185" s="212"/>
      <c r="O185" s="212"/>
      <c r="P185" s="212"/>
      <c r="Q185" s="212"/>
      <c r="R185" s="212"/>
      <c r="S185" s="212"/>
      <c r="T185" s="213"/>
      <c r="U185" s="14"/>
      <c r="V185" s="14"/>
      <c r="W185" s="14"/>
      <c r="X185" s="14"/>
      <c r="Y185" s="14"/>
      <c r="Z185" s="14"/>
      <c r="AA185" s="14"/>
      <c r="AB185" s="14"/>
      <c r="AC185" s="14"/>
      <c r="AD185" s="14"/>
      <c r="AE185" s="14"/>
      <c r="AT185" s="207" t="s">
        <v>218</v>
      </c>
      <c r="AU185" s="207" t="s">
        <v>88</v>
      </c>
      <c r="AV185" s="14" t="s">
        <v>212</v>
      </c>
      <c r="AW185" s="14" t="s">
        <v>35</v>
      </c>
      <c r="AX185" s="14" t="s">
        <v>86</v>
      </c>
      <c r="AY185" s="207" t="s">
        <v>205</v>
      </c>
    </row>
    <row r="186" s="2" customFormat="1" ht="24.15" customHeight="1">
      <c r="A186" s="38"/>
      <c r="B186" s="179"/>
      <c r="C186" s="180" t="s">
        <v>225</v>
      </c>
      <c r="D186" s="180" t="s">
        <v>207</v>
      </c>
      <c r="E186" s="181" t="s">
        <v>280</v>
      </c>
      <c r="F186" s="182" t="s">
        <v>281</v>
      </c>
      <c r="G186" s="183" t="s">
        <v>210</v>
      </c>
      <c r="H186" s="184">
        <v>5095</v>
      </c>
      <c r="I186" s="185"/>
      <c r="J186" s="184">
        <f>ROUND(I186*H186,2)</f>
        <v>0</v>
      </c>
      <c r="K186" s="182" t="s">
        <v>234</v>
      </c>
      <c r="L186" s="39"/>
      <c r="M186" s="186" t="s">
        <v>1</v>
      </c>
      <c r="N186" s="187" t="s">
        <v>44</v>
      </c>
      <c r="O186" s="77"/>
      <c r="P186" s="188">
        <f>O186*H186</f>
        <v>0</v>
      </c>
      <c r="Q186" s="188">
        <v>0</v>
      </c>
      <c r="R186" s="188">
        <f>Q186*H186</f>
        <v>0</v>
      </c>
      <c r="S186" s="188">
        <v>0</v>
      </c>
      <c r="T186" s="189">
        <f>S186*H186</f>
        <v>0</v>
      </c>
      <c r="U186" s="38"/>
      <c r="V186" s="38"/>
      <c r="W186" s="38"/>
      <c r="X186" s="38"/>
      <c r="Y186" s="38"/>
      <c r="Z186" s="38"/>
      <c r="AA186" s="38"/>
      <c r="AB186" s="38"/>
      <c r="AC186" s="38"/>
      <c r="AD186" s="38"/>
      <c r="AE186" s="38"/>
      <c r="AR186" s="190" t="s">
        <v>212</v>
      </c>
      <c r="AT186" s="190" t="s">
        <v>207</v>
      </c>
      <c r="AU186" s="190" t="s">
        <v>88</v>
      </c>
      <c r="AY186" s="19" t="s">
        <v>205</v>
      </c>
      <c r="BE186" s="191">
        <f>IF(N186="základní",J186,0)</f>
        <v>0</v>
      </c>
      <c r="BF186" s="191">
        <f>IF(N186="snížená",J186,0)</f>
        <v>0</v>
      </c>
      <c r="BG186" s="191">
        <f>IF(N186="zákl. přenesená",J186,0)</f>
        <v>0</v>
      </c>
      <c r="BH186" s="191">
        <f>IF(N186="sníž. přenesená",J186,0)</f>
        <v>0</v>
      </c>
      <c r="BI186" s="191">
        <f>IF(N186="nulová",J186,0)</f>
        <v>0</v>
      </c>
      <c r="BJ186" s="19" t="s">
        <v>86</v>
      </c>
      <c r="BK186" s="191">
        <f>ROUND(I186*H186,2)</f>
        <v>0</v>
      </c>
      <c r="BL186" s="19" t="s">
        <v>212</v>
      </c>
      <c r="BM186" s="190" t="s">
        <v>282</v>
      </c>
    </row>
    <row r="187" s="2" customFormat="1">
      <c r="A187" s="38"/>
      <c r="B187" s="39"/>
      <c r="C187" s="38"/>
      <c r="D187" s="192" t="s">
        <v>214</v>
      </c>
      <c r="E187" s="38"/>
      <c r="F187" s="193" t="s">
        <v>283</v>
      </c>
      <c r="G187" s="38"/>
      <c r="H187" s="38"/>
      <c r="I187" s="194"/>
      <c r="J187" s="38"/>
      <c r="K187" s="38"/>
      <c r="L187" s="39"/>
      <c r="M187" s="195"/>
      <c r="N187" s="196"/>
      <c r="O187" s="77"/>
      <c r="P187" s="77"/>
      <c r="Q187" s="77"/>
      <c r="R187" s="77"/>
      <c r="S187" s="77"/>
      <c r="T187" s="78"/>
      <c r="U187" s="38"/>
      <c r="V187" s="38"/>
      <c r="W187" s="38"/>
      <c r="X187" s="38"/>
      <c r="Y187" s="38"/>
      <c r="Z187" s="38"/>
      <c r="AA187" s="38"/>
      <c r="AB187" s="38"/>
      <c r="AC187" s="38"/>
      <c r="AD187" s="38"/>
      <c r="AE187" s="38"/>
      <c r="AT187" s="19" t="s">
        <v>214</v>
      </c>
      <c r="AU187" s="19" t="s">
        <v>88</v>
      </c>
    </row>
    <row r="188" s="2" customFormat="1">
      <c r="A188" s="38"/>
      <c r="B188" s="39"/>
      <c r="C188" s="38"/>
      <c r="D188" s="192" t="s">
        <v>237</v>
      </c>
      <c r="E188" s="38"/>
      <c r="F188" s="197" t="s">
        <v>284</v>
      </c>
      <c r="G188" s="38"/>
      <c r="H188" s="38"/>
      <c r="I188" s="194"/>
      <c r="J188" s="38"/>
      <c r="K188" s="38"/>
      <c r="L188" s="39"/>
      <c r="M188" s="195"/>
      <c r="N188" s="196"/>
      <c r="O188" s="77"/>
      <c r="P188" s="77"/>
      <c r="Q188" s="77"/>
      <c r="R188" s="77"/>
      <c r="S188" s="77"/>
      <c r="T188" s="78"/>
      <c r="U188" s="38"/>
      <c r="V188" s="38"/>
      <c r="W188" s="38"/>
      <c r="X188" s="38"/>
      <c r="Y188" s="38"/>
      <c r="Z188" s="38"/>
      <c r="AA188" s="38"/>
      <c r="AB188" s="38"/>
      <c r="AC188" s="38"/>
      <c r="AD188" s="38"/>
      <c r="AE188" s="38"/>
      <c r="AT188" s="19" t="s">
        <v>237</v>
      </c>
      <c r="AU188" s="19" t="s">
        <v>88</v>
      </c>
    </row>
    <row r="189" s="15" customFormat="1">
      <c r="A189" s="15"/>
      <c r="B189" s="223"/>
      <c r="C189" s="15"/>
      <c r="D189" s="192" t="s">
        <v>218</v>
      </c>
      <c r="E189" s="224" t="s">
        <v>1</v>
      </c>
      <c r="F189" s="225" t="s">
        <v>256</v>
      </c>
      <c r="G189" s="15"/>
      <c r="H189" s="224" t="s">
        <v>1</v>
      </c>
      <c r="I189" s="226"/>
      <c r="J189" s="15"/>
      <c r="K189" s="15"/>
      <c r="L189" s="223"/>
      <c r="M189" s="227"/>
      <c r="N189" s="228"/>
      <c r="O189" s="228"/>
      <c r="P189" s="228"/>
      <c r="Q189" s="228"/>
      <c r="R189" s="228"/>
      <c r="S189" s="228"/>
      <c r="T189" s="229"/>
      <c r="U189" s="15"/>
      <c r="V189" s="15"/>
      <c r="W189" s="15"/>
      <c r="X189" s="15"/>
      <c r="Y189" s="15"/>
      <c r="Z189" s="15"/>
      <c r="AA189" s="15"/>
      <c r="AB189" s="15"/>
      <c r="AC189" s="15"/>
      <c r="AD189" s="15"/>
      <c r="AE189" s="15"/>
      <c r="AT189" s="224" t="s">
        <v>218</v>
      </c>
      <c r="AU189" s="224" t="s">
        <v>88</v>
      </c>
      <c r="AV189" s="15" t="s">
        <v>86</v>
      </c>
      <c r="AW189" s="15" t="s">
        <v>35</v>
      </c>
      <c r="AX189" s="15" t="s">
        <v>79</v>
      </c>
      <c r="AY189" s="224" t="s">
        <v>205</v>
      </c>
    </row>
    <row r="190" s="13" customFormat="1">
      <c r="A190" s="13"/>
      <c r="B190" s="198"/>
      <c r="C190" s="13"/>
      <c r="D190" s="192" t="s">
        <v>218</v>
      </c>
      <c r="E190" s="199" t="s">
        <v>1</v>
      </c>
      <c r="F190" s="200" t="s">
        <v>285</v>
      </c>
      <c r="G190" s="13"/>
      <c r="H190" s="201">
        <v>5095</v>
      </c>
      <c r="I190" s="202"/>
      <c r="J190" s="13"/>
      <c r="K190" s="13"/>
      <c r="L190" s="198"/>
      <c r="M190" s="203"/>
      <c r="N190" s="204"/>
      <c r="O190" s="204"/>
      <c r="P190" s="204"/>
      <c r="Q190" s="204"/>
      <c r="R190" s="204"/>
      <c r="S190" s="204"/>
      <c r="T190" s="205"/>
      <c r="U190" s="13"/>
      <c r="V190" s="13"/>
      <c r="W190" s="13"/>
      <c r="X190" s="13"/>
      <c r="Y190" s="13"/>
      <c r="Z190" s="13"/>
      <c r="AA190" s="13"/>
      <c r="AB190" s="13"/>
      <c r="AC190" s="13"/>
      <c r="AD190" s="13"/>
      <c r="AE190" s="13"/>
      <c r="AT190" s="199" t="s">
        <v>218</v>
      </c>
      <c r="AU190" s="199" t="s">
        <v>88</v>
      </c>
      <c r="AV190" s="13" t="s">
        <v>88</v>
      </c>
      <c r="AW190" s="13" t="s">
        <v>35</v>
      </c>
      <c r="AX190" s="13" t="s">
        <v>79</v>
      </c>
      <c r="AY190" s="199" t="s">
        <v>205</v>
      </c>
    </row>
    <row r="191" s="14" customFormat="1">
      <c r="A191" s="14"/>
      <c r="B191" s="206"/>
      <c r="C191" s="14"/>
      <c r="D191" s="192" t="s">
        <v>218</v>
      </c>
      <c r="E191" s="207" t="s">
        <v>1</v>
      </c>
      <c r="F191" s="208" t="s">
        <v>220</v>
      </c>
      <c r="G191" s="14"/>
      <c r="H191" s="209">
        <v>5095</v>
      </c>
      <c r="I191" s="210"/>
      <c r="J191" s="14"/>
      <c r="K191" s="14"/>
      <c r="L191" s="206"/>
      <c r="M191" s="211"/>
      <c r="N191" s="212"/>
      <c r="O191" s="212"/>
      <c r="P191" s="212"/>
      <c r="Q191" s="212"/>
      <c r="R191" s="212"/>
      <c r="S191" s="212"/>
      <c r="T191" s="213"/>
      <c r="U191" s="14"/>
      <c r="V191" s="14"/>
      <c r="W191" s="14"/>
      <c r="X191" s="14"/>
      <c r="Y191" s="14"/>
      <c r="Z191" s="14"/>
      <c r="AA191" s="14"/>
      <c r="AB191" s="14"/>
      <c r="AC191" s="14"/>
      <c r="AD191" s="14"/>
      <c r="AE191" s="14"/>
      <c r="AT191" s="207" t="s">
        <v>218</v>
      </c>
      <c r="AU191" s="207" t="s">
        <v>88</v>
      </c>
      <c r="AV191" s="14" t="s">
        <v>212</v>
      </c>
      <c r="AW191" s="14" t="s">
        <v>35</v>
      </c>
      <c r="AX191" s="14" t="s">
        <v>86</v>
      </c>
      <c r="AY191" s="207" t="s">
        <v>205</v>
      </c>
    </row>
    <row r="192" s="2" customFormat="1" ht="24.15" customHeight="1">
      <c r="A192" s="38"/>
      <c r="B192" s="179"/>
      <c r="C192" s="180" t="s">
        <v>286</v>
      </c>
      <c r="D192" s="180" t="s">
        <v>207</v>
      </c>
      <c r="E192" s="181" t="s">
        <v>287</v>
      </c>
      <c r="F192" s="182" t="s">
        <v>288</v>
      </c>
      <c r="G192" s="183" t="s">
        <v>210</v>
      </c>
      <c r="H192" s="184">
        <v>6199</v>
      </c>
      <c r="I192" s="185"/>
      <c r="J192" s="184">
        <f>ROUND(I192*H192,2)</f>
        <v>0</v>
      </c>
      <c r="K192" s="182" t="s">
        <v>234</v>
      </c>
      <c r="L192" s="39"/>
      <c r="M192" s="186" t="s">
        <v>1</v>
      </c>
      <c r="N192" s="187" t="s">
        <v>44</v>
      </c>
      <c r="O192" s="77"/>
      <c r="P192" s="188">
        <f>O192*H192</f>
        <v>0</v>
      </c>
      <c r="Q192" s="188">
        <v>0</v>
      </c>
      <c r="R192" s="188">
        <f>Q192*H192</f>
        <v>0</v>
      </c>
      <c r="S192" s="188">
        <v>0</v>
      </c>
      <c r="T192" s="189">
        <f>S192*H192</f>
        <v>0</v>
      </c>
      <c r="U192" s="38"/>
      <c r="V192" s="38"/>
      <c r="W192" s="38"/>
      <c r="X192" s="38"/>
      <c r="Y192" s="38"/>
      <c r="Z192" s="38"/>
      <c r="AA192" s="38"/>
      <c r="AB192" s="38"/>
      <c r="AC192" s="38"/>
      <c r="AD192" s="38"/>
      <c r="AE192" s="38"/>
      <c r="AR192" s="190" t="s">
        <v>212</v>
      </c>
      <c r="AT192" s="190" t="s">
        <v>207</v>
      </c>
      <c r="AU192" s="190" t="s">
        <v>88</v>
      </c>
      <c r="AY192" s="19" t="s">
        <v>205</v>
      </c>
      <c r="BE192" s="191">
        <f>IF(N192="základní",J192,0)</f>
        <v>0</v>
      </c>
      <c r="BF192" s="191">
        <f>IF(N192="snížená",J192,0)</f>
        <v>0</v>
      </c>
      <c r="BG192" s="191">
        <f>IF(N192="zákl. přenesená",J192,0)</f>
        <v>0</v>
      </c>
      <c r="BH192" s="191">
        <f>IF(N192="sníž. přenesená",J192,0)</f>
        <v>0</v>
      </c>
      <c r="BI192" s="191">
        <f>IF(N192="nulová",J192,0)</f>
        <v>0</v>
      </c>
      <c r="BJ192" s="19" t="s">
        <v>86</v>
      </c>
      <c r="BK192" s="191">
        <f>ROUND(I192*H192,2)</f>
        <v>0</v>
      </c>
      <c r="BL192" s="19" t="s">
        <v>212</v>
      </c>
      <c r="BM192" s="190" t="s">
        <v>289</v>
      </c>
    </row>
    <row r="193" s="2" customFormat="1">
      <c r="A193" s="38"/>
      <c r="B193" s="39"/>
      <c r="C193" s="38"/>
      <c r="D193" s="192" t="s">
        <v>214</v>
      </c>
      <c r="E193" s="38"/>
      <c r="F193" s="193" t="s">
        <v>290</v>
      </c>
      <c r="G193" s="38"/>
      <c r="H193" s="38"/>
      <c r="I193" s="194"/>
      <c r="J193" s="38"/>
      <c r="K193" s="38"/>
      <c r="L193" s="39"/>
      <c r="M193" s="195"/>
      <c r="N193" s="196"/>
      <c r="O193" s="77"/>
      <c r="P193" s="77"/>
      <c r="Q193" s="77"/>
      <c r="R193" s="77"/>
      <c r="S193" s="77"/>
      <c r="T193" s="78"/>
      <c r="U193" s="38"/>
      <c r="V193" s="38"/>
      <c r="W193" s="38"/>
      <c r="X193" s="38"/>
      <c r="Y193" s="38"/>
      <c r="Z193" s="38"/>
      <c r="AA193" s="38"/>
      <c r="AB193" s="38"/>
      <c r="AC193" s="38"/>
      <c r="AD193" s="38"/>
      <c r="AE193" s="38"/>
      <c r="AT193" s="19" t="s">
        <v>214</v>
      </c>
      <c r="AU193" s="19" t="s">
        <v>88</v>
      </c>
    </row>
    <row r="194" s="2" customFormat="1">
      <c r="A194" s="38"/>
      <c r="B194" s="39"/>
      <c r="C194" s="38"/>
      <c r="D194" s="192" t="s">
        <v>237</v>
      </c>
      <c r="E194" s="38"/>
      <c r="F194" s="197" t="s">
        <v>291</v>
      </c>
      <c r="G194" s="38"/>
      <c r="H194" s="38"/>
      <c r="I194" s="194"/>
      <c r="J194" s="38"/>
      <c r="K194" s="38"/>
      <c r="L194" s="39"/>
      <c r="M194" s="195"/>
      <c r="N194" s="196"/>
      <c r="O194" s="77"/>
      <c r="P194" s="77"/>
      <c r="Q194" s="77"/>
      <c r="R194" s="77"/>
      <c r="S194" s="77"/>
      <c r="T194" s="78"/>
      <c r="U194" s="38"/>
      <c r="V194" s="38"/>
      <c r="W194" s="38"/>
      <c r="X194" s="38"/>
      <c r="Y194" s="38"/>
      <c r="Z194" s="38"/>
      <c r="AA194" s="38"/>
      <c r="AB194" s="38"/>
      <c r="AC194" s="38"/>
      <c r="AD194" s="38"/>
      <c r="AE194" s="38"/>
      <c r="AT194" s="19" t="s">
        <v>237</v>
      </c>
      <c r="AU194" s="19" t="s">
        <v>88</v>
      </c>
    </row>
    <row r="195" s="15" customFormat="1">
      <c r="A195" s="15"/>
      <c r="B195" s="223"/>
      <c r="C195" s="15"/>
      <c r="D195" s="192" t="s">
        <v>218</v>
      </c>
      <c r="E195" s="224" t="s">
        <v>1</v>
      </c>
      <c r="F195" s="225" t="s">
        <v>292</v>
      </c>
      <c r="G195" s="15"/>
      <c r="H195" s="224" t="s">
        <v>1</v>
      </c>
      <c r="I195" s="226"/>
      <c r="J195" s="15"/>
      <c r="K195" s="15"/>
      <c r="L195" s="223"/>
      <c r="M195" s="227"/>
      <c r="N195" s="228"/>
      <c r="O195" s="228"/>
      <c r="P195" s="228"/>
      <c r="Q195" s="228"/>
      <c r="R195" s="228"/>
      <c r="S195" s="228"/>
      <c r="T195" s="229"/>
      <c r="U195" s="15"/>
      <c r="V195" s="15"/>
      <c r="W195" s="15"/>
      <c r="X195" s="15"/>
      <c r="Y195" s="15"/>
      <c r="Z195" s="15"/>
      <c r="AA195" s="15"/>
      <c r="AB195" s="15"/>
      <c r="AC195" s="15"/>
      <c r="AD195" s="15"/>
      <c r="AE195" s="15"/>
      <c r="AT195" s="224" t="s">
        <v>218</v>
      </c>
      <c r="AU195" s="224" t="s">
        <v>88</v>
      </c>
      <c r="AV195" s="15" t="s">
        <v>86</v>
      </c>
      <c r="AW195" s="15" t="s">
        <v>35</v>
      </c>
      <c r="AX195" s="15" t="s">
        <v>79</v>
      </c>
      <c r="AY195" s="224" t="s">
        <v>205</v>
      </c>
    </row>
    <row r="196" s="13" customFormat="1">
      <c r="A196" s="13"/>
      <c r="B196" s="198"/>
      <c r="C196" s="13"/>
      <c r="D196" s="192" t="s">
        <v>218</v>
      </c>
      <c r="E196" s="199" t="s">
        <v>1</v>
      </c>
      <c r="F196" s="200" t="s">
        <v>293</v>
      </c>
      <c r="G196" s="13"/>
      <c r="H196" s="201">
        <v>1104</v>
      </c>
      <c r="I196" s="202"/>
      <c r="J196" s="13"/>
      <c r="K196" s="13"/>
      <c r="L196" s="198"/>
      <c r="M196" s="203"/>
      <c r="N196" s="204"/>
      <c r="O196" s="204"/>
      <c r="P196" s="204"/>
      <c r="Q196" s="204"/>
      <c r="R196" s="204"/>
      <c r="S196" s="204"/>
      <c r="T196" s="205"/>
      <c r="U196" s="13"/>
      <c r="V196" s="13"/>
      <c r="W196" s="13"/>
      <c r="X196" s="13"/>
      <c r="Y196" s="13"/>
      <c r="Z196" s="13"/>
      <c r="AA196" s="13"/>
      <c r="AB196" s="13"/>
      <c r="AC196" s="13"/>
      <c r="AD196" s="13"/>
      <c r="AE196" s="13"/>
      <c r="AT196" s="199" t="s">
        <v>218</v>
      </c>
      <c r="AU196" s="199" t="s">
        <v>88</v>
      </c>
      <c r="AV196" s="13" t="s">
        <v>88</v>
      </c>
      <c r="AW196" s="13" t="s">
        <v>35</v>
      </c>
      <c r="AX196" s="13" t="s">
        <v>79</v>
      </c>
      <c r="AY196" s="199" t="s">
        <v>205</v>
      </c>
    </row>
    <row r="197" s="15" customFormat="1">
      <c r="A197" s="15"/>
      <c r="B197" s="223"/>
      <c r="C197" s="15"/>
      <c r="D197" s="192" t="s">
        <v>218</v>
      </c>
      <c r="E197" s="224" t="s">
        <v>1</v>
      </c>
      <c r="F197" s="225" t="s">
        <v>256</v>
      </c>
      <c r="G197" s="15"/>
      <c r="H197" s="224" t="s">
        <v>1</v>
      </c>
      <c r="I197" s="226"/>
      <c r="J197" s="15"/>
      <c r="K197" s="15"/>
      <c r="L197" s="223"/>
      <c r="M197" s="227"/>
      <c r="N197" s="228"/>
      <c r="O197" s="228"/>
      <c r="P197" s="228"/>
      <c r="Q197" s="228"/>
      <c r="R197" s="228"/>
      <c r="S197" s="228"/>
      <c r="T197" s="229"/>
      <c r="U197" s="15"/>
      <c r="V197" s="15"/>
      <c r="W197" s="15"/>
      <c r="X197" s="15"/>
      <c r="Y197" s="15"/>
      <c r="Z197" s="15"/>
      <c r="AA197" s="15"/>
      <c r="AB197" s="15"/>
      <c r="AC197" s="15"/>
      <c r="AD197" s="15"/>
      <c r="AE197" s="15"/>
      <c r="AT197" s="224" t="s">
        <v>218</v>
      </c>
      <c r="AU197" s="224" t="s">
        <v>88</v>
      </c>
      <c r="AV197" s="15" t="s">
        <v>86</v>
      </c>
      <c r="AW197" s="15" t="s">
        <v>35</v>
      </c>
      <c r="AX197" s="15" t="s">
        <v>79</v>
      </c>
      <c r="AY197" s="224" t="s">
        <v>205</v>
      </c>
    </row>
    <row r="198" s="13" customFormat="1">
      <c r="A198" s="13"/>
      <c r="B198" s="198"/>
      <c r="C198" s="13"/>
      <c r="D198" s="192" t="s">
        <v>218</v>
      </c>
      <c r="E198" s="199" t="s">
        <v>1</v>
      </c>
      <c r="F198" s="200" t="s">
        <v>285</v>
      </c>
      <c r="G198" s="13"/>
      <c r="H198" s="201">
        <v>5095</v>
      </c>
      <c r="I198" s="202"/>
      <c r="J198" s="13"/>
      <c r="K198" s="13"/>
      <c r="L198" s="198"/>
      <c r="M198" s="203"/>
      <c r="N198" s="204"/>
      <c r="O198" s="204"/>
      <c r="P198" s="204"/>
      <c r="Q198" s="204"/>
      <c r="R198" s="204"/>
      <c r="S198" s="204"/>
      <c r="T198" s="205"/>
      <c r="U198" s="13"/>
      <c r="V198" s="13"/>
      <c r="W198" s="13"/>
      <c r="X198" s="13"/>
      <c r="Y198" s="13"/>
      <c r="Z198" s="13"/>
      <c r="AA198" s="13"/>
      <c r="AB198" s="13"/>
      <c r="AC198" s="13"/>
      <c r="AD198" s="13"/>
      <c r="AE198" s="13"/>
      <c r="AT198" s="199" t="s">
        <v>218</v>
      </c>
      <c r="AU198" s="199" t="s">
        <v>88</v>
      </c>
      <c r="AV198" s="13" t="s">
        <v>88</v>
      </c>
      <c r="AW198" s="13" t="s">
        <v>35</v>
      </c>
      <c r="AX198" s="13" t="s">
        <v>79</v>
      </c>
      <c r="AY198" s="199" t="s">
        <v>205</v>
      </c>
    </row>
    <row r="199" s="14" customFormat="1">
      <c r="A199" s="14"/>
      <c r="B199" s="206"/>
      <c r="C199" s="14"/>
      <c r="D199" s="192" t="s">
        <v>218</v>
      </c>
      <c r="E199" s="207" t="s">
        <v>1</v>
      </c>
      <c r="F199" s="208" t="s">
        <v>220</v>
      </c>
      <c r="G199" s="14"/>
      <c r="H199" s="209">
        <v>6199</v>
      </c>
      <c r="I199" s="210"/>
      <c r="J199" s="14"/>
      <c r="K199" s="14"/>
      <c r="L199" s="206"/>
      <c r="M199" s="211"/>
      <c r="N199" s="212"/>
      <c r="O199" s="212"/>
      <c r="P199" s="212"/>
      <c r="Q199" s="212"/>
      <c r="R199" s="212"/>
      <c r="S199" s="212"/>
      <c r="T199" s="213"/>
      <c r="U199" s="14"/>
      <c r="V199" s="14"/>
      <c r="W199" s="14"/>
      <c r="X199" s="14"/>
      <c r="Y199" s="14"/>
      <c r="Z199" s="14"/>
      <c r="AA199" s="14"/>
      <c r="AB199" s="14"/>
      <c r="AC199" s="14"/>
      <c r="AD199" s="14"/>
      <c r="AE199" s="14"/>
      <c r="AT199" s="207" t="s">
        <v>218</v>
      </c>
      <c r="AU199" s="207" t="s">
        <v>88</v>
      </c>
      <c r="AV199" s="14" t="s">
        <v>212</v>
      </c>
      <c r="AW199" s="14" t="s">
        <v>35</v>
      </c>
      <c r="AX199" s="14" t="s">
        <v>86</v>
      </c>
      <c r="AY199" s="207" t="s">
        <v>205</v>
      </c>
    </row>
    <row r="200" s="2" customFormat="1" ht="16.5" customHeight="1">
      <c r="A200" s="38"/>
      <c r="B200" s="179"/>
      <c r="C200" s="214" t="s">
        <v>294</v>
      </c>
      <c r="D200" s="214" t="s">
        <v>221</v>
      </c>
      <c r="E200" s="215" t="s">
        <v>295</v>
      </c>
      <c r="F200" s="216" t="s">
        <v>296</v>
      </c>
      <c r="G200" s="217" t="s">
        <v>297</v>
      </c>
      <c r="H200" s="218">
        <v>92.989999999999995</v>
      </c>
      <c r="I200" s="219"/>
      <c r="J200" s="218">
        <f>ROUND(I200*H200,2)</f>
        <v>0</v>
      </c>
      <c r="K200" s="216" t="s">
        <v>234</v>
      </c>
      <c r="L200" s="220"/>
      <c r="M200" s="221" t="s">
        <v>1</v>
      </c>
      <c r="N200" s="222" t="s">
        <v>44</v>
      </c>
      <c r="O200" s="77"/>
      <c r="P200" s="188">
        <f>O200*H200</f>
        <v>0</v>
      </c>
      <c r="Q200" s="188">
        <v>0.001</v>
      </c>
      <c r="R200" s="188">
        <f>Q200*H200</f>
        <v>0.092990000000000003</v>
      </c>
      <c r="S200" s="188">
        <v>0</v>
      </c>
      <c r="T200" s="189">
        <f>S200*H200</f>
        <v>0</v>
      </c>
      <c r="U200" s="38"/>
      <c r="V200" s="38"/>
      <c r="W200" s="38"/>
      <c r="X200" s="38"/>
      <c r="Y200" s="38"/>
      <c r="Z200" s="38"/>
      <c r="AA200" s="38"/>
      <c r="AB200" s="38"/>
      <c r="AC200" s="38"/>
      <c r="AD200" s="38"/>
      <c r="AE200" s="38"/>
      <c r="AR200" s="190" t="s">
        <v>225</v>
      </c>
      <c r="AT200" s="190" t="s">
        <v>221</v>
      </c>
      <c r="AU200" s="190" t="s">
        <v>88</v>
      </c>
      <c r="AY200" s="19" t="s">
        <v>205</v>
      </c>
      <c r="BE200" s="191">
        <f>IF(N200="základní",J200,0)</f>
        <v>0</v>
      </c>
      <c r="BF200" s="191">
        <f>IF(N200="snížená",J200,0)</f>
        <v>0</v>
      </c>
      <c r="BG200" s="191">
        <f>IF(N200="zákl. přenesená",J200,0)</f>
        <v>0</v>
      </c>
      <c r="BH200" s="191">
        <f>IF(N200="sníž. přenesená",J200,0)</f>
        <v>0</v>
      </c>
      <c r="BI200" s="191">
        <f>IF(N200="nulová",J200,0)</f>
        <v>0</v>
      </c>
      <c r="BJ200" s="19" t="s">
        <v>86</v>
      </c>
      <c r="BK200" s="191">
        <f>ROUND(I200*H200,2)</f>
        <v>0</v>
      </c>
      <c r="BL200" s="19" t="s">
        <v>212</v>
      </c>
      <c r="BM200" s="190" t="s">
        <v>298</v>
      </c>
    </row>
    <row r="201" s="2" customFormat="1">
      <c r="A201" s="38"/>
      <c r="B201" s="39"/>
      <c r="C201" s="38"/>
      <c r="D201" s="192" t="s">
        <v>214</v>
      </c>
      <c r="E201" s="38"/>
      <c r="F201" s="193" t="s">
        <v>296</v>
      </c>
      <c r="G201" s="38"/>
      <c r="H201" s="38"/>
      <c r="I201" s="194"/>
      <c r="J201" s="38"/>
      <c r="K201" s="38"/>
      <c r="L201" s="39"/>
      <c r="M201" s="195"/>
      <c r="N201" s="196"/>
      <c r="O201" s="77"/>
      <c r="P201" s="77"/>
      <c r="Q201" s="77"/>
      <c r="R201" s="77"/>
      <c r="S201" s="77"/>
      <c r="T201" s="78"/>
      <c r="U201" s="38"/>
      <c r="V201" s="38"/>
      <c r="W201" s="38"/>
      <c r="X201" s="38"/>
      <c r="Y201" s="38"/>
      <c r="Z201" s="38"/>
      <c r="AA201" s="38"/>
      <c r="AB201" s="38"/>
      <c r="AC201" s="38"/>
      <c r="AD201" s="38"/>
      <c r="AE201" s="38"/>
      <c r="AT201" s="19" t="s">
        <v>214</v>
      </c>
      <c r="AU201" s="19" t="s">
        <v>88</v>
      </c>
    </row>
    <row r="202" s="13" customFormat="1">
      <c r="A202" s="13"/>
      <c r="B202" s="198"/>
      <c r="C202" s="13"/>
      <c r="D202" s="192" t="s">
        <v>218</v>
      </c>
      <c r="E202" s="13"/>
      <c r="F202" s="200" t="s">
        <v>299</v>
      </c>
      <c r="G202" s="13"/>
      <c r="H202" s="201">
        <v>92.989999999999995</v>
      </c>
      <c r="I202" s="202"/>
      <c r="J202" s="13"/>
      <c r="K202" s="13"/>
      <c r="L202" s="198"/>
      <c r="M202" s="203"/>
      <c r="N202" s="204"/>
      <c r="O202" s="204"/>
      <c r="P202" s="204"/>
      <c r="Q202" s="204"/>
      <c r="R202" s="204"/>
      <c r="S202" s="204"/>
      <c r="T202" s="205"/>
      <c r="U202" s="13"/>
      <c r="V202" s="13"/>
      <c r="W202" s="13"/>
      <c r="X202" s="13"/>
      <c r="Y202" s="13"/>
      <c r="Z202" s="13"/>
      <c r="AA202" s="13"/>
      <c r="AB202" s="13"/>
      <c r="AC202" s="13"/>
      <c r="AD202" s="13"/>
      <c r="AE202" s="13"/>
      <c r="AT202" s="199" t="s">
        <v>218</v>
      </c>
      <c r="AU202" s="199" t="s">
        <v>88</v>
      </c>
      <c r="AV202" s="13" t="s">
        <v>88</v>
      </c>
      <c r="AW202" s="13" t="s">
        <v>3</v>
      </c>
      <c r="AX202" s="13" t="s">
        <v>86</v>
      </c>
      <c r="AY202" s="199" t="s">
        <v>205</v>
      </c>
    </row>
    <row r="203" s="2" customFormat="1" ht="24.15" customHeight="1">
      <c r="A203" s="38"/>
      <c r="B203" s="179"/>
      <c r="C203" s="180" t="s">
        <v>300</v>
      </c>
      <c r="D203" s="180" t="s">
        <v>207</v>
      </c>
      <c r="E203" s="181" t="s">
        <v>301</v>
      </c>
      <c r="F203" s="182" t="s">
        <v>302</v>
      </c>
      <c r="G203" s="183" t="s">
        <v>210</v>
      </c>
      <c r="H203" s="184">
        <v>5000</v>
      </c>
      <c r="I203" s="185"/>
      <c r="J203" s="184">
        <f>ROUND(I203*H203,2)</f>
        <v>0</v>
      </c>
      <c r="K203" s="182" t="s">
        <v>234</v>
      </c>
      <c r="L203" s="39"/>
      <c r="M203" s="186" t="s">
        <v>1</v>
      </c>
      <c r="N203" s="187" t="s">
        <v>44</v>
      </c>
      <c r="O203" s="77"/>
      <c r="P203" s="188">
        <f>O203*H203</f>
        <v>0</v>
      </c>
      <c r="Q203" s="188">
        <v>0</v>
      </c>
      <c r="R203" s="188">
        <f>Q203*H203</f>
        <v>0</v>
      </c>
      <c r="S203" s="188">
        <v>0</v>
      </c>
      <c r="T203" s="189">
        <f>S203*H203</f>
        <v>0</v>
      </c>
      <c r="U203" s="38"/>
      <c r="V203" s="38"/>
      <c r="W203" s="38"/>
      <c r="X203" s="38"/>
      <c r="Y203" s="38"/>
      <c r="Z203" s="38"/>
      <c r="AA203" s="38"/>
      <c r="AB203" s="38"/>
      <c r="AC203" s="38"/>
      <c r="AD203" s="38"/>
      <c r="AE203" s="38"/>
      <c r="AR203" s="190" t="s">
        <v>212</v>
      </c>
      <c r="AT203" s="190" t="s">
        <v>207</v>
      </c>
      <c r="AU203" s="190" t="s">
        <v>88</v>
      </c>
      <c r="AY203" s="19" t="s">
        <v>205</v>
      </c>
      <c r="BE203" s="191">
        <f>IF(N203="základní",J203,0)</f>
        <v>0</v>
      </c>
      <c r="BF203" s="191">
        <f>IF(N203="snížená",J203,0)</f>
        <v>0</v>
      </c>
      <c r="BG203" s="191">
        <f>IF(N203="zákl. přenesená",J203,0)</f>
        <v>0</v>
      </c>
      <c r="BH203" s="191">
        <f>IF(N203="sníž. přenesená",J203,0)</f>
        <v>0</v>
      </c>
      <c r="BI203" s="191">
        <f>IF(N203="nulová",J203,0)</f>
        <v>0</v>
      </c>
      <c r="BJ203" s="19" t="s">
        <v>86</v>
      </c>
      <c r="BK203" s="191">
        <f>ROUND(I203*H203,2)</f>
        <v>0</v>
      </c>
      <c r="BL203" s="19" t="s">
        <v>212</v>
      </c>
      <c r="BM203" s="190" t="s">
        <v>303</v>
      </c>
    </row>
    <row r="204" s="2" customFormat="1">
      <c r="A204" s="38"/>
      <c r="B204" s="39"/>
      <c r="C204" s="38"/>
      <c r="D204" s="192" t="s">
        <v>214</v>
      </c>
      <c r="E204" s="38"/>
      <c r="F204" s="193" t="s">
        <v>304</v>
      </c>
      <c r="G204" s="38"/>
      <c r="H204" s="38"/>
      <c r="I204" s="194"/>
      <c r="J204" s="38"/>
      <c r="K204" s="38"/>
      <c r="L204" s="39"/>
      <c r="M204" s="195"/>
      <c r="N204" s="196"/>
      <c r="O204" s="77"/>
      <c r="P204" s="77"/>
      <c r="Q204" s="77"/>
      <c r="R204" s="77"/>
      <c r="S204" s="77"/>
      <c r="T204" s="78"/>
      <c r="U204" s="38"/>
      <c r="V204" s="38"/>
      <c r="W204" s="38"/>
      <c r="X204" s="38"/>
      <c r="Y204" s="38"/>
      <c r="Z204" s="38"/>
      <c r="AA204" s="38"/>
      <c r="AB204" s="38"/>
      <c r="AC204" s="38"/>
      <c r="AD204" s="38"/>
      <c r="AE204" s="38"/>
      <c r="AT204" s="19" t="s">
        <v>214</v>
      </c>
      <c r="AU204" s="19" t="s">
        <v>88</v>
      </c>
    </row>
    <row r="205" s="2" customFormat="1">
      <c r="A205" s="38"/>
      <c r="B205" s="39"/>
      <c r="C205" s="38"/>
      <c r="D205" s="192" t="s">
        <v>237</v>
      </c>
      <c r="E205" s="38"/>
      <c r="F205" s="197" t="s">
        <v>291</v>
      </c>
      <c r="G205" s="38"/>
      <c r="H205" s="38"/>
      <c r="I205" s="194"/>
      <c r="J205" s="38"/>
      <c r="K205" s="38"/>
      <c r="L205" s="39"/>
      <c r="M205" s="195"/>
      <c r="N205" s="196"/>
      <c r="O205" s="77"/>
      <c r="P205" s="77"/>
      <c r="Q205" s="77"/>
      <c r="R205" s="77"/>
      <c r="S205" s="77"/>
      <c r="T205" s="78"/>
      <c r="U205" s="38"/>
      <c r="V205" s="38"/>
      <c r="W205" s="38"/>
      <c r="X205" s="38"/>
      <c r="Y205" s="38"/>
      <c r="Z205" s="38"/>
      <c r="AA205" s="38"/>
      <c r="AB205" s="38"/>
      <c r="AC205" s="38"/>
      <c r="AD205" s="38"/>
      <c r="AE205" s="38"/>
      <c r="AT205" s="19" t="s">
        <v>237</v>
      </c>
      <c r="AU205" s="19" t="s">
        <v>88</v>
      </c>
    </row>
    <row r="206" s="15" customFormat="1">
      <c r="A206" s="15"/>
      <c r="B206" s="223"/>
      <c r="C206" s="15"/>
      <c r="D206" s="192" t="s">
        <v>218</v>
      </c>
      <c r="E206" s="224" t="s">
        <v>1</v>
      </c>
      <c r="F206" s="225" t="s">
        <v>254</v>
      </c>
      <c r="G206" s="15"/>
      <c r="H206" s="224" t="s">
        <v>1</v>
      </c>
      <c r="I206" s="226"/>
      <c r="J206" s="15"/>
      <c r="K206" s="15"/>
      <c r="L206" s="223"/>
      <c r="M206" s="227"/>
      <c r="N206" s="228"/>
      <c r="O206" s="228"/>
      <c r="P206" s="228"/>
      <c r="Q206" s="228"/>
      <c r="R206" s="228"/>
      <c r="S206" s="228"/>
      <c r="T206" s="229"/>
      <c r="U206" s="15"/>
      <c r="V206" s="15"/>
      <c r="W206" s="15"/>
      <c r="X206" s="15"/>
      <c r="Y206" s="15"/>
      <c r="Z206" s="15"/>
      <c r="AA206" s="15"/>
      <c r="AB206" s="15"/>
      <c r="AC206" s="15"/>
      <c r="AD206" s="15"/>
      <c r="AE206" s="15"/>
      <c r="AT206" s="224" t="s">
        <v>218</v>
      </c>
      <c r="AU206" s="224" t="s">
        <v>88</v>
      </c>
      <c r="AV206" s="15" t="s">
        <v>86</v>
      </c>
      <c r="AW206" s="15" t="s">
        <v>35</v>
      </c>
      <c r="AX206" s="15" t="s">
        <v>79</v>
      </c>
      <c r="AY206" s="224" t="s">
        <v>205</v>
      </c>
    </row>
    <row r="207" s="13" customFormat="1">
      <c r="A207" s="13"/>
      <c r="B207" s="198"/>
      <c r="C207" s="13"/>
      <c r="D207" s="192" t="s">
        <v>218</v>
      </c>
      <c r="E207" s="199" t="s">
        <v>1</v>
      </c>
      <c r="F207" s="200" t="s">
        <v>305</v>
      </c>
      <c r="G207" s="13"/>
      <c r="H207" s="201">
        <v>5000</v>
      </c>
      <c r="I207" s="202"/>
      <c r="J207" s="13"/>
      <c r="K207" s="13"/>
      <c r="L207" s="198"/>
      <c r="M207" s="203"/>
      <c r="N207" s="204"/>
      <c r="O207" s="204"/>
      <c r="P207" s="204"/>
      <c r="Q207" s="204"/>
      <c r="R207" s="204"/>
      <c r="S207" s="204"/>
      <c r="T207" s="205"/>
      <c r="U207" s="13"/>
      <c r="V207" s="13"/>
      <c r="W207" s="13"/>
      <c r="X207" s="13"/>
      <c r="Y207" s="13"/>
      <c r="Z207" s="13"/>
      <c r="AA207" s="13"/>
      <c r="AB207" s="13"/>
      <c r="AC207" s="13"/>
      <c r="AD207" s="13"/>
      <c r="AE207" s="13"/>
      <c r="AT207" s="199" t="s">
        <v>218</v>
      </c>
      <c r="AU207" s="199" t="s">
        <v>88</v>
      </c>
      <c r="AV207" s="13" t="s">
        <v>88</v>
      </c>
      <c r="AW207" s="13" t="s">
        <v>35</v>
      </c>
      <c r="AX207" s="13" t="s">
        <v>79</v>
      </c>
      <c r="AY207" s="199" t="s">
        <v>205</v>
      </c>
    </row>
    <row r="208" s="14" customFormat="1">
      <c r="A208" s="14"/>
      <c r="B208" s="206"/>
      <c r="C208" s="14"/>
      <c r="D208" s="192" t="s">
        <v>218</v>
      </c>
      <c r="E208" s="207" t="s">
        <v>1</v>
      </c>
      <c r="F208" s="208" t="s">
        <v>220</v>
      </c>
      <c r="G208" s="14"/>
      <c r="H208" s="209">
        <v>5000</v>
      </c>
      <c r="I208" s="210"/>
      <c r="J208" s="14"/>
      <c r="K208" s="14"/>
      <c r="L208" s="206"/>
      <c r="M208" s="211"/>
      <c r="N208" s="212"/>
      <c r="O208" s="212"/>
      <c r="P208" s="212"/>
      <c r="Q208" s="212"/>
      <c r="R208" s="212"/>
      <c r="S208" s="212"/>
      <c r="T208" s="213"/>
      <c r="U208" s="14"/>
      <c r="V208" s="14"/>
      <c r="W208" s="14"/>
      <c r="X208" s="14"/>
      <c r="Y208" s="14"/>
      <c r="Z208" s="14"/>
      <c r="AA208" s="14"/>
      <c r="AB208" s="14"/>
      <c r="AC208" s="14"/>
      <c r="AD208" s="14"/>
      <c r="AE208" s="14"/>
      <c r="AT208" s="207" t="s">
        <v>218</v>
      </c>
      <c r="AU208" s="207" t="s">
        <v>88</v>
      </c>
      <c r="AV208" s="14" t="s">
        <v>212</v>
      </c>
      <c r="AW208" s="14" t="s">
        <v>35</v>
      </c>
      <c r="AX208" s="14" t="s">
        <v>86</v>
      </c>
      <c r="AY208" s="207" t="s">
        <v>205</v>
      </c>
    </row>
    <row r="209" s="2" customFormat="1" ht="16.5" customHeight="1">
      <c r="A209" s="38"/>
      <c r="B209" s="179"/>
      <c r="C209" s="214" t="s">
        <v>306</v>
      </c>
      <c r="D209" s="214" t="s">
        <v>221</v>
      </c>
      <c r="E209" s="215" t="s">
        <v>295</v>
      </c>
      <c r="F209" s="216" t="s">
        <v>296</v>
      </c>
      <c r="G209" s="217" t="s">
        <v>297</v>
      </c>
      <c r="H209" s="218">
        <v>75</v>
      </c>
      <c r="I209" s="219"/>
      <c r="J209" s="218">
        <f>ROUND(I209*H209,2)</f>
        <v>0</v>
      </c>
      <c r="K209" s="216" t="s">
        <v>234</v>
      </c>
      <c r="L209" s="220"/>
      <c r="M209" s="221" t="s">
        <v>1</v>
      </c>
      <c r="N209" s="222" t="s">
        <v>44</v>
      </c>
      <c r="O209" s="77"/>
      <c r="P209" s="188">
        <f>O209*H209</f>
        <v>0</v>
      </c>
      <c r="Q209" s="188">
        <v>0.001</v>
      </c>
      <c r="R209" s="188">
        <f>Q209*H209</f>
        <v>0.074999999999999997</v>
      </c>
      <c r="S209" s="188">
        <v>0</v>
      </c>
      <c r="T209" s="189">
        <f>S209*H209</f>
        <v>0</v>
      </c>
      <c r="U209" s="38"/>
      <c r="V209" s="38"/>
      <c r="W209" s="38"/>
      <c r="X209" s="38"/>
      <c r="Y209" s="38"/>
      <c r="Z209" s="38"/>
      <c r="AA209" s="38"/>
      <c r="AB209" s="38"/>
      <c r="AC209" s="38"/>
      <c r="AD209" s="38"/>
      <c r="AE209" s="38"/>
      <c r="AR209" s="190" t="s">
        <v>225</v>
      </c>
      <c r="AT209" s="190" t="s">
        <v>221</v>
      </c>
      <c r="AU209" s="190" t="s">
        <v>88</v>
      </c>
      <c r="AY209" s="19" t="s">
        <v>205</v>
      </c>
      <c r="BE209" s="191">
        <f>IF(N209="základní",J209,0)</f>
        <v>0</v>
      </c>
      <c r="BF209" s="191">
        <f>IF(N209="snížená",J209,0)</f>
        <v>0</v>
      </c>
      <c r="BG209" s="191">
        <f>IF(N209="zákl. přenesená",J209,0)</f>
        <v>0</v>
      </c>
      <c r="BH209" s="191">
        <f>IF(N209="sníž. přenesená",J209,0)</f>
        <v>0</v>
      </c>
      <c r="BI209" s="191">
        <f>IF(N209="nulová",J209,0)</f>
        <v>0</v>
      </c>
      <c r="BJ209" s="19" t="s">
        <v>86</v>
      </c>
      <c r="BK209" s="191">
        <f>ROUND(I209*H209,2)</f>
        <v>0</v>
      </c>
      <c r="BL209" s="19" t="s">
        <v>212</v>
      </c>
      <c r="BM209" s="190" t="s">
        <v>307</v>
      </c>
    </row>
    <row r="210" s="2" customFormat="1">
      <c r="A210" s="38"/>
      <c r="B210" s="39"/>
      <c r="C210" s="38"/>
      <c r="D210" s="192" t="s">
        <v>214</v>
      </c>
      <c r="E210" s="38"/>
      <c r="F210" s="193" t="s">
        <v>296</v>
      </c>
      <c r="G210" s="38"/>
      <c r="H210" s="38"/>
      <c r="I210" s="194"/>
      <c r="J210" s="38"/>
      <c r="K210" s="38"/>
      <c r="L210" s="39"/>
      <c r="M210" s="195"/>
      <c r="N210" s="196"/>
      <c r="O210" s="77"/>
      <c r="P210" s="77"/>
      <c r="Q210" s="77"/>
      <c r="R210" s="77"/>
      <c r="S210" s="77"/>
      <c r="T210" s="78"/>
      <c r="U210" s="38"/>
      <c r="V210" s="38"/>
      <c r="W210" s="38"/>
      <c r="X210" s="38"/>
      <c r="Y210" s="38"/>
      <c r="Z210" s="38"/>
      <c r="AA210" s="38"/>
      <c r="AB210" s="38"/>
      <c r="AC210" s="38"/>
      <c r="AD210" s="38"/>
      <c r="AE210" s="38"/>
      <c r="AT210" s="19" t="s">
        <v>214</v>
      </c>
      <c r="AU210" s="19" t="s">
        <v>88</v>
      </c>
    </row>
    <row r="211" s="13" customFormat="1">
      <c r="A211" s="13"/>
      <c r="B211" s="198"/>
      <c r="C211" s="13"/>
      <c r="D211" s="192" t="s">
        <v>218</v>
      </c>
      <c r="E211" s="13"/>
      <c r="F211" s="200" t="s">
        <v>308</v>
      </c>
      <c r="G211" s="13"/>
      <c r="H211" s="201">
        <v>75</v>
      </c>
      <c r="I211" s="202"/>
      <c r="J211" s="13"/>
      <c r="K211" s="13"/>
      <c r="L211" s="198"/>
      <c r="M211" s="203"/>
      <c r="N211" s="204"/>
      <c r="O211" s="204"/>
      <c r="P211" s="204"/>
      <c r="Q211" s="204"/>
      <c r="R211" s="204"/>
      <c r="S211" s="204"/>
      <c r="T211" s="205"/>
      <c r="U211" s="13"/>
      <c r="V211" s="13"/>
      <c r="W211" s="13"/>
      <c r="X211" s="13"/>
      <c r="Y211" s="13"/>
      <c r="Z211" s="13"/>
      <c r="AA211" s="13"/>
      <c r="AB211" s="13"/>
      <c r="AC211" s="13"/>
      <c r="AD211" s="13"/>
      <c r="AE211" s="13"/>
      <c r="AT211" s="199" t="s">
        <v>218</v>
      </c>
      <c r="AU211" s="199" t="s">
        <v>88</v>
      </c>
      <c r="AV211" s="13" t="s">
        <v>88</v>
      </c>
      <c r="AW211" s="13" t="s">
        <v>3</v>
      </c>
      <c r="AX211" s="13" t="s">
        <v>86</v>
      </c>
      <c r="AY211" s="199" t="s">
        <v>205</v>
      </c>
    </row>
    <row r="212" s="2" customFormat="1" ht="21.75" customHeight="1">
      <c r="A212" s="38"/>
      <c r="B212" s="179"/>
      <c r="C212" s="180" t="s">
        <v>309</v>
      </c>
      <c r="D212" s="180" t="s">
        <v>207</v>
      </c>
      <c r="E212" s="181" t="s">
        <v>310</v>
      </c>
      <c r="F212" s="182" t="s">
        <v>311</v>
      </c>
      <c r="G212" s="183" t="s">
        <v>210</v>
      </c>
      <c r="H212" s="184">
        <v>8163</v>
      </c>
      <c r="I212" s="185"/>
      <c r="J212" s="184">
        <f>ROUND(I212*H212,2)</f>
        <v>0</v>
      </c>
      <c r="K212" s="182" t="s">
        <v>234</v>
      </c>
      <c r="L212" s="39"/>
      <c r="M212" s="186" t="s">
        <v>1</v>
      </c>
      <c r="N212" s="187" t="s">
        <v>44</v>
      </c>
      <c r="O212" s="77"/>
      <c r="P212" s="188">
        <f>O212*H212</f>
        <v>0</v>
      </c>
      <c r="Q212" s="188">
        <v>0</v>
      </c>
      <c r="R212" s="188">
        <f>Q212*H212</f>
        <v>0</v>
      </c>
      <c r="S212" s="188">
        <v>0</v>
      </c>
      <c r="T212" s="189">
        <f>S212*H212</f>
        <v>0</v>
      </c>
      <c r="U212" s="38"/>
      <c r="V212" s="38"/>
      <c r="W212" s="38"/>
      <c r="X212" s="38"/>
      <c r="Y212" s="38"/>
      <c r="Z212" s="38"/>
      <c r="AA212" s="38"/>
      <c r="AB212" s="38"/>
      <c r="AC212" s="38"/>
      <c r="AD212" s="38"/>
      <c r="AE212" s="38"/>
      <c r="AR212" s="190" t="s">
        <v>212</v>
      </c>
      <c r="AT212" s="190" t="s">
        <v>207</v>
      </c>
      <c r="AU212" s="190" t="s">
        <v>88</v>
      </c>
      <c r="AY212" s="19" t="s">
        <v>205</v>
      </c>
      <c r="BE212" s="191">
        <f>IF(N212="základní",J212,0)</f>
        <v>0</v>
      </c>
      <c r="BF212" s="191">
        <f>IF(N212="snížená",J212,0)</f>
        <v>0</v>
      </c>
      <c r="BG212" s="191">
        <f>IF(N212="zákl. přenesená",J212,0)</f>
        <v>0</v>
      </c>
      <c r="BH212" s="191">
        <f>IF(N212="sníž. přenesená",J212,0)</f>
        <v>0</v>
      </c>
      <c r="BI212" s="191">
        <f>IF(N212="nulová",J212,0)</f>
        <v>0</v>
      </c>
      <c r="BJ212" s="19" t="s">
        <v>86</v>
      </c>
      <c r="BK212" s="191">
        <f>ROUND(I212*H212,2)</f>
        <v>0</v>
      </c>
      <c r="BL212" s="19" t="s">
        <v>212</v>
      </c>
      <c r="BM212" s="190" t="s">
        <v>312</v>
      </c>
    </row>
    <row r="213" s="2" customFormat="1">
      <c r="A213" s="38"/>
      <c r="B213" s="39"/>
      <c r="C213" s="38"/>
      <c r="D213" s="192" t="s">
        <v>214</v>
      </c>
      <c r="E213" s="38"/>
      <c r="F213" s="193" t="s">
        <v>313</v>
      </c>
      <c r="G213" s="38"/>
      <c r="H213" s="38"/>
      <c r="I213" s="194"/>
      <c r="J213" s="38"/>
      <c r="K213" s="38"/>
      <c r="L213" s="39"/>
      <c r="M213" s="195"/>
      <c r="N213" s="196"/>
      <c r="O213" s="77"/>
      <c r="P213" s="77"/>
      <c r="Q213" s="77"/>
      <c r="R213" s="77"/>
      <c r="S213" s="77"/>
      <c r="T213" s="78"/>
      <c r="U213" s="38"/>
      <c r="V213" s="38"/>
      <c r="W213" s="38"/>
      <c r="X213" s="38"/>
      <c r="Y213" s="38"/>
      <c r="Z213" s="38"/>
      <c r="AA213" s="38"/>
      <c r="AB213" s="38"/>
      <c r="AC213" s="38"/>
      <c r="AD213" s="38"/>
      <c r="AE213" s="38"/>
      <c r="AT213" s="19" t="s">
        <v>214</v>
      </c>
      <c r="AU213" s="19" t="s">
        <v>88</v>
      </c>
    </row>
    <row r="214" s="2" customFormat="1">
      <c r="A214" s="38"/>
      <c r="B214" s="39"/>
      <c r="C214" s="38"/>
      <c r="D214" s="192" t="s">
        <v>237</v>
      </c>
      <c r="E214" s="38"/>
      <c r="F214" s="197" t="s">
        <v>314</v>
      </c>
      <c r="G214" s="38"/>
      <c r="H214" s="38"/>
      <c r="I214" s="194"/>
      <c r="J214" s="38"/>
      <c r="K214" s="38"/>
      <c r="L214" s="39"/>
      <c r="M214" s="195"/>
      <c r="N214" s="196"/>
      <c r="O214" s="77"/>
      <c r="P214" s="77"/>
      <c r="Q214" s="77"/>
      <c r="R214" s="77"/>
      <c r="S214" s="77"/>
      <c r="T214" s="78"/>
      <c r="U214" s="38"/>
      <c r="V214" s="38"/>
      <c r="W214" s="38"/>
      <c r="X214" s="38"/>
      <c r="Y214" s="38"/>
      <c r="Z214" s="38"/>
      <c r="AA214" s="38"/>
      <c r="AB214" s="38"/>
      <c r="AC214" s="38"/>
      <c r="AD214" s="38"/>
      <c r="AE214" s="38"/>
      <c r="AT214" s="19" t="s">
        <v>237</v>
      </c>
      <c r="AU214" s="19" t="s">
        <v>88</v>
      </c>
    </row>
    <row r="215" s="15" customFormat="1">
      <c r="A215" s="15"/>
      <c r="B215" s="223"/>
      <c r="C215" s="15"/>
      <c r="D215" s="192" t="s">
        <v>218</v>
      </c>
      <c r="E215" s="224" t="s">
        <v>1</v>
      </c>
      <c r="F215" s="225" t="s">
        <v>315</v>
      </c>
      <c r="G215" s="15"/>
      <c r="H215" s="224" t="s">
        <v>1</v>
      </c>
      <c r="I215" s="226"/>
      <c r="J215" s="15"/>
      <c r="K215" s="15"/>
      <c r="L215" s="223"/>
      <c r="M215" s="227"/>
      <c r="N215" s="228"/>
      <c r="O215" s="228"/>
      <c r="P215" s="228"/>
      <c r="Q215" s="228"/>
      <c r="R215" s="228"/>
      <c r="S215" s="228"/>
      <c r="T215" s="229"/>
      <c r="U215" s="15"/>
      <c r="V215" s="15"/>
      <c r="W215" s="15"/>
      <c r="X215" s="15"/>
      <c r="Y215" s="15"/>
      <c r="Z215" s="15"/>
      <c r="AA215" s="15"/>
      <c r="AB215" s="15"/>
      <c r="AC215" s="15"/>
      <c r="AD215" s="15"/>
      <c r="AE215" s="15"/>
      <c r="AT215" s="224" t="s">
        <v>218</v>
      </c>
      <c r="AU215" s="224" t="s">
        <v>88</v>
      </c>
      <c r="AV215" s="15" t="s">
        <v>86</v>
      </c>
      <c r="AW215" s="15" t="s">
        <v>35</v>
      </c>
      <c r="AX215" s="15" t="s">
        <v>79</v>
      </c>
      <c r="AY215" s="224" t="s">
        <v>205</v>
      </c>
    </row>
    <row r="216" s="13" customFormat="1">
      <c r="A216" s="13"/>
      <c r="B216" s="198"/>
      <c r="C216" s="13"/>
      <c r="D216" s="192" t="s">
        <v>218</v>
      </c>
      <c r="E216" s="199" t="s">
        <v>1</v>
      </c>
      <c r="F216" s="200" t="s">
        <v>316</v>
      </c>
      <c r="G216" s="13"/>
      <c r="H216" s="201">
        <v>1964</v>
      </c>
      <c r="I216" s="202"/>
      <c r="J216" s="13"/>
      <c r="K216" s="13"/>
      <c r="L216" s="198"/>
      <c r="M216" s="203"/>
      <c r="N216" s="204"/>
      <c r="O216" s="204"/>
      <c r="P216" s="204"/>
      <c r="Q216" s="204"/>
      <c r="R216" s="204"/>
      <c r="S216" s="204"/>
      <c r="T216" s="205"/>
      <c r="U216" s="13"/>
      <c r="V216" s="13"/>
      <c r="W216" s="13"/>
      <c r="X216" s="13"/>
      <c r="Y216" s="13"/>
      <c r="Z216" s="13"/>
      <c r="AA216" s="13"/>
      <c r="AB216" s="13"/>
      <c r="AC216" s="13"/>
      <c r="AD216" s="13"/>
      <c r="AE216" s="13"/>
      <c r="AT216" s="199" t="s">
        <v>218</v>
      </c>
      <c r="AU216" s="199" t="s">
        <v>88</v>
      </c>
      <c r="AV216" s="13" t="s">
        <v>88</v>
      </c>
      <c r="AW216" s="13" t="s">
        <v>35</v>
      </c>
      <c r="AX216" s="13" t="s">
        <v>79</v>
      </c>
      <c r="AY216" s="199" t="s">
        <v>205</v>
      </c>
    </row>
    <row r="217" s="15" customFormat="1">
      <c r="A217" s="15"/>
      <c r="B217" s="223"/>
      <c r="C217" s="15"/>
      <c r="D217" s="192" t="s">
        <v>218</v>
      </c>
      <c r="E217" s="224" t="s">
        <v>1</v>
      </c>
      <c r="F217" s="225" t="s">
        <v>317</v>
      </c>
      <c r="G217" s="15"/>
      <c r="H217" s="224" t="s">
        <v>1</v>
      </c>
      <c r="I217" s="226"/>
      <c r="J217" s="15"/>
      <c r="K217" s="15"/>
      <c r="L217" s="223"/>
      <c r="M217" s="227"/>
      <c r="N217" s="228"/>
      <c r="O217" s="228"/>
      <c r="P217" s="228"/>
      <c r="Q217" s="228"/>
      <c r="R217" s="228"/>
      <c r="S217" s="228"/>
      <c r="T217" s="229"/>
      <c r="U217" s="15"/>
      <c r="V217" s="15"/>
      <c r="W217" s="15"/>
      <c r="X217" s="15"/>
      <c r="Y217" s="15"/>
      <c r="Z217" s="15"/>
      <c r="AA217" s="15"/>
      <c r="AB217" s="15"/>
      <c r="AC217" s="15"/>
      <c r="AD217" s="15"/>
      <c r="AE217" s="15"/>
      <c r="AT217" s="224" t="s">
        <v>218</v>
      </c>
      <c r="AU217" s="224" t="s">
        <v>88</v>
      </c>
      <c r="AV217" s="15" t="s">
        <v>86</v>
      </c>
      <c r="AW217" s="15" t="s">
        <v>35</v>
      </c>
      <c r="AX217" s="15" t="s">
        <v>79</v>
      </c>
      <c r="AY217" s="224" t="s">
        <v>205</v>
      </c>
    </row>
    <row r="218" s="13" customFormat="1">
      <c r="A218" s="13"/>
      <c r="B218" s="198"/>
      <c r="C218" s="13"/>
      <c r="D218" s="192" t="s">
        <v>218</v>
      </c>
      <c r="E218" s="199" t="s">
        <v>1</v>
      </c>
      <c r="F218" s="200" t="s">
        <v>293</v>
      </c>
      <c r="G218" s="13"/>
      <c r="H218" s="201">
        <v>1104</v>
      </c>
      <c r="I218" s="202"/>
      <c r="J218" s="13"/>
      <c r="K218" s="13"/>
      <c r="L218" s="198"/>
      <c r="M218" s="203"/>
      <c r="N218" s="204"/>
      <c r="O218" s="204"/>
      <c r="P218" s="204"/>
      <c r="Q218" s="204"/>
      <c r="R218" s="204"/>
      <c r="S218" s="204"/>
      <c r="T218" s="205"/>
      <c r="U218" s="13"/>
      <c r="V218" s="13"/>
      <c r="W218" s="13"/>
      <c r="X218" s="13"/>
      <c r="Y218" s="13"/>
      <c r="Z218" s="13"/>
      <c r="AA218" s="13"/>
      <c r="AB218" s="13"/>
      <c r="AC218" s="13"/>
      <c r="AD218" s="13"/>
      <c r="AE218" s="13"/>
      <c r="AT218" s="199" t="s">
        <v>218</v>
      </c>
      <c r="AU218" s="199" t="s">
        <v>88</v>
      </c>
      <c r="AV218" s="13" t="s">
        <v>88</v>
      </c>
      <c r="AW218" s="13" t="s">
        <v>35</v>
      </c>
      <c r="AX218" s="13" t="s">
        <v>79</v>
      </c>
      <c r="AY218" s="199" t="s">
        <v>205</v>
      </c>
    </row>
    <row r="219" s="15" customFormat="1">
      <c r="A219" s="15"/>
      <c r="B219" s="223"/>
      <c r="C219" s="15"/>
      <c r="D219" s="192" t="s">
        <v>218</v>
      </c>
      <c r="E219" s="224" t="s">
        <v>1</v>
      </c>
      <c r="F219" s="225" t="s">
        <v>318</v>
      </c>
      <c r="G219" s="15"/>
      <c r="H219" s="224" t="s">
        <v>1</v>
      </c>
      <c r="I219" s="226"/>
      <c r="J219" s="15"/>
      <c r="K219" s="15"/>
      <c r="L219" s="223"/>
      <c r="M219" s="227"/>
      <c r="N219" s="228"/>
      <c r="O219" s="228"/>
      <c r="P219" s="228"/>
      <c r="Q219" s="228"/>
      <c r="R219" s="228"/>
      <c r="S219" s="228"/>
      <c r="T219" s="229"/>
      <c r="U219" s="15"/>
      <c r="V219" s="15"/>
      <c r="W219" s="15"/>
      <c r="X219" s="15"/>
      <c r="Y219" s="15"/>
      <c r="Z219" s="15"/>
      <c r="AA219" s="15"/>
      <c r="AB219" s="15"/>
      <c r="AC219" s="15"/>
      <c r="AD219" s="15"/>
      <c r="AE219" s="15"/>
      <c r="AT219" s="224" t="s">
        <v>218</v>
      </c>
      <c r="AU219" s="224" t="s">
        <v>88</v>
      </c>
      <c r="AV219" s="15" t="s">
        <v>86</v>
      </c>
      <c r="AW219" s="15" t="s">
        <v>35</v>
      </c>
      <c r="AX219" s="15" t="s">
        <v>79</v>
      </c>
      <c r="AY219" s="224" t="s">
        <v>205</v>
      </c>
    </row>
    <row r="220" s="13" customFormat="1">
      <c r="A220" s="13"/>
      <c r="B220" s="198"/>
      <c r="C220" s="13"/>
      <c r="D220" s="192" t="s">
        <v>218</v>
      </c>
      <c r="E220" s="199" t="s">
        <v>1</v>
      </c>
      <c r="F220" s="200" t="s">
        <v>319</v>
      </c>
      <c r="G220" s="13"/>
      <c r="H220" s="201">
        <v>5095</v>
      </c>
      <c r="I220" s="202"/>
      <c r="J220" s="13"/>
      <c r="K220" s="13"/>
      <c r="L220" s="198"/>
      <c r="M220" s="203"/>
      <c r="N220" s="204"/>
      <c r="O220" s="204"/>
      <c r="P220" s="204"/>
      <c r="Q220" s="204"/>
      <c r="R220" s="204"/>
      <c r="S220" s="204"/>
      <c r="T220" s="205"/>
      <c r="U220" s="13"/>
      <c r="V220" s="13"/>
      <c r="W220" s="13"/>
      <c r="X220" s="13"/>
      <c r="Y220" s="13"/>
      <c r="Z220" s="13"/>
      <c r="AA220" s="13"/>
      <c r="AB220" s="13"/>
      <c r="AC220" s="13"/>
      <c r="AD220" s="13"/>
      <c r="AE220" s="13"/>
      <c r="AT220" s="199" t="s">
        <v>218</v>
      </c>
      <c r="AU220" s="199" t="s">
        <v>88</v>
      </c>
      <c r="AV220" s="13" t="s">
        <v>88</v>
      </c>
      <c r="AW220" s="13" t="s">
        <v>35</v>
      </c>
      <c r="AX220" s="13" t="s">
        <v>79</v>
      </c>
      <c r="AY220" s="199" t="s">
        <v>205</v>
      </c>
    </row>
    <row r="221" s="14" customFormat="1">
      <c r="A221" s="14"/>
      <c r="B221" s="206"/>
      <c r="C221" s="14"/>
      <c r="D221" s="192" t="s">
        <v>218</v>
      </c>
      <c r="E221" s="207" t="s">
        <v>1</v>
      </c>
      <c r="F221" s="208" t="s">
        <v>220</v>
      </c>
      <c r="G221" s="14"/>
      <c r="H221" s="209">
        <v>8163</v>
      </c>
      <c r="I221" s="210"/>
      <c r="J221" s="14"/>
      <c r="K221" s="14"/>
      <c r="L221" s="206"/>
      <c r="M221" s="211"/>
      <c r="N221" s="212"/>
      <c r="O221" s="212"/>
      <c r="P221" s="212"/>
      <c r="Q221" s="212"/>
      <c r="R221" s="212"/>
      <c r="S221" s="212"/>
      <c r="T221" s="213"/>
      <c r="U221" s="14"/>
      <c r="V221" s="14"/>
      <c r="W221" s="14"/>
      <c r="X221" s="14"/>
      <c r="Y221" s="14"/>
      <c r="Z221" s="14"/>
      <c r="AA221" s="14"/>
      <c r="AB221" s="14"/>
      <c r="AC221" s="14"/>
      <c r="AD221" s="14"/>
      <c r="AE221" s="14"/>
      <c r="AT221" s="207" t="s">
        <v>218</v>
      </c>
      <c r="AU221" s="207" t="s">
        <v>88</v>
      </c>
      <c r="AV221" s="14" t="s">
        <v>212</v>
      </c>
      <c r="AW221" s="14" t="s">
        <v>35</v>
      </c>
      <c r="AX221" s="14" t="s">
        <v>86</v>
      </c>
      <c r="AY221" s="207" t="s">
        <v>205</v>
      </c>
    </row>
    <row r="222" s="2" customFormat="1" ht="16.5" customHeight="1">
      <c r="A222" s="38"/>
      <c r="B222" s="179"/>
      <c r="C222" s="180" t="s">
        <v>320</v>
      </c>
      <c r="D222" s="180" t="s">
        <v>207</v>
      </c>
      <c r="E222" s="181" t="s">
        <v>321</v>
      </c>
      <c r="F222" s="182" t="s">
        <v>322</v>
      </c>
      <c r="G222" s="183" t="s">
        <v>210</v>
      </c>
      <c r="H222" s="184">
        <v>3105</v>
      </c>
      <c r="I222" s="185"/>
      <c r="J222" s="184">
        <f>ROUND(I222*H222,2)</f>
        <v>0</v>
      </c>
      <c r="K222" s="182" t="s">
        <v>234</v>
      </c>
      <c r="L222" s="39"/>
      <c r="M222" s="186" t="s">
        <v>1</v>
      </c>
      <c r="N222" s="187" t="s">
        <v>44</v>
      </c>
      <c r="O222" s="77"/>
      <c r="P222" s="188">
        <f>O222*H222</f>
        <v>0</v>
      </c>
      <c r="Q222" s="188">
        <v>0</v>
      </c>
      <c r="R222" s="188">
        <f>Q222*H222</f>
        <v>0</v>
      </c>
      <c r="S222" s="188">
        <v>0</v>
      </c>
      <c r="T222" s="189">
        <f>S222*H222</f>
        <v>0</v>
      </c>
      <c r="U222" s="38"/>
      <c r="V222" s="38"/>
      <c r="W222" s="38"/>
      <c r="X222" s="38"/>
      <c r="Y222" s="38"/>
      <c r="Z222" s="38"/>
      <c r="AA222" s="38"/>
      <c r="AB222" s="38"/>
      <c r="AC222" s="38"/>
      <c r="AD222" s="38"/>
      <c r="AE222" s="38"/>
      <c r="AR222" s="190" t="s">
        <v>212</v>
      </c>
      <c r="AT222" s="190" t="s">
        <v>207</v>
      </c>
      <c r="AU222" s="190" t="s">
        <v>88</v>
      </c>
      <c r="AY222" s="19" t="s">
        <v>205</v>
      </c>
      <c r="BE222" s="191">
        <f>IF(N222="základní",J222,0)</f>
        <v>0</v>
      </c>
      <c r="BF222" s="191">
        <f>IF(N222="snížená",J222,0)</f>
        <v>0</v>
      </c>
      <c r="BG222" s="191">
        <f>IF(N222="zákl. přenesená",J222,0)</f>
        <v>0</v>
      </c>
      <c r="BH222" s="191">
        <f>IF(N222="sníž. přenesená",J222,0)</f>
        <v>0</v>
      </c>
      <c r="BI222" s="191">
        <f>IF(N222="nulová",J222,0)</f>
        <v>0</v>
      </c>
      <c r="BJ222" s="19" t="s">
        <v>86</v>
      </c>
      <c r="BK222" s="191">
        <f>ROUND(I222*H222,2)</f>
        <v>0</v>
      </c>
      <c r="BL222" s="19" t="s">
        <v>212</v>
      </c>
      <c r="BM222" s="190" t="s">
        <v>323</v>
      </c>
    </row>
    <row r="223" s="2" customFormat="1">
      <c r="A223" s="38"/>
      <c r="B223" s="39"/>
      <c r="C223" s="38"/>
      <c r="D223" s="192" t="s">
        <v>214</v>
      </c>
      <c r="E223" s="38"/>
      <c r="F223" s="193" t="s">
        <v>324</v>
      </c>
      <c r="G223" s="38"/>
      <c r="H223" s="38"/>
      <c r="I223" s="194"/>
      <c r="J223" s="38"/>
      <c r="K223" s="38"/>
      <c r="L223" s="39"/>
      <c r="M223" s="195"/>
      <c r="N223" s="196"/>
      <c r="O223" s="77"/>
      <c r="P223" s="77"/>
      <c r="Q223" s="77"/>
      <c r="R223" s="77"/>
      <c r="S223" s="77"/>
      <c r="T223" s="78"/>
      <c r="U223" s="38"/>
      <c r="V223" s="38"/>
      <c r="W223" s="38"/>
      <c r="X223" s="38"/>
      <c r="Y223" s="38"/>
      <c r="Z223" s="38"/>
      <c r="AA223" s="38"/>
      <c r="AB223" s="38"/>
      <c r="AC223" s="38"/>
      <c r="AD223" s="38"/>
      <c r="AE223" s="38"/>
      <c r="AT223" s="19" t="s">
        <v>214</v>
      </c>
      <c r="AU223" s="19" t="s">
        <v>88</v>
      </c>
    </row>
    <row r="224" s="2" customFormat="1">
      <c r="A224" s="38"/>
      <c r="B224" s="39"/>
      <c r="C224" s="38"/>
      <c r="D224" s="192" t="s">
        <v>237</v>
      </c>
      <c r="E224" s="38"/>
      <c r="F224" s="197" t="s">
        <v>325</v>
      </c>
      <c r="G224" s="38"/>
      <c r="H224" s="38"/>
      <c r="I224" s="194"/>
      <c r="J224" s="38"/>
      <c r="K224" s="38"/>
      <c r="L224" s="39"/>
      <c r="M224" s="195"/>
      <c r="N224" s="196"/>
      <c r="O224" s="77"/>
      <c r="P224" s="77"/>
      <c r="Q224" s="77"/>
      <c r="R224" s="77"/>
      <c r="S224" s="77"/>
      <c r="T224" s="78"/>
      <c r="U224" s="38"/>
      <c r="V224" s="38"/>
      <c r="W224" s="38"/>
      <c r="X224" s="38"/>
      <c r="Y224" s="38"/>
      <c r="Z224" s="38"/>
      <c r="AA224" s="38"/>
      <c r="AB224" s="38"/>
      <c r="AC224" s="38"/>
      <c r="AD224" s="38"/>
      <c r="AE224" s="38"/>
      <c r="AT224" s="19" t="s">
        <v>237</v>
      </c>
      <c r="AU224" s="19" t="s">
        <v>88</v>
      </c>
    </row>
    <row r="225" s="15" customFormat="1">
      <c r="A225" s="15"/>
      <c r="B225" s="223"/>
      <c r="C225" s="15"/>
      <c r="D225" s="192" t="s">
        <v>218</v>
      </c>
      <c r="E225" s="224" t="s">
        <v>1</v>
      </c>
      <c r="F225" s="225" t="s">
        <v>326</v>
      </c>
      <c r="G225" s="15"/>
      <c r="H225" s="224" t="s">
        <v>1</v>
      </c>
      <c r="I225" s="226"/>
      <c r="J225" s="15"/>
      <c r="K225" s="15"/>
      <c r="L225" s="223"/>
      <c r="M225" s="227"/>
      <c r="N225" s="228"/>
      <c r="O225" s="228"/>
      <c r="P225" s="228"/>
      <c r="Q225" s="228"/>
      <c r="R225" s="228"/>
      <c r="S225" s="228"/>
      <c r="T225" s="229"/>
      <c r="U225" s="15"/>
      <c r="V225" s="15"/>
      <c r="W225" s="15"/>
      <c r="X225" s="15"/>
      <c r="Y225" s="15"/>
      <c r="Z225" s="15"/>
      <c r="AA225" s="15"/>
      <c r="AB225" s="15"/>
      <c r="AC225" s="15"/>
      <c r="AD225" s="15"/>
      <c r="AE225" s="15"/>
      <c r="AT225" s="224" t="s">
        <v>218</v>
      </c>
      <c r="AU225" s="224" t="s">
        <v>88</v>
      </c>
      <c r="AV225" s="15" t="s">
        <v>86</v>
      </c>
      <c r="AW225" s="15" t="s">
        <v>35</v>
      </c>
      <c r="AX225" s="15" t="s">
        <v>79</v>
      </c>
      <c r="AY225" s="224" t="s">
        <v>205</v>
      </c>
    </row>
    <row r="226" s="13" customFormat="1">
      <c r="A226" s="13"/>
      <c r="B226" s="198"/>
      <c r="C226" s="13"/>
      <c r="D226" s="192" t="s">
        <v>218</v>
      </c>
      <c r="E226" s="199" t="s">
        <v>1</v>
      </c>
      <c r="F226" s="200" t="s">
        <v>327</v>
      </c>
      <c r="G226" s="13"/>
      <c r="H226" s="201">
        <v>3105</v>
      </c>
      <c r="I226" s="202"/>
      <c r="J226" s="13"/>
      <c r="K226" s="13"/>
      <c r="L226" s="198"/>
      <c r="M226" s="203"/>
      <c r="N226" s="204"/>
      <c r="O226" s="204"/>
      <c r="P226" s="204"/>
      <c r="Q226" s="204"/>
      <c r="R226" s="204"/>
      <c r="S226" s="204"/>
      <c r="T226" s="205"/>
      <c r="U226" s="13"/>
      <c r="V226" s="13"/>
      <c r="W226" s="13"/>
      <c r="X226" s="13"/>
      <c r="Y226" s="13"/>
      <c r="Z226" s="13"/>
      <c r="AA226" s="13"/>
      <c r="AB226" s="13"/>
      <c r="AC226" s="13"/>
      <c r="AD226" s="13"/>
      <c r="AE226" s="13"/>
      <c r="AT226" s="199" t="s">
        <v>218</v>
      </c>
      <c r="AU226" s="199" t="s">
        <v>88</v>
      </c>
      <c r="AV226" s="13" t="s">
        <v>88</v>
      </c>
      <c r="AW226" s="13" t="s">
        <v>35</v>
      </c>
      <c r="AX226" s="13" t="s">
        <v>79</v>
      </c>
      <c r="AY226" s="199" t="s">
        <v>205</v>
      </c>
    </row>
    <row r="227" s="14" customFormat="1">
      <c r="A227" s="14"/>
      <c r="B227" s="206"/>
      <c r="C227" s="14"/>
      <c r="D227" s="192" t="s">
        <v>218</v>
      </c>
      <c r="E227" s="207" t="s">
        <v>1</v>
      </c>
      <c r="F227" s="208" t="s">
        <v>220</v>
      </c>
      <c r="G227" s="14"/>
      <c r="H227" s="209">
        <v>3105</v>
      </c>
      <c r="I227" s="210"/>
      <c r="J227" s="14"/>
      <c r="K227" s="14"/>
      <c r="L227" s="206"/>
      <c r="M227" s="211"/>
      <c r="N227" s="212"/>
      <c r="O227" s="212"/>
      <c r="P227" s="212"/>
      <c r="Q227" s="212"/>
      <c r="R227" s="212"/>
      <c r="S227" s="212"/>
      <c r="T227" s="213"/>
      <c r="U227" s="14"/>
      <c r="V227" s="14"/>
      <c r="W227" s="14"/>
      <c r="X227" s="14"/>
      <c r="Y227" s="14"/>
      <c r="Z227" s="14"/>
      <c r="AA227" s="14"/>
      <c r="AB227" s="14"/>
      <c r="AC227" s="14"/>
      <c r="AD227" s="14"/>
      <c r="AE227" s="14"/>
      <c r="AT227" s="207" t="s">
        <v>218</v>
      </c>
      <c r="AU227" s="207" t="s">
        <v>88</v>
      </c>
      <c r="AV227" s="14" t="s">
        <v>212</v>
      </c>
      <c r="AW227" s="14" t="s">
        <v>35</v>
      </c>
      <c r="AX227" s="14" t="s">
        <v>86</v>
      </c>
      <c r="AY227" s="207" t="s">
        <v>205</v>
      </c>
    </row>
    <row r="228" s="2" customFormat="1" ht="24.15" customHeight="1">
      <c r="A228" s="38"/>
      <c r="B228" s="179"/>
      <c r="C228" s="180" t="s">
        <v>8</v>
      </c>
      <c r="D228" s="180" t="s">
        <v>207</v>
      </c>
      <c r="E228" s="181" t="s">
        <v>328</v>
      </c>
      <c r="F228" s="182" t="s">
        <v>329</v>
      </c>
      <c r="G228" s="183" t="s">
        <v>210</v>
      </c>
      <c r="H228" s="184">
        <v>5000</v>
      </c>
      <c r="I228" s="185"/>
      <c r="J228" s="184">
        <f>ROUND(I228*H228,2)</f>
        <v>0</v>
      </c>
      <c r="K228" s="182" t="s">
        <v>234</v>
      </c>
      <c r="L228" s="39"/>
      <c r="M228" s="186" t="s">
        <v>1</v>
      </c>
      <c r="N228" s="187" t="s">
        <v>44</v>
      </c>
      <c r="O228" s="77"/>
      <c r="P228" s="188">
        <f>O228*H228</f>
        <v>0</v>
      </c>
      <c r="Q228" s="188">
        <v>0</v>
      </c>
      <c r="R228" s="188">
        <f>Q228*H228</f>
        <v>0</v>
      </c>
      <c r="S228" s="188">
        <v>0</v>
      </c>
      <c r="T228" s="189">
        <f>S228*H228</f>
        <v>0</v>
      </c>
      <c r="U228" s="38"/>
      <c r="V228" s="38"/>
      <c r="W228" s="38"/>
      <c r="X228" s="38"/>
      <c r="Y228" s="38"/>
      <c r="Z228" s="38"/>
      <c r="AA228" s="38"/>
      <c r="AB228" s="38"/>
      <c r="AC228" s="38"/>
      <c r="AD228" s="38"/>
      <c r="AE228" s="38"/>
      <c r="AR228" s="190" t="s">
        <v>212</v>
      </c>
      <c r="AT228" s="190" t="s">
        <v>207</v>
      </c>
      <c r="AU228" s="190" t="s">
        <v>88</v>
      </c>
      <c r="AY228" s="19" t="s">
        <v>205</v>
      </c>
      <c r="BE228" s="191">
        <f>IF(N228="základní",J228,0)</f>
        <v>0</v>
      </c>
      <c r="BF228" s="191">
        <f>IF(N228="snížená",J228,0)</f>
        <v>0</v>
      </c>
      <c r="BG228" s="191">
        <f>IF(N228="zákl. přenesená",J228,0)</f>
        <v>0</v>
      </c>
      <c r="BH228" s="191">
        <f>IF(N228="sníž. přenesená",J228,0)</f>
        <v>0</v>
      </c>
      <c r="BI228" s="191">
        <f>IF(N228="nulová",J228,0)</f>
        <v>0</v>
      </c>
      <c r="BJ228" s="19" t="s">
        <v>86</v>
      </c>
      <c r="BK228" s="191">
        <f>ROUND(I228*H228,2)</f>
        <v>0</v>
      </c>
      <c r="BL228" s="19" t="s">
        <v>212</v>
      </c>
      <c r="BM228" s="190" t="s">
        <v>330</v>
      </c>
    </row>
    <row r="229" s="2" customFormat="1">
      <c r="A229" s="38"/>
      <c r="B229" s="39"/>
      <c r="C229" s="38"/>
      <c r="D229" s="192" t="s">
        <v>214</v>
      </c>
      <c r="E229" s="38"/>
      <c r="F229" s="193" t="s">
        <v>331</v>
      </c>
      <c r="G229" s="38"/>
      <c r="H229" s="38"/>
      <c r="I229" s="194"/>
      <c r="J229" s="38"/>
      <c r="K229" s="38"/>
      <c r="L229" s="39"/>
      <c r="M229" s="195"/>
      <c r="N229" s="196"/>
      <c r="O229" s="77"/>
      <c r="P229" s="77"/>
      <c r="Q229" s="77"/>
      <c r="R229" s="77"/>
      <c r="S229" s="77"/>
      <c r="T229" s="78"/>
      <c r="U229" s="38"/>
      <c r="V229" s="38"/>
      <c r="W229" s="38"/>
      <c r="X229" s="38"/>
      <c r="Y229" s="38"/>
      <c r="Z229" s="38"/>
      <c r="AA229" s="38"/>
      <c r="AB229" s="38"/>
      <c r="AC229" s="38"/>
      <c r="AD229" s="38"/>
      <c r="AE229" s="38"/>
      <c r="AT229" s="19" t="s">
        <v>214</v>
      </c>
      <c r="AU229" s="19" t="s">
        <v>88</v>
      </c>
    </row>
    <row r="230" s="2" customFormat="1">
      <c r="A230" s="38"/>
      <c r="B230" s="39"/>
      <c r="C230" s="38"/>
      <c r="D230" s="192" t="s">
        <v>237</v>
      </c>
      <c r="E230" s="38"/>
      <c r="F230" s="197" t="s">
        <v>332</v>
      </c>
      <c r="G230" s="38"/>
      <c r="H230" s="38"/>
      <c r="I230" s="194"/>
      <c r="J230" s="38"/>
      <c r="K230" s="38"/>
      <c r="L230" s="39"/>
      <c r="M230" s="195"/>
      <c r="N230" s="196"/>
      <c r="O230" s="77"/>
      <c r="P230" s="77"/>
      <c r="Q230" s="77"/>
      <c r="R230" s="77"/>
      <c r="S230" s="77"/>
      <c r="T230" s="78"/>
      <c r="U230" s="38"/>
      <c r="V230" s="38"/>
      <c r="W230" s="38"/>
      <c r="X230" s="38"/>
      <c r="Y230" s="38"/>
      <c r="Z230" s="38"/>
      <c r="AA230" s="38"/>
      <c r="AB230" s="38"/>
      <c r="AC230" s="38"/>
      <c r="AD230" s="38"/>
      <c r="AE230" s="38"/>
      <c r="AT230" s="19" t="s">
        <v>237</v>
      </c>
      <c r="AU230" s="19" t="s">
        <v>88</v>
      </c>
    </row>
    <row r="231" s="15" customFormat="1">
      <c r="A231" s="15"/>
      <c r="B231" s="223"/>
      <c r="C231" s="15"/>
      <c r="D231" s="192" t="s">
        <v>218</v>
      </c>
      <c r="E231" s="224" t="s">
        <v>1</v>
      </c>
      <c r="F231" s="225" t="s">
        <v>254</v>
      </c>
      <c r="G231" s="15"/>
      <c r="H231" s="224" t="s">
        <v>1</v>
      </c>
      <c r="I231" s="226"/>
      <c r="J231" s="15"/>
      <c r="K231" s="15"/>
      <c r="L231" s="223"/>
      <c r="M231" s="227"/>
      <c r="N231" s="228"/>
      <c r="O231" s="228"/>
      <c r="P231" s="228"/>
      <c r="Q231" s="228"/>
      <c r="R231" s="228"/>
      <c r="S231" s="228"/>
      <c r="T231" s="229"/>
      <c r="U231" s="15"/>
      <c r="V231" s="15"/>
      <c r="W231" s="15"/>
      <c r="X231" s="15"/>
      <c r="Y231" s="15"/>
      <c r="Z231" s="15"/>
      <c r="AA231" s="15"/>
      <c r="AB231" s="15"/>
      <c r="AC231" s="15"/>
      <c r="AD231" s="15"/>
      <c r="AE231" s="15"/>
      <c r="AT231" s="224" t="s">
        <v>218</v>
      </c>
      <c r="AU231" s="224" t="s">
        <v>88</v>
      </c>
      <c r="AV231" s="15" t="s">
        <v>86</v>
      </c>
      <c r="AW231" s="15" t="s">
        <v>35</v>
      </c>
      <c r="AX231" s="15" t="s">
        <v>79</v>
      </c>
      <c r="AY231" s="224" t="s">
        <v>205</v>
      </c>
    </row>
    <row r="232" s="13" customFormat="1">
      <c r="A232" s="13"/>
      <c r="B232" s="198"/>
      <c r="C232" s="13"/>
      <c r="D232" s="192" t="s">
        <v>218</v>
      </c>
      <c r="E232" s="199" t="s">
        <v>1</v>
      </c>
      <c r="F232" s="200" t="s">
        <v>305</v>
      </c>
      <c r="G232" s="13"/>
      <c r="H232" s="201">
        <v>5000</v>
      </c>
      <c r="I232" s="202"/>
      <c r="J232" s="13"/>
      <c r="K232" s="13"/>
      <c r="L232" s="198"/>
      <c r="M232" s="203"/>
      <c r="N232" s="204"/>
      <c r="O232" s="204"/>
      <c r="P232" s="204"/>
      <c r="Q232" s="204"/>
      <c r="R232" s="204"/>
      <c r="S232" s="204"/>
      <c r="T232" s="205"/>
      <c r="U232" s="13"/>
      <c r="V232" s="13"/>
      <c r="W232" s="13"/>
      <c r="X232" s="13"/>
      <c r="Y232" s="13"/>
      <c r="Z232" s="13"/>
      <c r="AA232" s="13"/>
      <c r="AB232" s="13"/>
      <c r="AC232" s="13"/>
      <c r="AD232" s="13"/>
      <c r="AE232" s="13"/>
      <c r="AT232" s="199" t="s">
        <v>218</v>
      </c>
      <c r="AU232" s="199" t="s">
        <v>88</v>
      </c>
      <c r="AV232" s="13" t="s">
        <v>88</v>
      </c>
      <c r="AW232" s="13" t="s">
        <v>35</v>
      </c>
      <c r="AX232" s="13" t="s">
        <v>79</v>
      </c>
      <c r="AY232" s="199" t="s">
        <v>205</v>
      </c>
    </row>
    <row r="233" s="14" customFormat="1">
      <c r="A233" s="14"/>
      <c r="B233" s="206"/>
      <c r="C233" s="14"/>
      <c r="D233" s="192" t="s">
        <v>218</v>
      </c>
      <c r="E233" s="207" t="s">
        <v>1</v>
      </c>
      <c r="F233" s="208" t="s">
        <v>220</v>
      </c>
      <c r="G233" s="14"/>
      <c r="H233" s="209">
        <v>5000</v>
      </c>
      <c r="I233" s="210"/>
      <c r="J233" s="14"/>
      <c r="K233" s="14"/>
      <c r="L233" s="206"/>
      <c r="M233" s="211"/>
      <c r="N233" s="212"/>
      <c r="O233" s="212"/>
      <c r="P233" s="212"/>
      <c r="Q233" s="212"/>
      <c r="R233" s="212"/>
      <c r="S233" s="212"/>
      <c r="T233" s="213"/>
      <c r="U233" s="14"/>
      <c r="V233" s="14"/>
      <c r="W233" s="14"/>
      <c r="X233" s="14"/>
      <c r="Y233" s="14"/>
      <c r="Z233" s="14"/>
      <c r="AA233" s="14"/>
      <c r="AB233" s="14"/>
      <c r="AC233" s="14"/>
      <c r="AD233" s="14"/>
      <c r="AE233" s="14"/>
      <c r="AT233" s="207" t="s">
        <v>218</v>
      </c>
      <c r="AU233" s="207" t="s">
        <v>88</v>
      </c>
      <c r="AV233" s="14" t="s">
        <v>212</v>
      </c>
      <c r="AW233" s="14" t="s">
        <v>35</v>
      </c>
      <c r="AX233" s="14" t="s">
        <v>86</v>
      </c>
      <c r="AY233" s="207" t="s">
        <v>205</v>
      </c>
    </row>
    <row r="234" s="12" customFormat="1" ht="22.8" customHeight="1">
      <c r="A234" s="12"/>
      <c r="B234" s="166"/>
      <c r="C234" s="12"/>
      <c r="D234" s="167" t="s">
        <v>78</v>
      </c>
      <c r="E234" s="177" t="s">
        <v>88</v>
      </c>
      <c r="F234" s="177" t="s">
        <v>333</v>
      </c>
      <c r="G234" s="12"/>
      <c r="H234" s="12"/>
      <c r="I234" s="169"/>
      <c r="J234" s="178">
        <f>BK234</f>
        <v>0</v>
      </c>
      <c r="K234" s="12"/>
      <c r="L234" s="166"/>
      <c r="M234" s="171"/>
      <c r="N234" s="172"/>
      <c r="O234" s="172"/>
      <c r="P234" s="173">
        <f>SUM(P235:P240)</f>
        <v>0</v>
      </c>
      <c r="Q234" s="172"/>
      <c r="R234" s="173">
        <f>SUM(R235:R240)</f>
        <v>0</v>
      </c>
      <c r="S234" s="172"/>
      <c r="T234" s="174">
        <f>SUM(T235:T240)</f>
        <v>0</v>
      </c>
      <c r="U234" s="12"/>
      <c r="V234" s="12"/>
      <c r="W234" s="12"/>
      <c r="X234" s="12"/>
      <c r="Y234" s="12"/>
      <c r="Z234" s="12"/>
      <c r="AA234" s="12"/>
      <c r="AB234" s="12"/>
      <c r="AC234" s="12"/>
      <c r="AD234" s="12"/>
      <c r="AE234" s="12"/>
      <c r="AR234" s="167" t="s">
        <v>86</v>
      </c>
      <c r="AT234" s="175" t="s">
        <v>78</v>
      </c>
      <c r="AU234" s="175" t="s">
        <v>86</v>
      </c>
      <c r="AY234" s="167" t="s">
        <v>205</v>
      </c>
      <c r="BK234" s="176">
        <f>SUM(BK235:BK240)</f>
        <v>0</v>
      </c>
    </row>
    <row r="235" s="2" customFormat="1" ht="24.15" customHeight="1">
      <c r="A235" s="38"/>
      <c r="B235" s="179"/>
      <c r="C235" s="180" t="s">
        <v>334</v>
      </c>
      <c r="D235" s="180" t="s">
        <v>207</v>
      </c>
      <c r="E235" s="181" t="s">
        <v>335</v>
      </c>
      <c r="F235" s="182" t="s">
        <v>336</v>
      </c>
      <c r="G235" s="183" t="s">
        <v>210</v>
      </c>
      <c r="H235" s="184">
        <v>4335</v>
      </c>
      <c r="I235" s="185"/>
      <c r="J235" s="184">
        <f>ROUND(I235*H235,2)</f>
        <v>0</v>
      </c>
      <c r="K235" s="182" t="s">
        <v>234</v>
      </c>
      <c r="L235" s="39"/>
      <c r="M235" s="186" t="s">
        <v>1</v>
      </c>
      <c r="N235" s="187" t="s">
        <v>44</v>
      </c>
      <c r="O235" s="77"/>
      <c r="P235" s="188">
        <f>O235*H235</f>
        <v>0</v>
      </c>
      <c r="Q235" s="188">
        <v>0</v>
      </c>
      <c r="R235" s="188">
        <f>Q235*H235</f>
        <v>0</v>
      </c>
      <c r="S235" s="188">
        <v>0</v>
      </c>
      <c r="T235" s="189">
        <f>S235*H235</f>
        <v>0</v>
      </c>
      <c r="U235" s="38"/>
      <c r="V235" s="38"/>
      <c r="W235" s="38"/>
      <c r="X235" s="38"/>
      <c r="Y235" s="38"/>
      <c r="Z235" s="38"/>
      <c r="AA235" s="38"/>
      <c r="AB235" s="38"/>
      <c r="AC235" s="38"/>
      <c r="AD235" s="38"/>
      <c r="AE235" s="38"/>
      <c r="AR235" s="190" t="s">
        <v>212</v>
      </c>
      <c r="AT235" s="190" t="s">
        <v>207</v>
      </c>
      <c r="AU235" s="190" t="s">
        <v>88</v>
      </c>
      <c r="AY235" s="19" t="s">
        <v>205</v>
      </c>
      <c r="BE235" s="191">
        <f>IF(N235="základní",J235,0)</f>
        <v>0</v>
      </c>
      <c r="BF235" s="191">
        <f>IF(N235="snížená",J235,0)</f>
        <v>0</v>
      </c>
      <c r="BG235" s="191">
        <f>IF(N235="zákl. přenesená",J235,0)</f>
        <v>0</v>
      </c>
      <c r="BH235" s="191">
        <f>IF(N235="sníž. přenesená",J235,0)</f>
        <v>0</v>
      </c>
      <c r="BI235" s="191">
        <f>IF(N235="nulová",J235,0)</f>
        <v>0</v>
      </c>
      <c r="BJ235" s="19" t="s">
        <v>86</v>
      </c>
      <c r="BK235" s="191">
        <f>ROUND(I235*H235,2)</f>
        <v>0</v>
      </c>
      <c r="BL235" s="19" t="s">
        <v>212</v>
      </c>
      <c r="BM235" s="190" t="s">
        <v>337</v>
      </c>
    </row>
    <row r="236" s="2" customFormat="1">
      <c r="A236" s="38"/>
      <c r="B236" s="39"/>
      <c r="C236" s="38"/>
      <c r="D236" s="192" t="s">
        <v>214</v>
      </c>
      <c r="E236" s="38"/>
      <c r="F236" s="193" t="s">
        <v>338</v>
      </c>
      <c r="G236" s="38"/>
      <c r="H236" s="38"/>
      <c r="I236" s="194"/>
      <c r="J236" s="38"/>
      <c r="K236" s="38"/>
      <c r="L236" s="39"/>
      <c r="M236" s="195"/>
      <c r="N236" s="196"/>
      <c r="O236" s="77"/>
      <c r="P236" s="77"/>
      <c r="Q236" s="77"/>
      <c r="R236" s="77"/>
      <c r="S236" s="77"/>
      <c r="T236" s="78"/>
      <c r="U236" s="38"/>
      <c r="V236" s="38"/>
      <c r="W236" s="38"/>
      <c r="X236" s="38"/>
      <c r="Y236" s="38"/>
      <c r="Z236" s="38"/>
      <c r="AA236" s="38"/>
      <c r="AB236" s="38"/>
      <c r="AC236" s="38"/>
      <c r="AD236" s="38"/>
      <c r="AE236" s="38"/>
      <c r="AT236" s="19" t="s">
        <v>214</v>
      </c>
      <c r="AU236" s="19" t="s">
        <v>88</v>
      </c>
    </row>
    <row r="237" s="2" customFormat="1">
      <c r="A237" s="38"/>
      <c r="B237" s="39"/>
      <c r="C237" s="38"/>
      <c r="D237" s="192" t="s">
        <v>237</v>
      </c>
      <c r="E237" s="38"/>
      <c r="F237" s="197" t="s">
        <v>339</v>
      </c>
      <c r="G237" s="38"/>
      <c r="H237" s="38"/>
      <c r="I237" s="194"/>
      <c r="J237" s="38"/>
      <c r="K237" s="38"/>
      <c r="L237" s="39"/>
      <c r="M237" s="195"/>
      <c r="N237" s="196"/>
      <c r="O237" s="77"/>
      <c r="P237" s="77"/>
      <c r="Q237" s="77"/>
      <c r="R237" s="77"/>
      <c r="S237" s="77"/>
      <c r="T237" s="78"/>
      <c r="U237" s="38"/>
      <c r="V237" s="38"/>
      <c r="W237" s="38"/>
      <c r="X237" s="38"/>
      <c r="Y237" s="38"/>
      <c r="Z237" s="38"/>
      <c r="AA237" s="38"/>
      <c r="AB237" s="38"/>
      <c r="AC237" s="38"/>
      <c r="AD237" s="38"/>
      <c r="AE237" s="38"/>
      <c r="AT237" s="19" t="s">
        <v>237</v>
      </c>
      <c r="AU237" s="19" t="s">
        <v>88</v>
      </c>
    </row>
    <row r="238" s="15" customFormat="1">
      <c r="A238" s="15"/>
      <c r="B238" s="223"/>
      <c r="C238" s="15"/>
      <c r="D238" s="192" t="s">
        <v>218</v>
      </c>
      <c r="E238" s="224" t="s">
        <v>1</v>
      </c>
      <c r="F238" s="225" t="s">
        <v>340</v>
      </c>
      <c r="G238" s="15"/>
      <c r="H238" s="224" t="s">
        <v>1</v>
      </c>
      <c r="I238" s="226"/>
      <c r="J238" s="15"/>
      <c r="K238" s="15"/>
      <c r="L238" s="223"/>
      <c r="M238" s="227"/>
      <c r="N238" s="228"/>
      <c r="O238" s="228"/>
      <c r="P238" s="228"/>
      <c r="Q238" s="228"/>
      <c r="R238" s="228"/>
      <c r="S238" s="228"/>
      <c r="T238" s="229"/>
      <c r="U238" s="15"/>
      <c r="V238" s="15"/>
      <c r="W238" s="15"/>
      <c r="X238" s="15"/>
      <c r="Y238" s="15"/>
      <c r="Z238" s="15"/>
      <c r="AA238" s="15"/>
      <c r="AB238" s="15"/>
      <c r="AC238" s="15"/>
      <c r="AD238" s="15"/>
      <c r="AE238" s="15"/>
      <c r="AT238" s="224" t="s">
        <v>218</v>
      </c>
      <c r="AU238" s="224" t="s">
        <v>88</v>
      </c>
      <c r="AV238" s="15" t="s">
        <v>86</v>
      </c>
      <c r="AW238" s="15" t="s">
        <v>35</v>
      </c>
      <c r="AX238" s="15" t="s">
        <v>79</v>
      </c>
      <c r="AY238" s="224" t="s">
        <v>205</v>
      </c>
    </row>
    <row r="239" s="13" customFormat="1">
      <c r="A239" s="13"/>
      <c r="B239" s="198"/>
      <c r="C239" s="13"/>
      <c r="D239" s="192" t="s">
        <v>218</v>
      </c>
      <c r="E239" s="199" t="s">
        <v>1</v>
      </c>
      <c r="F239" s="200" t="s">
        <v>341</v>
      </c>
      <c r="G239" s="13"/>
      <c r="H239" s="201">
        <v>4335</v>
      </c>
      <c r="I239" s="202"/>
      <c r="J239" s="13"/>
      <c r="K239" s="13"/>
      <c r="L239" s="198"/>
      <c r="M239" s="203"/>
      <c r="N239" s="204"/>
      <c r="O239" s="204"/>
      <c r="P239" s="204"/>
      <c r="Q239" s="204"/>
      <c r="R239" s="204"/>
      <c r="S239" s="204"/>
      <c r="T239" s="205"/>
      <c r="U239" s="13"/>
      <c r="V239" s="13"/>
      <c r="W239" s="13"/>
      <c r="X239" s="13"/>
      <c r="Y239" s="13"/>
      <c r="Z239" s="13"/>
      <c r="AA239" s="13"/>
      <c r="AB239" s="13"/>
      <c r="AC239" s="13"/>
      <c r="AD239" s="13"/>
      <c r="AE239" s="13"/>
      <c r="AT239" s="199" t="s">
        <v>218</v>
      </c>
      <c r="AU239" s="199" t="s">
        <v>88</v>
      </c>
      <c r="AV239" s="13" t="s">
        <v>88</v>
      </c>
      <c r="AW239" s="13" t="s">
        <v>35</v>
      </c>
      <c r="AX239" s="13" t="s">
        <v>79</v>
      </c>
      <c r="AY239" s="199" t="s">
        <v>205</v>
      </c>
    </row>
    <row r="240" s="14" customFormat="1">
      <c r="A240" s="14"/>
      <c r="B240" s="206"/>
      <c r="C240" s="14"/>
      <c r="D240" s="192" t="s">
        <v>218</v>
      </c>
      <c r="E240" s="207" t="s">
        <v>1</v>
      </c>
      <c r="F240" s="208" t="s">
        <v>220</v>
      </c>
      <c r="G240" s="14"/>
      <c r="H240" s="209">
        <v>4335</v>
      </c>
      <c r="I240" s="210"/>
      <c r="J240" s="14"/>
      <c r="K240" s="14"/>
      <c r="L240" s="206"/>
      <c r="M240" s="211"/>
      <c r="N240" s="212"/>
      <c r="O240" s="212"/>
      <c r="P240" s="212"/>
      <c r="Q240" s="212"/>
      <c r="R240" s="212"/>
      <c r="S240" s="212"/>
      <c r="T240" s="213"/>
      <c r="U240" s="14"/>
      <c r="V240" s="14"/>
      <c r="W240" s="14"/>
      <c r="X240" s="14"/>
      <c r="Y240" s="14"/>
      <c r="Z240" s="14"/>
      <c r="AA240" s="14"/>
      <c r="AB240" s="14"/>
      <c r="AC240" s="14"/>
      <c r="AD240" s="14"/>
      <c r="AE240" s="14"/>
      <c r="AT240" s="207" t="s">
        <v>218</v>
      </c>
      <c r="AU240" s="207" t="s">
        <v>88</v>
      </c>
      <c r="AV240" s="14" t="s">
        <v>212</v>
      </c>
      <c r="AW240" s="14" t="s">
        <v>35</v>
      </c>
      <c r="AX240" s="14" t="s">
        <v>86</v>
      </c>
      <c r="AY240" s="207" t="s">
        <v>205</v>
      </c>
    </row>
    <row r="241" s="12" customFormat="1" ht="22.8" customHeight="1">
      <c r="A241" s="12"/>
      <c r="B241" s="166"/>
      <c r="C241" s="12"/>
      <c r="D241" s="167" t="s">
        <v>78</v>
      </c>
      <c r="E241" s="177" t="s">
        <v>230</v>
      </c>
      <c r="F241" s="177" t="s">
        <v>342</v>
      </c>
      <c r="G241" s="12"/>
      <c r="H241" s="12"/>
      <c r="I241" s="169"/>
      <c r="J241" s="178">
        <f>BK241</f>
        <v>0</v>
      </c>
      <c r="K241" s="12"/>
      <c r="L241" s="166"/>
      <c r="M241" s="171"/>
      <c r="N241" s="172"/>
      <c r="O241" s="172"/>
      <c r="P241" s="173">
        <f>SUM(P242:P253)</f>
        <v>0</v>
      </c>
      <c r="Q241" s="172"/>
      <c r="R241" s="173">
        <f>SUM(R242:R253)</f>
        <v>0.75040399999999996</v>
      </c>
      <c r="S241" s="172"/>
      <c r="T241" s="174">
        <f>SUM(T242:T253)</f>
        <v>0</v>
      </c>
      <c r="U241" s="12"/>
      <c r="V241" s="12"/>
      <c r="W241" s="12"/>
      <c r="X241" s="12"/>
      <c r="Y241" s="12"/>
      <c r="Z241" s="12"/>
      <c r="AA241" s="12"/>
      <c r="AB241" s="12"/>
      <c r="AC241" s="12"/>
      <c r="AD241" s="12"/>
      <c r="AE241" s="12"/>
      <c r="AR241" s="167" t="s">
        <v>86</v>
      </c>
      <c r="AT241" s="175" t="s">
        <v>78</v>
      </c>
      <c r="AU241" s="175" t="s">
        <v>86</v>
      </c>
      <c r="AY241" s="167" t="s">
        <v>205</v>
      </c>
      <c r="BK241" s="176">
        <f>SUM(BK242:BK253)</f>
        <v>0</v>
      </c>
    </row>
    <row r="242" s="2" customFormat="1" ht="24.15" customHeight="1">
      <c r="A242" s="38"/>
      <c r="B242" s="179"/>
      <c r="C242" s="180" t="s">
        <v>343</v>
      </c>
      <c r="D242" s="180" t="s">
        <v>207</v>
      </c>
      <c r="E242" s="181" t="s">
        <v>344</v>
      </c>
      <c r="F242" s="182" t="s">
        <v>345</v>
      </c>
      <c r="G242" s="183" t="s">
        <v>346</v>
      </c>
      <c r="H242" s="184">
        <v>3</v>
      </c>
      <c r="I242" s="185"/>
      <c r="J242" s="184">
        <f>ROUND(I242*H242,2)</f>
        <v>0</v>
      </c>
      <c r="K242" s="182" t="s">
        <v>211</v>
      </c>
      <c r="L242" s="39"/>
      <c r="M242" s="186" t="s">
        <v>1</v>
      </c>
      <c r="N242" s="187" t="s">
        <v>44</v>
      </c>
      <c r="O242" s="77"/>
      <c r="P242" s="188">
        <f>O242*H242</f>
        <v>0</v>
      </c>
      <c r="Q242" s="188">
        <v>0.223468</v>
      </c>
      <c r="R242" s="188">
        <f>Q242*H242</f>
        <v>0.670404</v>
      </c>
      <c r="S242" s="188">
        <v>0</v>
      </c>
      <c r="T242" s="189">
        <f>S242*H242</f>
        <v>0</v>
      </c>
      <c r="U242" s="38"/>
      <c r="V242" s="38"/>
      <c r="W242" s="38"/>
      <c r="X242" s="38"/>
      <c r="Y242" s="38"/>
      <c r="Z242" s="38"/>
      <c r="AA242" s="38"/>
      <c r="AB242" s="38"/>
      <c r="AC242" s="38"/>
      <c r="AD242" s="38"/>
      <c r="AE242" s="38"/>
      <c r="AR242" s="190" t="s">
        <v>212</v>
      </c>
      <c r="AT242" s="190" t="s">
        <v>207</v>
      </c>
      <c r="AU242" s="190" t="s">
        <v>88</v>
      </c>
      <c r="AY242" s="19" t="s">
        <v>205</v>
      </c>
      <c r="BE242" s="191">
        <f>IF(N242="základní",J242,0)</f>
        <v>0</v>
      </c>
      <c r="BF242" s="191">
        <f>IF(N242="snížená",J242,0)</f>
        <v>0</v>
      </c>
      <c r="BG242" s="191">
        <f>IF(N242="zákl. přenesená",J242,0)</f>
        <v>0</v>
      </c>
      <c r="BH242" s="191">
        <f>IF(N242="sníž. přenesená",J242,0)</f>
        <v>0</v>
      </c>
      <c r="BI242" s="191">
        <f>IF(N242="nulová",J242,0)</f>
        <v>0</v>
      </c>
      <c r="BJ242" s="19" t="s">
        <v>86</v>
      </c>
      <c r="BK242" s="191">
        <f>ROUND(I242*H242,2)</f>
        <v>0</v>
      </c>
      <c r="BL242" s="19" t="s">
        <v>212</v>
      </c>
      <c r="BM242" s="190" t="s">
        <v>347</v>
      </c>
    </row>
    <row r="243" s="2" customFormat="1">
      <c r="A243" s="38"/>
      <c r="B243" s="39"/>
      <c r="C243" s="38"/>
      <c r="D243" s="192" t="s">
        <v>214</v>
      </c>
      <c r="E243" s="38"/>
      <c r="F243" s="193" t="s">
        <v>348</v>
      </c>
      <c r="G243" s="38"/>
      <c r="H243" s="38"/>
      <c r="I243" s="194"/>
      <c r="J243" s="38"/>
      <c r="K243" s="38"/>
      <c r="L243" s="39"/>
      <c r="M243" s="195"/>
      <c r="N243" s="196"/>
      <c r="O243" s="77"/>
      <c r="P243" s="77"/>
      <c r="Q243" s="77"/>
      <c r="R243" s="77"/>
      <c r="S243" s="77"/>
      <c r="T243" s="78"/>
      <c r="U243" s="38"/>
      <c r="V243" s="38"/>
      <c r="W243" s="38"/>
      <c r="X243" s="38"/>
      <c r="Y243" s="38"/>
      <c r="Z243" s="38"/>
      <c r="AA243" s="38"/>
      <c r="AB243" s="38"/>
      <c r="AC243" s="38"/>
      <c r="AD243" s="38"/>
      <c r="AE243" s="38"/>
      <c r="AT243" s="19" t="s">
        <v>214</v>
      </c>
      <c r="AU243" s="19" t="s">
        <v>88</v>
      </c>
    </row>
    <row r="244" s="2" customFormat="1">
      <c r="A244" s="38"/>
      <c r="B244" s="39"/>
      <c r="C244" s="38"/>
      <c r="D244" s="192" t="s">
        <v>216</v>
      </c>
      <c r="E244" s="38"/>
      <c r="F244" s="197" t="s">
        <v>349</v>
      </c>
      <c r="G244" s="38"/>
      <c r="H244" s="38"/>
      <c r="I244" s="194"/>
      <c r="J244" s="38"/>
      <c r="K244" s="38"/>
      <c r="L244" s="39"/>
      <c r="M244" s="195"/>
      <c r="N244" s="196"/>
      <c r="O244" s="77"/>
      <c r="P244" s="77"/>
      <c r="Q244" s="77"/>
      <c r="R244" s="77"/>
      <c r="S244" s="77"/>
      <c r="T244" s="78"/>
      <c r="U244" s="38"/>
      <c r="V244" s="38"/>
      <c r="W244" s="38"/>
      <c r="X244" s="38"/>
      <c r="Y244" s="38"/>
      <c r="Z244" s="38"/>
      <c r="AA244" s="38"/>
      <c r="AB244" s="38"/>
      <c r="AC244" s="38"/>
      <c r="AD244" s="38"/>
      <c r="AE244" s="38"/>
      <c r="AT244" s="19" t="s">
        <v>216</v>
      </c>
      <c r="AU244" s="19" t="s">
        <v>88</v>
      </c>
    </row>
    <row r="245" s="15" customFormat="1">
      <c r="A245" s="15"/>
      <c r="B245" s="223"/>
      <c r="C245" s="15"/>
      <c r="D245" s="192" t="s">
        <v>218</v>
      </c>
      <c r="E245" s="224" t="s">
        <v>1</v>
      </c>
      <c r="F245" s="225" t="s">
        <v>350</v>
      </c>
      <c r="G245" s="15"/>
      <c r="H245" s="224" t="s">
        <v>1</v>
      </c>
      <c r="I245" s="226"/>
      <c r="J245" s="15"/>
      <c r="K245" s="15"/>
      <c r="L245" s="223"/>
      <c r="M245" s="227"/>
      <c r="N245" s="228"/>
      <c r="O245" s="228"/>
      <c r="P245" s="228"/>
      <c r="Q245" s="228"/>
      <c r="R245" s="228"/>
      <c r="S245" s="228"/>
      <c r="T245" s="229"/>
      <c r="U245" s="15"/>
      <c r="V245" s="15"/>
      <c r="W245" s="15"/>
      <c r="X245" s="15"/>
      <c r="Y245" s="15"/>
      <c r="Z245" s="15"/>
      <c r="AA245" s="15"/>
      <c r="AB245" s="15"/>
      <c r="AC245" s="15"/>
      <c r="AD245" s="15"/>
      <c r="AE245" s="15"/>
      <c r="AT245" s="224" t="s">
        <v>218</v>
      </c>
      <c r="AU245" s="224" t="s">
        <v>88</v>
      </c>
      <c r="AV245" s="15" t="s">
        <v>86</v>
      </c>
      <c r="AW245" s="15" t="s">
        <v>35</v>
      </c>
      <c r="AX245" s="15" t="s">
        <v>79</v>
      </c>
      <c r="AY245" s="224" t="s">
        <v>205</v>
      </c>
    </row>
    <row r="246" s="15" customFormat="1">
      <c r="A246" s="15"/>
      <c r="B246" s="223"/>
      <c r="C246" s="15"/>
      <c r="D246" s="192" t="s">
        <v>218</v>
      </c>
      <c r="E246" s="224" t="s">
        <v>1</v>
      </c>
      <c r="F246" s="225" t="s">
        <v>351</v>
      </c>
      <c r="G246" s="15"/>
      <c r="H246" s="224" t="s">
        <v>1</v>
      </c>
      <c r="I246" s="226"/>
      <c r="J246" s="15"/>
      <c r="K246" s="15"/>
      <c r="L246" s="223"/>
      <c r="M246" s="227"/>
      <c r="N246" s="228"/>
      <c r="O246" s="228"/>
      <c r="P246" s="228"/>
      <c r="Q246" s="228"/>
      <c r="R246" s="228"/>
      <c r="S246" s="228"/>
      <c r="T246" s="229"/>
      <c r="U246" s="15"/>
      <c r="V246" s="15"/>
      <c r="W246" s="15"/>
      <c r="X246" s="15"/>
      <c r="Y246" s="15"/>
      <c r="Z246" s="15"/>
      <c r="AA246" s="15"/>
      <c r="AB246" s="15"/>
      <c r="AC246" s="15"/>
      <c r="AD246" s="15"/>
      <c r="AE246" s="15"/>
      <c r="AT246" s="224" t="s">
        <v>218</v>
      </c>
      <c r="AU246" s="224" t="s">
        <v>88</v>
      </c>
      <c r="AV246" s="15" t="s">
        <v>86</v>
      </c>
      <c r="AW246" s="15" t="s">
        <v>35</v>
      </c>
      <c r="AX246" s="15" t="s">
        <v>79</v>
      </c>
      <c r="AY246" s="224" t="s">
        <v>205</v>
      </c>
    </row>
    <row r="247" s="13" customFormat="1">
      <c r="A247" s="13"/>
      <c r="B247" s="198"/>
      <c r="C247" s="13"/>
      <c r="D247" s="192" t="s">
        <v>218</v>
      </c>
      <c r="E247" s="199" t="s">
        <v>1</v>
      </c>
      <c r="F247" s="200" t="s">
        <v>352</v>
      </c>
      <c r="G247" s="13"/>
      <c r="H247" s="201">
        <v>3</v>
      </c>
      <c r="I247" s="202"/>
      <c r="J247" s="13"/>
      <c r="K247" s="13"/>
      <c r="L247" s="198"/>
      <c r="M247" s="203"/>
      <c r="N247" s="204"/>
      <c r="O247" s="204"/>
      <c r="P247" s="204"/>
      <c r="Q247" s="204"/>
      <c r="R247" s="204"/>
      <c r="S247" s="204"/>
      <c r="T247" s="205"/>
      <c r="U247" s="13"/>
      <c r="V247" s="13"/>
      <c r="W247" s="13"/>
      <c r="X247" s="13"/>
      <c r="Y247" s="13"/>
      <c r="Z247" s="13"/>
      <c r="AA247" s="13"/>
      <c r="AB247" s="13"/>
      <c r="AC247" s="13"/>
      <c r="AD247" s="13"/>
      <c r="AE247" s="13"/>
      <c r="AT247" s="199" t="s">
        <v>218</v>
      </c>
      <c r="AU247" s="199" t="s">
        <v>88</v>
      </c>
      <c r="AV247" s="13" t="s">
        <v>88</v>
      </c>
      <c r="AW247" s="13" t="s">
        <v>35</v>
      </c>
      <c r="AX247" s="13" t="s">
        <v>79</v>
      </c>
      <c r="AY247" s="199" t="s">
        <v>205</v>
      </c>
    </row>
    <row r="248" s="14" customFormat="1">
      <c r="A248" s="14"/>
      <c r="B248" s="206"/>
      <c r="C248" s="14"/>
      <c r="D248" s="192" t="s">
        <v>218</v>
      </c>
      <c r="E248" s="207" t="s">
        <v>1</v>
      </c>
      <c r="F248" s="208" t="s">
        <v>220</v>
      </c>
      <c r="G248" s="14"/>
      <c r="H248" s="209">
        <v>3</v>
      </c>
      <c r="I248" s="210"/>
      <c r="J248" s="14"/>
      <c r="K248" s="14"/>
      <c r="L248" s="206"/>
      <c r="M248" s="211"/>
      <c r="N248" s="212"/>
      <c r="O248" s="212"/>
      <c r="P248" s="212"/>
      <c r="Q248" s="212"/>
      <c r="R248" s="212"/>
      <c r="S248" s="212"/>
      <c r="T248" s="213"/>
      <c r="U248" s="14"/>
      <c r="V248" s="14"/>
      <c r="W248" s="14"/>
      <c r="X248" s="14"/>
      <c r="Y248" s="14"/>
      <c r="Z248" s="14"/>
      <c r="AA248" s="14"/>
      <c r="AB248" s="14"/>
      <c r="AC248" s="14"/>
      <c r="AD248" s="14"/>
      <c r="AE248" s="14"/>
      <c r="AT248" s="207" t="s">
        <v>218</v>
      </c>
      <c r="AU248" s="207" t="s">
        <v>88</v>
      </c>
      <c r="AV248" s="14" t="s">
        <v>212</v>
      </c>
      <c r="AW248" s="14" t="s">
        <v>35</v>
      </c>
      <c r="AX248" s="14" t="s">
        <v>86</v>
      </c>
      <c r="AY248" s="207" t="s">
        <v>205</v>
      </c>
    </row>
    <row r="249" s="2" customFormat="1" ht="33" customHeight="1">
      <c r="A249" s="38"/>
      <c r="B249" s="179"/>
      <c r="C249" s="214" t="s">
        <v>353</v>
      </c>
      <c r="D249" s="214" t="s">
        <v>221</v>
      </c>
      <c r="E249" s="215" t="s">
        <v>354</v>
      </c>
      <c r="F249" s="216" t="s">
        <v>355</v>
      </c>
      <c r="G249" s="217" t="s">
        <v>346</v>
      </c>
      <c r="H249" s="218">
        <v>1</v>
      </c>
      <c r="I249" s="219"/>
      <c r="J249" s="218">
        <f>ROUND(I249*H249,2)</f>
        <v>0</v>
      </c>
      <c r="K249" s="216" t="s">
        <v>211</v>
      </c>
      <c r="L249" s="220"/>
      <c r="M249" s="221" t="s">
        <v>1</v>
      </c>
      <c r="N249" s="222" t="s">
        <v>44</v>
      </c>
      <c r="O249" s="77"/>
      <c r="P249" s="188">
        <f>O249*H249</f>
        <v>0</v>
      </c>
      <c r="Q249" s="188">
        <v>0.080000000000000002</v>
      </c>
      <c r="R249" s="188">
        <f>Q249*H249</f>
        <v>0.080000000000000002</v>
      </c>
      <c r="S249" s="188">
        <v>0</v>
      </c>
      <c r="T249" s="189">
        <f>S249*H249</f>
        <v>0</v>
      </c>
      <c r="U249" s="38"/>
      <c r="V249" s="38"/>
      <c r="W249" s="38"/>
      <c r="X249" s="38"/>
      <c r="Y249" s="38"/>
      <c r="Z249" s="38"/>
      <c r="AA249" s="38"/>
      <c r="AB249" s="38"/>
      <c r="AC249" s="38"/>
      <c r="AD249" s="38"/>
      <c r="AE249" s="38"/>
      <c r="AR249" s="190" t="s">
        <v>225</v>
      </c>
      <c r="AT249" s="190" t="s">
        <v>221</v>
      </c>
      <c r="AU249" s="190" t="s">
        <v>88</v>
      </c>
      <c r="AY249" s="19" t="s">
        <v>205</v>
      </c>
      <c r="BE249" s="191">
        <f>IF(N249="základní",J249,0)</f>
        <v>0</v>
      </c>
      <c r="BF249" s="191">
        <f>IF(N249="snížená",J249,0)</f>
        <v>0</v>
      </c>
      <c r="BG249" s="191">
        <f>IF(N249="zákl. přenesená",J249,0)</f>
        <v>0</v>
      </c>
      <c r="BH249" s="191">
        <f>IF(N249="sníž. přenesená",J249,0)</f>
        <v>0</v>
      </c>
      <c r="BI249" s="191">
        <f>IF(N249="nulová",J249,0)</f>
        <v>0</v>
      </c>
      <c r="BJ249" s="19" t="s">
        <v>86</v>
      </c>
      <c r="BK249" s="191">
        <f>ROUND(I249*H249,2)</f>
        <v>0</v>
      </c>
      <c r="BL249" s="19" t="s">
        <v>212</v>
      </c>
      <c r="BM249" s="190" t="s">
        <v>356</v>
      </c>
    </row>
    <row r="250" s="2" customFormat="1">
      <c r="A250" s="38"/>
      <c r="B250" s="39"/>
      <c r="C250" s="38"/>
      <c r="D250" s="192" t="s">
        <v>214</v>
      </c>
      <c r="E250" s="38"/>
      <c r="F250" s="193" t="s">
        <v>357</v>
      </c>
      <c r="G250" s="38"/>
      <c r="H250" s="38"/>
      <c r="I250" s="194"/>
      <c r="J250" s="38"/>
      <c r="K250" s="38"/>
      <c r="L250" s="39"/>
      <c r="M250" s="195"/>
      <c r="N250" s="196"/>
      <c r="O250" s="77"/>
      <c r="P250" s="77"/>
      <c r="Q250" s="77"/>
      <c r="R250" s="77"/>
      <c r="S250" s="77"/>
      <c r="T250" s="78"/>
      <c r="U250" s="38"/>
      <c r="V250" s="38"/>
      <c r="W250" s="38"/>
      <c r="X250" s="38"/>
      <c r="Y250" s="38"/>
      <c r="Z250" s="38"/>
      <c r="AA250" s="38"/>
      <c r="AB250" s="38"/>
      <c r="AC250" s="38"/>
      <c r="AD250" s="38"/>
      <c r="AE250" s="38"/>
      <c r="AT250" s="19" t="s">
        <v>214</v>
      </c>
      <c r="AU250" s="19" t="s">
        <v>88</v>
      </c>
    </row>
    <row r="251" s="15" customFormat="1">
      <c r="A251" s="15"/>
      <c r="B251" s="223"/>
      <c r="C251" s="15"/>
      <c r="D251" s="192" t="s">
        <v>218</v>
      </c>
      <c r="E251" s="224" t="s">
        <v>1</v>
      </c>
      <c r="F251" s="225" t="s">
        <v>350</v>
      </c>
      <c r="G251" s="15"/>
      <c r="H251" s="224" t="s">
        <v>1</v>
      </c>
      <c r="I251" s="226"/>
      <c r="J251" s="15"/>
      <c r="K251" s="15"/>
      <c r="L251" s="223"/>
      <c r="M251" s="227"/>
      <c r="N251" s="228"/>
      <c r="O251" s="228"/>
      <c r="P251" s="228"/>
      <c r="Q251" s="228"/>
      <c r="R251" s="228"/>
      <c r="S251" s="228"/>
      <c r="T251" s="229"/>
      <c r="U251" s="15"/>
      <c r="V251" s="15"/>
      <c r="W251" s="15"/>
      <c r="X251" s="15"/>
      <c r="Y251" s="15"/>
      <c r="Z251" s="15"/>
      <c r="AA251" s="15"/>
      <c r="AB251" s="15"/>
      <c r="AC251" s="15"/>
      <c r="AD251" s="15"/>
      <c r="AE251" s="15"/>
      <c r="AT251" s="224" t="s">
        <v>218</v>
      </c>
      <c r="AU251" s="224" t="s">
        <v>88</v>
      </c>
      <c r="AV251" s="15" t="s">
        <v>86</v>
      </c>
      <c r="AW251" s="15" t="s">
        <v>35</v>
      </c>
      <c r="AX251" s="15" t="s">
        <v>79</v>
      </c>
      <c r="AY251" s="224" t="s">
        <v>205</v>
      </c>
    </row>
    <row r="252" s="13" customFormat="1">
      <c r="A252" s="13"/>
      <c r="B252" s="198"/>
      <c r="C252" s="13"/>
      <c r="D252" s="192" t="s">
        <v>218</v>
      </c>
      <c r="E252" s="199" t="s">
        <v>1</v>
      </c>
      <c r="F252" s="200" t="s">
        <v>358</v>
      </c>
      <c r="G252" s="13"/>
      <c r="H252" s="201">
        <v>1</v>
      </c>
      <c r="I252" s="202"/>
      <c r="J252" s="13"/>
      <c r="K252" s="13"/>
      <c r="L252" s="198"/>
      <c r="M252" s="203"/>
      <c r="N252" s="204"/>
      <c r="O252" s="204"/>
      <c r="P252" s="204"/>
      <c r="Q252" s="204"/>
      <c r="R252" s="204"/>
      <c r="S252" s="204"/>
      <c r="T252" s="205"/>
      <c r="U252" s="13"/>
      <c r="V252" s="13"/>
      <c r="W252" s="13"/>
      <c r="X252" s="13"/>
      <c r="Y252" s="13"/>
      <c r="Z252" s="13"/>
      <c r="AA252" s="13"/>
      <c r="AB252" s="13"/>
      <c r="AC252" s="13"/>
      <c r="AD252" s="13"/>
      <c r="AE252" s="13"/>
      <c r="AT252" s="199" t="s">
        <v>218</v>
      </c>
      <c r="AU252" s="199" t="s">
        <v>88</v>
      </c>
      <c r="AV252" s="13" t="s">
        <v>88</v>
      </c>
      <c r="AW252" s="13" t="s">
        <v>35</v>
      </c>
      <c r="AX252" s="13" t="s">
        <v>79</v>
      </c>
      <c r="AY252" s="199" t="s">
        <v>205</v>
      </c>
    </row>
    <row r="253" s="14" customFormat="1">
      <c r="A253" s="14"/>
      <c r="B253" s="206"/>
      <c r="C253" s="14"/>
      <c r="D253" s="192" t="s">
        <v>218</v>
      </c>
      <c r="E253" s="207" t="s">
        <v>1</v>
      </c>
      <c r="F253" s="208" t="s">
        <v>220</v>
      </c>
      <c r="G253" s="14"/>
      <c r="H253" s="209">
        <v>1</v>
      </c>
      <c r="I253" s="210"/>
      <c r="J253" s="14"/>
      <c r="K253" s="14"/>
      <c r="L253" s="206"/>
      <c r="M253" s="211"/>
      <c r="N253" s="212"/>
      <c r="O253" s="212"/>
      <c r="P253" s="212"/>
      <c r="Q253" s="212"/>
      <c r="R253" s="212"/>
      <c r="S253" s="212"/>
      <c r="T253" s="213"/>
      <c r="U253" s="14"/>
      <c r="V253" s="14"/>
      <c r="W253" s="14"/>
      <c r="X253" s="14"/>
      <c r="Y253" s="14"/>
      <c r="Z253" s="14"/>
      <c r="AA253" s="14"/>
      <c r="AB253" s="14"/>
      <c r="AC253" s="14"/>
      <c r="AD253" s="14"/>
      <c r="AE253" s="14"/>
      <c r="AT253" s="207" t="s">
        <v>218</v>
      </c>
      <c r="AU253" s="207" t="s">
        <v>88</v>
      </c>
      <c r="AV253" s="14" t="s">
        <v>212</v>
      </c>
      <c r="AW253" s="14" t="s">
        <v>35</v>
      </c>
      <c r="AX253" s="14" t="s">
        <v>86</v>
      </c>
      <c r="AY253" s="207" t="s">
        <v>205</v>
      </c>
    </row>
    <row r="254" s="12" customFormat="1" ht="22.8" customHeight="1">
      <c r="A254" s="12"/>
      <c r="B254" s="166"/>
      <c r="C254" s="12"/>
      <c r="D254" s="167" t="s">
        <v>78</v>
      </c>
      <c r="E254" s="177" t="s">
        <v>212</v>
      </c>
      <c r="F254" s="177" t="s">
        <v>359</v>
      </c>
      <c r="G254" s="12"/>
      <c r="H254" s="12"/>
      <c r="I254" s="169"/>
      <c r="J254" s="178">
        <f>BK254</f>
        <v>0</v>
      </c>
      <c r="K254" s="12"/>
      <c r="L254" s="166"/>
      <c r="M254" s="171"/>
      <c r="N254" s="172"/>
      <c r="O254" s="172"/>
      <c r="P254" s="173">
        <f>SUM(P255:P259)</f>
        <v>0</v>
      </c>
      <c r="Q254" s="172"/>
      <c r="R254" s="173">
        <f>SUM(R255:R259)</f>
        <v>787.572</v>
      </c>
      <c r="S254" s="172"/>
      <c r="T254" s="174">
        <f>SUM(T255:T259)</f>
        <v>0</v>
      </c>
      <c r="U254" s="12"/>
      <c r="V254" s="12"/>
      <c r="W254" s="12"/>
      <c r="X254" s="12"/>
      <c r="Y254" s="12"/>
      <c r="Z254" s="12"/>
      <c r="AA254" s="12"/>
      <c r="AB254" s="12"/>
      <c r="AC254" s="12"/>
      <c r="AD254" s="12"/>
      <c r="AE254" s="12"/>
      <c r="AR254" s="167" t="s">
        <v>86</v>
      </c>
      <c r="AT254" s="175" t="s">
        <v>78</v>
      </c>
      <c r="AU254" s="175" t="s">
        <v>86</v>
      </c>
      <c r="AY254" s="167" t="s">
        <v>205</v>
      </c>
      <c r="BK254" s="176">
        <f>SUM(BK255:BK259)</f>
        <v>0</v>
      </c>
    </row>
    <row r="255" s="2" customFormat="1" ht="24.15" customHeight="1">
      <c r="A255" s="38"/>
      <c r="B255" s="179"/>
      <c r="C255" s="180" t="s">
        <v>360</v>
      </c>
      <c r="D255" s="180" t="s">
        <v>207</v>
      </c>
      <c r="E255" s="181" t="s">
        <v>361</v>
      </c>
      <c r="F255" s="182" t="s">
        <v>362</v>
      </c>
      <c r="G255" s="183" t="s">
        <v>233</v>
      </c>
      <c r="H255" s="184">
        <v>393</v>
      </c>
      <c r="I255" s="185"/>
      <c r="J255" s="184">
        <f>ROUND(I255*H255,2)</f>
        <v>0</v>
      </c>
      <c r="K255" s="182" t="s">
        <v>211</v>
      </c>
      <c r="L255" s="39"/>
      <c r="M255" s="186" t="s">
        <v>1</v>
      </c>
      <c r="N255" s="187" t="s">
        <v>44</v>
      </c>
      <c r="O255" s="77"/>
      <c r="P255" s="188">
        <f>O255*H255</f>
        <v>0</v>
      </c>
      <c r="Q255" s="188">
        <v>2.004</v>
      </c>
      <c r="R255" s="188">
        <f>Q255*H255</f>
        <v>787.572</v>
      </c>
      <c r="S255" s="188">
        <v>0</v>
      </c>
      <c r="T255" s="189">
        <f>S255*H255</f>
        <v>0</v>
      </c>
      <c r="U255" s="38"/>
      <c r="V255" s="38"/>
      <c r="W255" s="38"/>
      <c r="X255" s="38"/>
      <c r="Y255" s="38"/>
      <c r="Z255" s="38"/>
      <c r="AA255" s="38"/>
      <c r="AB255" s="38"/>
      <c r="AC255" s="38"/>
      <c r="AD255" s="38"/>
      <c r="AE255" s="38"/>
      <c r="AR255" s="190" t="s">
        <v>212</v>
      </c>
      <c r="AT255" s="190" t="s">
        <v>207</v>
      </c>
      <c r="AU255" s="190" t="s">
        <v>88</v>
      </c>
      <c r="AY255" s="19" t="s">
        <v>205</v>
      </c>
      <c r="BE255" s="191">
        <f>IF(N255="základní",J255,0)</f>
        <v>0</v>
      </c>
      <c r="BF255" s="191">
        <f>IF(N255="snížená",J255,0)</f>
        <v>0</v>
      </c>
      <c r="BG255" s="191">
        <f>IF(N255="zákl. přenesená",J255,0)</f>
        <v>0</v>
      </c>
      <c r="BH255" s="191">
        <f>IF(N255="sníž. přenesená",J255,0)</f>
        <v>0</v>
      </c>
      <c r="BI255" s="191">
        <f>IF(N255="nulová",J255,0)</f>
        <v>0</v>
      </c>
      <c r="BJ255" s="19" t="s">
        <v>86</v>
      </c>
      <c r="BK255" s="191">
        <f>ROUND(I255*H255,2)</f>
        <v>0</v>
      </c>
      <c r="BL255" s="19" t="s">
        <v>212</v>
      </c>
      <c r="BM255" s="190" t="s">
        <v>363</v>
      </c>
    </row>
    <row r="256" s="2" customFormat="1">
      <c r="A256" s="38"/>
      <c r="B256" s="39"/>
      <c r="C256" s="38"/>
      <c r="D256" s="192" t="s">
        <v>237</v>
      </c>
      <c r="E256" s="38"/>
      <c r="F256" s="197" t="s">
        <v>364</v>
      </c>
      <c r="G256" s="38"/>
      <c r="H256" s="38"/>
      <c r="I256" s="194"/>
      <c r="J256" s="38"/>
      <c r="K256" s="38"/>
      <c r="L256" s="39"/>
      <c r="M256" s="195"/>
      <c r="N256" s="196"/>
      <c r="O256" s="77"/>
      <c r="P256" s="77"/>
      <c r="Q256" s="77"/>
      <c r="R256" s="77"/>
      <c r="S256" s="77"/>
      <c r="T256" s="78"/>
      <c r="U256" s="38"/>
      <c r="V256" s="38"/>
      <c r="W256" s="38"/>
      <c r="X256" s="38"/>
      <c r="Y256" s="38"/>
      <c r="Z256" s="38"/>
      <c r="AA256" s="38"/>
      <c r="AB256" s="38"/>
      <c r="AC256" s="38"/>
      <c r="AD256" s="38"/>
      <c r="AE256" s="38"/>
      <c r="AT256" s="19" t="s">
        <v>237</v>
      </c>
      <c r="AU256" s="19" t="s">
        <v>88</v>
      </c>
    </row>
    <row r="257" s="15" customFormat="1">
      <c r="A257" s="15"/>
      <c r="B257" s="223"/>
      <c r="C257" s="15"/>
      <c r="D257" s="192" t="s">
        <v>218</v>
      </c>
      <c r="E257" s="224" t="s">
        <v>1</v>
      </c>
      <c r="F257" s="225" t="s">
        <v>365</v>
      </c>
      <c r="G257" s="15"/>
      <c r="H257" s="224" t="s">
        <v>1</v>
      </c>
      <c r="I257" s="226"/>
      <c r="J257" s="15"/>
      <c r="K257" s="15"/>
      <c r="L257" s="223"/>
      <c r="M257" s="227"/>
      <c r="N257" s="228"/>
      <c r="O257" s="228"/>
      <c r="P257" s="228"/>
      <c r="Q257" s="228"/>
      <c r="R257" s="228"/>
      <c r="S257" s="228"/>
      <c r="T257" s="229"/>
      <c r="U257" s="15"/>
      <c r="V257" s="15"/>
      <c r="W257" s="15"/>
      <c r="X257" s="15"/>
      <c r="Y257" s="15"/>
      <c r="Z257" s="15"/>
      <c r="AA257" s="15"/>
      <c r="AB257" s="15"/>
      <c r="AC257" s="15"/>
      <c r="AD257" s="15"/>
      <c r="AE257" s="15"/>
      <c r="AT257" s="224" t="s">
        <v>218</v>
      </c>
      <c r="AU257" s="224" t="s">
        <v>88</v>
      </c>
      <c r="AV257" s="15" t="s">
        <v>86</v>
      </c>
      <c r="AW257" s="15" t="s">
        <v>35</v>
      </c>
      <c r="AX257" s="15" t="s">
        <v>79</v>
      </c>
      <c r="AY257" s="224" t="s">
        <v>205</v>
      </c>
    </row>
    <row r="258" s="13" customFormat="1">
      <c r="A258" s="13"/>
      <c r="B258" s="198"/>
      <c r="C258" s="13"/>
      <c r="D258" s="192" t="s">
        <v>218</v>
      </c>
      <c r="E258" s="199" t="s">
        <v>1</v>
      </c>
      <c r="F258" s="200" t="s">
        <v>366</v>
      </c>
      <c r="G258" s="13"/>
      <c r="H258" s="201">
        <v>393</v>
      </c>
      <c r="I258" s="202"/>
      <c r="J258" s="13"/>
      <c r="K258" s="13"/>
      <c r="L258" s="198"/>
      <c r="M258" s="203"/>
      <c r="N258" s="204"/>
      <c r="O258" s="204"/>
      <c r="P258" s="204"/>
      <c r="Q258" s="204"/>
      <c r="R258" s="204"/>
      <c r="S258" s="204"/>
      <c r="T258" s="205"/>
      <c r="U258" s="13"/>
      <c r="V258" s="13"/>
      <c r="W258" s="13"/>
      <c r="X258" s="13"/>
      <c r="Y258" s="13"/>
      <c r="Z258" s="13"/>
      <c r="AA258" s="13"/>
      <c r="AB258" s="13"/>
      <c r="AC258" s="13"/>
      <c r="AD258" s="13"/>
      <c r="AE258" s="13"/>
      <c r="AT258" s="199" t="s">
        <v>218</v>
      </c>
      <c r="AU258" s="199" t="s">
        <v>88</v>
      </c>
      <c r="AV258" s="13" t="s">
        <v>88</v>
      </c>
      <c r="AW258" s="13" t="s">
        <v>35</v>
      </c>
      <c r="AX258" s="13" t="s">
        <v>79</v>
      </c>
      <c r="AY258" s="199" t="s">
        <v>205</v>
      </c>
    </row>
    <row r="259" s="14" customFormat="1">
      <c r="A259" s="14"/>
      <c r="B259" s="206"/>
      <c r="C259" s="14"/>
      <c r="D259" s="192" t="s">
        <v>218</v>
      </c>
      <c r="E259" s="207" t="s">
        <v>1</v>
      </c>
      <c r="F259" s="208" t="s">
        <v>220</v>
      </c>
      <c r="G259" s="14"/>
      <c r="H259" s="209">
        <v>393</v>
      </c>
      <c r="I259" s="210"/>
      <c r="J259" s="14"/>
      <c r="K259" s="14"/>
      <c r="L259" s="206"/>
      <c r="M259" s="211"/>
      <c r="N259" s="212"/>
      <c r="O259" s="212"/>
      <c r="P259" s="212"/>
      <c r="Q259" s="212"/>
      <c r="R259" s="212"/>
      <c r="S259" s="212"/>
      <c r="T259" s="213"/>
      <c r="U259" s="14"/>
      <c r="V259" s="14"/>
      <c r="W259" s="14"/>
      <c r="X259" s="14"/>
      <c r="Y259" s="14"/>
      <c r="Z259" s="14"/>
      <c r="AA259" s="14"/>
      <c r="AB259" s="14"/>
      <c r="AC259" s="14"/>
      <c r="AD259" s="14"/>
      <c r="AE259" s="14"/>
      <c r="AT259" s="207" t="s">
        <v>218</v>
      </c>
      <c r="AU259" s="207" t="s">
        <v>88</v>
      </c>
      <c r="AV259" s="14" t="s">
        <v>212</v>
      </c>
      <c r="AW259" s="14" t="s">
        <v>35</v>
      </c>
      <c r="AX259" s="14" t="s">
        <v>86</v>
      </c>
      <c r="AY259" s="207" t="s">
        <v>205</v>
      </c>
    </row>
    <row r="260" s="12" customFormat="1" ht="22.8" customHeight="1">
      <c r="A260" s="12"/>
      <c r="B260" s="166"/>
      <c r="C260" s="12"/>
      <c r="D260" s="167" t="s">
        <v>78</v>
      </c>
      <c r="E260" s="177" t="s">
        <v>225</v>
      </c>
      <c r="F260" s="177" t="s">
        <v>367</v>
      </c>
      <c r="G260" s="12"/>
      <c r="H260" s="12"/>
      <c r="I260" s="169"/>
      <c r="J260" s="178">
        <f>BK260</f>
        <v>0</v>
      </c>
      <c r="K260" s="12"/>
      <c r="L260" s="166"/>
      <c r="M260" s="171"/>
      <c r="N260" s="172"/>
      <c r="O260" s="172"/>
      <c r="P260" s="173">
        <f>SUM(P261:P295)</f>
        <v>0</v>
      </c>
      <c r="Q260" s="172"/>
      <c r="R260" s="173">
        <f>SUM(R261:R295)</f>
        <v>0.42576449999999999</v>
      </c>
      <c r="S260" s="172"/>
      <c r="T260" s="174">
        <f>SUM(T261:T295)</f>
        <v>0</v>
      </c>
      <c r="U260" s="12"/>
      <c r="V260" s="12"/>
      <c r="W260" s="12"/>
      <c r="X260" s="12"/>
      <c r="Y260" s="12"/>
      <c r="Z260" s="12"/>
      <c r="AA260" s="12"/>
      <c r="AB260" s="12"/>
      <c r="AC260" s="12"/>
      <c r="AD260" s="12"/>
      <c r="AE260" s="12"/>
      <c r="AR260" s="167" t="s">
        <v>86</v>
      </c>
      <c r="AT260" s="175" t="s">
        <v>78</v>
      </c>
      <c r="AU260" s="175" t="s">
        <v>86</v>
      </c>
      <c r="AY260" s="167" t="s">
        <v>205</v>
      </c>
      <c r="BK260" s="176">
        <f>SUM(BK261:BK295)</f>
        <v>0</v>
      </c>
    </row>
    <row r="261" s="2" customFormat="1" ht="24.15" customHeight="1">
      <c r="A261" s="38"/>
      <c r="B261" s="179"/>
      <c r="C261" s="180" t="s">
        <v>368</v>
      </c>
      <c r="D261" s="180" t="s">
        <v>207</v>
      </c>
      <c r="E261" s="181" t="s">
        <v>369</v>
      </c>
      <c r="F261" s="182" t="s">
        <v>370</v>
      </c>
      <c r="G261" s="183" t="s">
        <v>371</v>
      </c>
      <c r="H261" s="184">
        <v>205</v>
      </c>
      <c r="I261" s="185"/>
      <c r="J261" s="184">
        <f>ROUND(I261*H261,2)</f>
        <v>0</v>
      </c>
      <c r="K261" s="182" t="s">
        <v>234</v>
      </c>
      <c r="L261" s="39"/>
      <c r="M261" s="186" t="s">
        <v>1</v>
      </c>
      <c r="N261" s="187" t="s">
        <v>44</v>
      </c>
      <c r="O261" s="77"/>
      <c r="P261" s="188">
        <f>O261*H261</f>
        <v>0</v>
      </c>
      <c r="Q261" s="188">
        <v>0</v>
      </c>
      <c r="R261" s="188">
        <f>Q261*H261</f>
        <v>0</v>
      </c>
      <c r="S261" s="188">
        <v>0</v>
      </c>
      <c r="T261" s="189">
        <f>S261*H261</f>
        <v>0</v>
      </c>
      <c r="U261" s="38"/>
      <c r="V261" s="38"/>
      <c r="W261" s="38"/>
      <c r="X261" s="38"/>
      <c r="Y261" s="38"/>
      <c r="Z261" s="38"/>
      <c r="AA261" s="38"/>
      <c r="AB261" s="38"/>
      <c r="AC261" s="38"/>
      <c r="AD261" s="38"/>
      <c r="AE261" s="38"/>
      <c r="AR261" s="190" t="s">
        <v>212</v>
      </c>
      <c r="AT261" s="190" t="s">
        <v>207</v>
      </c>
      <c r="AU261" s="190" t="s">
        <v>88</v>
      </c>
      <c r="AY261" s="19" t="s">
        <v>205</v>
      </c>
      <c r="BE261" s="191">
        <f>IF(N261="základní",J261,0)</f>
        <v>0</v>
      </c>
      <c r="BF261" s="191">
        <f>IF(N261="snížená",J261,0)</f>
        <v>0</v>
      </c>
      <c r="BG261" s="191">
        <f>IF(N261="zákl. přenesená",J261,0)</f>
        <v>0</v>
      </c>
      <c r="BH261" s="191">
        <f>IF(N261="sníž. přenesená",J261,0)</f>
        <v>0</v>
      </c>
      <c r="BI261" s="191">
        <f>IF(N261="nulová",J261,0)</f>
        <v>0</v>
      </c>
      <c r="BJ261" s="19" t="s">
        <v>86</v>
      </c>
      <c r="BK261" s="191">
        <f>ROUND(I261*H261,2)</f>
        <v>0</v>
      </c>
      <c r="BL261" s="19" t="s">
        <v>212</v>
      </c>
      <c r="BM261" s="190" t="s">
        <v>372</v>
      </c>
    </row>
    <row r="262" s="2" customFormat="1">
      <c r="A262" s="38"/>
      <c r="B262" s="39"/>
      <c r="C262" s="38"/>
      <c r="D262" s="192" t="s">
        <v>214</v>
      </c>
      <c r="E262" s="38"/>
      <c r="F262" s="193" t="s">
        <v>373</v>
      </c>
      <c r="G262" s="38"/>
      <c r="H262" s="38"/>
      <c r="I262" s="194"/>
      <c r="J262" s="38"/>
      <c r="K262" s="38"/>
      <c r="L262" s="39"/>
      <c r="M262" s="195"/>
      <c r="N262" s="196"/>
      <c r="O262" s="77"/>
      <c r="P262" s="77"/>
      <c r="Q262" s="77"/>
      <c r="R262" s="77"/>
      <c r="S262" s="77"/>
      <c r="T262" s="78"/>
      <c r="U262" s="38"/>
      <c r="V262" s="38"/>
      <c r="W262" s="38"/>
      <c r="X262" s="38"/>
      <c r="Y262" s="38"/>
      <c r="Z262" s="38"/>
      <c r="AA262" s="38"/>
      <c r="AB262" s="38"/>
      <c r="AC262" s="38"/>
      <c r="AD262" s="38"/>
      <c r="AE262" s="38"/>
      <c r="AT262" s="19" t="s">
        <v>214</v>
      </c>
      <c r="AU262" s="19" t="s">
        <v>88</v>
      </c>
    </row>
    <row r="263" s="2" customFormat="1">
      <c r="A263" s="38"/>
      <c r="B263" s="39"/>
      <c r="C263" s="38"/>
      <c r="D263" s="192" t="s">
        <v>237</v>
      </c>
      <c r="E263" s="38"/>
      <c r="F263" s="197" t="s">
        <v>374</v>
      </c>
      <c r="G263" s="38"/>
      <c r="H263" s="38"/>
      <c r="I263" s="194"/>
      <c r="J263" s="38"/>
      <c r="K263" s="38"/>
      <c r="L263" s="39"/>
      <c r="M263" s="195"/>
      <c r="N263" s="196"/>
      <c r="O263" s="77"/>
      <c r="P263" s="77"/>
      <c r="Q263" s="77"/>
      <c r="R263" s="77"/>
      <c r="S263" s="77"/>
      <c r="T263" s="78"/>
      <c r="U263" s="38"/>
      <c r="V263" s="38"/>
      <c r="W263" s="38"/>
      <c r="X263" s="38"/>
      <c r="Y263" s="38"/>
      <c r="Z263" s="38"/>
      <c r="AA263" s="38"/>
      <c r="AB263" s="38"/>
      <c r="AC263" s="38"/>
      <c r="AD263" s="38"/>
      <c r="AE263" s="38"/>
      <c r="AT263" s="19" t="s">
        <v>237</v>
      </c>
      <c r="AU263" s="19" t="s">
        <v>88</v>
      </c>
    </row>
    <row r="264" s="15" customFormat="1">
      <c r="A264" s="15"/>
      <c r="B264" s="223"/>
      <c r="C264" s="15"/>
      <c r="D264" s="192" t="s">
        <v>218</v>
      </c>
      <c r="E264" s="224" t="s">
        <v>1</v>
      </c>
      <c r="F264" s="225" t="s">
        <v>375</v>
      </c>
      <c r="G264" s="15"/>
      <c r="H264" s="224" t="s">
        <v>1</v>
      </c>
      <c r="I264" s="226"/>
      <c r="J264" s="15"/>
      <c r="K264" s="15"/>
      <c r="L264" s="223"/>
      <c r="M264" s="227"/>
      <c r="N264" s="228"/>
      <c r="O264" s="228"/>
      <c r="P264" s="228"/>
      <c r="Q264" s="228"/>
      <c r="R264" s="228"/>
      <c r="S264" s="228"/>
      <c r="T264" s="229"/>
      <c r="U264" s="15"/>
      <c r="V264" s="15"/>
      <c r="W264" s="15"/>
      <c r="X264" s="15"/>
      <c r="Y264" s="15"/>
      <c r="Z264" s="15"/>
      <c r="AA264" s="15"/>
      <c r="AB264" s="15"/>
      <c r="AC264" s="15"/>
      <c r="AD264" s="15"/>
      <c r="AE264" s="15"/>
      <c r="AT264" s="224" t="s">
        <v>218</v>
      </c>
      <c r="AU264" s="224" t="s">
        <v>88</v>
      </c>
      <c r="AV264" s="15" t="s">
        <v>86</v>
      </c>
      <c r="AW264" s="15" t="s">
        <v>35</v>
      </c>
      <c r="AX264" s="15" t="s">
        <v>79</v>
      </c>
      <c r="AY264" s="224" t="s">
        <v>205</v>
      </c>
    </row>
    <row r="265" s="13" customFormat="1">
      <c r="A265" s="13"/>
      <c r="B265" s="198"/>
      <c r="C265" s="13"/>
      <c r="D265" s="192" t="s">
        <v>218</v>
      </c>
      <c r="E265" s="199" t="s">
        <v>1</v>
      </c>
      <c r="F265" s="200" t="s">
        <v>376</v>
      </c>
      <c r="G265" s="13"/>
      <c r="H265" s="201">
        <v>205</v>
      </c>
      <c r="I265" s="202"/>
      <c r="J265" s="13"/>
      <c r="K265" s="13"/>
      <c r="L265" s="198"/>
      <c r="M265" s="203"/>
      <c r="N265" s="204"/>
      <c r="O265" s="204"/>
      <c r="P265" s="204"/>
      <c r="Q265" s="204"/>
      <c r="R265" s="204"/>
      <c r="S265" s="204"/>
      <c r="T265" s="205"/>
      <c r="U265" s="13"/>
      <c r="V265" s="13"/>
      <c r="W265" s="13"/>
      <c r="X265" s="13"/>
      <c r="Y265" s="13"/>
      <c r="Z265" s="13"/>
      <c r="AA265" s="13"/>
      <c r="AB265" s="13"/>
      <c r="AC265" s="13"/>
      <c r="AD265" s="13"/>
      <c r="AE265" s="13"/>
      <c r="AT265" s="199" t="s">
        <v>218</v>
      </c>
      <c r="AU265" s="199" t="s">
        <v>88</v>
      </c>
      <c r="AV265" s="13" t="s">
        <v>88</v>
      </c>
      <c r="AW265" s="13" t="s">
        <v>35</v>
      </c>
      <c r="AX265" s="13" t="s">
        <v>79</v>
      </c>
      <c r="AY265" s="199" t="s">
        <v>205</v>
      </c>
    </row>
    <row r="266" s="14" customFormat="1">
      <c r="A266" s="14"/>
      <c r="B266" s="206"/>
      <c r="C266" s="14"/>
      <c r="D266" s="192" t="s">
        <v>218</v>
      </c>
      <c r="E266" s="207" t="s">
        <v>1</v>
      </c>
      <c r="F266" s="208" t="s">
        <v>220</v>
      </c>
      <c r="G266" s="14"/>
      <c r="H266" s="209">
        <v>205</v>
      </c>
      <c r="I266" s="210"/>
      <c r="J266" s="14"/>
      <c r="K266" s="14"/>
      <c r="L266" s="206"/>
      <c r="M266" s="211"/>
      <c r="N266" s="212"/>
      <c r="O266" s="212"/>
      <c r="P266" s="212"/>
      <c r="Q266" s="212"/>
      <c r="R266" s="212"/>
      <c r="S266" s="212"/>
      <c r="T266" s="213"/>
      <c r="U266" s="14"/>
      <c r="V266" s="14"/>
      <c r="W266" s="14"/>
      <c r="X266" s="14"/>
      <c r="Y266" s="14"/>
      <c r="Z266" s="14"/>
      <c r="AA266" s="14"/>
      <c r="AB266" s="14"/>
      <c r="AC266" s="14"/>
      <c r="AD266" s="14"/>
      <c r="AE266" s="14"/>
      <c r="AT266" s="207" t="s">
        <v>218</v>
      </c>
      <c r="AU266" s="207" t="s">
        <v>88</v>
      </c>
      <c r="AV266" s="14" t="s">
        <v>212</v>
      </c>
      <c r="AW266" s="14" t="s">
        <v>35</v>
      </c>
      <c r="AX266" s="14" t="s">
        <v>86</v>
      </c>
      <c r="AY266" s="207" t="s">
        <v>205</v>
      </c>
    </row>
    <row r="267" s="2" customFormat="1" ht="16.5" customHeight="1">
      <c r="A267" s="38"/>
      <c r="B267" s="179"/>
      <c r="C267" s="214" t="s">
        <v>7</v>
      </c>
      <c r="D267" s="214" t="s">
        <v>221</v>
      </c>
      <c r="E267" s="215" t="s">
        <v>377</v>
      </c>
      <c r="F267" s="216" t="s">
        <v>378</v>
      </c>
      <c r="G267" s="217" t="s">
        <v>371</v>
      </c>
      <c r="H267" s="218">
        <v>205</v>
      </c>
      <c r="I267" s="219"/>
      <c r="J267" s="218">
        <f>ROUND(I267*H267,2)</f>
        <v>0</v>
      </c>
      <c r="K267" s="216" t="s">
        <v>234</v>
      </c>
      <c r="L267" s="220"/>
      <c r="M267" s="221" t="s">
        <v>1</v>
      </c>
      <c r="N267" s="222" t="s">
        <v>44</v>
      </c>
      <c r="O267" s="77"/>
      <c r="P267" s="188">
        <f>O267*H267</f>
        <v>0</v>
      </c>
      <c r="Q267" s="188">
        <v>0.0018699999999999999</v>
      </c>
      <c r="R267" s="188">
        <f>Q267*H267</f>
        <v>0.38334999999999997</v>
      </c>
      <c r="S267" s="188">
        <v>0</v>
      </c>
      <c r="T267" s="189">
        <f>S267*H267</f>
        <v>0</v>
      </c>
      <c r="U267" s="38"/>
      <c r="V267" s="38"/>
      <c r="W267" s="38"/>
      <c r="X267" s="38"/>
      <c r="Y267" s="38"/>
      <c r="Z267" s="38"/>
      <c r="AA267" s="38"/>
      <c r="AB267" s="38"/>
      <c r="AC267" s="38"/>
      <c r="AD267" s="38"/>
      <c r="AE267" s="38"/>
      <c r="AR267" s="190" t="s">
        <v>225</v>
      </c>
      <c r="AT267" s="190" t="s">
        <v>221</v>
      </c>
      <c r="AU267" s="190" t="s">
        <v>88</v>
      </c>
      <c r="AY267" s="19" t="s">
        <v>205</v>
      </c>
      <c r="BE267" s="191">
        <f>IF(N267="základní",J267,0)</f>
        <v>0</v>
      </c>
      <c r="BF267" s="191">
        <f>IF(N267="snížená",J267,0)</f>
        <v>0</v>
      </c>
      <c r="BG267" s="191">
        <f>IF(N267="zákl. přenesená",J267,0)</f>
        <v>0</v>
      </c>
      <c r="BH267" s="191">
        <f>IF(N267="sníž. přenesená",J267,0)</f>
        <v>0</v>
      </c>
      <c r="BI267" s="191">
        <f>IF(N267="nulová",J267,0)</f>
        <v>0</v>
      </c>
      <c r="BJ267" s="19" t="s">
        <v>86</v>
      </c>
      <c r="BK267" s="191">
        <f>ROUND(I267*H267,2)</f>
        <v>0</v>
      </c>
      <c r="BL267" s="19" t="s">
        <v>212</v>
      </c>
      <c r="BM267" s="190" t="s">
        <v>379</v>
      </c>
    </row>
    <row r="268" s="2" customFormat="1">
      <c r="A268" s="38"/>
      <c r="B268" s="39"/>
      <c r="C268" s="38"/>
      <c r="D268" s="192" t="s">
        <v>214</v>
      </c>
      <c r="E268" s="38"/>
      <c r="F268" s="193" t="s">
        <v>378</v>
      </c>
      <c r="G268" s="38"/>
      <c r="H268" s="38"/>
      <c r="I268" s="194"/>
      <c r="J268" s="38"/>
      <c r="K268" s="38"/>
      <c r="L268" s="39"/>
      <c r="M268" s="195"/>
      <c r="N268" s="196"/>
      <c r="O268" s="77"/>
      <c r="P268" s="77"/>
      <c r="Q268" s="77"/>
      <c r="R268" s="77"/>
      <c r="S268" s="77"/>
      <c r="T268" s="78"/>
      <c r="U268" s="38"/>
      <c r="V268" s="38"/>
      <c r="W268" s="38"/>
      <c r="X268" s="38"/>
      <c r="Y268" s="38"/>
      <c r="Z268" s="38"/>
      <c r="AA268" s="38"/>
      <c r="AB268" s="38"/>
      <c r="AC268" s="38"/>
      <c r="AD268" s="38"/>
      <c r="AE268" s="38"/>
      <c r="AT268" s="19" t="s">
        <v>214</v>
      </c>
      <c r="AU268" s="19" t="s">
        <v>88</v>
      </c>
    </row>
    <row r="269" s="2" customFormat="1" ht="24.15" customHeight="1">
      <c r="A269" s="38"/>
      <c r="B269" s="179"/>
      <c r="C269" s="180" t="s">
        <v>380</v>
      </c>
      <c r="D269" s="180" t="s">
        <v>207</v>
      </c>
      <c r="E269" s="181" t="s">
        <v>381</v>
      </c>
      <c r="F269" s="182" t="s">
        <v>382</v>
      </c>
      <c r="G269" s="183" t="s">
        <v>346</v>
      </c>
      <c r="H269" s="184">
        <v>4</v>
      </c>
      <c r="I269" s="185"/>
      <c r="J269" s="184">
        <f>ROUND(I269*H269,2)</f>
        <v>0</v>
      </c>
      <c r="K269" s="182" t="s">
        <v>211</v>
      </c>
      <c r="L269" s="39"/>
      <c r="M269" s="186" t="s">
        <v>1</v>
      </c>
      <c r="N269" s="187" t="s">
        <v>44</v>
      </c>
      <c r="O269" s="77"/>
      <c r="P269" s="188">
        <f>O269*H269</f>
        <v>0</v>
      </c>
      <c r="Q269" s="188">
        <v>0.0033947500000000002</v>
      </c>
      <c r="R269" s="188">
        <f>Q269*H269</f>
        <v>0.013579000000000001</v>
      </c>
      <c r="S269" s="188">
        <v>0</v>
      </c>
      <c r="T269" s="189">
        <f>S269*H269</f>
        <v>0</v>
      </c>
      <c r="U269" s="38"/>
      <c r="V269" s="38"/>
      <c r="W269" s="38"/>
      <c r="X269" s="38"/>
      <c r="Y269" s="38"/>
      <c r="Z269" s="38"/>
      <c r="AA269" s="38"/>
      <c r="AB269" s="38"/>
      <c r="AC269" s="38"/>
      <c r="AD269" s="38"/>
      <c r="AE269" s="38"/>
      <c r="AR269" s="190" t="s">
        <v>212</v>
      </c>
      <c r="AT269" s="190" t="s">
        <v>207</v>
      </c>
      <c r="AU269" s="190" t="s">
        <v>88</v>
      </c>
      <c r="AY269" s="19" t="s">
        <v>205</v>
      </c>
      <c r="BE269" s="191">
        <f>IF(N269="základní",J269,0)</f>
        <v>0</v>
      </c>
      <c r="BF269" s="191">
        <f>IF(N269="snížená",J269,0)</f>
        <v>0</v>
      </c>
      <c r="BG269" s="191">
        <f>IF(N269="zákl. přenesená",J269,0)</f>
        <v>0</v>
      </c>
      <c r="BH269" s="191">
        <f>IF(N269="sníž. přenesená",J269,0)</f>
        <v>0</v>
      </c>
      <c r="BI269" s="191">
        <f>IF(N269="nulová",J269,0)</f>
        <v>0</v>
      </c>
      <c r="BJ269" s="19" t="s">
        <v>86</v>
      </c>
      <c r="BK269" s="191">
        <f>ROUND(I269*H269,2)</f>
        <v>0</v>
      </c>
      <c r="BL269" s="19" t="s">
        <v>212</v>
      </c>
      <c r="BM269" s="190" t="s">
        <v>383</v>
      </c>
    </row>
    <row r="270" s="2" customFormat="1">
      <c r="A270" s="38"/>
      <c r="B270" s="39"/>
      <c r="C270" s="38"/>
      <c r="D270" s="192" t="s">
        <v>214</v>
      </c>
      <c r="E270" s="38"/>
      <c r="F270" s="193" t="s">
        <v>384</v>
      </c>
      <c r="G270" s="38"/>
      <c r="H270" s="38"/>
      <c r="I270" s="194"/>
      <c r="J270" s="38"/>
      <c r="K270" s="38"/>
      <c r="L270" s="39"/>
      <c r="M270" s="195"/>
      <c r="N270" s="196"/>
      <c r="O270" s="77"/>
      <c r="P270" s="77"/>
      <c r="Q270" s="77"/>
      <c r="R270" s="77"/>
      <c r="S270" s="77"/>
      <c r="T270" s="78"/>
      <c r="U270" s="38"/>
      <c r="V270" s="38"/>
      <c r="W270" s="38"/>
      <c r="X270" s="38"/>
      <c r="Y270" s="38"/>
      <c r="Z270" s="38"/>
      <c r="AA270" s="38"/>
      <c r="AB270" s="38"/>
      <c r="AC270" s="38"/>
      <c r="AD270" s="38"/>
      <c r="AE270" s="38"/>
      <c r="AT270" s="19" t="s">
        <v>214</v>
      </c>
      <c r="AU270" s="19" t="s">
        <v>88</v>
      </c>
    </row>
    <row r="271" s="2" customFormat="1">
      <c r="A271" s="38"/>
      <c r="B271" s="39"/>
      <c r="C271" s="38"/>
      <c r="D271" s="192" t="s">
        <v>216</v>
      </c>
      <c r="E271" s="38"/>
      <c r="F271" s="197" t="s">
        <v>385</v>
      </c>
      <c r="G271" s="38"/>
      <c r="H271" s="38"/>
      <c r="I271" s="194"/>
      <c r="J271" s="38"/>
      <c r="K271" s="38"/>
      <c r="L271" s="39"/>
      <c r="M271" s="195"/>
      <c r="N271" s="196"/>
      <c r="O271" s="77"/>
      <c r="P271" s="77"/>
      <c r="Q271" s="77"/>
      <c r="R271" s="77"/>
      <c r="S271" s="77"/>
      <c r="T271" s="78"/>
      <c r="U271" s="38"/>
      <c r="V271" s="38"/>
      <c r="W271" s="38"/>
      <c r="X271" s="38"/>
      <c r="Y271" s="38"/>
      <c r="Z271" s="38"/>
      <c r="AA271" s="38"/>
      <c r="AB271" s="38"/>
      <c r="AC271" s="38"/>
      <c r="AD271" s="38"/>
      <c r="AE271" s="38"/>
      <c r="AT271" s="19" t="s">
        <v>216</v>
      </c>
      <c r="AU271" s="19" t="s">
        <v>88</v>
      </c>
    </row>
    <row r="272" s="15" customFormat="1">
      <c r="A272" s="15"/>
      <c r="B272" s="223"/>
      <c r="C272" s="15"/>
      <c r="D272" s="192" t="s">
        <v>218</v>
      </c>
      <c r="E272" s="224" t="s">
        <v>1</v>
      </c>
      <c r="F272" s="225" t="s">
        <v>386</v>
      </c>
      <c r="G272" s="15"/>
      <c r="H272" s="224" t="s">
        <v>1</v>
      </c>
      <c r="I272" s="226"/>
      <c r="J272" s="15"/>
      <c r="K272" s="15"/>
      <c r="L272" s="223"/>
      <c r="M272" s="227"/>
      <c r="N272" s="228"/>
      <c r="O272" s="228"/>
      <c r="P272" s="228"/>
      <c r="Q272" s="228"/>
      <c r="R272" s="228"/>
      <c r="S272" s="228"/>
      <c r="T272" s="229"/>
      <c r="U272" s="15"/>
      <c r="V272" s="15"/>
      <c r="W272" s="15"/>
      <c r="X272" s="15"/>
      <c r="Y272" s="15"/>
      <c r="Z272" s="15"/>
      <c r="AA272" s="15"/>
      <c r="AB272" s="15"/>
      <c r="AC272" s="15"/>
      <c r="AD272" s="15"/>
      <c r="AE272" s="15"/>
      <c r="AT272" s="224" t="s">
        <v>218</v>
      </c>
      <c r="AU272" s="224" t="s">
        <v>88</v>
      </c>
      <c r="AV272" s="15" t="s">
        <v>86</v>
      </c>
      <c r="AW272" s="15" t="s">
        <v>35</v>
      </c>
      <c r="AX272" s="15" t="s">
        <v>79</v>
      </c>
      <c r="AY272" s="224" t="s">
        <v>205</v>
      </c>
    </row>
    <row r="273" s="15" customFormat="1">
      <c r="A273" s="15"/>
      <c r="B273" s="223"/>
      <c r="C273" s="15"/>
      <c r="D273" s="192" t="s">
        <v>218</v>
      </c>
      <c r="E273" s="224" t="s">
        <v>1</v>
      </c>
      <c r="F273" s="225" t="s">
        <v>387</v>
      </c>
      <c r="G273" s="15"/>
      <c r="H273" s="224" t="s">
        <v>1</v>
      </c>
      <c r="I273" s="226"/>
      <c r="J273" s="15"/>
      <c r="K273" s="15"/>
      <c r="L273" s="223"/>
      <c r="M273" s="227"/>
      <c r="N273" s="228"/>
      <c r="O273" s="228"/>
      <c r="P273" s="228"/>
      <c r="Q273" s="228"/>
      <c r="R273" s="228"/>
      <c r="S273" s="228"/>
      <c r="T273" s="229"/>
      <c r="U273" s="15"/>
      <c r="V273" s="15"/>
      <c r="W273" s="15"/>
      <c r="X273" s="15"/>
      <c r="Y273" s="15"/>
      <c r="Z273" s="15"/>
      <c r="AA273" s="15"/>
      <c r="AB273" s="15"/>
      <c r="AC273" s="15"/>
      <c r="AD273" s="15"/>
      <c r="AE273" s="15"/>
      <c r="AT273" s="224" t="s">
        <v>218</v>
      </c>
      <c r="AU273" s="224" t="s">
        <v>88</v>
      </c>
      <c r="AV273" s="15" t="s">
        <v>86</v>
      </c>
      <c r="AW273" s="15" t="s">
        <v>35</v>
      </c>
      <c r="AX273" s="15" t="s">
        <v>79</v>
      </c>
      <c r="AY273" s="224" t="s">
        <v>205</v>
      </c>
    </row>
    <row r="274" s="13" customFormat="1">
      <c r="A274" s="13"/>
      <c r="B274" s="198"/>
      <c r="C274" s="13"/>
      <c r="D274" s="192" t="s">
        <v>218</v>
      </c>
      <c r="E274" s="199" t="s">
        <v>1</v>
      </c>
      <c r="F274" s="200" t="s">
        <v>388</v>
      </c>
      <c r="G274" s="13"/>
      <c r="H274" s="201">
        <v>4</v>
      </c>
      <c r="I274" s="202"/>
      <c r="J274" s="13"/>
      <c r="K274" s="13"/>
      <c r="L274" s="198"/>
      <c r="M274" s="203"/>
      <c r="N274" s="204"/>
      <c r="O274" s="204"/>
      <c r="P274" s="204"/>
      <c r="Q274" s="204"/>
      <c r="R274" s="204"/>
      <c r="S274" s="204"/>
      <c r="T274" s="205"/>
      <c r="U274" s="13"/>
      <c r="V274" s="13"/>
      <c r="W274" s="13"/>
      <c r="X274" s="13"/>
      <c r="Y274" s="13"/>
      <c r="Z274" s="13"/>
      <c r="AA274" s="13"/>
      <c r="AB274" s="13"/>
      <c r="AC274" s="13"/>
      <c r="AD274" s="13"/>
      <c r="AE274" s="13"/>
      <c r="AT274" s="199" t="s">
        <v>218</v>
      </c>
      <c r="AU274" s="199" t="s">
        <v>88</v>
      </c>
      <c r="AV274" s="13" t="s">
        <v>88</v>
      </c>
      <c r="AW274" s="13" t="s">
        <v>35</v>
      </c>
      <c r="AX274" s="13" t="s">
        <v>79</v>
      </c>
      <c r="AY274" s="199" t="s">
        <v>205</v>
      </c>
    </row>
    <row r="275" s="14" customFormat="1">
      <c r="A275" s="14"/>
      <c r="B275" s="206"/>
      <c r="C275" s="14"/>
      <c r="D275" s="192" t="s">
        <v>218</v>
      </c>
      <c r="E275" s="207" t="s">
        <v>1</v>
      </c>
      <c r="F275" s="208" t="s">
        <v>220</v>
      </c>
      <c r="G275" s="14"/>
      <c r="H275" s="209">
        <v>4</v>
      </c>
      <c r="I275" s="210"/>
      <c r="J275" s="14"/>
      <c r="K275" s="14"/>
      <c r="L275" s="206"/>
      <c r="M275" s="211"/>
      <c r="N275" s="212"/>
      <c r="O275" s="212"/>
      <c r="P275" s="212"/>
      <c r="Q275" s="212"/>
      <c r="R275" s="212"/>
      <c r="S275" s="212"/>
      <c r="T275" s="213"/>
      <c r="U275" s="14"/>
      <c r="V275" s="14"/>
      <c r="W275" s="14"/>
      <c r="X275" s="14"/>
      <c r="Y275" s="14"/>
      <c r="Z275" s="14"/>
      <c r="AA275" s="14"/>
      <c r="AB275" s="14"/>
      <c r="AC275" s="14"/>
      <c r="AD275" s="14"/>
      <c r="AE275" s="14"/>
      <c r="AT275" s="207" t="s">
        <v>218</v>
      </c>
      <c r="AU275" s="207" t="s">
        <v>88</v>
      </c>
      <c r="AV275" s="14" t="s">
        <v>212</v>
      </c>
      <c r="AW275" s="14" t="s">
        <v>35</v>
      </c>
      <c r="AX275" s="14" t="s">
        <v>86</v>
      </c>
      <c r="AY275" s="207" t="s">
        <v>205</v>
      </c>
    </row>
    <row r="276" s="2" customFormat="1" ht="24.15" customHeight="1">
      <c r="A276" s="38"/>
      <c r="B276" s="179"/>
      <c r="C276" s="180" t="s">
        <v>389</v>
      </c>
      <c r="D276" s="180" t="s">
        <v>207</v>
      </c>
      <c r="E276" s="181" t="s">
        <v>390</v>
      </c>
      <c r="F276" s="182" t="s">
        <v>391</v>
      </c>
      <c r="G276" s="183" t="s">
        <v>346</v>
      </c>
      <c r="H276" s="184">
        <v>4</v>
      </c>
      <c r="I276" s="185"/>
      <c r="J276" s="184">
        <f>ROUND(I276*H276,2)</f>
        <v>0</v>
      </c>
      <c r="K276" s="182" t="s">
        <v>211</v>
      </c>
      <c r="L276" s="39"/>
      <c r="M276" s="186" t="s">
        <v>1</v>
      </c>
      <c r="N276" s="187" t="s">
        <v>44</v>
      </c>
      <c r="O276" s="77"/>
      <c r="P276" s="188">
        <f>O276*H276</f>
        <v>0</v>
      </c>
      <c r="Q276" s="188">
        <v>0.0061988750000000004</v>
      </c>
      <c r="R276" s="188">
        <f>Q276*H276</f>
        <v>0.024795500000000002</v>
      </c>
      <c r="S276" s="188">
        <v>0</v>
      </c>
      <c r="T276" s="189">
        <f>S276*H276</f>
        <v>0</v>
      </c>
      <c r="U276" s="38"/>
      <c r="V276" s="38"/>
      <c r="W276" s="38"/>
      <c r="X276" s="38"/>
      <c r="Y276" s="38"/>
      <c r="Z276" s="38"/>
      <c r="AA276" s="38"/>
      <c r="AB276" s="38"/>
      <c r="AC276" s="38"/>
      <c r="AD276" s="38"/>
      <c r="AE276" s="38"/>
      <c r="AR276" s="190" t="s">
        <v>212</v>
      </c>
      <c r="AT276" s="190" t="s">
        <v>207</v>
      </c>
      <c r="AU276" s="190" t="s">
        <v>88</v>
      </c>
      <c r="AY276" s="19" t="s">
        <v>205</v>
      </c>
      <c r="BE276" s="191">
        <f>IF(N276="základní",J276,0)</f>
        <v>0</v>
      </c>
      <c r="BF276" s="191">
        <f>IF(N276="snížená",J276,0)</f>
        <v>0</v>
      </c>
      <c r="BG276" s="191">
        <f>IF(N276="zákl. přenesená",J276,0)</f>
        <v>0</v>
      </c>
      <c r="BH276" s="191">
        <f>IF(N276="sníž. přenesená",J276,0)</f>
        <v>0</v>
      </c>
      <c r="BI276" s="191">
        <f>IF(N276="nulová",J276,0)</f>
        <v>0</v>
      </c>
      <c r="BJ276" s="19" t="s">
        <v>86</v>
      </c>
      <c r="BK276" s="191">
        <f>ROUND(I276*H276,2)</f>
        <v>0</v>
      </c>
      <c r="BL276" s="19" t="s">
        <v>212</v>
      </c>
      <c r="BM276" s="190" t="s">
        <v>392</v>
      </c>
    </row>
    <row r="277" s="2" customFormat="1">
      <c r="A277" s="38"/>
      <c r="B277" s="39"/>
      <c r="C277" s="38"/>
      <c r="D277" s="192" t="s">
        <v>214</v>
      </c>
      <c r="E277" s="38"/>
      <c r="F277" s="193" t="s">
        <v>393</v>
      </c>
      <c r="G277" s="38"/>
      <c r="H277" s="38"/>
      <c r="I277" s="194"/>
      <c r="J277" s="38"/>
      <c r="K277" s="38"/>
      <c r="L277" s="39"/>
      <c r="M277" s="195"/>
      <c r="N277" s="196"/>
      <c r="O277" s="77"/>
      <c r="P277" s="77"/>
      <c r="Q277" s="77"/>
      <c r="R277" s="77"/>
      <c r="S277" s="77"/>
      <c r="T277" s="78"/>
      <c r="U277" s="38"/>
      <c r="V277" s="38"/>
      <c r="W277" s="38"/>
      <c r="X277" s="38"/>
      <c r="Y277" s="38"/>
      <c r="Z277" s="38"/>
      <c r="AA277" s="38"/>
      <c r="AB277" s="38"/>
      <c r="AC277" s="38"/>
      <c r="AD277" s="38"/>
      <c r="AE277" s="38"/>
      <c r="AT277" s="19" t="s">
        <v>214</v>
      </c>
      <c r="AU277" s="19" t="s">
        <v>88</v>
      </c>
    </row>
    <row r="278" s="2" customFormat="1">
      <c r="A278" s="38"/>
      <c r="B278" s="39"/>
      <c r="C278" s="38"/>
      <c r="D278" s="192" t="s">
        <v>216</v>
      </c>
      <c r="E278" s="38"/>
      <c r="F278" s="197" t="s">
        <v>394</v>
      </c>
      <c r="G278" s="38"/>
      <c r="H278" s="38"/>
      <c r="I278" s="194"/>
      <c r="J278" s="38"/>
      <c r="K278" s="38"/>
      <c r="L278" s="39"/>
      <c r="M278" s="195"/>
      <c r="N278" s="196"/>
      <c r="O278" s="77"/>
      <c r="P278" s="77"/>
      <c r="Q278" s="77"/>
      <c r="R278" s="77"/>
      <c r="S278" s="77"/>
      <c r="T278" s="78"/>
      <c r="U278" s="38"/>
      <c r="V278" s="38"/>
      <c r="W278" s="38"/>
      <c r="X278" s="38"/>
      <c r="Y278" s="38"/>
      <c r="Z278" s="38"/>
      <c r="AA278" s="38"/>
      <c r="AB278" s="38"/>
      <c r="AC278" s="38"/>
      <c r="AD278" s="38"/>
      <c r="AE278" s="38"/>
      <c r="AT278" s="19" t="s">
        <v>216</v>
      </c>
      <c r="AU278" s="19" t="s">
        <v>88</v>
      </c>
    </row>
    <row r="279" s="15" customFormat="1">
      <c r="A279" s="15"/>
      <c r="B279" s="223"/>
      <c r="C279" s="15"/>
      <c r="D279" s="192" t="s">
        <v>218</v>
      </c>
      <c r="E279" s="224" t="s">
        <v>1</v>
      </c>
      <c r="F279" s="225" t="s">
        <v>386</v>
      </c>
      <c r="G279" s="15"/>
      <c r="H279" s="224" t="s">
        <v>1</v>
      </c>
      <c r="I279" s="226"/>
      <c r="J279" s="15"/>
      <c r="K279" s="15"/>
      <c r="L279" s="223"/>
      <c r="M279" s="227"/>
      <c r="N279" s="228"/>
      <c r="O279" s="228"/>
      <c r="P279" s="228"/>
      <c r="Q279" s="228"/>
      <c r="R279" s="228"/>
      <c r="S279" s="228"/>
      <c r="T279" s="229"/>
      <c r="U279" s="15"/>
      <c r="V279" s="15"/>
      <c r="W279" s="15"/>
      <c r="X279" s="15"/>
      <c r="Y279" s="15"/>
      <c r="Z279" s="15"/>
      <c r="AA279" s="15"/>
      <c r="AB279" s="15"/>
      <c r="AC279" s="15"/>
      <c r="AD279" s="15"/>
      <c r="AE279" s="15"/>
      <c r="AT279" s="224" t="s">
        <v>218</v>
      </c>
      <c r="AU279" s="224" t="s">
        <v>88</v>
      </c>
      <c r="AV279" s="15" t="s">
        <v>86</v>
      </c>
      <c r="AW279" s="15" t="s">
        <v>35</v>
      </c>
      <c r="AX279" s="15" t="s">
        <v>79</v>
      </c>
      <c r="AY279" s="224" t="s">
        <v>205</v>
      </c>
    </row>
    <row r="280" s="15" customFormat="1">
      <c r="A280" s="15"/>
      <c r="B280" s="223"/>
      <c r="C280" s="15"/>
      <c r="D280" s="192" t="s">
        <v>218</v>
      </c>
      <c r="E280" s="224" t="s">
        <v>1</v>
      </c>
      <c r="F280" s="225" t="s">
        <v>387</v>
      </c>
      <c r="G280" s="15"/>
      <c r="H280" s="224" t="s">
        <v>1</v>
      </c>
      <c r="I280" s="226"/>
      <c r="J280" s="15"/>
      <c r="K280" s="15"/>
      <c r="L280" s="223"/>
      <c r="M280" s="227"/>
      <c r="N280" s="228"/>
      <c r="O280" s="228"/>
      <c r="P280" s="228"/>
      <c r="Q280" s="228"/>
      <c r="R280" s="228"/>
      <c r="S280" s="228"/>
      <c r="T280" s="229"/>
      <c r="U280" s="15"/>
      <c r="V280" s="15"/>
      <c r="W280" s="15"/>
      <c r="X280" s="15"/>
      <c r="Y280" s="15"/>
      <c r="Z280" s="15"/>
      <c r="AA280" s="15"/>
      <c r="AB280" s="15"/>
      <c r="AC280" s="15"/>
      <c r="AD280" s="15"/>
      <c r="AE280" s="15"/>
      <c r="AT280" s="224" t="s">
        <v>218</v>
      </c>
      <c r="AU280" s="224" t="s">
        <v>88</v>
      </c>
      <c r="AV280" s="15" t="s">
        <v>86</v>
      </c>
      <c r="AW280" s="15" t="s">
        <v>35</v>
      </c>
      <c r="AX280" s="15" t="s">
        <v>79</v>
      </c>
      <c r="AY280" s="224" t="s">
        <v>205</v>
      </c>
    </row>
    <row r="281" s="13" customFormat="1">
      <c r="A281" s="13"/>
      <c r="B281" s="198"/>
      <c r="C281" s="13"/>
      <c r="D281" s="192" t="s">
        <v>218</v>
      </c>
      <c r="E281" s="199" t="s">
        <v>1</v>
      </c>
      <c r="F281" s="200" t="s">
        <v>388</v>
      </c>
      <c r="G281" s="13"/>
      <c r="H281" s="201">
        <v>4</v>
      </c>
      <c r="I281" s="202"/>
      <c r="J281" s="13"/>
      <c r="K281" s="13"/>
      <c r="L281" s="198"/>
      <c r="M281" s="203"/>
      <c r="N281" s="204"/>
      <c r="O281" s="204"/>
      <c r="P281" s="204"/>
      <c r="Q281" s="204"/>
      <c r="R281" s="204"/>
      <c r="S281" s="204"/>
      <c r="T281" s="205"/>
      <c r="U281" s="13"/>
      <c r="V281" s="13"/>
      <c r="W281" s="13"/>
      <c r="X281" s="13"/>
      <c r="Y281" s="13"/>
      <c r="Z281" s="13"/>
      <c r="AA281" s="13"/>
      <c r="AB281" s="13"/>
      <c r="AC281" s="13"/>
      <c r="AD281" s="13"/>
      <c r="AE281" s="13"/>
      <c r="AT281" s="199" t="s">
        <v>218</v>
      </c>
      <c r="AU281" s="199" t="s">
        <v>88</v>
      </c>
      <c r="AV281" s="13" t="s">
        <v>88</v>
      </c>
      <c r="AW281" s="13" t="s">
        <v>35</v>
      </c>
      <c r="AX281" s="13" t="s">
        <v>79</v>
      </c>
      <c r="AY281" s="199" t="s">
        <v>205</v>
      </c>
    </row>
    <row r="282" s="14" customFormat="1">
      <c r="A282" s="14"/>
      <c r="B282" s="206"/>
      <c r="C282" s="14"/>
      <c r="D282" s="192" t="s">
        <v>218</v>
      </c>
      <c r="E282" s="207" t="s">
        <v>1</v>
      </c>
      <c r="F282" s="208" t="s">
        <v>220</v>
      </c>
      <c r="G282" s="14"/>
      <c r="H282" s="209">
        <v>4</v>
      </c>
      <c r="I282" s="210"/>
      <c r="J282" s="14"/>
      <c r="K282" s="14"/>
      <c r="L282" s="206"/>
      <c r="M282" s="211"/>
      <c r="N282" s="212"/>
      <c r="O282" s="212"/>
      <c r="P282" s="212"/>
      <c r="Q282" s="212"/>
      <c r="R282" s="212"/>
      <c r="S282" s="212"/>
      <c r="T282" s="213"/>
      <c r="U282" s="14"/>
      <c r="V282" s="14"/>
      <c r="W282" s="14"/>
      <c r="X282" s="14"/>
      <c r="Y282" s="14"/>
      <c r="Z282" s="14"/>
      <c r="AA282" s="14"/>
      <c r="AB282" s="14"/>
      <c r="AC282" s="14"/>
      <c r="AD282" s="14"/>
      <c r="AE282" s="14"/>
      <c r="AT282" s="207" t="s">
        <v>218</v>
      </c>
      <c r="AU282" s="207" t="s">
        <v>88</v>
      </c>
      <c r="AV282" s="14" t="s">
        <v>212</v>
      </c>
      <c r="AW282" s="14" t="s">
        <v>35</v>
      </c>
      <c r="AX282" s="14" t="s">
        <v>86</v>
      </c>
      <c r="AY282" s="207" t="s">
        <v>205</v>
      </c>
    </row>
    <row r="283" s="2" customFormat="1" ht="24.15" customHeight="1">
      <c r="A283" s="38"/>
      <c r="B283" s="179"/>
      <c r="C283" s="180" t="s">
        <v>395</v>
      </c>
      <c r="D283" s="180" t="s">
        <v>207</v>
      </c>
      <c r="E283" s="181" t="s">
        <v>396</v>
      </c>
      <c r="F283" s="182" t="s">
        <v>397</v>
      </c>
      <c r="G283" s="183" t="s">
        <v>346</v>
      </c>
      <c r="H283" s="184">
        <v>4</v>
      </c>
      <c r="I283" s="185"/>
      <c r="J283" s="184">
        <f>ROUND(I283*H283,2)</f>
        <v>0</v>
      </c>
      <c r="K283" s="182" t="s">
        <v>234</v>
      </c>
      <c r="L283" s="39"/>
      <c r="M283" s="186" t="s">
        <v>1</v>
      </c>
      <c r="N283" s="187" t="s">
        <v>44</v>
      </c>
      <c r="O283" s="77"/>
      <c r="P283" s="188">
        <f>O283*H283</f>
        <v>0</v>
      </c>
      <c r="Q283" s="188">
        <v>0</v>
      </c>
      <c r="R283" s="188">
        <f>Q283*H283</f>
        <v>0</v>
      </c>
      <c r="S283" s="188">
        <v>0</v>
      </c>
      <c r="T283" s="189">
        <f>S283*H283</f>
        <v>0</v>
      </c>
      <c r="U283" s="38"/>
      <c r="V283" s="38"/>
      <c r="W283" s="38"/>
      <c r="X283" s="38"/>
      <c r="Y283" s="38"/>
      <c r="Z283" s="38"/>
      <c r="AA283" s="38"/>
      <c r="AB283" s="38"/>
      <c r="AC283" s="38"/>
      <c r="AD283" s="38"/>
      <c r="AE283" s="38"/>
      <c r="AR283" s="190" t="s">
        <v>212</v>
      </c>
      <c r="AT283" s="190" t="s">
        <v>207</v>
      </c>
      <c r="AU283" s="190" t="s">
        <v>88</v>
      </c>
      <c r="AY283" s="19" t="s">
        <v>205</v>
      </c>
      <c r="BE283" s="191">
        <f>IF(N283="základní",J283,0)</f>
        <v>0</v>
      </c>
      <c r="BF283" s="191">
        <f>IF(N283="snížená",J283,0)</f>
        <v>0</v>
      </c>
      <c r="BG283" s="191">
        <f>IF(N283="zákl. přenesená",J283,0)</f>
        <v>0</v>
      </c>
      <c r="BH283" s="191">
        <f>IF(N283="sníž. přenesená",J283,0)</f>
        <v>0</v>
      </c>
      <c r="BI283" s="191">
        <f>IF(N283="nulová",J283,0)</f>
        <v>0</v>
      </c>
      <c r="BJ283" s="19" t="s">
        <v>86</v>
      </c>
      <c r="BK283" s="191">
        <f>ROUND(I283*H283,2)</f>
        <v>0</v>
      </c>
      <c r="BL283" s="19" t="s">
        <v>212</v>
      </c>
      <c r="BM283" s="190" t="s">
        <v>398</v>
      </c>
    </row>
    <row r="284" s="2" customFormat="1">
      <c r="A284" s="38"/>
      <c r="B284" s="39"/>
      <c r="C284" s="38"/>
      <c r="D284" s="192" t="s">
        <v>214</v>
      </c>
      <c r="E284" s="38"/>
      <c r="F284" s="193" t="s">
        <v>399</v>
      </c>
      <c r="G284" s="38"/>
      <c r="H284" s="38"/>
      <c r="I284" s="194"/>
      <c r="J284" s="38"/>
      <c r="K284" s="38"/>
      <c r="L284" s="39"/>
      <c r="M284" s="195"/>
      <c r="N284" s="196"/>
      <c r="O284" s="77"/>
      <c r="P284" s="77"/>
      <c r="Q284" s="77"/>
      <c r="R284" s="77"/>
      <c r="S284" s="77"/>
      <c r="T284" s="78"/>
      <c r="U284" s="38"/>
      <c r="V284" s="38"/>
      <c r="W284" s="38"/>
      <c r="X284" s="38"/>
      <c r="Y284" s="38"/>
      <c r="Z284" s="38"/>
      <c r="AA284" s="38"/>
      <c r="AB284" s="38"/>
      <c r="AC284" s="38"/>
      <c r="AD284" s="38"/>
      <c r="AE284" s="38"/>
      <c r="AT284" s="19" t="s">
        <v>214</v>
      </c>
      <c r="AU284" s="19" t="s">
        <v>88</v>
      </c>
    </row>
    <row r="285" s="2" customFormat="1">
      <c r="A285" s="38"/>
      <c r="B285" s="39"/>
      <c r="C285" s="38"/>
      <c r="D285" s="192" t="s">
        <v>237</v>
      </c>
      <c r="E285" s="38"/>
      <c r="F285" s="197" t="s">
        <v>400</v>
      </c>
      <c r="G285" s="38"/>
      <c r="H285" s="38"/>
      <c r="I285" s="194"/>
      <c r="J285" s="38"/>
      <c r="K285" s="38"/>
      <c r="L285" s="39"/>
      <c r="M285" s="195"/>
      <c r="N285" s="196"/>
      <c r="O285" s="77"/>
      <c r="P285" s="77"/>
      <c r="Q285" s="77"/>
      <c r="R285" s="77"/>
      <c r="S285" s="77"/>
      <c r="T285" s="78"/>
      <c r="U285" s="38"/>
      <c r="V285" s="38"/>
      <c r="W285" s="38"/>
      <c r="X285" s="38"/>
      <c r="Y285" s="38"/>
      <c r="Z285" s="38"/>
      <c r="AA285" s="38"/>
      <c r="AB285" s="38"/>
      <c r="AC285" s="38"/>
      <c r="AD285" s="38"/>
      <c r="AE285" s="38"/>
      <c r="AT285" s="19" t="s">
        <v>237</v>
      </c>
      <c r="AU285" s="19" t="s">
        <v>88</v>
      </c>
    </row>
    <row r="286" s="15" customFormat="1">
      <c r="A286" s="15"/>
      <c r="B286" s="223"/>
      <c r="C286" s="15"/>
      <c r="D286" s="192" t="s">
        <v>218</v>
      </c>
      <c r="E286" s="224" t="s">
        <v>1</v>
      </c>
      <c r="F286" s="225" t="s">
        <v>386</v>
      </c>
      <c r="G286" s="15"/>
      <c r="H286" s="224" t="s">
        <v>1</v>
      </c>
      <c r="I286" s="226"/>
      <c r="J286" s="15"/>
      <c r="K286" s="15"/>
      <c r="L286" s="223"/>
      <c r="M286" s="227"/>
      <c r="N286" s="228"/>
      <c r="O286" s="228"/>
      <c r="P286" s="228"/>
      <c r="Q286" s="228"/>
      <c r="R286" s="228"/>
      <c r="S286" s="228"/>
      <c r="T286" s="229"/>
      <c r="U286" s="15"/>
      <c r="V286" s="15"/>
      <c r="W286" s="15"/>
      <c r="X286" s="15"/>
      <c r="Y286" s="15"/>
      <c r="Z286" s="15"/>
      <c r="AA286" s="15"/>
      <c r="AB286" s="15"/>
      <c r="AC286" s="15"/>
      <c r="AD286" s="15"/>
      <c r="AE286" s="15"/>
      <c r="AT286" s="224" t="s">
        <v>218</v>
      </c>
      <c r="AU286" s="224" t="s">
        <v>88</v>
      </c>
      <c r="AV286" s="15" t="s">
        <v>86</v>
      </c>
      <c r="AW286" s="15" t="s">
        <v>35</v>
      </c>
      <c r="AX286" s="15" t="s">
        <v>79</v>
      </c>
      <c r="AY286" s="224" t="s">
        <v>205</v>
      </c>
    </row>
    <row r="287" s="15" customFormat="1">
      <c r="A287" s="15"/>
      <c r="B287" s="223"/>
      <c r="C287" s="15"/>
      <c r="D287" s="192" t="s">
        <v>218</v>
      </c>
      <c r="E287" s="224" t="s">
        <v>1</v>
      </c>
      <c r="F287" s="225" t="s">
        <v>387</v>
      </c>
      <c r="G287" s="15"/>
      <c r="H287" s="224" t="s">
        <v>1</v>
      </c>
      <c r="I287" s="226"/>
      <c r="J287" s="15"/>
      <c r="K287" s="15"/>
      <c r="L287" s="223"/>
      <c r="M287" s="227"/>
      <c r="N287" s="228"/>
      <c r="O287" s="228"/>
      <c r="P287" s="228"/>
      <c r="Q287" s="228"/>
      <c r="R287" s="228"/>
      <c r="S287" s="228"/>
      <c r="T287" s="229"/>
      <c r="U287" s="15"/>
      <c r="V287" s="15"/>
      <c r="W287" s="15"/>
      <c r="X287" s="15"/>
      <c r="Y287" s="15"/>
      <c r="Z287" s="15"/>
      <c r="AA287" s="15"/>
      <c r="AB287" s="15"/>
      <c r="AC287" s="15"/>
      <c r="AD287" s="15"/>
      <c r="AE287" s="15"/>
      <c r="AT287" s="224" t="s">
        <v>218</v>
      </c>
      <c r="AU287" s="224" t="s">
        <v>88</v>
      </c>
      <c r="AV287" s="15" t="s">
        <v>86</v>
      </c>
      <c r="AW287" s="15" t="s">
        <v>35</v>
      </c>
      <c r="AX287" s="15" t="s">
        <v>79</v>
      </c>
      <c r="AY287" s="224" t="s">
        <v>205</v>
      </c>
    </row>
    <row r="288" s="13" customFormat="1">
      <c r="A288" s="13"/>
      <c r="B288" s="198"/>
      <c r="C288" s="13"/>
      <c r="D288" s="192" t="s">
        <v>218</v>
      </c>
      <c r="E288" s="199" t="s">
        <v>1</v>
      </c>
      <c r="F288" s="200" t="s">
        <v>388</v>
      </c>
      <c r="G288" s="13"/>
      <c r="H288" s="201">
        <v>4</v>
      </c>
      <c r="I288" s="202"/>
      <c r="J288" s="13"/>
      <c r="K288" s="13"/>
      <c r="L288" s="198"/>
      <c r="M288" s="203"/>
      <c r="N288" s="204"/>
      <c r="O288" s="204"/>
      <c r="P288" s="204"/>
      <c r="Q288" s="204"/>
      <c r="R288" s="204"/>
      <c r="S288" s="204"/>
      <c r="T288" s="205"/>
      <c r="U288" s="13"/>
      <c r="V288" s="13"/>
      <c r="W288" s="13"/>
      <c r="X288" s="13"/>
      <c r="Y288" s="13"/>
      <c r="Z288" s="13"/>
      <c r="AA288" s="13"/>
      <c r="AB288" s="13"/>
      <c r="AC288" s="13"/>
      <c r="AD288" s="13"/>
      <c r="AE288" s="13"/>
      <c r="AT288" s="199" t="s">
        <v>218</v>
      </c>
      <c r="AU288" s="199" t="s">
        <v>88</v>
      </c>
      <c r="AV288" s="13" t="s">
        <v>88</v>
      </c>
      <c r="AW288" s="13" t="s">
        <v>35</v>
      </c>
      <c r="AX288" s="13" t="s">
        <v>79</v>
      </c>
      <c r="AY288" s="199" t="s">
        <v>205</v>
      </c>
    </row>
    <row r="289" s="14" customFormat="1">
      <c r="A289" s="14"/>
      <c r="B289" s="206"/>
      <c r="C289" s="14"/>
      <c r="D289" s="192" t="s">
        <v>218</v>
      </c>
      <c r="E289" s="207" t="s">
        <v>1</v>
      </c>
      <c r="F289" s="208" t="s">
        <v>220</v>
      </c>
      <c r="G289" s="14"/>
      <c r="H289" s="209">
        <v>4</v>
      </c>
      <c r="I289" s="210"/>
      <c r="J289" s="14"/>
      <c r="K289" s="14"/>
      <c r="L289" s="206"/>
      <c r="M289" s="211"/>
      <c r="N289" s="212"/>
      <c r="O289" s="212"/>
      <c r="P289" s="212"/>
      <c r="Q289" s="212"/>
      <c r="R289" s="212"/>
      <c r="S289" s="212"/>
      <c r="T289" s="213"/>
      <c r="U289" s="14"/>
      <c r="V289" s="14"/>
      <c r="W289" s="14"/>
      <c r="X289" s="14"/>
      <c r="Y289" s="14"/>
      <c r="Z289" s="14"/>
      <c r="AA289" s="14"/>
      <c r="AB289" s="14"/>
      <c r="AC289" s="14"/>
      <c r="AD289" s="14"/>
      <c r="AE289" s="14"/>
      <c r="AT289" s="207" t="s">
        <v>218</v>
      </c>
      <c r="AU289" s="207" t="s">
        <v>88</v>
      </c>
      <c r="AV289" s="14" t="s">
        <v>212</v>
      </c>
      <c r="AW289" s="14" t="s">
        <v>35</v>
      </c>
      <c r="AX289" s="14" t="s">
        <v>86</v>
      </c>
      <c r="AY289" s="207" t="s">
        <v>205</v>
      </c>
    </row>
    <row r="290" s="2" customFormat="1" ht="24.15" customHeight="1">
      <c r="A290" s="38"/>
      <c r="B290" s="179"/>
      <c r="C290" s="180" t="s">
        <v>401</v>
      </c>
      <c r="D290" s="180" t="s">
        <v>207</v>
      </c>
      <c r="E290" s="181" t="s">
        <v>402</v>
      </c>
      <c r="F290" s="182" t="s">
        <v>403</v>
      </c>
      <c r="G290" s="183" t="s">
        <v>346</v>
      </c>
      <c r="H290" s="184">
        <v>4</v>
      </c>
      <c r="I290" s="185"/>
      <c r="J290" s="184">
        <f>ROUND(I290*H290,2)</f>
        <v>0</v>
      </c>
      <c r="K290" s="182" t="s">
        <v>211</v>
      </c>
      <c r="L290" s="39"/>
      <c r="M290" s="186" t="s">
        <v>1</v>
      </c>
      <c r="N290" s="187" t="s">
        <v>44</v>
      </c>
      <c r="O290" s="77"/>
      <c r="P290" s="188">
        <f>O290*H290</f>
        <v>0</v>
      </c>
      <c r="Q290" s="188">
        <v>0.0010100000000000001</v>
      </c>
      <c r="R290" s="188">
        <f>Q290*H290</f>
        <v>0.0040400000000000002</v>
      </c>
      <c r="S290" s="188">
        <v>0</v>
      </c>
      <c r="T290" s="189">
        <f>S290*H290</f>
        <v>0</v>
      </c>
      <c r="U290" s="38"/>
      <c r="V290" s="38"/>
      <c r="W290" s="38"/>
      <c r="X290" s="38"/>
      <c r="Y290" s="38"/>
      <c r="Z290" s="38"/>
      <c r="AA290" s="38"/>
      <c r="AB290" s="38"/>
      <c r="AC290" s="38"/>
      <c r="AD290" s="38"/>
      <c r="AE290" s="38"/>
      <c r="AR290" s="190" t="s">
        <v>212</v>
      </c>
      <c r="AT290" s="190" t="s">
        <v>207</v>
      </c>
      <c r="AU290" s="190" t="s">
        <v>88</v>
      </c>
      <c r="AY290" s="19" t="s">
        <v>205</v>
      </c>
      <c r="BE290" s="191">
        <f>IF(N290="základní",J290,0)</f>
        <v>0</v>
      </c>
      <c r="BF290" s="191">
        <f>IF(N290="snížená",J290,0)</f>
        <v>0</v>
      </c>
      <c r="BG290" s="191">
        <f>IF(N290="zákl. přenesená",J290,0)</f>
        <v>0</v>
      </c>
      <c r="BH290" s="191">
        <f>IF(N290="sníž. přenesená",J290,0)</f>
        <v>0</v>
      </c>
      <c r="BI290" s="191">
        <f>IF(N290="nulová",J290,0)</f>
        <v>0</v>
      </c>
      <c r="BJ290" s="19" t="s">
        <v>86</v>
      </c>
      <c r="BK290" s="191">
        <f>ROUND(I290*H290,2)</f>
        <v>0</v>
      </c>
      <c r="BL290" s="19" t="s">
        <v>212</v>
      </c>
      <c r="BM290" s="190" t="s">
        <v>404</v>
      </c>
    </row>
    <row r="291" s="2" customFormat="1">
      <c r="A291" s="38"/>
      <c r="B291" s="39"/>
      <c r="C291" s="38"/>
      <c r="D291" s="192" t="s">
        <v>214</v>
      </c>
      <c r="E291" s="38"/>
      <c r="F291" s="193" t="s">
        <v>405</v>
      </c>
      <c r="G291" s="38"/>
      <c r="H291" s="38"/>
      <c r="I291" s="194"/>
      <c r="J291" s="38"/>
      <c r="K291" s="38"/>
      <c r="L291" s="39"/>
      <c r="M291" s="195"/>
      <c r="N291" s="196"/>
      <c r="O291" s="77"/>
      <c r="P291" s="77"/>
      <c r="Q291" s="77"/>
      <c r="R291" s="77"/>
      <c r="S291" s="77"/>
      <c r="T291" s="78"/>
      <c r="U291" s="38"/>
      <c r="V291" s="38"/>
      <c r="W291" s="38"/>
      <c r="X291" s="38"/>
      <c r="Y291" s="38"/>
      <c r="Z291" s="38"/>
      <c r="AA291" s="38"/>
      <c r="AB291" s="38"/>
      <c r="AC291" s="38"/>
      <c r="AD291" s="38"/>
      <c r="AE291" s="38"/>
      <c r="AT291" s="19" t="s">
        <v>214</v>
      </c>
      <c r="AU291" s="19" t="s">
        <v>88</v>
      </c>
    </row>
    <row r="292" s="15" customFormat="1">
      <c r="A292" s="15"/>
      <c r="B292" s="223"/>
      <c r="C292" s="15"/>
      <c r="D292" s="192" t="s">
        <v>218</v>
      </c>
      <c r="E292" s="224" t="s">
        <v>1</v>
      </c>
      <c r="F292" s="225" t="s">
        <v>386</v>
      </c>
      <c r="G292" s="15"/>
      <c r="H292" s="224" t="s">
        <v>1</v>
      </c>
      <c r="I292" s="226"/>
      <c r="J292" s="15"/>
      <c r="K292" s="15"/>
      <c r="L292" s="223"/>
      <c r="M292" s="227"/>
      <c r="N292" s="228"/>
      <c r="O292" s="228"/>
      <c r="P292" s="228"/>
      <c r="Q292" s="228"/>
      <c r="R292" s="228"/>
      <c r="S292" s="228"/>
      <c r="T292" s="229"/>
      <c r="U292" s="15"/>
      <c r="V292" s="15"/>
      <c r="W292" s="15"/>
      <c r="X292" s="15"/>
      <c r="Y292" s="15"/>
      <c r="Z292" s="15"/>
      <c r="AA292" s="15"/>
      <c r="AB292" s="15"/>
      <c r="AC292" s="15"/>
      <c r="AD292" s="15"/>
      <c r="AE292" s="15"/>
      <c r="AT292" s="224" t="s">
        <v>218</v>
      </c>
      <c r="AU292" s="224" t="s">
        <v>88</v>
      </c>
      <c r="AV292" s="15" t="s">
        <v>86</v>
      </c>
      <c r="AW292" s="15" t="s">
        <v>35</v>
      </c>
      <c r="AX292" s="15" t="s">
        <v>79</v>
      </c>
      <c r="AY292" s="224" t="s">
        <v>205</v>
      </c>
    </row>
    <row r="293" s="15" customFormat="1">
      <c r="A293" s="15"/>
      <c r="B293" s="223"/>
      <c r="C293" s="15"/>
      <c r="D293" s="192" t="s">
        <v>218</v>
      </c>
      <c r="E293" s="224" t="s">
        <v>1</v>
      </c>
      <c r="F293" s="225" t="s">
        <v>387</v>
      </c>
      <c r="G293" s="15"/>
      <c r="H293" s="224" t="s">
        <v>1</v>
      </c>
      <c r="I293" s="226"/>
      <c r="J293" s="15"/>
      <c r="K293" s="15"/>
      <c r="L293" s="223"/>
      <c r="M293" s="227"/>
      <c r="N293" s="228"/>
      <c r="O293" s="228"/>
      <c r="P293" s="228"/>
      <c r="Q293" s="228"/>
      <c r="R293" s="228"/>
      <c r="S293" s="228"/>
      <c r="T293" s="229"/>
      <c r="U293" s="15"/>
      <c r="V293" s="15"/>
      <c r="W293" s="15"/>
      <c r="X293" s="15"/>
      <c r="Y293" s="15"/>
      <c r="Z293" s="15"/>
      <c r="AA293" s="15"/>
      <c r="AB293" s="15"/>
      <c r="AC293" s="15"/>
      <c r="AD293" s="15"/>
      <c r="AE293" s="15"/>
      <c r="AT293" s="224" t="s">
        <v>218</v>
      </c>
      <c r="AU293" s="224" t="s">
        <v>88</v>
      </c>
      <c r="AV293" s="15" t="s">
        <v>86</v>
      </c>
      <c r="AW293" s="15" t="s">
        <v>35</v>
      </c>
      <c r="AX293" s="15" t="s">
        <v>79</v>
      </c>
      <c r="AY293" s="224" t="s">
        <v>205</v>
      </c>
    </row>
    <row r="294" s="13" customFormat="1">
      <c r="A294" s="13"/>
      <c r="B294" s="198"/>
      <c r="C294" s="13"/>
      <c r="D294" s="192" t="s">
        <v>218</v>
      </c>
      <c r="E294" s="199" t="s">
        <v>1</v>
      </c>
      <c r="F294" s="200" t="s">
        <v>388</v>
      </c>
      <c r="G294" s="13"/>
      <c r="H294" s="201">
        <v>4</v>
      </c>
      <c r="I294" s="202"/>
      <c r="J294" s="13"/>
      <c r="K294" s="13"/>
      <c r="L294" s="198"/>
      <c r="M294" s="203"/>
      <c r="N294" s="204"/>
      <c r="O294" s="204"/>
      <c r="P294" s="204"/>
      <c r="Q294" s="204"/>
      <c r="R294" s="204"/>
      <c r="S294" s="204"/>
      <c r="T294" s="205"/>
      <c r="U294" s="13"/>
      <c r="V294" s="13"/>
      <c r="W294" s="13"/>
      <c r="X294" s="13"/>
      <c r="Y294" s="13"/>
      <c r="Z294" s="13"/>
      <c r="AA294" s="13"/>
      <c r="AB294" s="13"/>
      <c r="AC294" s="13"/>
      <c r="AD294" s="13"/>
      <c r="AE294" s="13"/>
      <c r="AT294" s="199" t="s">
        <v>218</v>
      </c>
      <c r="AU294" s="199" t="s">
        <v>88</v>
      </c>
      <c r="AV294" s="13" t="s">
        <v>88</v>
      </c>
      <c r="AW294" s="13" t="s">
        <v>35</v>
      </c>
      <c r="AX294" s="13" t="s">
        <v>79</v>
      </c>
      <c r="AY294" s="199" t="s">
        <v>205</v>
      </c>
    </row>
    <row r="295" s="14" customFormat="1">
      <c r="A295" s="14"/>
      <c r="B295" s="206"/>
      <c r="C295" s="14"/>
      <c r="D295" s="192" t="s">
        <v>218</v>
      </c>
      <c r="E295" s="207" t="s">
        <v>1</v>
      </c>
      <c r="F295" s="208" t="s">
        <v>220</v>
      </c>
      <c r="G295" s="14"/>
      <c r="H295" s="209">
        <v>4</v>
      </c>
      <c r="I295" s="210"/>
      <c r="J295" s="14"/>
      <c r="K295" s="14"/>
      <c r="L295" s="206"/>
      <c r="M295" s="211"/>
      <c r="N295" s="212"/>
      <c r="O295" s="212"/>
      <c r="P295" s="212"/>
      <c r="Q295" s="212"/>
      <c r="R295" s="212"/>
      <c r="S295" s="212"/>
      <c r="T295" s="213"/>
      <c r="U295" s="14"/>
      <c r="V295" s="14"/>
      <c r="W295" s="14"/>
      <c r="X295" s="14"/>
      <c r="Y295" s="14"/>
      <c r="Z295" s="14"/>
      <c r="AA295" s="14"/>
      <c r="AB295" s="14"/>
      <c r="AC295" s="14"/>
      <c r="AD295" s="14"/>
      <c r="AE295" s="14"/>
      <c r="AT295" s="207" t="s">
        <v>218</v>
      </c>
      <c r="AU295" s="207" t="s">
        <v>88</v>
      </c>
      <c r="AV295" s="14" t="s">
        <v>212</v>
      </c>
      <c r="AW295" s="14" t="s">
        <v>35</v>
      </c>
      <c r="AX295" s="14" t="s">
        <v>86</v>
      </c>
      <c r="AY295" s="207" t="s">
        <v>205</v>
      </c>
    </row>
    <row r="296" s="12" customFormat="1" ht="22.8" customHeight="1">
      <c r="A296" s="12"/>
      <c r="B296" s="166"/>
      <c r="C296" s="12"/>
      <c r="D296" s="167" t="s">
        <v>78</v>
      </c>
      <c r="E296" s="177" t="s">
        <v>286</v>
      </c>
      <c r="F296" s="177" t="s">
        <v>406</v>
      </c>
      <c r="G296" s="12"/>
      <c r="H296" s="12"/>
      <c r="I296" s="169"/>
      <c r="J296" s="178">
        <f>BK296</f>
        <v>0</v>
      </c>
      <c r="K296" s="12"/>
      <c r="L296" s="166"/>
      <c r="M296" s="171"/>
      <c r="N296" s="172"/>
      <c r="O296" s="172"/>
      <c r="P296" s="173">
        <f>SUM(P297:P301)</f>
        <v>0</v>
      </c>
      <c r="Q296" s="172"/>
      <c r="R296" s="173">
        <f>SUM(R297:R301)</f>
        <v>0.85939499999999991</v>
      </c>
      <c r="S296" s="172"/>
      <c r="T296" s="174">
        <f>SUM(T297:T301)</f>
        <v>0</v>
      </c>
      <c r="U296" s="12"/>
      <c r="V296" s="12"/>
      <c r="W296" s="12"/>
      <c r="X296" s="12"/>
      <c r="Y296" s="12"/>
      <c r="Z296" s="12"/>
      <c r="AA296" s="12"/>
      <c r="AB296" s="12"/>
      <c r="AC296" s="12"/>
      <c r="AD296" s="12"/>
      <c r="AE296" s="12"/>
      <c r="AR296" s="167" t="s">
        <v>86</v>
      </c>
      <c r="AT296" s="175" t="s">
        <v>78</v>
      </c>
      <c r="AU296" s="175" t="s">
        <v>86</v>
      </c>
      <c r="AY296" s="167" t="s">
        <v>205</v>
      </c>
      <c r="BK296" s="176">
        <f>SUM(BK297:BK301)</f>
        <v>0</v>
      </c>
    </row>
    <row r="297" s="2" customFormat="1" ht="24.15" customHeight="1">
      <c r="A297" s="38"/>
      <c r="B297" s="179"/>
      <c r="C297" s="180" t="s">
        <v>407</v>
      </c>
      <c r="D297" s="180" t="s">
        <v>207</v>
      </c>
      <c r="E297" s="181" t="s">
        <v>408</v>
      </c>
      <c r="F297" s="182" t="s">
        <v>409</v>
      </c>
      <c r="G297" s="183" t="s">
        <v>210</v>
      </c>
      <c r="H297" s="184">
        <v>1245.5</v>
      </c>
      <c r="I297" s="185"/>
      <c r="J297" s="184">
        <f>ROUND(I297*H297,2)</f>
        <v>0</v>
      </c>
      <c r="K297" s="182" t="s">
        <v>234</v>
      </c>
      <c r="L297" s="39"/>
      <c r="M297" s="186" t="s">
        <v>1</v>
      </c>
      <c r="N297" s="187" t="s">
        <v>44</v>
      </c>
      <c r="O297" s="77"/>
      <c r="P297" s="188">
        <f>O297*H297</f>
        <v>0</v>
      </c>
      <c r="Q297" s="188">
        <v>0.00068999999999999997</v>
      </c>
      <c r="R297" s="188">
        <f>Q297*H297</f>
        <v>0.85939499999999991</v>
      </c>
      <c r="S297" s="188">
        <v>0</v>
      </c>
      <c r="T297" s="189">
        <f>S297*H297</f>
        <v>0</v>
      </c>
      <c r="U297" s="38"/>
      <c r="V297" s="38"/>
      <c r="W297" s="38"/>
      <c r="X297" s="38"/>
      <c r="Y297" s="38"/>
      <c r="Z297" s="38"/>
      <c r="AA297" s="38"/>
      <c r="AB297" s="38"/>
      <c r="AC297" s="38"/>
      <c r="AD297" s="38"/>
      <c r="AE297" s="38"/>
      <c r="AR297" s="190" t="s">
        <v>212</v>
      </c>
      <c r="AT297" s="190" t="s">
        <v>207</v>
      </c>
      <c r="AU297" s="190" t="s">
        <v>88</v>
      </c>
      <c r="AY297" s="19" t="s">
        <v>205</v>
      </c>
      <c r="BE297" s="191">
        <f>IF(N297="základní",J297,0)</f>
        <v>0</v>
      </c>
      <c r="BF297" s="191">
        <f>IF(N297="snížená",J297,0)</f>
        <v>0</v>
      </c>
      <c r="BG297" s="191">
        <f>IF(N297="zákl. přenesená",J297,0)</f>
        <v>0</v>
      </c>
      <c r="BH297" s="191">
        <f>IF(N297="sníž. přenesená",J297,0)</f>
        <v>0</v>
      </c>
      <c r="BI297" s="191">
        <f>IF(N297="nulová",J297,0)</f>
        <v>0</v>
      </c>
      <c r="BJ297" s="19" t="s">
        <v>86</v>
      </c>
      <c r="BK297" s="191">
        <f>ROUND(I297*H297,2)</f>
        <v>0</v>
      </c>
      <c r="BL297" s="19" t="s">
        <v>212</v>
      </c>
      <c r="BM297" s="190" t="s">
        <v>410</v>
      </c>
    </row>
    <row r="298" s="2" customFormat="1">
      <c r="A298" s="38"/>
      <c r="B298" s="39"/>
      <c r="C298" s="38"/>
      <c r="D298" s="192" t="s">
        <v>214</v>
      </c>
      <c r="E298" s="38"/>
      <c r="F298" s="193" t="s">
        <v>411</v>
      </c>
      <c r="G298" s="38"/>
      <c r="H298" s="38"/>
      <c r="I298" s="194"/>
      <c r="J298" s="38"/>
      <c r="K298" s="38"/>
      <c r="L298" s="39"/>
      <c r="M298" s="195"/>
      <c r="N298" s="196"/>
      <c r="O298" s="77"/>
      <c r="P298" s="77"/>
      <c r="Q298" s="77"/>
      <c r="R298" s="77"/>
      <c r="S298" s="77"/>
      <c r="T298" s="78"/>
      <c r="U298" s="38"/>
      <c r="V298" s="38"/>
      <c r="W298" s="38"/>
      <c r="X298" s="38"/>
      <c r="Y298" s="38"/>
      <c r="Z298" s="38"/>
      <c r="AA298" s="38"/>
      <c r="AB298" s="38"/>
      <c r="AC298" s="38"/>
      <c r="AD298" s="38"/>
      <c r="AE298" s="38"/>
      <c r="AT298" s="19" t="s">
        <v>214</v>
      </c>
      <c r="AU298" s="19" t="s">
        <v>88</v>
      </c>
    </row>
    <row r="299" s="2" customFormat="1">
      <c r="A299" s="38"/>
      <c r="B299" s="39"/>
      <c r="C299" s="38"/>
      <c r="D299" s="192" t="s">
        <v>237</v>
      </c>
      <c r="E299" s="38"/>
      <c r="F299" s="197" t="s">
        <v>412</v>
      </c>
      <c r="G299" s="38"/>
      <c r="H299" s="38"/>
      <c r="I299" s="194"/>
      <c r="J299" s="38"/>
      <c r="K299" s="38"/>
      <c r="L299" s="39"/>
      <c r="M299" s="195"/>
      <c r="N299" s="196"/>
      <c r="O299" s="77"/>
      <c r="P299" s="77"/>
      <c r="Q299" s="77"/>
      <c r="R299" s="77"/>
      <c r="S299" s="77"/>
      <c r="T299" s="78"/>
      <c r="U299" s="38"/>
      <c r="V299" s="38"/>
      <c r="W299" s="38"/>
      <c r="X299" s="38"/>
      <c r="Y299" s="38"/>
      <c r="Z299" s="38"/>
      <c r="AA299" s="38"/>
      <c r="AB299" s="38"/>
      <c r="AC299" s="38"/>
      <c r="AD299" s="38"/>
      <c r="AE299" s="38"/>
      <c r="AT299" s="19" t="s">
        <v>237</v>
      </c>
      <c r="AU299" s="19" t="s">
        <v>88</v>
      </c>
    </row>
    <row r="300" s="15" customFormat="1">
      <c r="A300" s="15"/>
      <c r="B300" s="223"/>
      <c r="C300" s="15"/>
      <c r="D300" s="192" t="s">
        <v>218</v>
      </c>
      <c r="E300" s="224" t="s">
        <v>1</v>
      </c>
      <c r="F300" s="225" t="s">
        <v>413</v>
      </c>
      <c r="G300" s="15"/>
      <c r="H300" s="224" t="s">
        <v>1</v>
      </c>
      <c r="I300" s="226"/>
      <c r="J300" s="15"/>
      <c r="K300" s="15"/>
      <c r="L300" s="223"/>
      <c r="M300" s="227"/>
      <c r="N300" s="228"/>
      <c r="O300" s="228"/>
      <c r="P300" s="228"/>
      <c r="Q300" s="228"/>
      <c r="R300" s="228"/>
      <c r="S300" s="228"/>
      <c r="T300" s="229"/>
      <c r="U300" s="15"/>
      <c r="V300" s="15"/>
      <c r="W300" s="15"/>
      <c r="X300" s="15"/>
      <c r="Y300" s="15"/>
      <c r="Z300" s="15"/>
      <c r="AA300" s="15"/>
      <c r="AB300" s="15"/>
      <c r="AC300" s="15"/>
      <c r="AD300" s="15"/>
      <c r="AE300" s="15"/>
      <c r="AT300" s="224" t="s">
        <v>218</v>
      </c>
      <c r="AU300" s="224" t="s">
        <v>88</v>
      </c>
      <c r="AV300" s="15" t="s">
        <v>86</v>
      </c>
      <c r="AW300" s="15" t="s">
        <v>35</v>
      </c>
      <c r="AX300" s="15" t="s">
        <v>79</v>
      </c>
      <c r="AY300" s="224" t="s">
        <v>205</v>
      </c>
    </row>
    <row r="301" s="13" customFormat="1">
      <c r="A301" s="13"/>
      <c r="B301" s="198"/>
      <c r="C301" s="13"/>
      <c r="D301" s="192" t="s">
        <v>218</v>
      </c>
      <c r="E301" s="199" t="s">
        <v>1</v>
      </c>
      <c r="F301" s="200" t="s">
        <v>414</v>
      </c>
      <c r="G301" s="13"/>
      <c r="H301" s="201">
        <v>1245.5</v>
      </c>
      <c r="I301" s="202"/>
      <c r="J301" s="13"/>
      <c r="K301" s="13"/>
      <c r="L301" s="198"/>
      <c r="M301" s="203"/>
      <c r="N301" s="204"/>
      <c r="O301" s="204"/>
      <c r="P301" s="204"/>
      <c r="Q301" s="204"/>
      <c r="R301" s="204"/>
      <c r="S301" s="204"/>
      <c r="T301" s="205"/>
      <c r="U301" s="13"/>
      <c r="V301" s="13"/>
      <c r="W301" s="13"/>
      <c r="X301" s="13"/>
      <c r="Y301" s="13"/>
      <c r="Z301" s="13"/>
      <c r="AA301" s="13"/>
      <c r="AB301" s="13"/>
      <c r="AC301" s="13"/>
      <c r="AD301" s="13"/>
      <c r="AE301" s="13"/>
      <c r="AT301" s="199" t="s">
        <v>218</v>
      </c>
      <c r="AU301" s="199" t="s">
        <v>88</v>
      </c>
      <c r="AV301" s="13" t="s">
        <v>88</v>
      </c>
      <c r="AW301" s="13" t="s">
        <v>35</v>
      </c>
      <c r="AX301" s="13" t="s">
        <v>86</v>
      </c>
      <c r="AY301" s="199" t="s">
        <v>205</v>
      </c>
    </row>
    <row r="302" s="12" customFormat="1" ht="22.8" customHeight="1">
      <c r="A302" s="12"/>
      <c r="B302" s="166"/>
      <c r="C302" s="12"/>
      <c r="D302" s="167" t="s">
        <v>78</v>
      </c>
      <c r="E302" s="177" t="s">
        <v>415</v>
      </c>
      <c r="F302" s="177" t="s">
        <v>416</v>
      </c>
      <c r="G302" s="12"/>
      <c r="H302" s="12"/>
      <c r="I302" s="169"/>
      <c r="J302" s="178">
        <f>BK302</f>
        <v>0</v>
      </c>
      <c r="K302" s="12"/>
      <c r="L302" s="166"/>
      <c r="M302" s="171"/>
      <c r="N302" s="172"/>
      <c r="O302" s="172"/>
      <c r="P302" s="173">
        <f>SUM(P303:P304)</f>
        <v>0</v>
      </c>
      <c r="Q302" s="172"/>
      <c r="R302" s="173">
        <f>SUM(R303:R304)</f>
        <v>0</v>
      </c>
      <c r="S302" s="172"/>
      <c r="T302" s="174">
        <f>SUM(T303:T304)</f>
        <v>0</v>
      </c>
      <c r="U302" s="12"/>
      <c r="V302" s="12"/>
      <c r="W302" s="12"/>
      <c r="X302" s="12"/>
      <c r="Y302" s="12"/>
      <c r="Z302" s="12"/>
      <c r="AA302" s="12"/>
      <c r="AB302" s="12"/>
      <c r="AC302" s="12"/>
      <c r="AD302" s="12"/>
      <c r="AE302" s="12"/>
      <c r="AR302" s="167" t="s">
        <v>86</v>
      </c>
      <c r="AT302" s="175" t="s">
        <v>78</v>
      </c>
      <c r="AU302" s="175" t="s">
        <v>86</v>
      </c>
      <c r="AY302" s="167" t="s">
        <v>205</v>
      </c>
      <c r="BK302" s="176">
        <f>SUM(BK303:BK304)</f>
        <v>0</v>
      </c>
    </row>
    <row r="303" s="2" customFormat="1" ht="21.75" customHeight="1">
      <c r="A303" s="38"/>
      <c r="B303" s="179"/>
      <c r="C303" s="180" t="s">
        <v>417</v>
      </c>
      <c r="D303" s="180" t="s">
        <v>207</v>
      </c>
      <c r="E303" s="181" t="s">
        <v>418</v>
      </c>
      <c r="F303" s="182" t="s">
        <v>419</v>
      </c>
      <c r="G303" s="183" t="s">
        <v>224</v>
      </c>
      <c r="H303" s="184">
        <v>1263.6900000000001</v>
      </c>
      <c r="I303" s="185"/>
      <c r="J303" s="184">
        <f>ROUND(I303*H303,2)</f>
        <v>0</v>
      </c>
      <c r="K303" s="182" t="s">
        <v>234</v>
      </c>
      <c r="L303" s="39"/>
      <c r="M303" s="186" t="s">
        <v>1</v>
      </c>
      <c r="N303" s="187" t="s">
        <v>44</v>
      </c>
      <c r="O303" s="77"/>
      <c r="P303" s="188">
        <f>O303*H303</f>
        <v>0</v>
      </c>
      <c r="Q303" s="188">
        <v>0</v>
      </c>
      <c r="R303" s="188">
        <f>Q303*H303</f>
        <v>0</v>
      </c>
      <c r="S303" s="188">
        <v>0</v>
      </c>
      <c r="T303" s="189">
        <f>S303*H303</f>
        <v>0</v>
      </c>
      <c r="U303" s="38"/>
      <c r="V303" s="38"/>
      <c r="W303" s="38"/>
      <c r="X303" s="38"/>
      <c r="Y303" s="38"/>
      <c r="Z303" s="38"/>
      <c r="AA303" s="38"/>
      <c r="AB303" s="38"/>
      <c r="AC303" s="38"/>
      <c r="AD303" s="38"/>
      <c r="AE303" s="38"/>
      <c r="AR303" s="190" t="s">
        <v>212</v>
      </c>
      <c r="AT303" s="190" t="s">
        <v>207</v>
      </c>
      <c r="AU303" s="190" t="s">
        <v>88</v>
      </c>
      <c r="AY303" s="19" t="s">
        <v>205</v>
      </c>
      <c r="BE303" s="191">
        <f>IF(N303="základní",J303,0)</f>
        <v>0</v>
      </c>
      <c r="BF303" s="191">
        <f>IF(N303="snížená",J303,0)</f>
        <v>0</v>
      </c>
      <c r="BG303" s="191">
        <f>IF(N303="zákl. přenesená",J303,0)</f>
        <v>0</v>
      </c>
      <c r="BH303" s="191">
        <f>IF(N303="sníž. přenesená",J303,0)</f>
        <v>0</v>
      </c>
      <c r="BI303" s="191">
        <f>IF(N303="nulová",J303,0)</f>
        <v>0</v>
      </c>
      <c r="BJ303" s="19" t="s">
        <v>86</v>
      </c>
      <c r="BK303" s="191">
        <f>ROUND(I303*H303,2)</f>
        <v>0</v>
      </c>
      <c r="BL303" s="19" t="s">
        <v>212</v>
      </c>
      <c r="BM303" s="190" t="s">
        <v>420</v>
      </c>
    </row>
    <row r="304" s="2" customFormat="1">
      <c r="A304" s="38"/>
      <c r="B304" s="39"/>
      <c r="C304" s="38"/>
      <c r="D304" s="192" t="s">
        <v>214</v>
      </c>
      <c r="E304" s="38"/>
      <c r="F304" s="193" t="s">
        <v>421</v>
      </c>
      <c r="G304" s="38"/>
      <c r="H304" s="38"/>
      <c r="I304" s="194"/>
      <c r="J304" s="38"/>
      <c r="K304" s="38"/>
      <c r="L304" s="39"/>
      <c r="M304" s="195"/>
      <c r="N304" s="196"/>
      <c r="O304" s="77"/>
      <c r="P304" s="77"/>
      <c r="Q304" s="77"/>
      <c r="R304" s="77"/>
      <c r="S304" s="77"/>
      <c r="T304" s="78"/>
      <c r="U304" s="38"/>
      <c r="V304" s="38"/>
      <c r="W304" s="38"/>
      <c r="X304" s="38"/>
      <c r="Y304" s="38"/>
      <c r="Z304" s="38"/>
      <c r="AA304" s="38"/>
      <c r="AB304" s="38"/>
      <c r="AC304" s="38"/>
      <c r="AD304" s="38"/>
      <c r="AE304" s="38"/>
      <c r="AT304" s="19" t="s">
        <v>214</v>
      </c>
      <c r="AU304" s="19" t="s">
        <v>88</v>
      </c>
    </row>
    <row r="305" s="12" customFormat="1" ht="25.92" customHeight="1">
      <c r="A305" s="12"/>
      <c r="B305" s="166"/>
      <c r="C305" s="12"/>
      <c r="D305" s="167" t="s">
        <v>78</v>
      </c>
      <c r="E305" s="168" t="s">
        <v>422</v>
      </c>
      <c r="F305" s="168" t="s">
        <v>423</v>
      </c>
      <c r="G305" s="12"/>
      <c r="H305" s="12"/>
      <c r="I305" s="169"/>
      <c r="J305" s="170">
        <f>BK305</f>
        <v>0</v>
      </c>
      <c r="K305" s="12"/>
      <c r="L305" s="166"/>
      <c r="M305" s="171"/>
      <c r="N305" s="172"/>
      <c r="O305" s="172"/>
      <c r="P305" s="173">
        <f>SUM(P306:P308)</f>
        <v>0</v>
      </c>
      <c r="Q305" s="172"/>
      <c r="R305" s="173">
        <f>SUM(R306:R308)</f>
        <v>0</v>
      </c>
      <c r="S305" s="172"/>
      <c r="T305" s="174">
        <f>SUM(T306:T308)</f>
        <v>0</v>
      </c>
      <c r="U305" s="12"/>
      <c r="V305" s="12"/>
      <c r="W305" s="12"/>
      <c r="X305" s="12"/>
      <c r="Y305" s="12"/>
      <c r="Z305" s="12"/>
      <c r="AA305" s="12"/>
      <c r="AB305" s="12"/>
      <c r="AC305" s="12"/>
      <c r="AD305" s="12"/>
      <c r="AE305" s="12"/>
      <c r="AR305" s="167" t="s">
        <v>212</v>
      </c>
      <c r="AT305" s="175" t="s">
        <v>78</v>
      </c>
      <c r="AU305" s="175" t="s">
        <v>79</v>
      </c>
      <c r="AY305" s="167" t="s">
        <v>205</v>
      </c>
      <c r="BK305" s="176">
        <f>SUM(BK306:BK308)</f>
        <v>0</v>
      </c>
    </row>
    <row r="306" s="2" customFormat="1" ht="16.5" customHeight="1">
      <c r="A306" s="38"/>
      <c r="B306" s="179"/>
      <c r="C306" s="180" t="s">
        <v>424</v>
      </c>
      <c r="D306" s="180" t="s">
        <v>207</v>
      </c>
      <c r="E306" s="181" t="s">
        <v>354</v>
      </c>
      <c r="F306" s="182" t="s">
        <v>425</v>
      </c>
      <c r="G306" s="183" t="s">
        <v>346</v>
      </c>
      <c r="H306" s="184">
        <v>14</v>
      </c>
      <c r="I306" s="185"/>
      <c r="J306" s="184">
        <f>ROUND(I306*H306,2)</f>
        <v>0</v>
      </c>
      <c r="K306" s="182" t="s">
        <v>211</v>
      </c>
      <c r="L306" s="39"/>
      <c r="M306" s="186" t="s">
        <v>1</v>
      </c>
      <c r="N306" s="187" t="s">
        <v>44</v>
      </c>
      <c r="O306" s="77"/>
      <c r="P306" s="188">
        <f>O306*H306</f>
        <v>0</v>
      </c>
      <c r="Q306" s="188">
        <v>0</v>
      </c>
      <c r="R306" s="188">
        <f>Q306*H306</f>
        <v>0</v>
      </c>
      <c r="S306" s="188">
        <v>0</v>
      </c>
      <c r="T306" s="189">
        <f>S306*H306</f>
        <v>0</v>
      </c>
      <c r="U306" s="38"/>
      <c r="V306" s="38"/>
      <c r="W306" s="38"/>
      <c r="X306" s="38"/>
      <c r="Y306" s="38"/>
      <c r="Z306" s="38"/>
      <c r="AA306" s="38"/>
      <c r="AB306" s="38"/>
      <c r="AC306" s="38"/>
      <c r="AD306" s="38"/>
      <c r="AE306" s="38"/>
      <c r="AR306" s="190" t="s">
        <v>212</v>
      </c>
      <c r="AT306" s="190" t="s">
        <v>207</v>
      </c>
      <c r="AU306" s="190" t="s">
        <v>86</v>
      </c>
      <c r="AY306" s="19" t="s">
        <v>205</v>
      </c>
      <c r="BE306" s="191">
        <f>IF(N306="základní",J306,0)</f>
        <v>0</v>
      </c>
      <c r="BF306" s="191">
        <f>IF(N306="snížená",J306,0)</f>
        <v>0</v>
      </c>
      <c r="BG306" s="191">
        <f>IF(N306="zákl. přenesená",J306,0)</f>
        <v>0</v>
      </c>
      <c r="BH306" s="191">
        <f>IF(N306="sníž. přenesená",J306,0)</f>
        <v>0</v>
      </c>
      <c r="BI306" s="191">
        <f>IF(N306="nulová",J306,0)</f>
        <v>0</v>
      </c>
      <c r="BJ306" s="19" t="s">
        <v>86</v>
      </c>
      <c r="BK306" s="191">
        <f>ROUND(I306*H306,2)</f>
        <v>0</v>
      </c>
      <c r="BL306" s="19" t="s">
        <v>212</v>
      </c>
      <c r="BM306" s="190" t="s">
        <v>426</v>
      </c>
    </row>
    <row r="307" s="2" customFormat="1">
      <c r="A307" s="38"/>
      <c r="B307" s="39"/>
      <c r="C307" s="38"/>
      <c r="D307" s="192" t="s">
        <v>214</v>
      </c>
      <c r="E307" s="38"/>
      <c r="F307" s="193" t="s">
        <v>425</v>
      </c>
      <c r="G307" s="38"/>
      <c r="H307" s="38"/>
      <c r="I307" s="194"/>
      <c r="J307" s="38"/>
      <c r="K307" s="38"/>
      <c r="L307" s="39"/>
      <c r="M307" s="195"/>
      <c r="N307" s="196"/>
      <c r="O307" s="77"/>
      <c r="P307" s="77"/>
      <c r="Q307" s="77"/>
      <c r="R307" s="77"/>
      <c r="S307" s="77"/>
      <c r="T307" s="78"/>
      <c r="U307" s="38"/>
      <c r="V307" s="38"/>
      <c r="W307" s="38"/>
      <c r="X307" s="38"/>
      <c r="Y307" s="38"/>
      <c r="Z307" s="38"/>
      <c r="AA307" s="38"/>
      <c r="AB307" s="38"/>
      <c r="AC307" s="38"/>
      <c r="AD307" s="38"/>
      <c r="AE307" s="38"/>
      <c r="AT307" s="19" t="s">
        <v>214</v>
      </c>
      <c r="AU307" s="19" t="s">
        <v>86</v>
      </c>
    </row>
    <row r="308" s="2" customFormat="1" ht="16.5" customHeight="1">
      <c r="A308" s="38"/>
      <c r="B308" s="179"/>
      <c r="C308" s="180" t="s">
        <v>427</v>
      </c>
      <c r="D308" s="180" t="s">
        <v>207</v>
      </c>
      <c r="E308" s="181" t="s">
        <v>428</v>
      </c>
      <c r="F308" s="182" t="s">
        <v>429</v>
      </c>
      <c r="G308" s="183" t="s">
        <v>346</v>
      </c>
      <c r="H308" s="184">
        <v>2</v>
      </c>
      <c r="I308" s="185"/>
      <c r="J308" s="184">
        <f>ROUND(I308*H308,2)</f>
        <v>0</v>
      </c>
      <c r="K308" s="182" t="s">
        <v>211</v>
      </c>
      <c r="L308" s="39"/>
      <c r="M308" s="238" t="s">
        <v>1</v>
      </c>
      <c r="N308" s="239" t="s">
        <v>44</v>
      </c>
      <c r="O308" s="240"/>
      <c r="P308" s="241">
        <f>O308*H308</f>
        <v>0</v>
      </c>
      <c r="Q308" s="241">
        <v>0</v>
      </c>
      <c r="R308" s="241">
        <f>Q308*H308</f>
        <v>0</v>
      </c>
      <c r="S308" s="241">
        <v>0</v>
      </c>
      <c r="T308" s="242">
        <f>S308*H308</f>
        <v>0</v>
      </c>
      <c r="U308" s="38"/>
      <c r="V308" s="38"/>
      <c r="W308" s="38"/>
      <c r="X308" s="38"/>
      <c r="Y308" s="38"/>
      <c r="Z308" s="38"/>
      <c r="AA308" s="38"/>
      <c r="AB308" s="38"/>
      <c r="AC308" s="38"/>
      <c r="AD308" s="38"/>
      <c r="AE308" s="38"/>
      <c r="AR308" s="190" t="s">
        <v>212</v>
      </c>
      <c r="AT308" s="190" t="s">
        <v>207</v>
      </c>
      <c r="AU308" s="190" t="s">
        <v>86</v>
      </c>
      <c r="AY308" s="19" t="s">
        <v>205</v>
      </c>
      <c r="BE308" s="191">
        <f>IF(N308="základní",J308,0)</f>
        <v>0</v>
      </c>
      <c r="BF308" s="191">
        <f>IF(N308="snížená",J308,0)</f>
        <v>0</v>
      </c>
      <c r="BG308" s="191">
        <f>IF(N308="zákl. přenesená",J308,0)</f>
        <v>0</v>
      </c>
      <c r="BH308" s="191">
        <f>IF(N308="sníž. přenesená",J308,0)</f>
        <v>0</v>
      </c>
      <c r="BI308" s="191">
        <f>IF(N308="nulová",J308,0)</f>
        <v>0</v>
      </c>
      <c r="BJ308" s="19" t="s">
        <v>86</v>
      </c>
      <c r="BK308" s="191">
        <f>ROUND(I308*H308,2)</f>
        <v>0</v>
      </c>
      <c r="BL308" s="19" t="s">
        <v>212</v>
      </c>
      <c r="BM308" s="190" t="s">
        <v>430</v>
      </c>
    </row>
    <row r="309" s="2" customFormat="1" ht="6.96" customHeight="1">
      <c r="A309" s="38"/>
      <c r="B309" s="60"/>
      <c r="C309" s="61"/>
      <c r="D309" s="61"/>
      <c r="E309" s="61"/>
      <c r="F309" s="61"/>
      <c r="G309" s="61"/>
      <c r="H309" s="61"/>
      <c r="I309" s="61"/>
      <c r="J309" s="61"/>
      <c r="K309" s="61"/>
      <c r="L309" s="39"/>
      <c r="M309" s="38"/>
      <c r="O309" s="38"/>
      <c r="P309" s="38"/>
      <c r="Q309" s="38"/>
      <c r="R309" s="38"/>
      <c r="S309" s="38"/>
      <c r="T309" s="38"/>
      <c r="U309" s="38"/>
      <c r="V309" s="38"/>
      <c r="W309" s="38"/>
      <c r="X309" s="38"/>
      <c r="Y309" s="38"/>
      <c r="Z309" s="38"/>
      <c r="AA309" s="38"/>
      <c r="AB309" s="38"/>
      <c r="AC309" s="38"/>
      <c r="AD309" s="38"/>
      <c r="AE309" s="38"/>
    </row>
  </sheetData>
  <autoFilter ref="C128:K308"/>
  <mergeCells count="12">
    <mergeCell ref="E7:H7"/>
    <mergeCell ref="E9:H9"/>
    <mergeCell ref="E11:H11"/>
    <mergeCell ref="E20:H20"/>
    <mergeCell ref="E29:H29"/>
    <mergeCell ref="E85:H85"/>
    <mergeCell ref="E87:H87"/>
    <mergeCell ref="E89:H89"/>
    <mergeCell ref="E117:H117"/>
    <mergeCell ref="E119:H119"/>
    <mergeCell ref="E121:H121"/>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8" t="s">
        <v>5</v>
      </c>
      <c r="M2" s="1"/>
      <c r="N2" s="1"/>
      <c r="O2" s="1"/>
      <c r="P2" s="1"/>
      <c r="Q2" s="1"/>
      <c r="R2" s="1"/>
      <c r="S2" s="1"/>
      <c r="T2" s="1"/>
      <c r="U2" s="1"/>
      <c r="V2" s="1"/>
      <c r="AT2" s="19" t="s">
        <v>96</v>
      </c>
    </row>
    <row r="3" s="1" customFormat="1" ht="6.96" customHeight="1">
      <c r="B3" s="20"/>
      <c r="C3" s="21"/>
      <c r="D3" s="21"/>
      <c r="E3" s="21"/>
      <c r="F3" s="21"/>
      <c r="G3" s="21"/>
      <c r="H3" s="21"/>
      <c r="I3" s="21"/>
      <c r="J3" s="21"/>
      <c r="K3" s="21"/>
      <c r="L3" s="22"/>
      <c r="AT3" s="19" t="s">
        <v>88</v>
      </c>
    </row>
    <row r="4" s="1" customFormat="1" ht="24.96" customHeight="1">
      <c r="B4" s="22"/>
      <c r="D4" s="23" t="s">
        <v>170</v>
      </c>
      <c r="L4" s="22"/>
      <c r="M4" s="128" t="s">
        <v>10</v>
      </c>
      <c r="AT4" s="19" t="s">
        <v>3</v>
      </c>
    </row>
    <row r="5" s="1" customFormat="1" ht="6.96" customHeight="1">
      <c r="B5" s="22"/>
      <c r="L5" s="22"/>
    </row>
    <row r="6" s="1" customFormat="1" ht="12" customHeight="1">
      <c r="B6" s="22"/>
      <c r="D6" s="32" t="s">
        <v>15</v>
      </c>
      <c r="L6" s="22"/>
    </row>
    <row r="7" s="1" customFormat="1" ht="16.5" customHeight="1">
      <c r="B7" s="22"/>
      <c r="E7" s="129" t="str">
        <f>'Rekapitulace stavby'!K6</f>
        <v>SN Žireč</v>
      </c>
      <c r="F7" s="32"/>
      <c r="G7" s="32"/>
      <c r="H7" s="32"/>
      <c r="L7" s="22"/>
    </row>
    <row r="8" s="1" customFormat="1" ht="12" customHeight="1">
      <c r="B8" s="22"/>
      <c r="D8" s="32" t="s">
        <v>171</v>
      </c>
      <c r="L8" s="22"/>
    </row>
    <row r="9" s="2" customFormat="1" ht="16.5" customHeight="1">
      <c r="A9" s="38"/>
      <c r="B9" s="39"/>
      <c r="C9" s="38"/>
      <c r="D9" s="38"/>
      <c r="E9" s="129" t="s">
        <v>172</v>
      </c>
      <c r="F9" s="38"/>
      <c r="G9" s="38"/>
      <c r="H9" s="38"/>
      <c r="I9" s="38"/>
      <c r="J9" s="38"/>
      <c r="K9" s="38"/>
      <c r="L9" s="55"/>
      <c r="S9" s="38"/>
      <c r="T9" s="38"/>
      <c r="U9" s="38"/>
      <c r="V9" s="38"/>
      <c r="W9" s="38"/>
      <c r="X9" s="38"/>
      <c r="Y9" s="38"/>
      <c r="Z9" s="38"/>
      <c r="AA9" s="38"/>
      <c r="AB9" s="38"/>
      <c r="AC9" s="38"/>
      <c r="AD9" s="38"/>
      <c r="AE9" s="38"/>
    </row>
    <row r="10" s="2" customFormat="1" ht="12" customHeight="1">
      <c r="A10" s="38"/>
      <c r="B10" s="39"/>
      <c r="C10" s="38"/>
      <c r="D10" s="32" t="s">
        <v>173</v>
      </c>
      <c r="E10" s="38"/>
      <c r="F10" s="38"/>
      <c r="G10" s="38"/>
      <c r="H10" s="38"/>
      <c r="I10" s="38"/>
      <c r="J10" s="38"/>
      <c r="K10" s="38"/>
      <c r="L10" s="55"/>
      <c r="S10" s="38"/>
      <c r="T10" s="38"/>
      <c r="U10" s="38"/>
      <c r="V10" s="38"/>
      <c r="W10" s="38"/>
      <c r="X10" s="38"/>
      <c r="Y10" s="38"/>
      <c r="Z10" s="38"/>
      <c r="AA10" s="38"/>
      <c r="AB10" s="38"/>
      <c r="AC10" s="38"/>
      <c r="AD10" s="38"/>
      <c r="AE10" s="38"/>
    </row>
    <row r="11" s="2" customFormat="1" ht="16.5" customHeight="1">
      <c r="A11" s="38"/>
      <c r="B11" s="39"/>
      <c r="C11" s="38"/>
      <c r="D11" s="38"/>
      <c r="E11" s="67" t="s">
        <v>431</v>
      </c>
      <c r="F11" s="38"/>
      <c r="G11" s="38"/>
      <c r="H11" s="38"/>
      <c r="I11" s="38"/>
      <c r="J11" s="38"/>
      <c r="K11" s="38"/>
      <c r="L11" s="55"/>
      <c r="S11" s="38"/>
      <c r="T11" s="38"/>
      <c r="U11" s="38"/>
      <c r="V11" s="38"/>
      <c r="W11" s="38"/>
      <c r="X11" s="38"/>
      <c r="Y11" s="38"/>
      <c r="Z11" s="38"/>
      <c r="AA11" s="38"/>
      <c r="AB11" s="38"/>
      <c r="AC11" s="38"/>
      <c r="AD11" s="38"/>
      <c r="AE11" s="38"/>
    </row>
    <row r="12" s="2" customFormat="1">
      <c r="A12" s="38"/>
      <c r="B12" s="39"/>
      <c r="C12" s="38"/>
      <c r="D12" s="38"/>
      <c r="E12" s="38"/>
      <c r="F12" s="38"/>
      <c r="G12" s="38"/>
      <c r="H12" s="38"/>
      <c r="I12" s="38"/>
      <c r="J12" s="38"/>
      <c r="K12" s="38"/>
      <c r="L12" s="55"/>
      <c r="S12" s="38"/>
      <c r="T12" s="38"/>
      <c r="U12" s="38"/>
      <c r="V12" s="38"/>
      <c r="W12" s="38"/>
      <c r="X12" s="38"/>
      <c r="Y12" s="38"/>
      <c r="Z12" s="38"/>
      <c r="AA12" s="38"/>
      <c r="AB12" s="38"/>
      <c r="AC12" s="38"/>
      <c r="AD12" s="38"/>
      <c r="AE12" s="38"/>
    </row>
    <row r="13" s="2" customFormat="1" ht="12" customHeight="1">
      <c r="A13" s="38"/>
      <c r="B13" s="39"/>
      <c r="C13" s="38"/>
      <c r="D13" s="32" t="s">
        <v>17</v>
      </c>
      <c r="E13" s="38"/>
      <c r="F13" s="27" t="s">
        <v>1</v>
      </c>
      <c r="G13" s="38"/>
      <c r="H13" s="38"/>
      <c r="I13" s="32" t="s">
        <v>18</v>
      </c>
      <c r="J13" s="27" t="s">
        <v>1</v>
      </c>
      <c r="K13" s="38"/>
      <c r="L13" s="55"/>
      <c r="S13" s="38"/>
      <c r="T13" s="38"/>
      <c r="U13" s="38"/>
      <c r="V13" s="38"/>
      <c r="W13" s="38"/>
      <c r="X13" s="38"/>
      <c r="Y13" s="38"/>
      <c r="Z13" s="38"/>
      <c r="AA13" s="38"/>
      <c r="AB13" s="38"/>
      <c r="AC13" s="38"/>
      <c r="AD13" s="38"/>
      <c r="AE13" s="38"/>
    </row>
    <row r="14" s="2" customFormat="1" ht="12" customHeight="1">
      <c r="A14" s="38"/>
      <c r="B14" s="39"/>
      <c r="C14" s="38"/>
      <c r="D14" s="32" t="s">
        <v>19</v>
      </c>
      <c r="E14" s="38"/>
      <c r="F14" s="27" t="s">
        <v>20</v>
      </c>
      <c r="G14" s="38"/>
      <c r="H14" s="38"/>
      <c r="I14" s="32" t="s">
        <v>21</v>
      </c>
      <c r="J14" s="69" t="str">
        <f>'Rekapitulace stavby'!AN8</f>
        <v>17. 12. 2018</v>
      </c>
      <c r="K14" s="38"/>
      <c r="L14" s="55"/>
      <c r="S14" s="38"/>
      <c r="T14" s="38"/>
      <c r="U14" s="38"/>
      <c r="V14" s="38"/>
      <c r="W14" s="38"/>
      <c r="X14" s="38"/>
      <c r="Y14" s="38"/>
      <c r="Z14" s="38"/>
      <c r="AA14" s="38"/>
      <c r="AB14" s="38"/>
      <c r="AC14" s="38"/>
      <c r="AD14" s="38"/>
      <c r="AE14" s="38"/>
    </row>
    <row r="15" s="2" customFormat="1" ht="10.8" customHeight="1">
      <c r="A15" s="38"/>
      <c r="B15" s="39"/>
      <c r="C15" s="38"/>
      <c r="D15" s="38"/>
      <c r="E15" s="38"/>
      <c r="F15" s="38"/>
      <c r="G15" s="38"/>
      <c r="H15" s="38"/>
      <c r="I15" s="38"/>
      <c r="J15" s="38"/>
      <c r="K15" s="38"/>
      <c r="L15" s="55"/>
      <c r="S15" s="38"/>
      <c r="T15" s="38"/>
      <c r="U15" s="38"/>
      <c r="V15" s="38"/>
      <c r="W15" s="38"/>
      <c r="X15" s="38"/>
      <c r="Y15" s="38"/>
      <c r="Z15" s="38"/>
      <c r="AA15" s="38"/>
      <c r="AB15" s="38"/>
      <c r="AC15" s="38"/>
      <c r="AD15" s="38"/>
      <c r="AE15" s="38"/>
    </row>
    <row r="16" s="2" customFormat="1" ht="12" customHeight="1">
      <c r="A16" s="38"/>
      <c r="B16" s="39"/>
      <c r="C16" s="38"/>
      <c r="D16" s="32" t="s">
        <v>23</v>
      </c>
      <c r="E16" s="38"/>
      <c r="F16" s="38"/>
      <c r="G16" s="38"/>
      <c r="H16" s="38"/>
      <c r="I16" s="32" t="s">
        <v>24</v>
      </c>
      <c r="J16" s="27" t="s">
        <v>25</v>
      </c>
      <c r="K16" s="38"/>
      <c r="L16" s="55"/>
      <c r="S16" s="38"/>
      <c r="T16" s="38"/>
      <c r="U16" s="38"/>
      <c r="V16" s="38"/>
      <c r="W16" s="38"/>
      <c r="X16" s="38"/>
      <c r="Y16" s="38"/>
      <c r="Z16" s="38"/>
      <c r="AA16" s="38"/>
      <c r="AB16" s="38"/>
      <c r="AC16" s="38"/>
      <c r="AD16" s="38"/>
      <c r="AE16" s="38"/>
    </row>
    <row r="17" s="2" customFormat="1" ht="18" customHeight="1">
      <c r="A17" s="38"/>
      <c r="B17" s="39"/>
      <c r="C17" s="38"/>
      <c r="D17" s="38"/>
      <c r="E17" s="27" t="s">
        <v>26</v>
      </c>
      <c r="F17" s="38"/>
      <c r="G17" s="38"/>
      <c r="H17" s="38"/>
      <c r="I17" s="32" t="s">
        <v>27</v>
      </c>
      <c r="J17" s="27" t="s">
        <v>28</v>
      </c>
      <c r="K17" s="38"/>
      <c r="L17" s="55"/>
      <c r="S17" s="38"/>
      <c r="T17" s="38"/>
      <c r="U17" s="38"/>
      <c r="V17" s="38"/>
      <c r="W17" s="38"/>
      <c r="X17" s="38"/>
      <c r="Y17" s="38"/>
      <c r="Z17" s="38"/>
      <c r="AA17" s="38"/>
      <c r="AB17" s="38"/>
      <c r="AC17" s="38"/>
      <c r="AD17" s="38"/>
      <c r="AE17" s="38"/>
    </row>
    <row r="18" s="2" customFormat="1" ht="6.96" customHeight="1">
      <c r="A18" s="38"/>
      <c r="B18" s="39"/>
      <c r="C18" s="38"/>
      <c r="D18" s="38"/>
      <c r="E18" s="38"/>
      <c r="F18" s="38"/>
      <c r="G18" s="38"/>
      <c r="H18" s="38"/>
      <c r="I18" s="38"/>
      <c r="J18" s="38"/>
      <c r="K18" s="38"/>
      <c r="L18" s="55"/>
      <c r="S18" s="38"/>
      <c r="T18" s="38"/>
      <c r="U18" s="38"/>
      <c r="V18" s="38"/>
      <c r="W18" s="38"/>
      <c r="X18" s="38"/>
      <c r="Y18" s="38"/>
      <c r="Z18" s="38"/>
      <c r="AA18" s="38"/>
      <c r="AB18" s="38"/>
      <c r="AC18" s="38"/>
      <c r="AD18" s="38"/>
      <c r="AE18" s="38"/>
    </row>
    <row r="19" s="2" customFormat="1" ht="12" customHeight="1">
      <c r="A19" s="38"/>
      <c r="B19" s="39"/>
      <c r="C19" s="38"/>
      <c r="D19" s="32" t="s">
        <v>29</v>
      </c>
      <c r="E19" s="38"/>
      <c r="F19" s="38"/>
      <c r="G19" s="38"/>
      <c r="H19" s="38"/>
      <c r="I19" s="32" t="s">
        <v>24</v>
      </c>
      <c r="J19" s="33" t="str">
        <f>'Rekapitulace stavby'!AN13</f>
        <v>Vyplň údaj</v>
      </c>
      <c r="K19" s="38"/>
      <c r="L19" s="55"/>
      <c r="S19" s="38"/>
      <c r="T19" s="38"/>
      <c r="U19" s="38"/>
      <c r="V19" s="38"/>
      <c r="W19" s="38"/>
      <c r="X19" s="38"/>
      <c r="Y19" s="38"/>
      <c r="Z19" s="38"/>
      <c r="AA19" s="38"/>
      <c r="AB19" s="38"/>
      <c r="AC19" s="38"/>
      <c r="AD19" s="38"/>
      <c r="AE19" s="38"/>
    </row>
    <row r="20" s="2" customFormat="1" ht="18" customHeight="1">
      <c r="A20" s="38"/>
      <c r="B20" s="39"/>
      <c r="C20" s="38"/>
      <c r="D20" s="38"/>
      <c r="E20" s="33" t="str">
        <f>'Rekapitulace stavby'!E14</f>
        <v>Vyplň údaj</v>
      </c>
      <c r="F20" s="27"/>
      <c r="G20" s="27"/>
      <c r="H20" s="27"/>
      <c r="I20" s="32" t="s">
        <v>27</v>
      </c>
      <c r="J20" s="33" t="str">
        <f>'Rekapitulace stavby'!AN14</f>
        <v>Vyplň údaj</v>
      </c>
      <c r="K20" s="38"/>
      <c r="L20" s="55"/>
      <c r="S20" s="38"/>
      <c r="T20" s="38"/>
      <c r="U20" s="38"/>
      <c r="V20" s="38"/>
      <c r="W20" s="38"/>
      <c r="X20" s="38"/>
      <c r="Y20" s="38"/>
      <c r="Z20" s="38"/>
      <c r="AA20" s="38"/>
      <c r="AB20" s="38"/>
      <c r="AC20" s="38"/>
      <c r="AD20" s="38"/>
      <c r="AE20" s="38"/>
    </row>
    <row r="21" s="2" customFormat="1" ht="6.96" customHeight="1">
      <c r="A21" s="38"/>
      <c r="B21" s="39"/>
      <c r="C21" s="38"/>
      <c r="D21" s="38"/>
      <c r="E21" s="38"/>
      <c r="F21" s="38"/>
      <c r="G21" s="38"/>
      <c r="H21" s="38"/>
      <c r="I21" s="38"/>
      <c r="J21" s="38"/>
      <c r="K21" s="38"/>
      <c r="L21" s="55"/>
      <c r="S21" s="38"/>
      <c r="T21" s="38"/>
      <c r="U21" s="38"/>
      <c r="V21" s="38"/>
      <c r="W21" s="38"/>
      <c r="X21" s="38"/>
      <c r="Y21" s="38"/>
      <c r="Z21" s="38"/>
      <c r="AA21" s="38"/>
      <c r="AB21" s="38"/>
      <c r="AC21" s="38"/>
      <c r="AD21" s="38"/>
      <c r="AE21" s="38"/>
    </row>
    <row r="22" s="2" customFormat="1" ht="12" customHeight="1">
      <c r="A22" s="38"/>
      <c r="B22" s="39"/>
      <c r="C22" s="38"/>
      <c r="D22" s="32" t="s">
        <v>31</v>
      </c>
      <c r="E22" s="38"/>
      <c r="F22" s="38"/>
      <c r="G22" s="38"/>
      <c r="H22" s="38"/>
      <c r="I22" s="32" t="s">
        <v>24</v>
      </c>
      <c r="J22" s="27" t="s">
        <v>32</v>
      </c>
      <c r="K22" s="38"/>
      <c r="L22" s="55"/>
      <c r="S22" s="38"/>
      <c r="T22" s="38"/>
      <c r="U22" s="38"/>
      <c r="V22" s="38"/>
      <c r="W22" s="38"/>
      <c r="X22" s="38"/>
      <c r="Y22" s="38"/>
      <c r="Z22" s="38"/>
      <c r="AA22" s="38"/>
      <c r="AB22" s="38"/>
      <c r="AC22" s="38"/>
      <c r="AD22" s="38"/>
      <c r="AE22" s="38"/>
    </row>
    <row r="23" s="2" customFormat="1" ht="18" customHeight="1">
      <c r="A23" s="38"/>
      <c r="B23" s="39"/>
      <c r="C23" s="38"/>
      <c r="D23" s="38"/>
      <c r="E23" s="27" t="s">
        <v>33</v>
      </c>
      <c r="F23" s="38"/>
      <c r="G23" s="38"/>
      <c r="H23" s="38"/>
      <c r="I23" s="32" t="s">
        <v>27</v>
      </c>
      <c r="J23" s="27" t="s">
        <v>34</v>
      </c>
      <c r="K23" s="38"/>
      <c r="L23" s="55"/>
      <c r="S23" s="38"/>
      <c r="T23" s="38"/>
      <c r="U23" s="38"/>
      <c r="V23" s="38"/>
      <c r="W23" s="38"/>
      <c r="X23" s="38"/>
      <c r="Y23" s="38"/>
      <c r="Z23" s="38"/>
      <c r="AA23" s="38"/>
      <c r="AB23" s="38"/>
      <c r="AC23" s="38"/>
      <c r="AD23" s="38"/>
      <c r="AE23" s="38"/>
    </row>
    <row r="24" s="2" customFormat="1" ht="6.96" customHeight="1">
      <c r="A24" s="38"/>
      <c r="B24" s="39"/>
      <c r="C24" s="38"/>
      <c r="D24" s="38"/>
      <c r="E24" s="38"/>
      <c r="F24" s="38"/>
      <c r="G24" s="38"/>
      <c r="H24" s="38"/>
      <c r="I24" s="38"/>
      <c r="J24" s="38"/>
      <c r="K24" s="38"/>
      <c r="L24" s="55"/>
      <c r="S24" s="38"/>
      <c r="T24" s="38"/>
      <c r="U24" s="38"/>
      <c r="V24" s="38"/>
      <c r="W24" s="38"/>
      <c r="X24" s="38"/>
      <c r="Y24" s="38"/>
      <c r="Z24" s="38"/>
      <c r="AA24" s="38"/>
      <c r="AB24" s="38"/>
      <c r="AC24" s="38"/>
      <c r="AD24" s="38"/>
      <c r="AE24" s="38"/>
    </row>
    <row r="25" s="2" customFormat="1" ht="12" customHeight="1">
      <c r="A25" s="38"/>
      <c r="B25" s="39"/>
      <c r="C25" s="38"/>
      <c r="D25" s="32" t="s">
        <v>36</v>
      </c>
      <c r="E25" s="38"/>
      <c r="F25" s="38"/>
      <c r="G25" s="38"/>
      <c r="H25" s="38"/>
      <c r="I25" s="32" t="s">
        <v>24</v>
      </c>
      <c r="J25" s="27" t="str">
        <f>IF('Rekapitulace stavby'!AN19="","",'Rekapitulace stavby'!AN19)</f>
        <v/>
      </c>
      <c r="K25" s="38"/>
      <c r="L25" s="55"/>
      <c r="S25" s="38"/>
      <c r="T25" s="38"/>
      <c r="U25" s="38"/>
      <c r="V25" s="38"/>
      <c r="W25" s="38"/>
      <c r="X25" s="38"/>
      <c r="Y25" s="38"/>
      <c r="Z25" s="38"/>
      <c r="AA25" s="38"/>
      <c r="AB25" s="38"/>
      <c r="AC25" s="38"/>
      <c r="AD25" s="38"/>
      <c r="AE25" s="38"/>
    </row>
    <row r="26" s="2" customFormat="1" ht="18" customHeight="1">
      <c r="A26" s="38"/>
      <c r="B26" s="39"/>
      <c r="C26" s="38"/>
      <c r="D26" s="38"/>
      <c r="E26" s="27" t="str">
        <f>IF('Rekapitulace stavby'!E20="","",'Rekapitulace stavby'!E20)</f>
        <v xml:space="preserve"> </v>
      </c>
      <c r="F26" s="38"/>
      <c r="G26" s="38"/>
      <c r="H26" s="38"/>
      <c r="I26" s="32" t="s">
        <v>27</v>
      </c>
      <c r="J26" s="27" t="str">
        <f>IF('Rekapitulace stavby'!AN20="","",'Rekapitulace stavby'!AN20)</f>
        <v/>
      </c>
      <c r="K26" s="38"/>
      <c r="L26" s="55"/>
      <c r="S26" s="38"/>
      <c r="T26" s="38"/>
      <c r="U26" s="38"/>
      <c r="V26" s="38"/>
      <c r="W26" s="38"/>
      <c r="X26" s="38"/>
      <c r="Y26" s="38"/>
      <c r="Z26" s="38"/>
      <c r="AA26" s="38"/>
      <c r="AB26" s="38"/>
      <c r="AC26" s="38"/>
      <c r="AD26" s="38"/>
      <c r="AE26" s="38"/>
    </row>
    <row r="27" s="2" customFormat="1" ht="6.96" customHeight="1">
      <c r="A27" s="38"/>
      <c r="B27" s="39"/>
      <c r="C27" s="38"/>
      <c r="D27" s="38"/>
      <c r="E27" s="38"/>
      <c r="F27" s="38"/>
      <c r="G27" s="38"/>
      <c r="H27" s="38"/>
      <c r="I27" s="38"/>
      <c r="J27" s="38"/>
      <c r="K27" s="38"/>
      <c r="L27" s="55"/>
      <c r="S27" s="38"/>
      <c r="T27" s="38"/>
      <c r="U27" s="38"/>
      <c r="V27" s="38"/>
      <c r="W27" s="38"/>
      <c r="X27" s="38"/>
      <c r="Y27" s="38"/>
      <c r="Z27" s="38"/>
      <c r="AA27" s="38"/>
      <c r="AB27" s="38"/>
      <c r="AC27" s="38"/>
      <c r="AD27" s="38"/>
      <c r="AE27" s="38"/>
    </row>
    <row r="28" s="2" customFormat="1" ht="12" customHeight="1">
      <c r="A28" s="38"/>
      <c r="B28" s="39"/>
      <c r="C28" s="38"/>
      <c r="D28" s="32" t="s">
        <v>37</v>
      </c>
      <c r="E28" s="38"/>
      <c r="F28" s="38"/>
      <c r="G28" s="38"/>
      <c r="H28" s="38"/>
      <c r="I28" s="38"/>
      <c r="J28" s="38"/>
      <c r="K28" s="38"/>
      <c r="L28" s="55"/>
      <c r="S28" s="38"/>
      <c r="T28" s="38"/>
      <c r="U28" s="38"/>
      <c r="V28" s="38"/>
      <c r="W28" s="38"/>
      <c r="X28" s="38"/>
      <c r="Y28" s="38"/>
      <c r="Z28" s="38"/>
      <c r="AA28" s="38"/>
      <c r="AB28" s="38"/>
      <c r="AC28" s="38"/>
      <c r="AD28" s="38"/>
      <c r="AE28" s="38"/>
    </row>
    <row r="29" s="8" customFormat="1" ht="23.25" customHeight="1">
      <c r="A29" s="130"/>
      <c r="B29" s="131"/>
      <c r="C29" s="130"/>
      <c r="D29" s="130"/>
      <c r="E29" s="36" t="s">
        <v>432</v>
      </c>
      <c r="F29" s="36"/>
      <c r="G29" s="36"/>
      <c r="H29" s="36"/>
      <c r="I29" s="130"/>
      <c r="J29" s="130"/>
      <c r="K29" s="130"/>
      <c r="L29" s="132"/>
      <c r="S29" s="130"/>
      <c r="T29" s="130"/>
      <c r="U29" s="130"/>
      <c r="V29" s="130"/>
      <c r="W29" s="130"/>
      <c r="X29" s="130"/>
      <c r="Y29" s="130"/>
      <c r="Z29" s="130"/>
      <c r="AA29" s="130"/>
      <c r="AB29" s="130"/>
      <c r="AC29" s="130"/>
      <c r="AD29" s="130"/>
      <c r="AE29" s="130"/>
    </row>
    <row r="30" s="2" customFormat="1" ht="6.96" customHeight="1">
      <c r="A30" s="38"/>
      <c r="B30" s="39"/>
      <c r="C30" s="38"/>
      <c r="D30" s="38"/>
      <c r="E30" s="38"/>
      <c r="F30" s="38"/>
      <c r="G30" s="38"/>
      <c r="H30" s="38"/>
      <c r="I30" s="38"/>
      <c r="J30" s="38"/>
      <c r="K30" s="38"/>
      <c r="L30" s="55"/>
      <c r="S30" s="38"/>
      <c r="T30" s="38"/>
      <c r="U30" s="38"/>
      <c r="V30" s="38"/>
      <c r="W30" s="38"/>
      <c r="X30" s="38"/>
      <c r="Y30" s="38"/>
      <c r="Z30" s="38"/>
      <c r="AA30" s="38"/>
      <c r="AB30" s="38"/>
      <c r="AC30" s="38"/>
      <c r="AD30" s="38"/>
      <c r="AE30" s="38"/>
    </row>
    <row r="31" s="2" customFormat="1" ht="6.96" customHeight="1">
      <c r="A31" s="38"/>
      <c r="B31" s="39"/>
      <c r="C31" s="38"/>
      <c r="D31" s="90"/>
      <c r="E31" s="90"/>
      <c r="F31" s="90"/>
      <c r="G31" s="90"/>
      <c r="H31" s="90"/>
      <c r="I31" s="90"/>
      <c r="J31" s="90"/>
      <c r="K31" s="90"/>
      <c r="L31" s="55"/>
      <c r="S31" s="38"/>
      <c r="T31" s="38"/>
      <c r="U31" s="38"/>
      <c r="V31" s="38"/>
      <c r="W31" s="38"/>
      <c r="X31" s="38"/>
      <c r="Y31" s="38"/>
      <c r="Z31" s="38"/>
      <c r="AA31" s="38"/>
      <c r="AB31" s="38"/>
      <c r="AC31" s="38"/>
      <c r="AD31" s="38"/>
      <c r="AE31" s="38"/>
    </row>
    <row r="32" s="2" customFormat="1" ht="25.44" customHeight="1">
      <c r="A32" s="38"/>
      <c r="B32" s="39"/>
      <c r="C32" s="38"/>
      <c r="D32" s="133" t="s">
        <v>39</v>
      </c>
      <c r="E32" s="38"/>
      <c r="F32" s="38"/>
      <c r="G32" s="38"/>
      <c r="H32" s="38"/>
      <c r="I32" s="38"/>
      <c r="J32" s="96">
        <f>ROUND(J129, 2)</f>
        <v>0</v>
      </c>
      <c r="K32" s="38"/>
      <c r="L32" s="55"/>
      <c r="S32" s="38"/>
      <c r="T32" s="38"/>
      <c r="U32" s="38"/>
      <c r="V32" s="38"/>
      <c r="W32" s="38"/>
      <c r="X32" s="38"/>
      <c r="Y32" s="38"/>
      <c r="Z32" s="38"/>
      <c r="AA32" s="38"/>
      <c r="AB32" s="38"/>
      <c r="AC32" s="38"/>
      <c r="AD32" s="38"/>
      <c r="AE32" s="38"/>
    </row>
    <row r="33" s="2" customFormat="1" ht="6.96" customHeight="1">
      <c r="A33" s="38"/>
      <c r="B33" s="39"/>
      <c r="C33" s="38"/>
      <c r="D33" s="90"/>
      <c r="E33" s="90"/>
      <c r="F33" s="90"/>
      <c r="G33" s="90"/>
      <c r="H33" s="90"/>
      <c r="I33" s="90"/>
      <c r="J33" s="90"/>
      <c r="K33" s="90"/>
      <c r="L33" s="55"/>
      <c r="S33" s="38"/>
      <c r="T33" s="38"/>
      <c r="U33" s="38"/>
      <c r="V33" s="38"/>
      <c r="W33" s="38"/>
      <c r="X33" s="38"/>
      <c r="Y33" s="38"/>
      <c r="Z33" s="38"/>
      <c r="AA33" s="38"/>
      <c r="AB33" s="38"/>
      <c r="AC33" s="38"/>
      <c r="AD33" s="38"/>
      <c r="AE33" s="38"/>
    </row>
    <row r="34" s="2" customFormat="1" ht="14.4" customHeight="1">
      <c r="A34" s="38"/>
      <c r="B34" s="39"/>
      <c r="C34" s="38"/>
      <c r="D34" s="38"/>
      <c r="E34" s="38"/>
      <c r="F34" s="43" t="s">
        <v>41</v>
      </c>
      <c r="G34" s="38"/>
      <c r="H34" s="38"/>
      <c r="I34" s="43" t="s">
        <v>40</v>
      </c>
      <c r="J34" s="43" t="s">
        <v>42</v>
      </c>
      <c r="K34" s="38"/>
      <c r="L34" s="55"/>
      <c r="S34" s="38"/>
      <c r="T34" s="38"/>
      <c r="U34" s="38"/>
      <c r="V34" s="38"/>
      <c r="W34" s="38"/>
      <c r="X34" s="38"/>
      <c r="Y34" s="38"/>
      <c r="Z34" s="38"/>
      <c r="AA34" s="38"/>
      <c r="AB34" s="38"/>
      <c r="AC34" s="38"/>
      <c r="AD34" s="38"/>
      <c r="AE34" s="38"/>
    </row>
    <row r="35" s="2" customFormat="1" ht="14.4" customHeight="1">
      <c r="A35" s="38"/>
      <c r="B35" s="39"/>
      <c r="C35" s="38"/>
      <c r="D35" s="134" t="s">
        <v>43</v>
      </c>
      <c r="E35" s="32" t="s">
        <v>44</v>
      </c>
      <c r="F35" s="135">
        <f>ROUND((SUM(BE129:BE308)),  2)</f>
        <v>0</v>
      </c>
      <c r="G35" s="38"/>
      <c r="H35" s="38"/>
      <c r="I35" s="136">
        <v>0.20999999999999999</v>
      </c>
      <c r="J35" s="135">
        <f>ROUND(((SUM(BE129:BE308))*I35),  2)</f>
        <v>0</v>
      </c>
      <c r="K35" s="38"/>
      <c r="L35" s="55"/>
      <c r="S35" s="38"/>
      <c r="T35" s="38"/>
      <c r="U35" s="38"/>
      <c r="V35" s="38"/>
      <c r="W35" s="38"/>
      <c r="X35" s="38"/>
      <c r="Y35" s="38"/>
      <c r="Z35" s="38"/>
      <c r="AA35" s="38"/>
      <c r="AB35" s="38"/>
      <c r="AC35" s="38"/>
      <c r="AD35" s="38"/>
      <c r="AE35" s="38"/>
    </row>
    <row r="36" s="2" customFormat="1" ht="14.4" customHeight="1">
      <c r="A36" s="38"/>
      <c r="B36" s="39"/>
      <c r="C36" s="38"/>
      <c r="D36" s="38"/>
      <c r="E36" s="32" t="s">
        <v>45</v>
      </c>
      <c r="F36" s="135">
        <f>ROUND((SUM(BF129:BF308)),  2)</f>
        <v>0</v>
      </c>
      <c r="G36" s="38"/>
      <c r="H36" s="38"/>
      <c r="I36" s="136">
        <v>0.14999999999999999</v>
      </c>
      <c r="J36" s="135">
        <f>ROUND(((SUM(BF129:BF308))*I36),  2)</f>
        <v>0</v>
      </c>
      <c r="K36" s="38"/>
      <c r="L36" s="55"/>
      <c r="S36" s="38"/>
      <c r="T36" s="38"/>
      <c r="U36" s="38"/>
      <c r="V36" s="38"/>
      <c r="W36" s="38"/>
      <c r="X36" s="38"/>
      <c r="Y36" s="38"/>
      <c r="Z36" s="38"/>
      <c r="AA36" s="38"/>
      <c r="AB36" s="38"/>
      <c r="AC36" s="38"/>
      <c r="AD36" s="38"/>
      <c r="AE36" s="38"/>
    </row>
    <row r="37" hidden="1" s="2" customFormat="1" ht="14.4" customHeight="1">
      <c r="A37" s="38"/>
      <c r="B37" s="39"/>
      <c r="C37" s="38"/>
      <c r="D37" s="38"/>
      <c r="E37" s="32" t="s">
        <v>46</v>
      </c>
      <c r="F37" s="135">
        <f>ROUND((SUM(BG129:BG308)),  2)</f>
        <v>0</v>
      </c>
      <c r="G37" s="38"/>
      <c r="H37" s="38"/>
      <c r="I37" s="136">
        <v>0.20999999999999999</v>
      </c>
      <c r="J37" s="135">
        <f>0</f>
        <v>0</v>
      </c>
      <c r="K37" s="38"/>
      <c r="L37" s="55"/>
      <c r="S37" s="38"/>
      <c r="T37" s="38"/>
      <c r="U37" s="38"/>
      <c r="V37" s="38"/>
      <c r="W37" s="38"/>
      <c r="X37" s="38"/>
      <c r="Y37" s="38"/>
      <c r="Z37" s="38"/>
      <c r="AA37" s="38"/>
      <c r="AB37" s="38"/>
      <c r="AC37" s="38"/>
      <c r="AD37" s="38"/>
      <c r="AE37" s="38"/>
    </row>
    <row r="38" hidden="1" s="2" customFormat="1" ht="14.4" customHeight="1">
      <c r="A38" s="38"/>
      <c r="B38" s="39"/>
      <c r="C38" s="38"/>
      <c r="D38" s="38"/>
      <c r="E38" s="32" t="s">
        <v>47</v>
      </c>
      <c r="F38" s="135">
        <f>ROUND((SUM(BH129:BH308)),  2)</f>
        <v>0</v>
      </c>
      <c r="G38" s="38"/>
      <c r="H38" s="38"/>
      <c r="I38" s="136">
        <v>0.14999999999999999</v>
      </c>
      <c r="J38" s="135">
        <f>0</f>
        <v>0</v>
      </c>
      <c r="K38" s="38"/>
      <c r="L38" s="55"/>
      <c r="S38" s="38"/>
      <c r="T38" s="38"/>
      <c r="U38" s="38"/>
      <c r="V38" s="38"/>
      <c r="W38" s="38"/>
      <c r="X38" s="38"/>
      <c r="Y38" s="38"/>
      <c r="Z38" s="38"/>
      <c r="AA38" s="38"/>
      <c r="AB38" s="38"/>
      <c r="AC38" s="38"/>
      <c r="AD38" s="38"/>
      <c r="AE38" s="38"/>
    </row>
    <row r="39" hidden="1" s="2" customFormat="1" ht="14.4" customHeight="1">
      <c r="A39" s="38"/>
      <c r="B39" s="39"/>
      <c r="C39" s="38"/>
      <c r="D39" s="38"/>
      <c r="E39" s="32" t="s">
        <v>48</v>
      </c>
      <c r="F39" s="135">
        <f>ROUND((SUM(BI129:BI308)),  2)</f>
        <v>0</v>
      </c>
      <c r="G39" s="38"/>
      <c r="H39" s="38"/>
      <c r="I39" s="136">
        <v>0</v>
      </c>
      <c r="J39" s="135">
        <f>0</f>
        <v>0</v>
      </c>
      <c r="K39" s="38"/>
      <c r="L39" s="55"/>
      <c r="S39" s="38"/>
      <c r="T39" s="38"/>
      <c r="U39" s="38"/>
      <c r="V39" s="38"/>
      <c r="W39" s="38"/>
      <c r="X39" s="38"/>
      <c r="Y39" s="38"/>
      <c r="Z39" s="38"/>
      <c r="AA39" s="38"/>
      <c r="AB39" s="38"/>
      <c r="AC39" s="38"/>
      <c r="AD39" s="38"/>
      <c r="AE39" s="38"/>
    </row>
    <row r="40" s="2" customFormat="1" ht="6.96" customHeight="1">
      <c r="A40" s="38"/>
      <c r="B40" s="39"/>
      <c r="C40" s="38"/>
      <c r="D40" s="38"/>
      <c r="E40" s="38"/>
      <c r="F40" s="38"/>
      <c r="G40" s="38"/>
      <c r="H40" s="38"/>
      <c r="I40" s="38"/>
      <c r="J40" s="38"/>
      <c r="K40" s="38"/>
      <c r="L40" s="55"/>
      <c r="S40" s="38"/>
      <c r="T40" s="38"/>
      <c r="U40" s="38"/>
      <c r="V40" s="38"/>
      <c r="W40" s="38"/>
      <c r="X40" s="38"/>
      <c r="Y40" s="38"/>
      <c r="Z40" s="38"/>
      <c r="AA40" s="38"/>
      <c r="AB40" s="38"/>
      <c r="AC40" s="38"/>
      <c r="AD40" s="38"/>
      <c r="AE40" s="38"/>
    </row>
    <row r="41" s="2" customFormat="1" ht="25.44" customHeight="1">
      <c r="A41" s="38"/>
      <c r="B41" s="39"/>
      <c r="C41" s="137"/>
      <c r="D41" s="138" t="s">
        <v>49</v>
      </c>
      <c r="E41" s="81"/>
      <c r="F41" s="81"/>
      <c r="G41" s="139" t="s">
        <v>50</v>
      </c>
      <c r="H41" s="140" t="s">
        <v>51</v>
      </c>
      <c r="I41" s="81"/>
      <c r="J41" s="141">
        <f>SUM(J32:J39)</f>
        <v>0</v>
      </c>
      <c r="K41" s="142"/>
      <c r="L41" s="55"/>
      <c r="S41" s="38"/>
      <c r="T41" s="38"/>
      <c r="U41" s="38"/>
      <c r="V41" s="38"/>
      <c r="W41" s="38"/>
      <c r="X41" s="38"/>
      <c r="Y41" s="38"/>
      <c r="Z41" s="38"/>
      <c r="AA41" s="38"/>
      <c r="AB41" s="38"/>
      <c r="AC41" s="38"/>
      <c r="AD41" s="38"/>
      <c r="AE41" s="38"/>
    </row>
    <row r="42" s="2" customFormat="1" ht="14.4" customHeight="1">
      <c r="A42" s="38"/>
      <c r="B42" s="39"/>
      <c r="C42" s="38"/>
      <c r="D42" s="38"/>
      <c r="E42" s="38"/>
      <c r="F42" s="38"/>
      <c r="G42" s="38"/>
      <c r="H42" s="38"/>
      <c r="I42" s="38"/>
      <c r="J42" s="38"/>
      <c r="K42" s="38"/>
      <c r="L42" s="55"/>
      <c r="S42" s="38"/>
      <c r="T42" s="38"/>
      <c r="U42" s="38"/>
      <c r="V42" s="38"/>
      <c r="W42" s="38"/>
      <c r="X42" s="38"/>
      <c r="Y42" s="38"/>
      <c r="Z42" s="38"/>
      <c r="AA42" s="38"/>
      <c r="AB42" s="38"/>
      <c r="AC42" s="38"/>
      <c r="AD42" s="38"/>
      <c r="AE42" s="38"/>
    </row>
    <row r="43" s="1" customFormat="1" ht="14.4" customHeight="1">
      <c r="B43" s="22"/>
      <c r="L43" s="22"/>
    </row>
    <row r="44" s="1" customFormat="1" ht="14.4" customHeight="1">
      <c r="B44" s="22"/>
      <c r="L44" s="22"/>
    </row>
    <row r="45" s="1" customFormat="1" ht="14.4" customHeight="1">
      <c r="B45" s="22"/>
      <c r="L45" s="22"/>
    </row>
    <row r="46" s="1" customFormat="1" ht="14.4" customHeight="1">
      <c r="B46" s="22"/>
      <c r="L46" s="22"/>
    </row>
    <row r="47" s="1" customFormat="1" ht="14.4" customHeight="1">
      <c r="B47" s="22"/>
      <c r="L47" s="22"/>
    </row>
    <row r="48" s="1" customFormat="1" ht="14.4" customHeight="1">
      <c r="B48" s="22"/>
      <c r="L48" s="22"/>
    </row>
    <row r="49" s="1" customFormat="1" ht="14.4" customHeight="1">
      <c r="B49" s="22"/>
      <c r="L49" s="22"/>
    </row>
    <row r="50" s="2" customFormat="1" ht="14.4" customHeight="1">
      <c r="B50" s="55"/>
      <c r="D50" s="56" t="s">
        <v>52</v>
      </c>
      <c r="E50" s="57"/>
      <c r="F50" s="57"/>
      <c r="G50" s="56" t="s">
        <v>53</v>
      </c>
      <c r="H50" s="57"/>
      <c r="I50" s="57"/>
      <c r="J50" s="57"/>
      <c r="K50" s="57"/>
      <c r="L50" s="55"/>
    </row>
    <row r="51">
      <c r="B51" s="22"/>
      <c r="L51" s="22"/>
    </row>
    <row r="52">
      <c r="B52" s="22"/>
      <c r="L52" s="22"/>
    </row>
    <row r="53">
      <c r="B53" s="22"/>
      <c r="L53" s="22"/>
    </row>
    <row r="54">
      <c r="B54" s="22"/>
      <c r="L54" s="22"/>
    </row>
    <row r="55">
      <c r="B55" s="22"/>
      <c r="L55" s="22"/>
    </row>
    <row r="56">
      <c r="B56" s="22"/>
      <c r="L56" s="22"/>
    </row>
    <row r="57">
      <c r="B57" s="22"/>
      <c r="L57" s="22"/>
    </row>
    <row r="58">
      <c r="B58" s="22"/>
      <c r="L58" s="22"/>
    </row>
    <row r="59">
      <c r="B59" s="22"/>
      <c r="L59" s="22"/>
    </row>
    <row r="60">
      <c r="B60" s="22"/>
      <c r="L60" s="22"/>
    </row>
    <row r="61" s="2" customFormat="1">
      <c r="A61" s="38"/>
      <c r="B61" s="39"/>
      <c r="C61" s="38"/>
      <c r="D61" s="58" t="s">
        <v>54</v>
      </c>
      <c r="E61" s="41"/>
      <c r="F61" s="143" t="s">
        <v>55</v>
      </c>
      <c r="G61" s="58" t="s">
        <v>54</v>
      </c>
      <c r="H61" s="41"/>
      <c r="I61" s="41"/>
      <c r="J61" s="144" t="s">
        <v>55</v>
      </c>
      <c r="K61" s="41"/>
      <c r="L61" s="55"/>
      <c r="S61" s="38"/>
      <c r="T61" s="38"/>
      <c r="U61" s="38"/>
      <c r="V61" s="38"/>
      <c r="W61" s="38"/>
      <c r="X61" s="38"/>
      <c r="Y61" s="38"/>
      <c r="Z61" s="38"/>
      <c r="AA61" s="38"/>
      <c r="AB61" s="38"/>
      <c r="AC61" s="38"/>
      <c r="AD61" s="38"/>
      <c r="AE61" s="38"/>
    </row>
    <row r="62">
      <c r="B62" s="22"/>
      <c r="L62" s="22"/>
    </row>
    <row r="63">
      <c r="B63" s="22"/>
      <c r="L63" s="22"/>
    </row>
    <row r="64">
      <c r="B64" s="22"/>
      <c r="L64" s="22"/>
    </row>
    <row r="65" s="2" customFormat="1">
      <c r="A65" s="38"/>
      <c r="B65" s="39"/>
      <c r="C65" s="38"/>
      <c r="D65" s="56" t="s">
        <v>56</v>
      </c>
      <c r="E65" s="59"/>
      <c r="F65" s="59"/>
      <c r="G65" s="56" t="s">
        <v>57</v>
      </c>
      <c r="H65" s="59"/>
      <c r="I65" s="59"/>
      <c r="J65" s="59"/>
      <c r="K65" s="59"/>
      <c r="L65" s="55"/>
      <c r="S65" s="38"/>
      <c r="T65" s="38"/>
      <c r="U65" s="38"/>
      <c r="V65" s="38"/>
      <c r="W65" s="38"/>
      <c r="X65" s="38"/>
      <c r="Y65" s="38"/>
      <c r="Z65" s="38"/>
      <c r="AA65" s="38"/>
      <c r="AB65" s="38"/>
      <c r="AC65" s="38"/>
      <c r="AD65" s="38"/>
      <c r="AE65" s="38"/>
    </row>
    <row r="66">
      <c r="B66" s="22"/>
      <c r="L66" s="22"/>
    </row>
    <row r="67">
      <c r="B67" s="22"/>
      <c r="L67" s="22"/>
    </row>
    <row r="68">
      <c r="B68" s="22"/>
      <c r="L68" s="22"/>
    </row>
    <row r="69">
      <c r="B69" s="22"/>
      <c r="L69" s="22"/>
    </row>
    <row r="70">
      <c r="B70" s="22"/>
      <c r="L70" s="22"/>
    </row>
    <row r="71">
      <c r="B71" s="22"/>
      <c r="L71" s="22"/>
    </row>
    <row r="72">
      <c r="B72" s="22"/>
      <c r="L72" s="22"/>
    </row>
    <row r="73">
      <c r="B73" s="22"/>
      <c r="L73" s="22"/>
    </row>
    <row r="74">
      <c r="B74" s="22"/>
      <c r="L74" s="22"/>
    </row>
    <row r="75">
      <c r="B75" s="22"/>
      <c r="L75" s="22"/>
    </row>
    <row r="76" s="2" customFormat="1">
      <c r="A76" s="38"/>
      <c r="B76" s="39"/>
      <c r="C76" s="38"/>
      <c r="D76" s="58" t="s">
        <v>54</v>
      </c>
      <c r="E76" s="41"/>
      <c r="F76" s="143" t="s">
        <v>55</v>
      </c>
      <c r="G76" s="58" t="s">
        <v>54</v>
      </c>
      <c r="H76" s="41"/>
      <c r="I76" s="41"/>
      <c r="J76" s="144" t="s">
        <v>55</v>
      </c>
      <c r="K76" s="41"/>
      <c r="L76" s="55"/>
      <c r="S76" s="38"/>
      <c r="T76" s="38"/>
      <c r="U76" s="38"/>
      <c r="V76" s="38"/>
      <c r="W76" s="38"/>
      <c r="X76" s="38"/>
      <c r="Y76" s="38"/>
      <c r="Z76" s="38"/>
      <c r="AA76" s="38"/>
      <c r="AB76" s="38"/>
      <c r="AC76" s="38"/>
      <c r="AD76" s="38"/>
      <c r="AE76" s="38"/>
    </row>
    <row r="77" s="2" customFormat="1" ht="14.4" customHeight="1">
      <c r="A77" s="38"/>
      <c r="B77" s="60"/>
      <c r="C77" s="61"/>
      <c r="D77" s="61"/>
      <c r="E77" s="61"/>
      <c r="F77" s="61"/>
      <c r="G77" s="61"/>
      <c r="H77" s="61"/>
      <c r="I77" s="61"/>
      <c r="J77" s="61"/>
      <c r="K77" s="61"/>
      <c r="L77" s="55"/>
      <c r="S77" s="38"/>
      <c r="T77" s="38"/>
      <c r="U77" s="38"/>
      <c r="V77" s="38"/>
      <c r="W77" s="38"/>
      <c r="X77" s="38"/>
      <c r="Y77" s="38"/>
      <c r="Z77" s="38"/>
      <c r="AA77" s="38"/>
      <c r="AB77" s="38"/>
      <c r="AC77" s="38"/>
      <c r="AD77" s="38"/>
      <c r="AE77" s="38"/>
    </row>
    <row r="81" s="2" customFormat="1" ht="6.96" customHeight="1">
      <c r="A81" s="38"/>
      <c r="B81" s="62"/>
      <c r="C81" s="63"/>
      <c r="D81" s="63"/>
      <c r="E81" s="63"/>
      <c r="F81" s="63"/>
      <c r="G81" s="63"/>
      <c r="H81" s="63"/>
      <c r="I81" s="63"/>
      <c r="J81" s="63"/>
      <c r="K81" s="63"/>
      <c r="L81" s="55"/>
      <c r="S81" s="38"/>
      <c r="T81" s="38"/>
      <c r="U81" s="38"/>
      <c r="V81" s="38"/>
      <c r="W81" s="38"/>
      <c r="X81" s="38"/>
      <c r="Y81" s="38"/>
      <c r="Z81" s="38"/>
      <c r="AA81" s="38"/>
      <c r="AB81" s="38"/>
      <c r="AC81" s="38"/>
      <c r="AD81" s="38"/>
      <c r="AE81" s="38"/>
    </row>
    <row r="82" s="2" customFormat="1" ht="24.96" customHeight="1">
      <c r="A82" s="38"/>
      <c r="B82" s="39"/>
      <c r="C82" s="23" t="s">
        <v>176</v>
      </c>
      <c r="D82" s="38"/>
      <c r="E82" s="38"/>
      <c r="F82" s="38"/>
      <c r="G82" s="38"/>
      <c r="H82" s="38"/>
      <c r="I82" s="38"/>
      <c r="J82" s="38"/>
      <c r="K82" s="38"/>
      <c r="L82" s="55"/>
      <c r="S82" s="38"/>
      <c r="T82" s="38"/>
      <c r="U82" s="38"/>
      <c r="V82" s="38"/>
      <c r="W82" s="38"/>
      <c r="X82" s="38"/>
      <c r="Y82" s="38"/>
      <c r="Z82" s="38"/>
      <c r="AA82" s="38"/>
      <c r="AB82" s="38"/>
      <c r="AC82" s="38"/>
      <c r="AD82" s="38"/>
      <c r="AE82" s="38"/>
    </row>
    <row r="83" s="2" customFormat="1" ht="6.96" customHeight="1">
      <c r="A83" s="38"/>
      <c r="B83" s="39"/>
      <c r="C83" s="38"/>
      <c r="D83" s="38"/>
      <c r="E83" s="38"/>
      <c r="F83" s="38"/>
      <c r="G83" s="38"/>
      <c r="H83" s="38"/>
      <c r="I83" s="38"/>
      <c r="J83" s="38"/>
      <c r="K83" s="38"/>
      <c r="L83" s="55"/>
      <c r="S83" s="38"/>
      <c r="T83" s="38"/>
      <c r="U83" s="38"/>
      <c r="V83" s="38"/>
      <c r="W83" s="38"/>
      <c r="X83" s="38"/>
      <c r="Y83" s="38"/>
      <c r="Z83" s="38"/>
      <c r="AA83" s="38"/>
      <c r="AB83" s="38"/>
      <c r="AC83" s="38"/>
      <c r="AD83" s="38"/>
      <c r="AE83" s="38"/>
    </row>
    <row r="84" s="2" customFormat="1" ht="12" customHeight="1">
      <c r="A84" s="38"/>
      <c r="B84" s="39"/>
      <c r="C84" s="32" t="s">
        <v>15</v>
      </c>
      <c r="D84" s="38"/>
      <c r="E84" s="38"/>
      <c r="F84" s="38"/>
      <c r="G84" s="38"/>
      <c r="H84" s="38"/>
      <c r="I84" s="38"/>
      <c r="J84" s="38"/>
      <c r="K84" s="38"/>
      <c r="L84" s="55"/>
      <c r="S84" s="38"/>
      <c r="T84" s="38"/>
      <c r="U84" s="38"/>
      <c r="V84" s="38"/>
      <c r="W84" s="38"/>
      <c r="X84" s="38"/>
      <c r="Y84" s="38"/>
      <c r="Z84" s="38"/>
      <c r="AA84" s="38"/>
      <c r="AB84" s="38"/>
      <c r="AC84" s="38"/>
      <c r="AD84" s="38"/>
      <c r="AE84" s="38"/>
    </row>
    <row r="85" s="2" customFormat="1" ht="16.5" customHeight="1">
      <c r="A85" s="38"/>
      <c r="B85" s="39"/>
      <c r="C85" s="38"/>
      <c r="D85" s="38"/>
      <c r="E85" s="129" t="str">
        <f>E7</f>
        <v>SN Žireč</v>
      </c>
      <c r="F85" s="32"/>
      <c r="G85" s="32"/>
      <c r="H85" s="32"/>
      <c r="I85" s="38"/>
      <c r="J85" s="38"/>
      <c r="K85" s="38"/>
      <c r="L85" s="55"/>
      <c r="S85" s="38"/>
      <c r="T85" s="38"/>
      <c r="U85" s="38"/>
      <c r="V85" s="38"/>
      <c r="W85" s="38"/>
      <c r="X85" s="38"/>
      <c r="Y85" s="38"/>
      <c r="Z85" s="38"/>
      <c r="AA85" s="38"/>
      <c r="AB85" s="38"/>
      <c r="AC85" s="38"/>
      <c r="AD85" s="38"/>
      <c r="AE85" s="38"/>
    </row>
    <row r="86" s="1" customFormat="1" ht="12" customHeight="1">
      <c r="B86" s="22"/>
      <c r="C86" s="32" t="s">
        <v>171</v>
      </c>
      <c r="L86" s="22"/>
    </row>
    <row r="87" s="2" customFormat="1" ht="16.5" customHeight="1">
      <c r="A87" s="38"/>
      <c r="B87" s="39"/>
      <c r="C87" s="38"/>
      <c r="D87" s="38"/>
      <c r="E87" s="129" t="s">
        <v>172</v>
      </c>
      <c r="F87" s="38"/>
      <c r="G87" s="38"/>
      <c r="H87" s="38"/>
      <c r="I87" s="38"/>
      <c r="J87" s="38"/>
      <c r="K87" s="38"/>
      <c r="L87" s="55"/>
      <c r="S87" s="38"/>
      <c r="T87" s="38"/>
      <c r="U87" s="38"/>
      <c r="V87" s="38"/>
      <c r="W87" s="38"/>
      <c r="X87" s="38"/>
      <c r="Y87" s="38"/>
      <c r="Z87" s="38"/>
      <c r="AA87" s="38"/>
      <c r="AB87" s="38"/>
      <c r="AC87" s="38"/>
      <c r="AD87" s="38"/>
      <c r="AE87" s="38"/>
    </row>
    <row r="88" s="2" customFormat="1" ht="12" customHeight="1">
      <c r="A88" s="38"/>
      <c r="B88" s="39"/>
      <c r="C88" s="32" t="s">
        <v>173</v>
      </c>
      <c r="D88" s="38"/>
      <c r="E88" s="38"/>
      <c r="F88" s="38"/>
      <c r="G88" s="38"/>
      <c r="H88" s="38"/>
      <c r="I88" s="38"/>
      <c r="J88" s="38"/>
      <c r="K88" s="38"/>
      <c r="L88" s="55"/>
      <c r="S88" s="38"/>
      <c r="T88" s="38"/>
      <c r="U88" s="38"/>
      <c r="V88" s="38"/>
      <c r="W88" s="38"/>
      <c r="X88" s="38"/>
      <c r="Y88" s="38"/>
      <c r="Z88" s="38"/>
      <c r="AA88" s="38"/>
      <c r="AB88" s="38"/>
      <c r="AC88" s="38"/>
      <c r="AD88" s="38"/>
      <c r="AE88" s="38"/>
    </row>
    <row r="89" s="2" customFormat="1" ht="16.5" customHeight="1">
      <c r="A89" s="38"/>
      <c r="B89" s="39"/>
      <c r="C89" s="38"/>
      <c r="D89" s="38"/>
      <c r="E89" s="67" t="str">
        <f>E11</f>
        <v>SO 01.2 - Čelní hráz</v>
      </c>
      <c r="F89" s="38"/>
      <c r="G89" s="38"/>
      <c r="H89" s="38"/>
      <c r="I89" s="38"/>
      <c r="J89" s="38"/>
      <c r="K89" s="38"/>
      <c r="L89" s="55"/>
      <c r="S89" s="38"/>
      <c r="T89" s="38"/>
      <c r="U89" s="38"/>
      <c r="V89" s="38"/>
      <c r="W89" s="38"/>
      <c r="X89" s="38"/>
      <c r="Y89" s="38"/>
      <c r="Z89" s="38"/>
      <c r="AA89" s="38"/>
      <c r="AB89" s="38"/>
      <c r="AC89" s="38"/>
      <c r="AD89" s="38"/>
      <c r="AE89" s="38"/>
    </row>
    <row r="90" s="2" customFormat="1" ht="6.96" customHeight="1">
      <c r="A90" s="38"/>
      <c r="B90" s="39"/>
      <c r="C90" s="38"/>
      <c r="D90" s="38"/>
      <c r="E90" s="38"/>
      <c r="F90" s="38"/>
      <c r="G90" s="38"/>
      <c r="H90" s="38"/>
      <c r="I90" s="38"/>
      <c r="J90" s="38"/>
      <c r="K90" s="38"/>
      <c r="L90" s="55"/>
      <c r="S90" s="38"/>
      <c r="T90" s="38"/>
      <c r="U90" s="38"/>
      <c r="V90" s="38"/>
      <c r="W90" s="38"/>
      <c r="X90" s="38"/>
      <c r="Y90" s="38"/>
      <c r="Z90" s="38"/>
      <c r="AA90" s="38"/>
      <c r="AB90" s="38"/>
      <c r="AC90" s="38"/>
      <c r="AD90" s="38"/>
      <c r="AE90" s="38"/>
    </row>
    <row r="91" s="2" customFormat="1" ht="12" customHeight="1">
      <c r="A91" s="38"/>
      <c r="B91" s="39"/>
      <c r="C91" s="32" t="s">
        <v>19</v>
      </c>
      <c r="D91" s="38"/>
      <c r="E91" s="38"/>
      <c r="F91" s="27" t="str">
        <f>F14</f>
        <v xml:space="preserve"> </v>
      </c>
      <c r="G91" s="38"/>
      <c r="H91" s="38"/>
      <c r="I91" s="32" t="s">
        <v>21</v>
      </c>
      <c r="J91" s="69" t="str">
        <f>IF(J14="","",J14)</f>
        <v>17. 12. 2018</v>
      </c>
      <c r="K91" s="38"/>
      <c r="L91" s="55"/>
      <c r="S91" s="38"/>
      <c r="T91" s="38"/>
      <c r="U91" s="38"/>
      <c r="V91" s="38"/>
      <c r="W91" s="38"/>
      <c r="X91" s="38"/>
      <c r="Y91" s="38"/>
      <c r="Z91" s="38"/>
      <c r="AA91" s="38"/>
      <c r="AB91" s="38"/>
      <c r="AC91" s="38"/>
      <c r="AD91" s="38"/>
      <c r="AE91" s="38"/>
    </row>
    <row r="92" s="2" customFormat="1" ht="6.96" customHeight="1">
      <c r="A92" s="38"/>
      <c r="B92" s="39"/>
      <c r="C92" s="38"/>
      <c r="D92" s="38"/>
      <c r="E92" s="38"/>
      <c r="F92" s="38"/>
      <c r="G92" s="38"/>
      <c r="H92" s="38"/>
      <c r="I92" s="38"/>
      <c r="J92" s="38"/>
      <c r="K92" s="38"/>
      <c r="L92" s="55"/>
      <c r="S92" s="38"/>
      <c r="T92" s="38"/>
      <c r="U92" s="38"/>
      <c r="V92" s="38"/>
      <c r="W92" s="38"/>
      <c r="X92" s="38"/>
      <c r="Y92" s="38"/>
      <c r="Z92" s="38"/>
      <c r="AA92" s="38"/>
      <c r="AB92" s="38"/>
      <c r="AC92" s="38"/>
      <c r="AD92" s="38"/>
      <c r="AE92" s="38"/>
    </row>
    <row r="93" s="2" customFormat="1" ht="25.65" customHeight="1">
      <c r="A93" s="38"/>
      <c r="B93" s="39"/>
      <c r="C93" s="32" t="s">
        <v>23</v>
      </c>
      <c r="D93" s="38"/>
      <c r="E93" s="38"/>
      <c r="F93" s="27" t="str">
        <f>E17</f>
        <v>Povodí Labe, státní podnik</v>
      </c>
      <c r="G93" s="38"/>
      <c r="H93" s="38"/>
      <c r="I93" s="32" t="s">
        <v>31</v>
      </c>
      <c r="J93" s="36" t="str">
        <f>E23</f>
        <v>Sweco Hydroprojekt a.s.</v>
      </c>
      <c r="K93" s="38"/>
      <c r="L93" s="55"/>
      <c r="S93" s="38"/>
      <c r="T93" s="38"/>
      <c r="U93" s="38"/>
      <c r="V93" s="38"/>
      <c r="W93" s="38"/>
      <c r="X93" s="38"/>
      <c r="Y93" s="38"/>
      <c r="Z93" s="38"/>
      <c r="AA93" s="38"/>
      <c r="AB93" s="38"/>
      <c r="AC93" s="38"/>
      <c r="AD93" s="38"/>
      <c r="AE93" s="38"/>
    </row>
    <row r="94" s="2" customFormat="1" ht="15.15" customHeight="1">
      <c r="A94" s="38"/>
      <c r="B94" s="39"/>
      <c r="C94" s="32" t="s">
        <v>29</v>
      </c>
      <c r="D94" s="38"/>
      <c r="E94" s="38"/>
      <c r="F94" s="27" t="str">
        <f>IF(E20="","",E20)</f>
        <v>Vyplň údaj</v>
      </c>
      <c r="G94" s="38"/>
      <c r="H94" s="38"/>
      <c r="I94" s="32" t="s">
        <v>36</v>
      </c>
      <c r="J94" s="36" t="str">
        <f>E26</f>
        <v xml:space="preserve"> </v>
      </c>
      <c r="K94" s="38"/>
      <c r="L94" s="55"/>
      <c r="S94" s="38"/>
      <c r="T94" s="38"/>
      <c r="U94" s="38"/>
      <c r="V94" s="38"/>
      <c r="W94" s="38"/>
      <c r="X94" s="38"/>
      <c r="Y94" s="38"/>
      <c r="Z94" s="38"/>
      <c r="AA94" s="38"/>
      <c r="AB94" s="38"/>
      <c r="AC94" s="38"/>
      <c r="AD94" s="38"/>
      <c r="AE94" s="38"/>
    </row>
    <row r="95" s="2" customFormat="1" ht="10.32" customHeight="1">
      <c r="A95" s="38"/>
      <c r="B95" s="39"/>
      <c r="C95" s="38"/>
      <c r="D95" s="38"/>
      <c r="E95" s="38"/>
      <c r="F95" s="38"/>
      <c r="G95" s="38"/>
      <c r="H95" s="38"/>
      <c r="I95" s="38"/>
      <c r="J95" s="38"/>
      <c r="K95" s="38"/>
      <c r="L95" s="55"/>
      <c r="S95" s="38"/>
      <c r="T95" s="38"/>
      <c r="U95" s="38"/>
      <c r="V95" s="38"/>
      <c r="W95" s="38"/>
      <c r="X95" s="38"/>
      <c r="Y95" s="38"/>
      <c r="Z95" s="38"/>
      <c r="AA95" s="38"/>
      <c r="AB95" s="38"/>
      <c r="AC95" s="38"/>
      <c r="AD95" s="38"/>
      <c r="AE95" s="38"/>
    </row>
    <row r="96" s="2" customFormat="1" ht="29.28" customHeight="1">
      <c r="A96" s="38"/>
      <c r="B96" s="39"/>
      <c r="C96" s="145" t="s">
        <v>177</v>
      </c>
      <c r="D96" s="137"/>
      <c r="E96" s="137"/>
      <c r="F96" s="137"/>
      <c r="G96" s="137"/>
      <c r="H96" s="137"/>
      <c r="I96" s="137"/>
      <c r="J96" s="146" t="s">
        <v>178</v>
      </c>
      <c r="K96" s="137"/>
      <c r="L96" s="55"/>
      <c r="S96" s="38"/>
      <c r="T96" s="38"/>
      <c r="U96" s="38"/>
      <c r="V96" s="38"/>
      <c r="W96" s="38"/>
      <c r="X96" s="38"/>
      <c r="Y96" s="38"/>
      <c r="Z96" s="38"/>
      <c r="AA96" s="38"/>
      <c r="AB96" s="38"/>
      <c r="AC96" s="38"/>
      <c r="AD96" s="38"/>
      <c r="AE96" s="38"/>
    </row>
    <row r="97" s="2" customFormat="1" ht="10.32" customHeight="1">
      <c r="A97" s="38"/>
      <c r="B97" s="39"/>
      <c r="C97" s="38"/>
      <c r="D97" s="38"/>
      <c r="E97" s="38"/>
      <c r="F97" s="38"/>
      <c r="G97" s="38"/>
      <c r="H97" s="38"/>
      <c r="I97" s="38"/>
      <c r="J97" s="38"/>
      <c r="K97" s="38"/>
      <c r="L97" s="55"/>
      <c r="S97" s="38"/>
      <c r="T97" s="38"/>
      <c r="U97" s="38"/>
      <c r="V97" s="38"/>
      <c r="W97" s="38"/>
      <c r="X97" s="38"/>
      <c r="Y97" s="38"/>
      <c r="Z97" s="38"/>
      <c r="AA97" s="38"/>
      <c r="AB97" s="38"/>
      <c r="AC97" s="38"/>
      <c r="AD97" s="38"/>
      <c r="AE97" s="38"/>
    </row>
    <row r="98" s="2" customFormat="1" ht="22.8" customHeight="1">
      <c r="A98" s="38"/>
      <c r="B98" s="39"/>
      <c r="C98" s="147" t="s">
        <v>179</v>
      </c>
      <c r="D98" s="38"/>
      <c r="E98" s="38"/>
      <c r="F98" s="38"/>
      <c r="G98" s="38"/>
      <c r="H98" s="38"/>
      <c r="I98" s="38"/>
      <c r="J98" s="96">
        <f>J129</f>
        <v>0</v>
      </c>
      <c r="K98" s="38"/>
      <c r="L98" s="55"/>
      <c r="S98" s="38"/>
      <c r="T98" s="38"/>
      <c r="U98" s="38"/>
      <c r="V98" s="38"/>
      <c r="W98" s="38"/>
      <c r="X98" s="38"/>
      <c r="Y98" s="38"/>
      <c r="Z98" s="38"/>
      <c r="AA98" s="38"/>
      <c r="AB98" s="38"/>
      <c r="AC98" s="38"/>
      <c r="AD98" s="38"/>
      <c r="AE98" s="38"/>
      <c r="AU98" s="19" t="s">
        <v>180</v>
      </c>
    </row>
    <row r="99" s="9" customFormat="1" ht="24.96" customHeight="1">
      <c r="A99" s="9"/>
      <c r="B99" s="148"/>
      <c r="C99" s="9"/>
      <c r="D99" s="149" t="s">
        <v>181</v>
      </c>
      <c r="E99" s="150"/>
      <c r="F99" s="150"/>
      <c r="G99" s="150"/>
      <c r="H99" s="150"/>
      <c r="I99" s="150"/>
      <c r="J99" s="151">
        <f>J130</f>
        <v>0</v>
      </c>
      <c r="K99" s="9"/>
      <c r="L99" s="148"/>
      <c r="S99" s="9"/>
      <c r="T99" s="9"/>
      <c r="U99" s="9"/>
      <c r="V99" s="9"/>
      <c r="W99" s="9"/>
      <c r="X99" s="9"/>
      <c r="Y99" s="9"/>
      <c r="Z99" s="9"/>
      <c r="AA99" s="9"/>
      <c r="AB99" s="9"/>
      <c r="AC99" s="9"/>
      <c r="AD99" s="9"/>
      <c r="AE99" s="9"/>
    </row>
    <row r="100" s="10" customFormat="1" ht="19.92" customHeight="1">
      <c r="A100" s="10"/>
      <c r="B100" s="152"/>
      <c r="C100" s="10"/>
      <c r="D100" s="153" t="s">
        <v>182</v>
      </c>
      <c r="E100" s="154"/>
      <c r="F100" s="154"/>
      <c r="G100" s="154"/>
      <c r="H100" s="154"/>
      <c r="I100" s="154"/>
      <c r="J100" s="155">
        <f>J131</f>
        <v>0</v>
      </c>
      <c r="K100" s="10"/>
      <c r="L100" s="152"/>
      <c r="S100" s="10"/>
      <c r="T100" s="10"/>
      <c r="U100" s="10"/>
      <c r="V100" s="10"/>
      <c r="W100" s="10"/>
      <c r="X100" s="10"/>
      <c r="Y100" s="10"/>
      <c r="Z100" s="10"/>
      <c r="AA100" s="10"/>
      <c r="AB100" s="10"/>
      <c r="AC100" s="10"/>
      <c r="AD100" s="10"/>
      <c r="AE100" s="10"/>
    </row>
    <row r="101" s="10" customFormat="1" ht="19.92" customHeight="1">
      <c r="A101" s="10"/>
      <c r="B101" s="152"/>
      <c r="C101" s="10"/>
      <c r="D101" s="153" t="s">
        <v>183</v>
      </c>
      <c r="E101" s="154"/>
      <c r="F101" s="154"/>
      <c r="G101" s="154"/>
      <c r="H101" s="154"/>
      <c r="I101" s="154"/>
      <c r="J101" s="155">
        <f>J233</f>
        <v>0</v>
      </c>
      <c r="K101" s="10"/>
      <c r="L101" s="152"/>
      <c r="S101" s="10"/>
      <c r="T101" s="10"/>
      <c r="U101" s="10"/>
      <c r="V101" s="10"/>
      <c r="W101" s="10"/>
      <c r="X101" s="10"/>
      <c r="Y101" s="10"/>
      <c r="Z101" s="10"/>
      <c r="AA101" s="10"/>
      <c r="AB101" s="10"/>
      <c r="AC101" s="10"/>
      <c r="AD101" s="10"/>
      <c r="AE101" s="10"/>
    </row>
    <row r="102" s="10" customFormat="1" ht="19.92" customHeight="1">
      <c r="A102" s="10"/>
      <c r="B102" s="152"/>
      <c r="C102" s="10"/>
      <c r="D102" s="153" t="s">
        <v>185</v>
      </c>
      <c r="E102" s="154"/>
      <c r="F102" s="154"/>
      <c r="G102" s="154"/>
      <c r="H102" s="154"/>
      <c r="I102" s="154"/>
      <c r="J102" s="155">
        <f>J240</f>
        <v>0</v>
      </c>
      <c r="K102" s="10"/>
      <c r="L102" s="152"/>
      <c r="S102" s="10"/>
      <c r="T102" s="10"/>
      <c r="U102" s="10"/>
      <c r="V102" s="10"/>
      <c r="W102" s="10"/>
      <c r="X102" s="10"/>
      <c r="Y102" s="10"/>
      <c r="Z102" s="10"/>
      <c r="AA102" s="10"/>
      <c r="AB102" s="10"/>
      <c r="AC102" s="10"/>
      <c r="AD102" s="10"/>
      <c r="AE102" s="10"/>
    </row>
    <row r="103" s="10" customFormat="1" ht="19.92" customHeight="1">
      <c r="A103" s="10"/>
      <c r="B103" s="152"/>
      <c r="C103" s="10"/>
      <c r="D103" s="153" t="s">
        <v>433</v>
      </c>
      <c r="E103" s="154"/>
      <c r="F103" s="154"/>
      <c r="G103" s="154"/>
      <c r="H103" s="154"/>
      <c r="I103" s="154"/>
      <c r="J103" s="155">
        <f>J246</f>
        <v>0</v>
      </c>
      <c r="K103" s="10"/>
      <c r="L103" s="152"/>
      <c r="S103" s="10"/>
      <c r="T103" s="10"/>
      <c r="U103" s="10"/>
      <c r="V103" s="10"/>
      <c r="W103" s="10"/>
      <c r="X103" s="10"/>
      <c r="Y103" s="10"/>
      <c r="Z103" s="10"/>
      <c r="AA103" s="10"/>
      <c r="AB103" s="10"/>
      <c r="AC103" s="10"/>
      <c r="AD103" s="10"/>
      <c r="AE103" s="10"/>
    </row>
    <row r="104" s="10" customFormat="1" ht="19.92" customHeight="1">
      <c r="A104" s="10"/>
      <c r="B104" s="152"/>
      <c r="C104" s="10"/>
      <c r="D104" s="153" t="s">
        <v>186</v>
      </c>
      <c r="E104" s="154"/>
      <c r="F104" s="154"/>
      <c r="G104" s="154"/>
      <c r="H104" s="154"/>
      <c r="I104" s="154"/>
      <c r="J104" s="155">
        <f>J261</f>
        <v>0</v>
      </c>
      <c r="K104" s="10"/>
      <c r="L104" s="152"/>
      <c r="S104" s="10"/>
      <c r="T104" s="10"/>
      <c r="U104" s="10"/>
      <c r="V104" s="10"/>
      <c r="W104" s="10"/>
      <c r="X104" s="10"/>
      <c r="Y104" s="10"/>
      <c r="Z104" s="10"/>
      <c r="AA104" s="10"/>
      <c r="AB104" s="10"/>
      <c r="AC104" s="10"/>
      <c r="AD104" s="10"/>
      <c r="AE104" s="10"/>
    </row>
    <row r="105" s="10" customFormat="1" ht="19.92" customHeight="1">
      <c r="A105" s="10"/>
      <c r="B105" s="152"/>
      <c r="C105" s="10"/>
      <c r="D105" s="153" t="s">
        <v>187</v>
      </c>
      <c r="E105" s="154"/>
      <c r="F105" s="154"/>
      <c r="G105" s="154"/>
      <c r="H105" s="154"/>
      <c r="I105" s="154"/>
      <c r="J105" s="155">
        <f>J297</f>
        <v>0</v>
      </c>
      <c r="K105" s="10"/>
      <c r="L105" s="152"/>
      <c r="S105" s="10"/>
      <c r="T105" s="10"/>
      <c r="U105" s="10"/>
      <c r="V105" s="10"/>
      <c r="W105" s="10"/>
      <c r="X105" s="10"/>
      <c r="Y105" s="10"/>
      <c r="Z105" s="10"/>
      <c r="AA105" s="10"/>
      <c r="AB105" s="10"/>
      <c r="AC105" s="10"/>
      <c r="AD105" s="10"/>
      <c r="AE105" s="10"/>
    </row>
    <row r="106" s="10" customFormat="1" ht="19.92" customHeight="1">
      <c r="A106" s="10"/>
      <c r="B106" s="152"/>
      <c r="C106" s="10"/>
      <c r="D106" s="153" t="s">
        <v>188</v>
      </c>
      <c r="E106" s="154"/>
      <c r="F106" s="154"/>
      <c r="G106" s="154"/>
      <c r="H106" s="154"/>
      <c r="I106" s="154"/>
      <c r="J106" s="155">
        <f>J303</f>
        <v>0</v>
      </c>
      <c r="K106" s="10"/>
      <c r="L106" s="152"/>
      <c r="S106" s="10"/>
      <c r="T106" s="10"/>
      <c r="U106" s="10"/>
      <c r="V106" s="10"/>
      <c r="W106" s="10"/>
      <c r="X106" s="10"/>
      <c r="Y106" s="10"/>
      <c r="Z106" s="10"/>
      <c r="AA106" s="10"/>
      <c r="AB106" s="10"/>
      <c r="AC106" s="10"/>
      <c r="AD106" s="10"/>
      <c r="AE106" s="10"/>
    </row>
    <row r="107" s="9" customFormat="1" ht="24.96" customHeight="1">
      <c r="A107" s="9"/>
      <c r="B107" s="148"/>
      <c r="C107" s="9"/>
      <c r="D107" s="149" t="s">
        <v>189</v>
      </c>
      <c r="E107" s="150"/>
      <c r="F107" s="150"/>
      <c r="G107" s="150"/>
      <c r="H107" s="150"/>
      <c r="I107" s="150"/>
      <c r="J107" s="151">
        <f>J306</f>
        <v>0</v>
      </c>
      <c r="K107" s="9"/>
      <c r="L107" s="148"/>
      <c r="S107" s="9"/>
      <c r="T107" s="9"/>
      <c r="U107" s="9"/>
      <c r="V107" s="9"/>
      <c r="W107" s="9"/>
      <c r="X107" s="9"/>
      <c r="Y107" s="9"/>
      <c r="Z107" s="9"/>
      <c r="AA107" s="9"/>
      <c r="AB107" s="9"/>
      <c r="AC107" s="9"/>
      <c r="AD107" s="9"/>
      <c r="AE107" s="9"/>
    </row>
    <row r="108" s="2" customFormat="1" ht="21.84" customHeight="1">
      <c r="A108" s="38"/>
      <c r="B108" s="39"/>
      <c r="C108" s="38"/>
      <c r="D108" s="38"/>
      <c r="E108" s="38"/>
      <c r="F108" s="38"/>
      <c r="G108" s="38"/>
      <c r="H108" s="38"/>
      <c r="I108" s="38"/>
      <c r="J108" s="38"/>
      <c r="K108" s="38"/>
      <c r="L108" s="55"/>
      <c r="S108" s="38"/>
      <c r="T108" s="38"/>
      <c r="U108" s="38"/>
      <c r="V108" s="38"/>
      <c r="W108" s="38"/>
      <c r="X108" s="38"/>
      <c r="Y108" s="38"/>
      <c r="Z108" s="38"/>
      <c r="AA108" s="38"/>
      <c r="AB108" s="38"/>
      <c r="AC108" s="38"/>
      <c r="AD108" s="38"/>
      <c r="AE108" s="38"/>
    </row>
    <row r="109" s="2" customFormat="1" ht="6.96" customHeight="1">
      <c r="A109" s="38"/>
      <c r="B109" s="60"/>
      <c r="C109" s="61"/>
      <c r="D109" s="61"/>
      <c r="E109" s="61"/>
      <c r="F109" s="61"/>
      <c r="G109" s="61"/>
      <c r="H109" s="61"/>
      <c r="I109" s="61"/>
      <c r="J109" s="61"/>
      <c r="K109" s="61"/>
      <c r="L109" s="55"/>
      <c r="S109" s="38"/>
      <c r="T109" s="38"/>
      <c r="U109" s="38"/>
      <c r="V109" s="38"/>
      <c r="W109" s="38"/>
      <c r="X109" s="38"/>
      <c r="Y109" s="38"/>
      <c r="Z109" s="38"/>
      <c r="AA109" s="38"/>
      <c r="AB109" s="38"/>
      <c r="AC109" s="38"/>
      <c r="AD109" s="38"/>
      <c r="AE109" s="38"/>
    </row>
    <row r="113" s="2" customFormat="1" ht="6.96" customHeight="1">
      <c r="A113" s="38"/>
      <c r="B113" s="62"/>
      <c r="C113" s="63"/>
      <c r="D113" s="63"/>
      <c r="E113" s="63"/>
      <c r="F113" s="63"/>
      <c r="G113" s="63"/>
      <c r="H113" s="63"/>
      <c r="I113" s="63"/>
      <c r="J113" s="63"/>
      <c r="K113" s="63"/>
      <c r="L113" s="55"/>
      <c r="S113" s="38"/>
      <c r="T113" s="38"/>
      <c r="U113" s="38"/>
      <c r="V113" s="38"/>
      <c r="W113" s="38"/>
      <c r="X113" s="38"/>
      <c r="Y113" s="38"/>
      <c r="Z113" s="38"/>
      <c r="AA113" s="38"/>
      <c r="AB113" s="38"/>
      <c r="AC113" s="38"/>
      <c r="AD113" s="38"/>
      <c r="AE113" s="38"/>
    </row>
    <row r="114" s="2" customFormat="1" ht="24.96" customHeight="1">
      <c r="A114" s="38"/>
      <c r="B114" s="39"/>
      <c r="C114" s="23" t="s">
        <v>190</v>
      </c>
      <c r="D114" s="38"/>
      <c r="E114" s="38"/>
      <c r="F114" s="38"/>
      <c r="G114" s="38"/>
      <c r="H114" s="38"/>
      <c r="I114" s="38"/>
      <c r="J114" s="38"/>
      <c r="K114" s="38"/>
      <c r="L114" s="55"/>
      <c r="S114" s="38"/>
      <c r="T114" s="38"/>
      <c r="U114" s="38"/>
      <c r="V114" s="38"/>
      <c r="W114" s="38"/>
      <c r="X114" s="38"/>
      <c r="Y114" s="38"/>
      <c r="Z114" s="38"/>
      <c r="AA114" s="38"/>
      <c r="AB114" s="38"/>
      <c r="AC114" s="38"/>
      <c r="AD114" s="38"/>
      <c r="AE114" s="38"/>
    </row>
    <row r="115" s="2" customFormat="1" ht="6.96" customHeight="1">
      <c r="A115" s="38"/>
      <c r="B115" s="39"/>
      <c r="C115" s="38"/>
      <c r="D115" s="38"/>
      <c r="E115" s="38"/>
      <c r="F115" s="38"/>
      <c r="G115" s="38"/>
      <c r="H115" s="38"/>
      <c r="I115" s="38"/>
      <c r="J115" s="38"/>
      <c r="K115" s="38"/>
      <c r="L115" s="55"/>
      <c r="S115" s="38"/>
      <c r="T115" s="38"/>
      <c r="U115" s="38"/>
      <c r="V115" s="38"/>
      <c r="W115" s="38"/>
      <c r="X115" s="38"/>
      <c r="Y115" s="38"/>
      <c r="Z115" s="38"/>
      <c r="AA115" s="38"/>
      <c r="AB115" s="38"/>
      <c r="AC115" s="38"/>
      <c r="AD115" s="38"/>
      <c r="AE115" s="38"/>
    </row>
    <row r="116" s="2" customFormat="1" ht="12" customHeight="1">
      <c r="A116" s="38"/>
      <c r="B116" s="39"/>
      <c r="C116" s="32" t="s">
        <v>15</v>
      </c>
      <c r="D116" s="38"/>
      <c r="E116" s="38"/>
      <c r="F116" s="38"/>
      <c r="G116" s="38"/>
      <c r="H116" s="38"/>
      <c r="I116" s="38"/>
      <c r="J116" s="38"/>
      <c r="K116" s="38"/>
      <c r="L116" s="55"/>
      <c r="S116" s="38"/>
      <c r="T116" s="38"/>
      <c r="U116" s="38"/>
      <c r="V116" s="38"/>
      <c r="W116" s="38"/>
      <c r="X116" s="38"/>
      <c r="Y116" s="38"/>
      <c r="Z116" s="38"/>
      <c r="AA116" s="38"/>
      <c r="AB116" s="38"/>
      <c r="AC116" s="38"/>
      <c r="AD116" s="38"/>
      <c r="AE116" s="38"/>
    </row>
    <row r="117" s="2" customFormat="1" ht="16.5" customHeight="1">
      <c r="A117" s="38"/>
      <c r="B117" s="39"/>
      <c r="C117" s="38"/>
      <c r="D117" s="38"/>
      <c r="E117" s="129" t="str">
        <f>E7</f>
        <v>SN Žireč</v>
      </c>
      <c r="F117" s="32"/>
      <c r="G117" s="32"/>
      <c r="H117" s="32"/>
      <c r="I117" s="38"/>
      <c r="J117" s="38"/>
      <c r="K117" s="38"/>
      <c r="L117" s="55"/>
      <c r="S117" s="38"/>
      <c r="T117" s="38"/>
      <c r="U117" s="38"/>
      <c r="V117" s="38"/>
      <c r="W117" s="38"/>
      <c r="X117" s="38"/>
      <c r="Y117" s="38"/>
      <c r="Z117" s="38"/>
      <c r="AA117" s="38"/>
      <c r="AB117" s="38"/>
      <c r="AC117" s="38"/>
      <c r="AD117" s="38"/>
      <c r="AE117" s="38"/>
    </row>
    <row r="118" s="1" customFormat="1" ht="12" customHeight="1">
      <c r="B118" s="22"/>
      <c r="C118" s="32" t="s">
        <v>171</v>
      </c>
      <c r="L118" s="22"/>
    </row>
    <row r="119" s="2" customFormat="1" ht="16.5" customHeight="1">
      <c r="A119" s="38"/>
      <c r="B119" s="39"/>
      <c r="C119" s="38"/>
      <c r="D119" s="38"/>
      <c r="E119" s="129" t="s">
        <v>172</v>
      </c>
      <c r="F119" s="38"/>
      <c r="G119" s="38"/>
      <c r="H119" s="38"/>
      <c r="I119" s="38"/>
      <c r="J119" s="38"/>
      <c r="K119" s="38"/>
      <c r="L119" s="55"/>
      <c r="S119" s="38"/>
      <c r="T119" s="38"/>
      <c r="U119" s="38"/>
      <c r="V119" s="38"/>
      <c r="W119" s="38"/>
      <c r="X119" s="38"/>
      <c r="Y119" s="38"/>
      <c r="Z119" s="38"/>
      <c r="AA119" s="38"/>
      <c r="AB119" s="38"/>
      <c r="AC119" s="38"/>
      <c r="AD119" s="38"/>
      <c r="AE119" s="38"/>
    </row>
    <row r="120" s="2" customFormat="1" ht="12" customHeight="1">
      <c r="A120" s="38"/>
      <c r="B120" s="39"/>
      <c r="C120" s="32" t="s">
        <v>173</v>
      </c>
      <c r="D120" s="38"/>
      <c r="E120" s="38"/>
      <c r="F120" s="38"/>
      <c r="G120" s="38"/>
      <c r="H120" s="38"/>
      <c r="I120" s="38"/>
      <c r="J120" s="38"/>
      <c r="K120" s="38"/>
      <c r="L120" s="55"/>
      <c r="S120" s="38"/>
      <c r="T120" s="38"/>
      <c r="U120" s="38"/>
      <c r="V120" s="38"/>
      <c r="W120" s="38"/>
      <c r="X120" s="38"/>
      <c r="Y120" s="38"/>
      <c r="Z120" s="38"/>
      <c r="AA120" s="38"/>
      <c r="AB120" s="38"/>
      <c r="AC120" s="38"/>
      <c r="AD120" s="38"/>
      <c r="AE120" s="38"/>
    </row>
    <row r="121" s="2" customFormat="1" ht="16.5" customHeight="1">
      <c r="A121" s="38"/>
      <c r="B121" s="39"/>
      <c r="C121" s="38"/>
      <c r="D121" s="38"/>
      <c r="E121" s="67" t="str">
        <f>E11</f>
        <v>SO 01.2 - Čelní hráz</v>
      </c>
      <c r="F121" s="38"/>
      <c r="G121" s="38"/>
      <c r="H121" s="38"/>
      <c r="I121" s="38"/>
      <c r="J121" s="38"/>
      <c r="K121" s="38"/>
      <c r="L121" s="55"/>
      <c r="S121" s="38"/>
      <c r="T121" s="38"/>
      <c r="U121" s="38"/>
      <c r="V121" s="38"/>
      <c r="W121" s="38"/>
      <c r="X121" s="38"/>
      <c r="Y121" s="38"/>
      <c r="Z121" s="38"/>
      <c r="AA121" s="38"/>
      <c r="AB121" s="38"/>
      <c r="AC121" s="38"/>
      <c r="AD121" s="38"/>
      <c r="AE121" s="38"/>
    </row>
    <row r="122" s="2" customFormat="1" ht="6.96" customHeight="1">
      <c r="A122" s="38"/>
      <c r="B122" s="39"/>
      <c r="C122" s="38"/>
      <c r="D122" s="38"/>
      <c r="E122" s="38"/>
      <c r="F122" s="38"/>
      <c r="G122" s="38"/>
      <c r="H122" s="38"/>
      <c r="I122" s="38"/>
      <c r="J122" s="38"/>
      <c r="K122" s="38"/>
      <c r="L122" s="55"/>
      <c r="S122" s="38"/>
      <c r="T122" s="38"/>
      <c r="U122" s="38"/>
      <c r="V122" s="38"/>
      <c r="W122" s="38"/>
      <c r="X122" s="38"/>
      <c r="Y122" s="38"/>
      <c r="Z122" s="38"/>
      <c r="AA122" s="38"/>
      <c r="AB122" s="38"/>
      <c r="AC122" s="38"/>
      <c r="AD122" s="38"/>
      <c r="AE122" s="38"/>
    </row>
    <row r="123" s="2" customFormat="1" ht="12" customHeight="1">
      <c r="A123" s="38"/>
      <c r="B123" s="39"/>
      <c r="C123" s="32" t="s">
        <v>19</v>
      </c>
      <c r="D123" s="38"/>
      <c r="E123" s="38"/>
      <c r="F123" s="27" t="str">
        <f>F14</f>
        <v xml:space="preserve"> </v>
      </c>
      <c r="G123" s="38"/>
      <c r="H123" s="38"/>
      <c r="I123" s="32" t="s">
        <v>21</v>
      </c>
      <c r="J123" s="69" t="str">
        <f>IF(J14="","",J14)</f>
        <v>17. 12. 2018</v>
      </c>
      <c r="K123" s="38"/>
      <c r="L123" s="55"/>
      <c r="S123" s="38"/>
      <c r="T123" s="38"/>
      <c r="U123" s="38"/>
      <c r="V123" s="38"/>
      <c r="W123" s="38"/>
      <c r="X123" s="38"/>
      <c r="Y123" s="38"/>
      <c r="Z123" s="38"/>
      <c r="AA123" s="38"/>
      <c r="AB123" s="38"/>
      <c r="AC123" s="38"/>
      <c r="AD123" s="38"/>
      <c r="AE123" s="38"/>
    </row>
    <row r="124" s="2" customFormat="1" ht="6.96" customHeight="1">
      <c r="A124" s="38"/>
      <c r="B124" s="39"/>
      <c r="C124" s="38"/>
      <c r="D124" s="38"/>
      <c r="E124" s="38"/>
      <c r="F124" s="38"/>
      <c r="G124" s="38"/>
      <c r="H124" s="38"/>
      <c r="I124" s="38"/>
      <c r="J124" s="38"/>
      <c r="K124" s="38"/>
      <c r="L124" s="55"/>
      <c r="S124" s="38"/>
      <c r="T124" s="38"/>
      <c r="U124" s="38"/>
      <c r="V124" s="38"/>
      <c r="W124" s="38"/>
      <c r="X124" s="38"/>
      <c r="Y124" s="38"/>
      <c r="Z124" s="38"/>
      <c r="AA124" s="38"/>
      <c r="AB124" s="38"/>
      <c r="AC124" s="38"/>
      <c r="AD124" s="38"/>
      <c r="AE124" s="38"/>
    </row>
    <row r="125" s="2" customFormat="1" ht="25.65" customHeight="1">
      <c r="A125" s="38"/>
      <c r="B125" s="39"/>
      <c r="C125" s="32" t="s">
        <v>23</v>
      </c>
      <c r="D125" s="38"/>
      <c r="E125" s="38"/>
      <c r="F125" s="27" t="str">
        <f>E17</f>
        <v>Povodí Labe, státní podnik</v>
      </c>
      <c r="G125" s="38"/>
      <c r="H125" s="38"/>
      <c r="I125" s="32" t="s">
        <v>31</v>
      </c>
      <c r="J125" s="36" t="str">
        <f>E23</f>
        <v>Sweco Hydroprojekt a.s.</v>
      </c>
      <c r="K125" s="38"/>
      <c r="L125" s="55"/>
      <c r="S125" s="38"/>
      <c r="T125" s="38"/>
      <c r="U125" s="38"/>
      <c r="V125" s="38"/>
      <c r="W125" s="38"/>
      <c r="X125" s="38"/>
      <c r="Y125" s="38"/>
      <c r="Z125" s="38"/>
      <c r="AA125" s="38"/>
      <c r="AB125" s="38"/>
      <c r="AC125" s="38"/>
      <c r="AD125" s="38"/>
      <c r="AE125" s="38"/>
    </row>
    <row r="126" s="2" customFormat="1" ht="15.15" customHeight="1">
      <c r="A126" s="38"/>
      <c r="B126" s="39"/>
      <c r="C126" s="32" t="s">
        <v>29</v>
      </c>
      <c r="D126" s="38"/>
      <c r="E126" s="38"/>
      <c r="F126" s="27" t="str">
        <f>IF(E20="","",E20)</f>
        <v>Vyplň údaj</v>
      </c>
      <c r="G126" s="38"/>
      <c r="H126" s="38"/>
      <c r="I126" s="32" t="s">
        <v>36</v>
      </c>
      <c r="J126" s="36" t="str">
        <f>E26</f>
        <v xml:space="preserve"> </v>
      </c>
      <c r="K126" s="38"/>
      <c r="L126" s="55"/>
      <c r="S126" s="38"/>
      <c r="T126" s="38"/>
      <c r="U126" s="38"/>
      <c r="V126" s="38"/>
      <c r="W126" s="38"/>
      <c r="X126" s="38"/>
      <c r="Y126" s="38"/>
      <c r="Z126" s="38"/>
      <c r="AA126" s="38"/>
      <c r="AB126" s="38"/>
      <c r="AC126" s="38"/>
      <c r="AD126" s="38"/>
      <c r="AE126" s="38"/>
    </row>
    <row r="127" s="2" customFormat="1" ht="10.32" customHeight="1">
      <c r="A127" s="38"/>
      <c r="B127" s="39"/>
      <c r="C127" s="38"/>
      <c r="D127" s="38"/>
      <c r="E127" s="38"/>
      <c r="F127" s="38"/>
      <c r="G127" s="38"/>
      <c r="H127" s="38"/>
      <c r="I127" s="38"/>
      <c r="J127" s="38"/>
      <c r="K127" s="38"/>
      <c r="L127" s="55"/>
      <c r="S127" s="38"/>
      <c r="T127" s="38"/>
      <c r="U127" s="38"/>
      <c r="V127" s="38"/>
      <c r="W127" s="38"/>
      <c r="X127" s="38"/>
      <c r="Y127" s="38"/>
      <c r="Z127" s="38"/>
      <c r="AA127" s="38"/>
      <c r="AB127" s="38"/>
      <c r="AC127" s="38"/>
      <c r="AD127" s="38"/>
      <c r="AE127" s="38"/>
    </row>
    <row r="128" s="11" customFormat="1" ht="29.28" customHeight="1">
      <c r="A128" s="156"/>
      <c r="B128" s="157"/>
      <c r="C128" s="158" t="s">
        <v>191</v>
      </c>
      <c r="D128" s="159" t="s">
        <v>64</v>
      </c>
      <c r="E128" s="159" t="s">
        <v>60</v>
      </c>
      <c r="F128" s="159" t="s">
        <v>61</v>
      </c>
      <c r="G128" s="159" t="s">
        <v>192</v>
      </c>
      <c r="H128" s="159" t="s">
        <v>193</v>
      </c>
      <c r="I128" s="159" t="s">
        <v>194</v>
      </c>
      <c r="J128" s="159" t="s">
        <v>178</v>
      </c>
      <c r="K128" s="160" t="s">
        <v>195</v>
      </c>
      <c r="L128" s="161"/>
      <c r="M128" s="86" t="s">
        <v>1</v>
      </c>
      <c r="N128" s="87" t="s">
        <v>43</v>
      </c>
      <c r="O128" s="87" t="s">
        <v>196</v>
      </c>
      <c r="P128" s="87" t="s">
        <v>197</v>
      </c>
      <c r="Q128" s="87" t="s">
        <v>198</v>
      </c>
      <c r="R128" s="87" t="s">
        <v>199</v>
      </c>
      <c r="S128" s="87" t="s">
        <v>200</v>
      </c>
      <c r="T128" s="88" t="s">
        <v>201</v>
      </c>
      <c r="U128" s="156"/>
      <c r="V128" s="156"/>
      <c r="W128" s="156"/>
      <c r="X128" s="156"/>
      <c r="Y128" s="156"/>
      <c r="Z128" s="156"/>
      <c r="AA128" s="156"/>
      <c r="AB128" s="156"/>
      <c r="AC128" s="156"/>
      <c r="AD128" s="156"/>
      <c r="AE128" s="156"/>
    </row>
    <row r="129" s="2" customFormat="1" ht="22.8" customHeight="1">
      <c r="A129" s="38"/>
      <c r="B129" s="39"/>
      <c r="C129" s="93" t="s">
        <v>202</v>
      </c>
      <c r="D129" s="38"/>
      <c r="E129" s="38"/>
      <c r="F129" s="38"/>
      <c r="G129" s="38"/>
      <c r="H129" s="38"/>
      <c r="I129" s="38"/>
      <c r="J129" s="162">
        <f>BK129</f>
        <v>0</v>
      </c>
      <c r="K129" s="38"/>
      <c r="L129" s="39"/>
      <c r="M129" s="89"/>
      <c r="N129" s="73"/>
      <c r="O129" s="90"/>
      <c r="P129" s="163">
        <f>P130+P306</f>
        <v>0</v>
      </c>
      <c r="Q129" s="90"/>
      <c r="R129" s="163">
        <f>R130+R306</f>
        <v>1018.7238821250001</v>
      </c>
      <c r="S129" s="90"/>
      <c r="T129" s="164">
        <f>T130+T306</f>
        <v>0</v>
      </c>
      <c r="U129" s="38"/>
      <c r="V129" s="38"/>
      <c r="W129" s="38"/>
      <c r="X129" s="38"/>
      <c r="Y129" s="38"/>
      <c r="Z129" s="38"/>
      <c r="AA129" s="38"/>
      <c r="AB129" s="38"/>
      <c r="AC129" s="38"/>
      <c r="AD129" s="38"/>
      <c r="AE129" s="38"/>
      <c r="AT129" s="19" t="s">
        <v>78</v>
      </c>
      <c r="AU129" s="19" t="s">
        <v>180</v>
      </c>
      <c r="BK129" s="165">
        <f>BK130+BK306</f>
        <v>0</v>
      </c>
    </row>
    <row r="130" s="12" customFormat="1" ht="25.92" customHeight="1">
      <c r="A130" s="12"/>
      <c r="B130" s="166"/>
      <c r="C130" s="12"/>
      <c r="D130" s="167" t="s">
        <v>78</v>
      </c>
      <c r="E130" s="168" t="s">
        <v>203</v>
      </c>
      <c r="F130" s="168" t="s">
        <v>204</v>
      </c>
      <c r="G130" s="12"/>
      <c r="H130" s="12"/>
      <c r="I130" s="169"/>
      <c r="J130" s="170">
        <f>BK130</f>
        <v>0</v>
      </c>
      <c r="K130" s="12"/>
      <c r="L130" s="166"/>
      <c r="M130" s="171"/>
      <c r="N130" s="172"/>
      <c r="O130" s="172"/>
      <c r="P130" s="173">
        <f>P131+P233+P240+P246+P261+P297+P303</f>
        <v>0</v>
      </c>
      <c r="Q130" s="172"/>
      <c r="R130" s="173">
        <f>R131+R233+R240+R246+R261+R297+R303</f>
        <v>1018.7238821250001</v>
      </c>
      <c r="S130" s="172"/>
      <c r="T130" s="174">
        <f>T131+T233+T240+T246+T261+T297+T303</f>
        <v>0</v>
      </c>
      <c r="U130" s="12"/>
      <c r="V130" s="12"/>
      <c r="W130" s="12"/>
      <c r="X130" s="12"/>
      <c r="Y130" s="12"/>
      <c r="Z130" s="12"/>
      <c r="AA130" s="12"/>
      <c r="AB130" s="12"/>
      <c r="AC130" s="12"/>
      <c r="AD130" s="12"/>
      <c r="AE130" s="12"/>
      <c r="AR130" s="167" t="s">
        <v>86</v>
      </c>
      <c r="AT130" s="175" t="s">
        <v>78</v>
      </c>
      <c r="AU130" s="175" t="s">
        <v>79</v>
      </c>
      <c r="AY130" s="167" t="s">
        <v>205</v>
      </c>
      <c r="BK130" s="176">
        <f>BK131+BK233+BK240+BK246+BK261+BK297+BK303</f>
        <v>0</v>
      </c>
    </row>
    <row r="131" s="12" customFormat="1" ht="22.8" customHeight="1">
      <c r="A131" s="12"/>
      <c r="B131" s="166"/>
      <c r="C131" s="12"/>
      <c r="D131" s="167" t="s">
        <v>78</v>
      </c>
      <c r="E131" s="177" t="s">
        <v>86</v>
      </c>
      <c r="F131" s="177" t="s">
        <v>206</v>
      </c>
      <c r="G131" s="12"/>
      <c r="H131" s="12"/>
      <c r="I131" s="169"/>
      <c r="J131" s="178">
        <f>BK131</f>
        <v>0</v>
      </c>
      <c r="K131" s="12"/>
      <c r="L131" s="166"/>
      <c r="M131" s="171"/>
      <c r="N131" s="172"/>
      <c r="O131" s="172"/>
      <c r="P131" s="173">
        <f>SUM(P132:P232)</f>
        <v>0</v>
      </c>
      <c r="Q131" s="172"/>
      <c r="R131" s="173">
        <f>SUM(R132:R232)</f>
        <v>404.45125999999999</v>
      </c>
      <c r="S131" s="172"/>
      <c r="T131" s="174">
        <f>SUM(T132:T232)</f>
        <v>0</v>
      </c>
      <c r="U131" s="12"/>
      <c r="V131" s="12"/>
      <c r="W131" s="12"/>
      <c r="X131" s="12"/>
      <c r="Y131" s="12"/>
      <c r="Z131" s="12"/>
      <c r="AA131" s="12"/>
      <c r="AB131" s="12"/>
      <c r="AC131" s="12"/>
      <c r="AD131" s="12"/>
      <c r="AE131" s="12"/>
      <c r="AR131" s="167" t="s">
        <v>86</v>
      </c>
      <c r="AT131" s="175" t="s">
        <v>78</v>
      </c>
      <c r="AU131" s="175" t="s">
        <v>86</v>
      </c>
      <c r="AY131" s="167" t="s">
        <v>205</v>
      </c>
      <c r="BK131" s="176">
        <f>SUM(BK132:BK232)</f>
        <v>0</v>
      </c>
    </row>
    <row r="132" s="2" customFormat="1" ht="24.15" customHeight="1">
      <c r="A132" s="38"/>
      <c r="B132" s="179"/>
      <c r="C132" s="180" t="s">
        <v>86</v>
      </c>
      <c r="D132" s="180" t="s">
        <v>207</v>
      </c>
      <c r="E132" s="181" t="s">
        <v>208</v>
      </c>
      <c r="F132" s="182" t="s">
        <v>209</v>
      </c>
      <c r="G132" s="183" t="s">
        <v>210</v>
      </c>
      <c r="H132" s="184">
        <v>19823.330000000002</v>
      </c>
      <c r="I132" s="185"/>
      <c r="J132" s="184">
        <f>ROUND(I132*H132,2)</f>
        <v>0</v>
      </c>
      <c r="K132" s="182" t="s">
        <v>211</v>
      </c>
      <c r="L132" s="39"/>
      <c r="M132" s="186" t="s">
        <v>1</v>
      </c>
      <c r="N132" s="187" t="s">
        <v>44</v>
      </c>
      <c r="O132" s="77"/>
      <c r="P132" s="188">
        <f>O132*H132</f>
        <v>0</v>
      </c>
      <c r="Q132" s="188">
        <v>0</v>
      </c>
      <c r="R132" s="188">
        <f>Q132*H132</f>
        <v>0</v>
      </c>
      <c r="S132" s="188">
        <v>0</v>
      </c>
      <c r="T132" s="189">
        <f>S132*H132</f>
        <v>0</v>
      </c>
      <c r="U132" s="38"/>
      <c r="V132" s="38"/>
      <c r="W132" s="38"/>
      <c r="X132" s="38"/>
      <c r="Y132" s="38"/>
      <c r="Z132" s="38"/>
      <c r="AA132" s="38"/>
      <c r="AB132" s="38"/>
      <c r="AC132" s="38"/>
      <c r="AD132" s="38"/>
      <c r="AE132" s="38"/>
      <c r="AR132" s="190" t="s">
        <v>212</v>
      </c>
      <c r="AT132" s="190" t="s">
        <v>207</v>
      </c>
      <c r="AU132" s="190" t="s">
        <v>88</v>
      </c>
      <c r="AY132" s="19" t="s">
        <v>205</v>
      </c>
      <c r="BE132" s="191">
        <f>IF(N132="základní",J132,0)</f>
        <v>0</v>
      </c>
      <c r="BF132" s="191">
        <f>IF(N132="snížená",J132,0)</f>
        <v>0</v>
      </c>
      <c r="BG132" s="191">
        <f>IF(N132="zákl. přenesená",J132,0)</f>
        <v>0</v>
      </c>
      <c r="BH132" s="191">
        <f>IF(N132="sníž. přenesená",J132,0)</f>
        <v>0</v>
      </c>
      <c r="BI132" s="191">
        <f>IF(N132="nulová",J132,0)</f>
        <v>0</v>
      </c>
      <c r="BJ132" s="19" t="s">
        <v>86</v>
      </c>
      <c r="BK132" s="191">
        <f>ROUND(I132*H132,2)</f>
        <v>0</v>
      </c>
      <c r="BL132" s="19" t="s">
        <v>212</v>
      </c>
      <c r="BM132" s="190" t="s">
        <v>434</v>
      </c>
    </row>
    <row r="133" s="2" customFormat="1">
      <c r="A133" s="38"/>
      <c r="B133" s="39"/>
      <c r="C133" s="38"/>
      <c r="D133" s="192" t="s">
        <v>214</v>
      </c>
      <c r="E133" s="38"/>
      <c r="F133" s="193" t="s">
        <v>215</v>
      </c>
      <c r="G133" s="38"/>
      <c r="H133" s="38"/>
      <c r="I133" s="194"/>
      <c r="J133" s="38"/>
      <c r="K133" s="38"/>
      <c r="L133" s="39"/>
      <c r="M133" s="195"/>
      <c r="N133" s="196"/>
      <c r="O133" s="77"/>
      <c r="P133" s="77"/>
      <c r="Q133" s="77"/>
      <c r="R133" s="77"/>
      <c r="S133" s="77"/>
      <c r="T133" s="78"/>
      <c r="U133" s="38"/>
      <c r="V133" s="38"/>
      <c r="W133" s="38"/>
      <c r="X133" s="38"/>
      <c r="Y133" s="38"/>
      <c r="Z133" s="38"/>
      <c r="AA133" s="38"/>
      <c r="AB133" s="38"/>
      <c r="AC133" s="38"/>
      <c r="AD133" s="38"/>
      <c r="AE133" s="38"/>
      <c r="AT133" s="19" t="s">
        <v>214</v>
      </c>
      <c r="AU133" s="19" t="s">
        <v>88</v>
      </c>
    </row>
    <row r="134" s="2" customFormat="1">
      <c r="A134" s="38"/>
      <c r="B134" s="39"/>
      <c r="C134" s="38"/>
      <c r="D134" s="192" t="s">
        <v>216</v>
      </c>
      <c r="E134" s="38"/>
      <c r="F134" s="197" t="s">
        <v>435</v>
      </c>
      <c r="G134" s="38"/>
      <c r="H134" s="38"/>
      <c r="I134" s="194"/>
      <c r="J134" s="38"/>
      <c r="K134" s="38"/>
      <c r="L134" s="39"/>
      <c r="M134" s="195"/>
      <c r="N134" s="196"/>
      <c r="O134" s="77"/>
      <c r="P134" s="77"/>
      <c r="Q134" s="77"/>
      <c r="R134" s="77"/>
      <c r="S134" s="77"/>
      <c r="T134" s="78"/>
      <c r="U134" s="38"/>
      <c r="V134" s="38"/>
      <c r="W134" s="38"/>
      <c r="X134" s="38"/>
      <c r="Y134" s="38"/>
      <c r="Z134" s="38"/>
      <c r="AA134" s="38"/>
      <c r="AB134" s="38"/>
      <c r="AC134" s="38"/>
      <c r="AD134" s="38"/>
      <c r="AE134" s="38"/>
      <c r="AT134" s="19" t="s">
        <v>216</v>
      </c>
      <c r="AU134" s="19" t="s">
        <v>88</v>
      </c>
    </row>
    <row r="135" s="13" customFormat="1">
      <c r="A135" s="13"/>
      <c r="B135" s="198"/>
      <c r="C135" s="13"/>
      <c r="D135" s="192" t="s">
        <v>218</v>
      </c>
      <c r="E135" s="199" t="s">
        <v>1</v>
      </c>
      <c r="F135" s="200" t="s">
        <v>436</v>
      </c>
      <c r="G135" s="13"/>
      <c r="H135" s="201">
        <v>19823.330000000002</v>
      </c>
      <c r="I135" s="202"/>
      <c r="J135" s="13"/>
      <c r="K135" s="13"/>
      <c r="L135" s="198"/>
      <c r="M135" s="203"/>
      <c r="N135" s="204"/>
      <c r="O135" s="204"/>
      <c r="P135" s="204"/>
      <c r="Q135" s="204"/>
      <c r="R135" s="204"/>
      <c r="S135" s="204"/>
      <c r="T135" s="205"/>
      <c r="U135" s="13"/>
      <c r="V135" s="13"/>
      <c r="W135" s="13"/>
      <c r="X135" s="13"/>
      <c r="Y135" s="13"/>
      <c r="Z135" s="13"/>
      <c r="AA135" s="13"/>
      <c r="AB135" s="13"/>
      <c r="AC135" s="13"/>
      <c r="AD135" s="13"/>
      <c r="AE135" s="13"/>
      <c r="AT135" s="199" t="s">
        <v>218</v>
      </c>
      <c r="AU135" s="199" t="s">
        <v>88</v>
      </c>
      <c r="AV135" s="13" t="s">
        <v>88</v>
      </c>
      <c r="AW135" s="13" t="s">
        <v>35</v>
      </c>
      <c r="AX135" s="13" t="s">
        <v>79</v>
      </c>
      <c r="AY135" s="199" t="s">
        <v>205</v>
      </c>
    </row>
    <row r="136" s="14" customFormat="1">
      <c r="A136" s="14"/>
      <c r="B136" s="206"/>
      <c r="C136" s="14"/>
      <c r="D136" s="192" t="s">
        <v>218</v>
      </c>
      <c r="E136" s="207" t="s">
        <v>1</v>
      </c>
      <c r="F136" s="208" t="s">
        <v>220</v>
      </c>
      <c r="G136" s="14"/>
      <c r="H136" s="209">
        <v>19823.330000000002</v>
      </c>
      <c r="I136" s="210"/>
      <c r="J136" s="14"/>
      <c r="K136" s="14"/>
      <c r="L136" s="206"/>
      <c r="M136" s="211"/>
      <c r="N136" s="212"/>
      <c r="O136" s="212"/>
      <c r="P136" s="212"/>
      <c r="Q136" s="212"/>
      <c r="R136" s="212"/>
      <c r="S136" s="212"/>
      <c r="T136" s="213"/>
      <c r="U136" s="14"/>
      <c r="V136" s="14"/>
      <c r="W136" s="14"/>
      <c r="X136" s="14"/>
      <c r="Y136" s="14"/>
      <c r="Z136" s="14"/>
      <c r="AA136" s="14"/>
      <c r="AB136" s="14"/>
      <c r="AC136" s="14"/>
      <c r="AD136" s="14"/>
      <c r="AE136" s="14"/>
      <c r="AT136" s="207" t="s">
        <v>218</v>
      </c>
      <c r="AU136" s="207" t="s">
        <v>88</v>
      </c>
      <c r="AV136" s="14" t="s">
        <v>212</v>
      </c>
      <c r="AW136" s="14" t="s">
        <v>35</v>
      </c>
      <c r="AX136" s="14" t="s">
        <v>86</v>
      </c>
      <c r="AY136" s="207" t="s">
        <v>205</v>
      </c>
    </row>
    <row r="137" s="2" customFormat="1" ht="16.5" customHeight="1">
      <c r="A137" s="38"/>
      <c r="B137" s="179"/>
      <c r="C137" s="214" t="s">
        <v>88</v>
      </c>
      <c r="D137" s="214" t="s">
        <v>221</v>
      </c>
      <c r="E137" s="215" t="s">
        <v>222</v>
      </c>
      <c r="F137" s="216" t="s">
        <v>223</v>
      </c>
      <c r="G137" s="217" t="s">
        <v>224</v>
      </c>
      <c r="H137" s="218">
        <v>404.39999999999998</v>
      </c>
      <c r="I137" s="219"/>
      <c r="J137" s="218">
        <f>ROUND(I137*H137,2)</f>
        <v>0</v>
      </c>
      <c r="K137" s="216" t="s">
        <v>211</v>
      </c>
      <c r="L137" s="220"/>
      <c r="M137" s="221" t="s">
        <v>1</v>
      </c>
      <c r="N137" s="222" t="s">
        <v>44</v>
      </c>
      <c r="O137" s="77"/>
      <c r="P137" s="188">
        <f>O137*H137</f>
        <v>0</v>
      </c>
      <c r="Q137" s="188">
        <v>1</v>
      </c>
      <c r="R137" s="188">
        <f>Q137*H137</f>
        <v>404.39999999999998</v>
      </c>
      <c r="S137" s="188">
        <v>0</v>
      </c>
      <c r="T137" s="189">
        <f>S137*H137</f>
        <v>0</v>
      </c>
      <c r="U137" s="38"/>
      <c r="V137" s="38"/>
      <c r="W137" s="38"/>
      <c r="X137" s="38"/>
      <c r="Y137" s="38"/>
      <c r="Z137" s="38"/>
      <c r="AA137" s="38"/>
      <c r="AB137" s="38"/>
      <c r="AC137" s="38"/>
      <c r="AD137" s="38"/>
      <c r="AE137" s="38"/>
      <c r="AR137" s="190" t="s">
        <v>225</v>
      </c>
      <c r="AT137" s="190" t="s">
        <v>221</v>
      </c>
      <c r="AU137" s="190" t="s">
        <v>88</v>
      </c>
      <c r="AY137" s="19" t="s">
        <v>205</v>
      </c>
      <c r="BE137" s="191">
        <f>IF(N137="základní",J137,0)</f>
        <v>0</v>
      </c>
      <c r="BF137" s="191">
        <f>IF(N137="snížená",J137,0)</f>
        <v>0</v>
      </c>
      <c r="BG137" s="191">
        <f>IF(N137="zákl. přenesená",J137,0)</f>
        <v>0</v>
      </c>
      <c r="BH137" s="191">
        <f>IF(N137="sníž. přenesená",J137,0)</f>
        <v>0</v>
      </c>
      <c r="BI137" s="191">
        <f>IF(N137="nulová",J137,0)</f>
        <v>0</v>
      </c>
      <c r="BJ137" s="19" t="s">
        <v>86</v>
      </c>
      <c r="BK137" s="191">
        <f>ROUND(I137*H137,2)</f>
        <v>0</v>
      </c>
      <c r="BL137" s="19" t="s">
        <v>212</v>
      </c>
      <c r="BM137" s="190" t="s">
        <v>437</v>
      </c>
    </row>
    <row r="138" s="2" customFormat="1">
      <c r="A138" s="38"/>
      <c r="B138" s="39"/>
      <c r="C138" s="38"/>
      <c r="D138" s="192" t="s">
        <v>214</v>
      </c>
      <c r="E138" s="38"/>
      <c r="F138" s="193" t="s">
        <v>227</v>
      </c>
      <c r="G138" s="38"/>
      <c r="H138" s="38"/>
      <c r="I138" s="194"/>
      <c r="J138" s="38"/>
      <c r="K138" s="38"/>
      <c r="L138" s="39"/>
      <c r="M138" s="195"/>
      <c r="N138" s="196"/>
      <c r="O138" s="77"/>
      <c r="P138" s="77"/>
      <c r="Q138" s="77"/>
      <c r="R138" s="77"/>
      <c r="S138" s="77"/>
      <c r="T138" s="78"/>
      <c r="U138" s="38"/>
      <c r="V138" s="38"/>
      <c r="W138" s="38"/>
      <c r="X138" s="38"/>
      <c r="Y138" s="38"/>
      <c r="Z138" s="38"/>
      <c r="AA138" s="38"/>
      <c r="AB138" s="38"/>
      <c r="AC138" s="38"/>
      <c r="AD138" s="38"/>
      <c r="AE138" s="38"/>
      <c r="AT138" s="19" t="s">
        <v>214</v>
      </c>
      <c r="AU138" s="19" t="s">
        <v>88</v>
      </c>
    </row>
    <row r="139" s="15" customFormat="1">
      <c r="A139" s="15"/>
      <c r="B139" s="223"/>
      <c r="C139" s="15"/>
      <c r="D139" s="192" t="s">
        <v>218</v>
      </c>
      <c r="E139" s="224" t="s">
        <v>1</v>
      </c>
      <c r="F139" s="225" t="s">
        <v>438</v>
      </c>
      <c r="G139" s="15"/>
      <c r="H139" s="224" t="s">
        <v>1</v>
      </c>
      <c r="I139" s="226"/>
      <c r="J139" s="15"/>
      <c r="K139" s="15"/>
      <c r="L139" s="223"/>
      <c r="M139" s="227"/>
      <c r="N139" s="228"/>
      <c r="O139" s="228"/>
      <c r="P139" s="228"/>
      <c r="Q139" s="228"/>
      <c r="R139" s="228"/>
      <c r="S139" s="228"/>
      <c r="T139" s="229"/>
      <c r="U139" s="15"/>
      <c r="V139" s="15"/>
      <c r="W139" s="15"/>
      <c r="X139" s="15"/>
      <c r="Y139" s="15"/>
      <c r="Z139" s="15"/>
      <c r="AA139" s="15"/>
      <c r="AB139" s="15"/>
      <c r="AC139" s="15"/>
      <c r="AD139" s="15"/>
      <c r="AE139" s="15"/>
      <c r="AT139" s="224" t="s">
        <v>218</v>
      </c>
      <c r="AU139" s="224" t="s">
        <v>88</v>
      </c>
      <c r="AV139" s="15" t="s">
        <v>86</v>
      </c>
      <c r="AW139" s="15" t="s">
        <v>35</v>
      </c>
      <c r="AX139" s="15" t="s">
        <v>79</v>
      </c>
      <c r="AY139" s="224" t="s">
        <v>205</v>
      </c>
    </row>
    <row r="140" s="13" customFormat="1">
      <c r="A140" s="13"/>
      <c r="B140" s="198"/>
      <c r="C140" s="13"/>
      <c r="D140" s="192" t="s">
        <v>218</v>
      </c>
      <c r="E140" s="199" t="s">
        <v>1</v>
      </c>
      <c r="F140" s="200" t="s">
        <v>439</v>
      </c>
      <c r="G140" s="13"/>
      <c r="H140" s="201">
        <v>404.39999999999998</v>
      </c>
      <c r="I140" s="202"/>
      <c r="J140" s="13"/>
      <c r="K140" s="13"/>
      <c r="L140" s="198"/>
      <c r="M140" s="203"/>
      <c r="N140" s="204"/>
      <c r="O140" s="204"/>
      <c r="P140" s="204"/>
      <c r="Q140" s="204"/>
      <c r="R140" s="204"/>
      <c r="S140" s="204"/>
      <c r="T140" s="205"/>
      <c r="U140" s="13"/>
      <c r="V140" s="13"/>
      <c r="W140" s="13"/>
      <c r="X140" s="13"/>
      <c r="Y140" s="13"/>
      <c r="Z140" s="13"/>
      <c r="AA140" s="13"/>
      <c r="AB140" s="13"/>
      <c r="AC140" s="13"/>
      <c r="AD140" s="13"/>
      <c r="AE140" s="13"/>
      <c r="AT140" s="199" t="s">
        <v>218</v>
      </c>
      <c r="AU140" s="199" t="s">
        <v>88</v>
      </c>
      <c r="AV140" s="13" t="s">
        <v>88</v>
      </c>
      <c r="AW140" s="13" t="s">
        <v>35</v>
      </c>
      <c r="AX140" s="13" t="s">
        <v>79</v>
      </c>
      <c r="AY140" s="199" t="s">
        <v>205</v>
      </c>
    </row>
    <row r="141" s="14" customFormat="1">
      <c r="A141" s="14"/>
      <c r="B141" s="206"/>
      <c r="C141" s="14"/>
      <c r="D141" s="192" t="s">
        <v>218</v>
      </c>
      <c r="E141" s="207" t="s">
        <v>1</v>
      </c>
      <c r="F141" s="208" t="s">
        <v>220</v>
      </c>
      <c r="G141" s="14"/>
      <c r="H141" s="209">
        <v>404.39999999999998</v>
      </c>
      <c r="I141" s="210"/>
      <c r="J141" s="14"/>
      <c r="K141" s="14"/>
      <c r="L141" s="206"/>
      <c r="M141" s="211"/>
      <c r="N141" s="212"/>
      <c r="O141" s="212"/>
      <c r="P141" s="212"/>
      <c r="Q141" s="212"/>
      <c r="R141" s="212"/>
      <c r="S141" s="212"/>
      <c r="T141" s="213"/>
      <c r="U141" s="14"/>
      <c r="V141" s="14"/>
      <c r="W141" s="14"/>
      <c r="X141" s="14"/>
      <c r="Y141" s="14"/>
      <c r="Z141" s="14"/>
      <c r="AA141" s="14"/>
      <c r="AB141" s="14"/>
      <c r="AC141" s="14"/>
      <c r="AD141" s="14"/>
      <c r="AE141" s="14"/>
      <c r="AT141" s="207" t="s">
        <v>218</v>
      </c>
      <c r="AU141" s="207" t="s">
        <v>88</v>
      </c>
      <c r="AV141" s="14" t="s">
        <v>212</v>
      </c>
      <c r="AW141" s="14" t="s">
        <v>35</v>
      </c>
      <c r="AX141" s="14" t="s">
        <v>86</v>
      </c>
      <c r="AY141" s="207" t="s">
        <v>205</v>
      </c>
    </row>
    <row r="142" s="2" customFormat="1" ht="24.15" customHeight="1">
      <c r="A142" s="38"/>
      <c r="B142" s="179"/>
      <c r="C142" s="180" t="s">
        <v>230</v>
      </c>
      <c r="D142" s="180" t="s">
        <v>207</v>
      </c>
      <c r="E142" s="181" t="s">
        <v>440</v>
      </c>
      <c r="F142" s="182" t="s">
        <v>441</v>
      </c>
      <c r="G142" s="183" t="s">
        <v>233</v>
      </c>
      <c r="H142" s="184">
        <v>7192</v>
      </c>
      <c r="I142" s="185"/>
      <c r="J142" s="184">
        <f>ROUND(I142*H142,2)</f>
        <v>0</v>
      </c>
      <c r="K142" s="182" t="s">
        <v>234</v>
      </c>
      <c r="L142" s="39"/>
      <c r="M142" s="186" t="s">
        <v>1</v>
      </c>
      <c r="N142" s="187" t="s">
        <v>44</v>
      </c>
      <c r="O142" s="77"/>
      <c r="P142" s="188">
        <f>O142*H142</f>
        <v>0</v>
      </c>
      <c r="Q142" s="188">
        <v>0</v>
      </c>
      <c r="R142" s="188">
        <f>Q142*H142</f>
        <v>0</v>
      </c>
      <c r="S142" s="188">
        <v>0</v>
      </c>
      <c r="T142" s="189">
        <f>S142*H142</f>
        <v>0</v>
      </c>
      <c r="U142" s="38"/>
      <c r="V142" s="38"/>
      <c r="W142" s="38"/>
      <c r="X142" s="38"/>
      <c r="Y142" s="38"/>
      <c r="Z142" s="38"/>
      <c r="AA142" s="38"/>
      <c r="AB142" s="38"/>
      <c r="AC142" s="38"/>
      <c r="AD142" s="38"/>
      <c r="AE142" s="38"/>
      <c r="AR142" s="190" t="s">
        <v>212</v>
      </c>
      <c r="AT142" s="190" t="s">
        <v>207</v>
      </c>
      <c r="AU142" s="190" t="s">
        <v>88</v>
      </c>
      <c r="AY142" s="19" t="s">
        <v>205</v>
      </c>
      <c r="BE142" s="191">
        <f>IF(N142="základní",J142,0)</f>
        <v>0</v>
      </c>
      <c r="BF142" s="191">
        <f>IF(N142="snížená",J142,0)</f>
        <v>0</v>
      </c>
      <c r="BG142" s="191">
        <f>IF(N142="zákl. přenesená",J142,0)</f>
        <v>0</v>
      </c>
      <c r="BH142" s="191">
        <f>IF(N142="sníž. přenesená",J142,0)</f>
        <v>0</v>
      </c>
      <c r="BI142" s="191">
        <f>IF(N142="nulová",J142,0)</f>
        <v>0</v>
      </c>
      <c r="BJ142" s="19" t="s">
        <v>86</v>
      </c>
      <c r="BK142" s="191">
        <f>ROUND(I142*H142,2)</f>
        <v>0</v>
      </c>
      <c r="BL142" s="19" t="s">
        <v>212</v>
      </c>
      <c r="BM142" s="190" t="s">
        <v>442</v>
      </c>
    </row>
    <row r="143" s="2" customFormat="1">
      <c r="A143" s="38"/>
      <c r="B143" s="39"/>
      <c r="C143" s="38"/>
      <c r="D143" s="192" t="s">
        <v>214</v>
      </c>
      <c r="E143" s="38"/>
      <c r="F143" s="193" t="s">
        <v>443</v>
      </c>
      <c r="G143" s="38"/>
      <c r="H143" s="38"/>
      <c r="I143" s="194"/>
      <c r="J143" s="38"/>
      <c r="K143" s="38"/>
      <c r="L143" s="39"/>
      <c r="M143" s="195"/>
      <c r="N143" s="196"/>
      <c r="O143" s="77"/>
      <c r="P143" s="77"/>
      <c r="Q143" s="77"/>
      <c r="R143" s="77"/>
      <c r="S143" s="77"/>
      <c r="T143" s="78"/>
      <c r="U143" s="38"/>
      <c r="V143" s="38"/>
      <c r="W143" s="38"/>
      <c r="X143" s="38"/>
      <c r="Y143" s="38"/>
      <c r="Z143" s="38"/>
      <c r="AA143" s="38"/>
      <c r="AB143" s="38"/>
      <c r="AC143" s="38"/>
      <c r="AD143" s="38"/>
      <c r="AE143" s="38"/>
      <c r="AT143" s="19" t="s">
        <v>214</v>
      </c>
      <c r="AU143" s="19" t="s">
        <v>88</v>
      </c>
    </row>
    <row r="144" s="2" customFormat="1">
      <c r="A144" s="38"/>
      <c r="B144" s="39"/>
      <c r="C144" s="38"/>
      <c r="D144" s="192" t="s">
        <v>237</v>
      </c>
      <c r="E144" s="38"/>
      <c r="F144" s="197" t="s">
        <v>238</v>
      </c>
      <c r="G144" s="38"/>
      <c r="H144" s="38"/>
      <c r="I144" s="194"/>
      <c r="J144" s="38"/>
      <c r="K144" s="38"/>
      <c r="L144" s="39"/>
      <c r="M144" s="195"/>
      <c r="N144" s="196"/>
      <c r="O144" s="77"/>
      <c r="P144" s="77"/>
      <c r="Q144" s="77"/>
      <c r="R144" s="77"/>
      <c r="S144" s="77"/>
      <c r="T144" s="78"/>
      <c r="U144" s="38"/>
      <c r="V144" s="38"/>
      <c r="W144" s="38"/>
      <c r="X144" s="38"/>
      <c r="Y144" s="38"/>
      <c r="Z144" s="38"/>
      <c r="AA144" s="38"/>
      <c r="AB144" s="38"/>
      <c r="AC144" s="38"/>
      <c r="AD144" s="38"/>
      <c r="AE144" s="38"/>
      <c r="AT144" s="19" t="s">
        <v>237</v>
      </c>
      <c r="AU144" s="19" t="s">
        <v>88</v>
      </c>
    </row>
    <row r="145" s="15" customFormat="1">
      <c r="A145" s="15"/>
      <c r="B145" s="223"/>
      <c r="C145" s="15"/>
      <c r="D145" s="192" t="s">
        <v>218</v>
      </c>
      <c r="E145" s="224" t="s">
        <v>1</v>
      </c>
      <c r="F145" s="225" t="s">
        <v>444</v>
      </c>
      <c r="G145" s="15"/>
      <c r="H145" s="224" t="s">
        <v>1</v>
      </c>
      <c r="I145" s="226"/>
      <c r="J145" s="15"/>
      <c r="K145" s="15"/>
      <c r="L145" s="223"/>
      <c r="M145" s="227"/>
      <c r="N145" s="228"/>
      <c r="O145" s="228"/>
      <c r="P145" s="228"/>
      <c r="Q145" s="228"/>
      <c r="R145" s="228"/>
      <c r="S145" s="228"/>
      <c r="T145" s="229"/>
      <c r="U145" s="15"/>
      <c r="V145" s="15"/>
      <c r="W145" s="15"/>
      <c r="X145" s="15"/>
      <c r="Y145" s="15"/>
      <c r="Z145" s="15"/>
      <c r="AA145" s="15"/>
      <c r="AB145" s="15"/>
      <c r="AC145" s="15"/>
      <c r="AD145" s="15"/>
      <c r="AE145" s="15"/>
      <c r="AT145" s="224" t="s">
        <v>218</v>
      </c>
      <c r="AU145" s="224" t="s">
        <v>88</v>
      </c>
      <c r="AV145" s="15" t="s">
        <v>86</v>
      </c>
      <c r="AW145" s="15" t="s">
        <v>35</v>
      </c>
      <c r="AX145" s="15" t="s">
        <v>79</v>
      </c>
      <c r="AY145" s="224" t="s">
        <v>205</v>
      </c>
    </row>
    <row r="146" s="13" customFormat="1">
      <c r="A146" s="13"/>
      <c r="B146" s="198"/>
      <c r="C146" s="13"/>
      <c r="D146" s="192" t="s">
        <v>218</v>
      </c>
      <c r="E146" s="199" t="s">
        <v>1</v>
      </c>
      <c r="F146" s="200" t="s">
        <v>445</v>
      </c>
      <c r="G146" s="13"/>
      <c r="H146" s="201">
        <v>4896</v>
      </c>
      <c r="I146" s="202"/>
      <c r="J146" s="13"/>
      <c r="K146" s="13"/>
      <c r="L146" s="198"/>
      <c r="M146" s="203"/>
      <c r="N146" s="204"/>
      <c r="O146" s="204"/>
      <c r="P146" s="204"/>
      <c r="Q146" s="204"/>
      <c r="R146" s="204"/>
      <c r="S146" s="204"/>
      <c r="T146" s="205"/>
      <c r="U146" s="13"/>
      <c r="V146" s="13"/>
      <c r="W146" s="13"/>
      <c r="X146" s="13"/>
      <c r="Y146" s="13"/>
      <c r="Z146" s="13"/>
      <c r="AA146" s="13"/>
      <c r="AB146" s="13"/>
      <c r="AC146" s="13"/>
      <c r="AD146" s="13"/>
      <c r="AE146" s="13"/>
      <c r="AT146" s="199" t="s">
        <v>218</v>
      </c>
      <c r="AU146" s="199" t="s">
        <v>88</v>
      </c>
      <c r="AV146" s="13" t="s">
        <v>88</v>
      </c>
      <c r="AW146" s="13" t="s">
        <v>35</v>
      </c>
      <c r="AX146" s="13" t="s">
        <v>79</v>
      </c>
      <c r="AY146" s="199" t="s">
        <v>205</v>
      </c>
    </row>
    <row r="147" s="13" customFormat="1">
      <c r="A147" s="13"/>
      <c r="B147" s="198"/>
      <c r="C147" s="13"/>
      <c r="D147" s="192" t="s">
        <v>218</v>
      </c>
      <c r="E147" s="199" t="s">
        <v>1</v>
      </c>
      <c r="F147" s="200" t="s">
        <v>446</v>
      </c>
      <c r="G147" s="13"/>
      <c r="H147" s="201">
        <v>2296</v>
      </c>
      <c r="I147" s="202"/>
      <c r="J147" s="13"/>
      <c r="K147" s="13"/>
      <c r="L147" s="198"/>
      <c r="M147" s="203"/>
      <c r="N147" s="204"/>
      <c r="O147" s="204"/>
      <c r="P147" s="204"/>
      <c r="Q147" s="204"/>
      <c r="R147" s="204"/>
      <c r="S147" s="204"/>
      <c r="T147" s="205"/>
      <c r="U147" s="13"/>
      <c r="V147" s="13"/>
      <c r="W147" s="13"/>
      <c r="X147" s="13"/>
      <c r="Y147" s="13"/>
      <c r="Z147" s="13"/>
      <c r="AA147" s="13"/>
      <c r="AB147" s="13"/>
      <c r="AC147" s="13"/>
      <c r="AD147" s="13"/>
      <c r="AE147" s="13"/>
      <c r="AT147" s="199" t="s">
        <v>218</v>
      </c>
      <c r="AU147" s="199" t="s">
        <v>88</v>
      </c>
      <c r="AV147" s="13" t="s">
        <v>88</v>
      </c>
      <c r="AW147" s="13" t="s">
        <v>35</v>
      </c>
      <c r="AX147" s="13" t="s">
        <v>79</v>
      </c>
      <c r="AY147" s="199" t="s">
        <v>205</v>
      </c>
    </row>
    <row r="148" s="14" customFormat="1">
      <c r="A148" s="14"/>
      <c r="B148" s="206"/>
      <c r="C148" s="14"/>
      <c r="D148" s="192" t="s">
        <v>218</v>
      </c>
      <c r="E148" s="207" t="s">
        <v>1</v>
      </c>
      <c r="F148" s="208" t="s">
        <v>220</v>
      </c>
      <c r="G148" s="14"/>
      <c r="H148" s="209">
        <v>7192</v>
      </c>
      <c r="I148" s="210"/>
      <c r="J148" s="14"/>
      <c r="K148" s="14"/>
      <c r="L148" s="206"/>
      <c r="M148" s="211"/>
      <c r="N148" s="212"/>
      <c r="O148" s="212"/>
      <c r="P148" s="212"/>
      <c r="Q148" s="212"/>
      <c r="R148" s="212"/>
      <c r="S148" s="212"/>
      <c r="T148" s="213"/>
      <c r="U148" s="14"/>
      <c r="V148" s="14"/>
      <c r="W148" s="14"/>
      <c r="X148" s="14"/>
      <c r="Y148" s="14"/>
      <c r="Z148" s="14"/>
      <c r="AA148" s="14"/>
      <c r="AB148" s="14"/>
      <c r="AC148" s="14"/>
      <c r="AD148" s="14"/>
      <c r="AE148" s="14"/>
      <c r="AT148" s="207" t="s">
        <v>218</v>
      </c>
      <c r="AU148" s="207" t="s">
        <v>88</v>
      </c>
      <c r="AV148" s="14" t="s">
        <v>212</v>
      </c>
      <c r="AW148" s="14" t="s">
        <v>35</v>
      </c>
      <c r="AX148" s="14" t="s">
        <v>86</v>
      </c>
      <c r="AY148" s="207" t="s">
        <v>205</v>
      </c>
    </row>
    <row r="149" s="2" customFormat="1" ht="24.15" customHeight="1">
      <c r="A149" s="38"/>
      <c r="B149" s="179"/>
      <c r="C149" s="180" t="s">
        <v>212</v>
      </c>
      <c r="D149" s="180" t="s">
        <v>207</v>
      </c>
      <c r="E149" s="181" t="s">
        <v>242</v>
      </c>
      <c r="F149" s="182" t="s">
        <v>243</v>
      </c>
      <c r="G149" s="183" t="s">
        <v>233</v>
      </c>
      <c r="H149" s="184">
        <v>11181</v>
      </c>
      <c r="I149" s="185"/>
      <c r="J149" s="184">
        <f>ROUND(I149*H149,2)</f>
        <v>0</v>
      </c>
      <c r="K149" s="182" t="s">
        <v>234</v>
      </c>
      <c r="L149" s="39"/>
      <c r="M149" s="186" t="s">
        <v>1</v>
      </c>
      <c r="N149" s="187" t="s">
        <v>44</v>
      </c>
      <c r="O149" s="77"/>
      <c r="P149" s="188">
        <f>O149*H149</f>
        <v>0</v>
      </c>
      <c r="Q149" s="188">
        <v>0</v>
      </c>
      <c r="R149" s="188">
        <f>Q149*H149</f>
        <v>0</v>
      </c>
      <c r="S149" s="188">
        <v>0</v>
      </c>
      <c r="T149" s="189">
        <f>S149*H149</f>
        <v>0</v>
      </c>
      <c r="U149" s="38"/>
      <c r="V149" s="38"/>
      <c r="W149" s="38"/>
      <c r="X149" s="38"/>
      <c r="Y149" s="38"/>
      <c r="Z149" s="38"/>
      <c r="AA149" s="38"/>
      <c r="AB149" s="38"/>
      <c r="AC149" s="38"/>
      <c r="AD149" s="38"/>
      <c r="AE149" s="38"/>
      <c r="AR149" s="190" t="s">
        <v>212</v>
      </c>
      <c r="AT149" s="190" t="s">
        <v>207</v>
      </c>
      <c r="AU149" s="190" t="s">
        <v>88</v>
      </c>
      <c r="AY149" s="19" t="s">
        <v>205</v>
      </c>
      <c r="BE149" s="191">
        <f>IF(N149="základní",J149,0)</f>
        <v>0</v>
      </c>
      <c r="BF149" s="191">
        <f>IF(N149="snížená",J149,0)</f>
        <v>0</v>
      </c>
      <c r="BG149" s="191">
        <f>IF(N149="zákl. přenesená",J149,0)</f>
        <v>0</v>
      </c>
      <c r="BH149" s="191">
        <f>IF(N149="sníž. přenesená",J149,0)</f>
        <v>0</v>
      </c>
      <c r="BI149" s="191">
        <f>IF(N149="nulová",J149,0)</f>
        <v>0</v>
      </c>
      <c r="BJ149" s="19" t="s">
        <v>86</v>
      </c>
      <c r="BK149" s="191">
        <f>ROUND(I149*H149,2)</f>
        <v>0</v>
      </c>
      <c r="BL149" s="19" t="s">
        <v>212</v>
      </c>
      <c r="BM149" s="190" t="s">
        <v>447</v>
      </c>
    </row>
    <row r="150" s="2" customFormat="1">
      <c r="A150" s="38"/>
      <c r="B150" s="39"/>
      <c r="C150" s="38"/>
      <c r="D150" s="192" t="s">
        <v>214</v>
      </c>
      <c r="E150" s="38"/>
      <c r="F150" s="193" t="s">
        <v>245</v>
      </c>
      <c r="G150" s="38"/>
      <c r="H150" s="38"/>
      <c r="I150" s="194"/>
      <c r="J150" s="38"/>
      <c r="K150" s="38"/>
      <c r="L150" s="39"/>
      <c r="M150" s="195"/>
      <c r="N150" s="196"/>
      <c r="O150" s="77"/>
      <c r="P150" s="77"/>
      <c r="Q150" s="77"/>
      <c r="R150" s="77"/>
      <c r="S150" s="77"/>
      <c r="T150" s="78"/>
      <c r="U150" s="38"/>
      <c r="V150" s="38"/>
      <c r="W150" s="38"/>
      <c r="X150" s="38"/>
      <c r="Y150" s="38"/>
      <c r="Z150" s="38"/>
      <c r="AA150" s="38"/>
      <c r="AB150" s="38"/>
      <c r="AC150" s="38"/>
      <c r="AD150" s="38"/>
      <c r="AE150" s="38"/>
      <c r="AT150" s="19" t="s">
        <v>214</v>
      </c>
      <c r="AU150" s="19" t="s">
        <v>88</v>
      </c>
    </row>
    <row r="151" s="2" customFormat="1">
      <c r="A151" s="38"/>
      <c r="B151" s="39"/>
      <c r="C151" s="38"/>
      <c r="D151" s="192" t="s">
        <v>237</v>
      </c>
      <c r="E151" s="38"/>
      <c r="F151" s="197" t="s">
        <v>246</v>
      </c>
      <c r="G151" s="38"/>
      <c r="H151" s="38"/>
      <c r="I151" s="194"/>
      <c r="J151" s="38"/>
      <c r="K151" s="38"/>
      <c r="L151" s="39"/>
      <c r="M151" s="195"/>
      <c r="N151" s="196"/>
      <c r="O151" s="77"/>
      <c r="P151" s="77"/>
      <c r="Q151" s="77"/>
      <c r="R151" s="77"/>
      <c r="S151" s="77"/>
      <c r="T151" s="78"/>
      <c r="U151" s="38"/>
      <c r="V151" s="38"/>
      <c r="W151" s="38"/>
      <c r="X151" s="38"/>
      <c r="Y151" s="38"/>
      <c r="Z151" s="38"/>
      <c r="AA151" s="38"/>
      <c r="AB151" s="38"/>
      <c r="AC151" s="38"/>
      <c r="AD151" s="38"/>
      <c r="AE151" s="38"/>
      <c r="AT151" s="19" t="s">
        <v>237</v>
      </c>
      <c r="AU151" s="19" t="s">
        <v>88</v>
      </c>
    </row>
    <row r="152" s="15" customFormat="1">
      <c r="A152" s="15"/>
      <c r="B152" s="223"/>
      <c r="C152" s="15"/>
      <c r="D152" s="192" t="s">
        <v>218</v>
      </c>
      <c r="E152" s="224" t="s">
        <v>1</v>
      </c>
      <c r="F152" s="225" t="s">
        <v>247</v>
      </c>
      <c r="G152" s="15"/>
      <c r="H152" s="224" t="s">
        <v>1</v>
      </c>
      <c r="I152" s="226"/>
      <c r="J152" s="15"/>
      <c r="K152" s="15"/>
      <c r="L152" s="223"/>
      <c r="M152" s="227"/>
      <c r="N152" s="228"/>
      <c r="O152" s="228"/>
      <c r="P152" s="228"/>
      <c r="Q152" s="228"/>
      <c r="R152" s="228"/>
      <c r="S152" s="228"/>
      <c r="T152" s="229"/>
      <c r="U152" s="15"/>
      <c r="V152" s="15"/>
      <c r="W152" s="15"/>
      <c r="X152" s="15"/>
      <c r="Y152" s="15"/>
      <c r="Z152" s="15"/>
      <c r="AA152" s="15"/>
      <c r="AB152" s="15"/>
      <c r="AC152" s="15"/>
      <c r="AD152" s="15"/>
      <c r="AE152" s="15"/>
      <c r="AT152" s="224" t="s">
        <v>218</v>
      </c>
      <c r="AU152" s="224" t="s">
        <v>88</v>
      </c>
      <c r="AV152" s="15" t="s">
        <v>86</v>
      </c>
      <c r="AW152" s="15" t="s">
        <v>35</v>
      </c>
      <c r="AX152" s="15" t="s">
        <v>79</v>
      </c>
      <c r="AY152" s="224" t="s">
        <v>205</v>
      </c>
    </row>
    <row r="153" s="13" customFormat="1">
      <c r="A153" s="13"/>
      <c r="B153" s="198"/>
      <c r="C153" s="13"/>
      <c r="D153" s="192" t="s">
        <v>218</v>
      </c>
      <c r="E153" s="199" t="s">
        <v>1</v>
      </c>
      <c r="F153" s="200" t="s">
        <v>448</v>
      </c>
      <c r="G153" s="13"/>
      <c r="H153" s="201">
        <v>4896</v>
      </c>
      <c r="I153" s="202"/>
      <c r="J153" s="13"/>
      <c r="K153" s="13"/>
      <c r="L153" s="198"/>
      <c r="M153" s="203"/>
      <c r="N153" s="204"/>
      <c r="O153" s="204"/>
      <c r="P153" s="204"/>
      <c r="Q153" s="204"/>
      <c r="R153" s="204"/>
      <c r="S153" s="204"/>
      <c r="T153" s="205"/>
      <c r="U153" s="13"/>
      <c r="V153" s="13"/>
      <c r="W153" s="13"/>
      <c r="X153" s="13"/>
      <c r="Y153" s="13"/>
      <c r="Z153" s="13"/>
      <c r="AA153" s="13"/>
      <c r="AB153" s="13"/>
      <c r="AC153" s="13"/>
      <c r="AD153" s="13"/>
      <c r="AE153" s="13"/>
      <c r="AT153" s="199" t="s">
        <v>218</v>
      </c>
      <c r="AU153" s="199" t="s">
        <v>88</v>
      </c>
      <c r="AV153" s="13" t="s">
        <v>88</v>
      </c>
      <c r="AW153" s="13" t="s">
        <v>35</v>
      </c>
      <c r="AX153" s="13" t="s">
        <v>79</v>
      </c>
      <c r="AY153" s="199" t="s">
        <v>205</v>
      </c>
    </row>
    <row r="154" s="15" customFormat="1">
      <c r="A154" s="15"/>
      <c r="B154" s="223"/>
      <c r="C154" s="15"/>
      <c r="D154" s="192" t="s">
        <v>218</v>
      </c>
      <c r="E154" s="224" t="s">
        <v>1</v>
      </c>
      <c r="F154" s="225" t="s">
        <v>449</v>
      </c>
      <c r="G154" s="15"/>
      <c r="H154" s="224" t="s">
        <v>1</v>
      </c>
      <c r="I154" s="226"/>
      <c r="J154" s="15"/>
      <c r="K154" s="15"/>
      <c r="L154" s="223"/>
      <c r="M154" s="227"/>
      <c r="N154" s="228"/>
      <c r="O154" s="228"/>
      <c r="P154" s="228"/>
      <c r="Q154" s="228"/>
      <c r="R154" s="228"/>
      <c r="S154" s="228"/>
      <c r="T154" s="229"/>
      <c r="U154" s="15"/>
      <c r="V154" s="15"/>
      <c r="W154" s="15"/>
      <c r="X154" s="15"/>
      <c r="Y154" s="15"/>
      <c r="Z154" s="15"/>
      <c r="AA154" s="15"/>
      <c r="AB154" s="15"/>
      <c r="AC154" s="15"/>
      <c r="AD154" s="15"/>
      <c r="AE154" s="15"/>
      <c r="AT154" s="224" t="s">
        <v>218</v>
      </c>
      <c r="AU154" s="224" t="s">
        <v>88</v>
      </c>
      <c r="AV154" s="15" t="s">
        <v>86</v>
      </c>
      <c r="AW154" s="15" t="s">
        <v>35</v>
      </c>
      <c r="AX154" s="15" t="s">
        <v>79</v>
      </c>
      <c r="AY154" s="224" t="s">
        <v>205</v>
      </c>
    </row>
    <row r="155" s="13" customFormat="1">
      <c r="A155" s="13"/>
      <c r="B155" s="198"/>
      <c r="C155" s="13"/>
      <c r="D155" s="192" t="s">
        <v>218</v>
      </c>
      <c r="E155" s="199" t="s">
        <v>1</v>
      </c>
      <c r="F155" s="200" t="s">
        <v>450</v>
      </c>
      <c r="G155" s="13"/>
      <c r="H155" s="201">
        <v>5947</v>
      </c>
      <c r="I155" s="202"/>
      <c r="J155" s="13"/>
      <c r="K155" s="13"/>
      <c r="L155" s="198"/>
      <c r="M155" s="203"/>
      <c r="N155" s="204"/>
      <c r="O155" s="204"/>
      <c r="P155" s="204"/>
      <c r="Q155" s="204"/>
      <c r="R155" s="204"/>
      <c r="S155" s="204"/>
      <c r="T155" s="205"/>
      <c r="U155" s="13"/>
      <c r="V155" s="13"/>
      <c r="W155" s="13"/>
      <c r="X155" s="13"/>
      <c r="Y155" s="13"/>
      <c r="Z155" s="13"/>
      <c r="AA155" s="13"/>
      <c r="AB155" s="13"/>
      <c r="AC155" s="13"/>
      <c r="AD155" s="13"/>
      <c r="AE155" s="13"/>
      <c r="AT155" s="199" t="s">
        <v>218</v>
      </c>
      <c r="AU155" s="199" t="s">
        <v>88</v>
      </c>
      <c r="AV155" s="13" t="s">
        <v>88</v>
      </c>
      <c r="AW155" s="13" t="s">
        <v>35</v>
      </c>
      <c r="AX155" s="13" t="s">
        <v>79</v>
      </c>
      <c r="AY155" s="199" t="s">
        <v>205</v>
      </c>
    </row>
    <row r="156" s="13" customFormat="1">
      <c r="A156" s="13"/>
      <c r="B156" s="198"/>
      <c r="C156" s="13"/>
      <c r="D156" s="192" t="s">
        <v>218</v>
      </c>
      <c r="E156" s="199" t="s">
        <v>1</v>
      </c>
      <c r="F156" s="200" t="s">
        <v>451</v>
      </c>
      <c r="G156" s="13"/>
      <c r="H156" s="201">
        <v>28</v>
      </c>
      <c r="I156" s="202"/>
      <c r="J156" s="13"/>
      <c r="K156" s="13"/>
      <c r="L156" s="198"/>
      <c r="M156" s="203"/>
      <c r="N156" s="204"/>
      <c r="O156" s="204"/>
      <c r="P156" s="204"/>
      <c r="Q156" s="204"/>
      <c r="R156" s="204"/>
      <c r="S156" s="204"/>
      <c r="T156" s="205"/>
      <c r="U156" s="13"/>
      <c r="V156" s="13"/>
      <c r="W156" s="13"/>
      <c r="X156" s="13"/>
      <c r="Y156" s="13"/>
      <c r="Z156" s="13"/>
      <c r="AA156" s="13"/>
      <c r="AB156" s="13"/>
      <c r="AC156" s="13"/>
      <c r="AD156" s="13"/>
      <c r="AE156" s="13"/>
      <c r="AT156" s="199" t="s">
        <v>218</v>
      </c>
      <c r="AU156" s="199" t="s">
        <v>88</v>
      </c>
      <c r="AV156" s="13" t="s">
        <v>88</v>
      </c>
      <c r="AW156" s="13" t="s">
        <v>35</v>
      </c>
      <c r="AX156" s="13" t="s">
        <v>79</v>
      </c>
      <c r="AY156" s="199" t="s">
        <v>205</v>
      </c>
    </row>
    <row r="157" s="15" customFormat="1">
      <c r="A157" s="15"/>
      <c r="B157" s="223"/>
      <c r="C157" s="15"/>
      <c r="D157" s="192" t="s">
        <v>218</v>
      </c>
      <c r="E157" s="224" t="s">
        <v>1</v>
      </c>
      <c r="F157" s="225" t="s">
        <v>452</v>
      </c>
      <c r="G157" s="15"/>
      <c r="H157" s="224" t="s">
        <v>1</v>
      </c>
      <c r="I157" s="226"/>
      <c r="J157" s="15"/>
      <c r="K157" s="15"/>
      <c r="L157" s="223"/>
      <c r="M157" s="227"/>
      <c r="N157" s="228"/>
      <c r="O157" s="228"/>
      <c r="P157" s="228"/>
      <c r="Q157" s="228"/>
      <c r="R157" s="228"/>
      <c r="S157" s="228"/>
      <c r="T157" s="229"/>
      <c r="U157" s="15"/>
      <c r="V157" s="15"/>
      <c r="W157" s="15"/>
      <c r="X157" s="15"/>
      <c r="Y157" s="15"/>
      <c r="Z157" s="15"/>
      <c r="AA157" s="15"/>
      <c r="AB157" s="15"/>
      <c r="AC157" s="15"/>
      <c r="AD157" s="15"/>
      <c r="AE157" s="15"/>
      <c r="AT157" s="224" t="s">
        <v>218</v>
      </c>
      <c r="AU157" s="224" t="s">
        <v>88</v>
      </c>
      <c r="AV157" s="15" t="s">
        <v>86</v>
      </c>
      <c r="AW157" s="15" t="s">
        <v>35</v>
      </c>
      <c r="AX157" s="15" t="s">
        <v>79</v>
      </c>
      <c r="AY157" s="224" t="s">
        <v>205</v>
      </c>
    </row>
    <row r="158" s="13" customFormat="1">
      <c r="A158" s="13"/>
      <c r="B158" s="198"/>
      <c r="C158" s="13"/>
      <c r="D158" s="192" t="s">
        <v>218</v>
      </c>
      <c r="E158" s="199" t="s">
        <v>1</v>
      </c>
      <c r="F158" s="200" t="s">
        <v>453</v>
      </c>
      <c r="G158" s="13"/>
      <c r="H158" s="201">
        <v>56</v>
      </c>
      <c r="I158" s="202"/>
      <c r="J158" s="13"/>
      <c r="K158" s="13"/>
      <c r="L158" s="198"/>
      <c r="M158" s="203"/>
      <c r="N158" s="204"/>
      <c r="O158" s="204"/>
      <c r="P158" s="204"/>
      <c r="Q158" s="204"/>
      <c r="R158" s="204"/>
      <c r="S158" s="204"/>
      <c r="T158" s="205"/>
      <c r="U158" s="13"/>
      <c r="V158" s="13"/>
      <c r="W158" s="13"/>
      <c r="X158" s="13"/>
      <c r="Y158" s="13"/>
      <c r="Z158" s="13"/>
      <c r="AA158" s="13"/>
      <c r="AB158" s="13"/>
      <c r="AC158" s="13"/>
      <c r="AD158" s="13"/>
      <c r="AE158" s="13"/>
      <c r="AT158" s="199" t="s">
        <v>218</v>
      </c>
      <c r="AU158" s="199" t="s">
        <v>88</v>
      </c>
      <c r="AV158" s="13" t="s">
        <v>88</v>
      </c>
      <c r="AW158" s="13" t="s">
        <v>35</v>
      </c>
      <c r="AX158" s="13" t="s">
        <v>79</v>
      </c>
      <c r="AY158" s="199" t="s">
        <v>205</v>
      </c>
    </row>
    <row r="159" s="15" customFormat="1">
      <c r="A159" s="15"/>
      <c r="B159" s="223"/>
      <c r="C159" s="15"/>
      <c r="D159" s="192" t="s">
        <v>218</v>
      </c>
      <c r="E159" s="224" t="s">
        <v>1</v>
      </c>
      <c r="F159" s="225" t="s">
        <v>253</v>
      </c>
      <c r="G159" s="15"/>
      <c r="H159" s="224" t="s">
        <v>1</v>
      </c>
      <c r="I159" s="226"/>
      <c r="J159" s="15"/>
      <c r="K159" s="15"/>
      <c r="L159" s="223"/>
      <c r="M159" s="227"/>
      <c r="N159" s="228"/>
      <c r="O159" s="228"/>
      <c r="P159" s="228"/>
      <c r="Q159" s="228"/>
      <c r="R159" s="228"/>
      <c r="S159" s="228"/>
      <c r="T159" s="229"/>
      <c r="U159" s="15"/>
      <c r="V159" s="15"/>
      <c r="W159" s="15"/>
      <c r="X159" s="15"/>
      <c r="Y159" s="15"/>
      <c r="Z159" s="15"/>
      <c r="AA159" s="15"/>
      <c r="AB159" s="15"/>
      <c r="AC159" s="15"/>
      <c r="AD159" s="15"/>
      <c r="AE159" s="15"/>
      <c r="AT159" s="224" t="s">
        <v>218</v>
      </c>
      <c r="AU159" s="224" t="s">
        <v>88</v>
      </c>
      <c r="AV159" s="15" t="s">
        <v>86</v>
      </c>
      <c r="AW159" s="15" t="s">
        <v>35</v>
      </c>
      <c r="AX159" s="15" t="s">
        <v>79</v>
      </c>
      <c r="AY159" s="224" t="s">
        <v>205</v>
      </c>
    </row>
    <row r="160" s="15" customFormat="1">
      <c r="A160" s="15"/>
      <c r="B160" s="223"/>
      <c r="C160" s="15"/>
      <c r="D160" s="192" t="s">
        <v>218</v>
      </c>
      <c r="E160" s="224" t="s">
        <v>1</v>
      </c>
      <c r="F160" s="225" t="s">
        <v>254</v>
      </c>
      <c r="G160" s="15"/>
      <c r="H160" s="224" t="s">
        <v>1</v>
      </c>
      <c r="I160" s="226"/>
      <c r="J160" s="15"/>
      <c r="K160" s="15"/>
      <c r="L160" s="223"/>
      <c r="M160" s="227"/>
      <c r="N160" s="228"/>
      <c r="O160" s="228"/>
      <c r="P160" s="228"/>
      <c r="Q160" s="228"/>
      <c r="R160" s="228"/>
      <c r="S160" s="228"/>
      <c r="T160" s="229"/>
      <c r="U160" s="15"/>
      <c r="V160" s="15"/>
      <c r="W160" s="15"/>
      <c r="X160" s="15"/>
      <c r="Y160" s="15"/>
      <c r="Z160" s="15"/>
      <c r="AA160" s="15"/>
      <c r="AB160" s="15"/>
      <c r="AC160" s="15"/>
      <c r="AD160" s="15"/>
      <c r="AE160" s="15"/>
      <c r="AT160" s="224" t="s">
        <v>218</v>
      </c>
      <c r="AU160" s="224" t="s">
        <v>88</v>
      </c>
      <c r="AV160" s="15" t="s">
        <v>86</v>
      </c>
      <c r="AW160" s="15" t="s">
        <v>35</v>
      </c>
      <c r="AX160" s="15" t="s">
        <v>79</v>
      </c>
      <c r="AY160" s="224" t="s">
        <v>205</v>
      </c>
    </row>
    <row r="161" s="13" customFormat="1">
      <c r="A161" s="13"/>
      <c r="B161" s="198"/>
      <c r="C161" s="13"/>
      <c r="D161" s="192" t="s">
        <v>218</v>
      </c>
      <c r="E161" s="199" t="s">
        <v>1</v>
      </c>
      <c r="F161" s="200" t="s">
        <v>454</v>
      </c>
      <c r="G161" s="13"/>
      <c r="H161" s="201">
        <v>248</v>
      </c>
      <c r="I161" s="202"/>
      <c r="J161" s="13"/>
      <c r="K161" s="13"/>
      <c r="L161" s="198"/>
      <c r="M161" s="203"/>
      <c r="N161" s="204"/>
      <c r="O161" s="204"/>
      <c r="P161" s="204"/>
      <c r="Q161" s="204"/>
      <c r="R161" s="204"/>
      <c r="S161" s="204"/>
      <c r="T161" s="205"/>
      <c r="U161" s="13"/>
      <c r="V161" s="13"/>
      <c r="W161" s="13"/>
      <c r="X161" s="13"/>
      <c r="Y161" s="13"/>
      <c r="Z161" s="13"/>
      <c r="AA161" s="13"/>
      <c r="AB161" s="13"/>
      <c r="AC161" s="13"/>
      <c r="AD161" s="13"/>
      <c r="AE161" s="13"/>
      <c r="AT161" s="199" t="s">
        <v>218</v>
      </c>
      <c r="AU161" s="199" t="s">
        <v>88</v>
      </c>
      <c r="AV161" s="13" t="s">
        <v>88</v>
      </c>
      <c r="AW161" s="13" t="s">
        <v>35</v>
      </c>
      <c r="AX161" s="13" t="s">
        <v>79</v>
      </c>
      <c r="AY161" s="199" t="s">
        <v>205</v>
      </c>
    </row>
    <row r="162" s="15" customFormat="1">
      <c r="A162" s="15"/>
      <c r="B162" s="223"/>
      <c r="C162" s="15"/>
      <c r="D162" s="192" t="s">
        <v>218</v>
      </c>
      <c r="E162" s="224" t="s">
        <v>1</v>
      </c>
      <c r="F162" s="225" t="s">
        <v>455</v>
      </c>
      <c r="G162" s="15"/>
      <c r="H162" s="224" t="s">
        <v>1</v>
      </c>
      <c r="I162" s="226"/>
      <c r="J162" s="15"/>
      <c r="K162" s="15"/>
      <c r="L162" s="223"/>
      <c r="M162" s="227"/>
      <c r="N162" s="228"/>
      <c r="O162" s="228"/>
      <c r="P162" s="228"/>
      <c r="Q162" s="228"/>
      <c r="R162" s="228"/>
      <c r="S162" s="228"/>
      <c r="T162" s="229"/>
      <c r="U162" s="15"/>
      <c r="V162" s="15"/>
      <c r="W162" s="15"/>
      <c r="X162" s="15"/>
      <c r="Y162" s="15"/>
      <c r="Z162" s="15"/>
      <c r="AA162" s="15"/>
      <c r="AB162" s="15"/>
      <c r="AC162" s="15"/>
      <c r="AD162" s="15"/>
      <c r="AE162" s="15"/>
      <c r="AT162" s="224" t="s">
        <v>218</v>
      </c>
      <c r="AU162" s="224" t="s">
        <v>88</v>
      </c>
      <c r="AV162" s="15" t="s">
        <v>86</v>
      </c>
      <c r="AW162" s="15" t="s">
        <v>35</v>
      </c>
      <c r="AX162" s="15" t="s">
        <v>79</v>
      </c>
      <c r="AY162" s="224" t="s">
        <v>205</v>
      </c>
    </row>
    <row r="163" s="13" customFormat="1">
      <c r="A163" s="13"/>
      <c r="B163" s="198"/>
      <c r="C163" s="13"/>
      <c r="D163" s="192" t="s">
        <v>218</v>
      </c>
      <c r="E163" s="199" t="s">
        <v>1</v>
      </c>
      <c r="F163" s="200" t="s">
        <v>456</v>
      </c>
      <c r="G163" s="13"/>
      <c r="H163" s="201">
        <v>6</v>
      </c>
      <c r="I163" s="202"/>
      <c r="J163" s="13"/>
      <c r="K163" s="13"/>
      <c r="L163" s="198"/>
      <c r="M163" s="203"/>
      <c r="N163" s="204"/>
      <c r="O163" s="204"/>
      <c r="P163" s="204"/>
      <c r="Q163" s="204"/>
      <c r="R163" s="204"/>
      <c r="S163" s="204"/>
      <c r="T163" s="205"/>
      <c r="U163" s="13"/>
      <c r="V163" s="13"/>
      <c r="W163" s="13"/>
      <c r="X163" s="13"/>
      <c r="Y163" s="13"/>
      <c r="Z163" s="13"/>
      <c r="AA163" s="13"/>
      <c r="AB163" s="13"/>
      <c r="AC163" s="13"/>
      <c r="AD163" s="13"/>
      <c r="AE163" s="13"/>
      <c r="AT163" s="199" t="s">
        <v>218</v>
      </c>
      <c r="AU163" s="199" t="s">
        <v>88</v>
      </c>
      <c r="AV163" s="13" t="s">
        <v>88</v>
      </c>
      <c r="AW163" s="13" t="s">
        <v>35</v>
      </c>
      <c r="AX163" s="13" t="s">
        <v>79</v>
      </c>
      <c r="AY163" s="199" t="s">
        <v>205</v>
      </c>
    </row>
    <row r="164" s="14" customFormat="1">
      <c r="A164" s="14"/>
      <c r="B164" s="206"/>
      <c r="C164" s="14"/>
      <c r="D164" s="192" t="s">
        <v>218</v>
      </c>
      <c r="E164" s="207" t="s">
        <v>1</v>
      </c>
      <c r="F164" s="208" t="s">
        <v>220</v>
      </c>
      <c r="G164" s="14"/>
      <c r="H164" s="209">
        <v>11181</v>
      </c>
      <c r="I164" s="210"/>
      <c r="J164" s="14"/>
      <c r="K164" s="14"/>
      <c r="L164" s="206"/>
      <c r="M164" s="211"/>
      <c r="N164" s="212"/>
      <c r="O164" s="212"/>
      <c r="P164" s="212"/>
      <c r="Q164" s="212"/>
      <c r="R164" s="212"/>
      <c r="S164" s="212"/>
      <c r="T164" s="213"/>
      <c r="U164" s="14"/>
      <c r="V164" s="14"/>
      <c r="W164" s="14"/>
      <c r="X164" s="14"/>
      <c r="Y164" s="14"/>
      <c r="Z164" s="14"/>
      <c r="AA164" s="14"/>
      <c r="AB164" s="14"/>
      <c r="AC164" s="14"/>
      <c r="AD164" s="14"/>
      <c r="AE164" s="14"/>
      <c r="AT164" s="207" t="s">
        <v>218</v>
      </c>
      <c r="AU164" s="207" t="s">
        <v>88</v>
      </c>
      <c r="AV164" s="14" t="s">
        <v>212</v>
      </c>
      <c r="AW164" s="14" t="s">
        <v>35</v>
      </c>
      <c r="AX164" s="14" t="s">
        <v>86</v>
      </c>
      <c r="AY164" s="207" t="s">
        <v>205</v>
      </c>
    </row>
    <row r="165" s="2" customFormat="1" ht="24.15" customHeight="1">
      <c r="A165" s="38"/>
      <c r="B165" s="179"/>
      <c r="C165" s="180" t="s">
        <v>258</v>
      </c>
      <c r="D165" s="180" t="s">
        <v>207</v>
      </c>
      <c r="E165" s="181" t="s">
        <v>259</v>
      </c>
      <c r="F165" s="182" t="s">
        <v>260</v>
      </c>
      <c r="G165" s="183" t="s">
        <v>233</v>
      </c>
      <c r="H165" s="184">
        <v>2296</v>
      </c>
      <c r="I165" s="185"/>
      <c r="J165" s="184">
        <f>ROUND(I165*H165,2)</f>
        <v>0</v>
      </c>
      <c r="K165" s="182" t="s">
        <v>211</v>
      </c>
      <c r="L165" s="39"/>
      <c r="M165" s="186" t="s">
        <v>1</v>
      </c>
      <c r="N165" s="187" t="s">
        <v>44</v>
      </c>
      <c r="O165" s="77"/>
      <c r="P165" s="188">
        <f>O165*H165</f>
        <v>0</v>
      </c>
      <c r="Q165" s="188">
        <v>0</v>
      </c>
      <c r="R165" s="188">
        <f>Q165*H165</f>
        <v>0</v>
      </c>
      <c r="S165" s="188">
        <v>0</v>
      </c>
      <c r="T165" s="189">
        <f>S165*H165</f>
        <v>0</v>
      </c>
      <c r="U165" s="38"/>
      <c r="V165" s="38"/>
      <c r="W165" s="38"/>
      <c r="X165" s="38"/>
      <c r="Y165" s="38"/>
      <c r="Z165" s="38"/>
      <c r="AA165" s="38"/>
      <c r="AB165" s="38"/>
      <c r="AC165" s="38"/>
      <c r="AD165" s="38"/>
      <c r="AE165" s="38"/>
      <c r="AR165" s="190" t="s">
        <v>212</v>
      </c>
      <c r="AT165" s="190" t="s">
        <v>207</v>
      </c>
      <c r="AU165" s="190" t="s">
        <v>88</v>
      </c>
      <c r="AY165" s="19" t="s">
        <v>205</v>
      </c>
      <c r="BE165" s="191">
        <f>IF(N165="základní",J165,0)</f>
        <v>0</v>
      </c>
      <c r="BF165" s="191">
        <f>IF(N165="snížená",J165,0)</f>
        <v>0</v>
      </c>
      <c r="BG165" s="191">
        <f>IF(N165="zákl. přenesená",J165,0)</f>
        <v>0</v>
      </c>
      <c r="BH165" s="191">
        <f>IF(N165="sníž. přenesená",J165,0)</f>
        <v>0</v>
      </c>
      <c r="BI165" s="191">
        <f>IF(N165="nulová",J165,0)</f>
        <v>0</v>
      </c>
      <c r="BJ165" s="19" t="s">
        <v>86</v>
      </c>
      <c r="BK165" s="191">
        <f>ROUND(I165*H165,2)</f>
        <v>0</v>
      </c>
      <c r="BL165" s="19" t="s">
        <v>212</v>
      </c>
      <c r="BM165" s="190" t="s">
        <v>457</v>
      </c>
    </row>
    <row r="166" s="13" customFormat="1">
      <c r="A166" s="13"/>
      <c r="B166" s="198"/>
      <c r="C166" s="13"/>
      <c r="D166" s="192" t="s">
        <v>218</v>
      </c>
      <c r="E166" s="199" t="s">
        <v>1</v>
      </c>
      <c r="F166" s="200" t="s">
        <v>458</v>
      </c>
      <c r="G166" s="13"/>
      <c r="H166" s="201">
        <v>2296</v>
      </c>
      <c r="I166" s="202"/>
      <c r="J166" s="13"/>
      <c r="K166" s="13"/>
      <c r="L166" s="198"/>
      <c r="M166" s="203"/>
      <c r="N166" s="204"/>
      <c r="O166" s="204"/>
      <c r="P166" s="204"/>
      <c r="Q166" s="204"/>
      <c r="R166" s="204"/>
      <c r="S166" s="204"/>
      <c r="T166" s="205"/>
      <c r="U166" s="13"/>
      <c r="V166" s="13"/>
      <c r="W166" s="13"/>
      <c r="X166" s="13"/>
      <c r="Y166" s="13"/>
      <c r="Z166" s="13"/>
      <c r="AA166" s="13"/>
      <c r="AB166" s="13"/>
      <c r="AC166" s="13"/>
      <c r="AD166" s="13"/>
      <c r="AE166" s="13"/>
      <c r="AT166" s="199" t="s">
        <v>218</v>
      </c>
      <c r="AU166" s="199" t="s">
        <v>88</v>
      </c>
      <c r="AV166" s="13" t="s">
        <v>88</v>
      </c>
      <c r="AW166" s="13" t="s">
        <v>35</v>
      </c>
      <c r="AX166" s="13" t="s">
        <v>79</v>
      </c>
      <c r="AY166" s="199" t="s">
        <v>205</v>
      </c>
    </row>
    <row r="167" s="14" customFormat="1">
      <c r="A167" s="14"/>
      <c r="B167" s="206"/>
      <c r="C167" s="14"/>
      <c r="D167" s="192" t="s">
        <v>218</v>
      </c>
      <c r="E167" s="207" t="s">
        <v>1</v>
      </c>
      <c r="F167" s="208" t="s">
        <v>220</v>
      </c>
      <c r="G167" s="14"/>
      <c r="H167" s="209">
        <v>2296</v>
      </c>
      <c r="I167" s="210"/>
      <c r="J167" s="14"/>
      <c r="K167" s="14"/>
      <c r="L167" s="206"/>
      <c r="M167" s="211"/>
      <c r="N167" s="212"/>
      <c r="O167" s="212"/>
      <c r="P167" s="212"/>
      <c r="Q167" s="212"/>
      <c r="R167" s="212"/>
      <c r="S167" s="212"/>
      <c r="T167" s="213"/>
      <c r="U167" s="14"/>
      <c r="V167" s="14"/>
      <c r="W167" s="14"/>
      <c r="X167" s="14"/>
      <c r="Y167" s="14"/>
      <c r="Z167" s="14"/>
      <c r="AA167" s="14"/>
      <c r="AB167" s="14"/>
      <c r="AC167" s="14"/>
      <c r="AD167" s="14"/>
      <c r="AE167" s="14"/>
      <c r="AT167" s="207" t="s">
        <v>218</v>
      </c>
      <c r="AU167" s="207" t="s">
        <v>88</v>
      </c>
      <c r="AV167" s="14" t="s">
        <v>212</v>
      </c>
      <c r="AW167" s="14" t="s">
        <v>35</v>
      </c>
      <c r="AX167" s="14" t="s">
        <v>86</v>
      </c>
      <c r="AY167" s="207" t="s">
        <v>205</v>
      </c>
    </row>
    <row r="168" s="2" customFormat="1" ht="21.75" customHeight="1">
      <c r="A168" s="38"/>
      <c r="B168" s="179"/>
      <c r="C168" s="180" t="s">
        <v>263</v>
      </c>
      <c r="D168" s="180" t="s">
        <v>207</v>
      </c>
      <c r="E168" s="181" t="s">
        <v>264</v>
      </c>
      <c r="F168" s="182" t="s">
        <v>265</v>
      </c>
      <c r="G168" s="183" t="s">
        <v>233</v>
      </c>
      <c r="H168" s="184">
        <v>6257</v>
      </c>
      <c r="I168" s="185"/>
      <c r="J168" s="184">
        <f>ROUND(I168*H168,2)</f>
        <v>0</v>
      </c>
      <c r="K168" s="182" t="s">
        <v>234</v>
      </c>
      <c r="L168" s="39"/>
      <c r="M168" s="186" t="s">
        <v>1</v>
      </c>
      <c r="N168" s="187" t="s">
        <v>44</v>
      </c>
      <c r="O168" s="77"/>
      <c r="P168" s="188">
        <f>O168*H168</f>
        <v>0</v>
      </c>
      <c r="Q168" s="188">
        <v>0</v>
      </c>
      <c r="R168" s="188">
        <f>Q168*H168</f>
        <v>0</v>
      </c>
      <c r="S168" s="188">
        <v>0</v>
      </c>
      <c r="T168" s="189">
        <f>S168*H168</f>
        <v>0</v>
      </c>
      <c r="U168" s="38"/>
      <c r="V168" s="38"/>
      <c r="W168" s="38"/>
      <c r="X168" s="38"/>
      <c r="Y168" s="38"/>
      <c r="Z168" s="38"/>
      <c r="AA168" s="38"/>
      <c r="AB168" s="38"/>
      <c r="AC168" s="38"/>
      <c r="AD168" s="38"/>
      <c r="AE168" s="38"/>
      <c r="AR168" s="190" t="s">
        <v>212</v>
      </c>
      <c r="AT168" s="190" t="s">
        <v>207</v>
      </c>
      <c r="AU168" s="190" t="s">
        <v>88</v>
      </c>
      <c r="AY168" s="19" t="s">
        <v>205</v>
      </c>
      <c r="BE168" s="191">
        <f>IF(N168="základní",J168,0)</f>
        <v>0</v>
      </c>
      <c r="BF168" s="191">
        <f>IF(N168="snížená",J168,0)</f>
        <v>0</v>
      </c>
      <c r="BG168" s="191">
        <f>IF(N168="zákl. přenesená",J168,0)</f>
        <v>0</v>
      </c>
      <c r="BH168" s="191">
        <f>IF(N168="sníž. přenesená",J168,0)</f>
        <v>0</v>
      </c>
      <c r="BI168" s="191">
        <f>IF(N168="nulová",J168,0)</f>
        <v>0</v>
      </c>
      <c r="BJ168" s="19" t="s">
        <v>86</v>
      </c>
      <c r="BK168" s="191">
        <f>ROUND(I168*H168,2)</f>
        <v>0</v>
      </c>
      <c r="BL168" s="19" t="s">
        <v>212</v>
      </c>
      <c r="BM168" s="190" t="s">
        <v>459</v>
      </c>
    </row>
    <row r="169" s="2" customFormat="1">
      <c r="A169" s="38"/>
      <c r="B169" s="39"/>
      <c r="C169" s="38"/>
      <c r="D169" s="192" t="s">
        <v>214</v>
      </c>
      <c r="E169" s="38"/>
      <c r="F169" s="193" t="s">
        <v>267</v>
      </c>
      <c r="G169" s="38"/>
      <c r="H169" s="38"/>
      <c r="I169" s="194"/>
      <c r="J169" s="38"/>
      <c r="K169" s="38"/>
      <c r="L169" s="39"/>
      <c r="M169" s="195"/>
      <c r="N169" s="196"/>
      <c r="O169" s="77"/>
      <c r="P169" s="77"/>
      <c r="Q169" s="77"/>
      <c r="R169" s="77"/>
      <c r="S169" s="77"/>
      <c r="T169" s="78"/>
      <c r="U169" s="38"/>
      <c r="V169" s="38"/>
      <c r="W169" s="38"/>
      <c r="X169" s="38"/>
      <c r="Y169" s="38"/>
      <c r="Z169" s="38"/>
      <c r="AA169" s="38"/>
      <c r="AB169" s="38"/>
      <c r="AC169" s="38"/>
      <c r="AD169" s="38"/>
      <c r="AE169" s="38"/>
      <c r="AT169" s="19" t="s">
        <v>214</v>
      </c>
      <c r="AU169" s="19" t="s">
        <v>88</v>
      </c>
    </row>
    <row r="170" s="2" customFormat="1">
      <c r="A170" s="38"/>
      <c r="B170" s="39"/>
      <c r="C170" s="38"/>
      <c r="D170" s="192" t="s">
        <v>237</v>
      </c>
      <c r="E170" s="38"/>
      <c r="F170" s="197" t="s">
        <v>268</v>
      </c>
      <c r="G170" s="38"/>
      <c r="H170" s="38"/>
      <c r="I170" s="194"/>
      <c r="J170" s="38"/>
      <c r="K170" s="38"/>
      <c r="L170" s="39"/>
      <c r="M170" s="195"/>
      <c r="N170" s="196"/>
      <c r="O170" s="77"/>
      <c r="P170" s="77"/>
      <c r="Q170" s="77"/>
      <c r="R170" s="77"/>
      <c r="S170" s="77"/>
      <c r="T170" s="78"/>
      <c r="U170" s="38"/>
      <c r="V170" s="38"/>
      <c r="W170" s="38"/>
      <c r="X170" s="38"/>
      <c r="Y170" s="38"/>
      <c r="Z170" s="38"/>
      <c r="AA170" s="38"/>
      <c r="AB170" s="38"/>
      <c r="AC170" s="38"/>
      <c r="AD170" s="38"/>
      <c r="AE170" s="38"/>
      <c r="AT170" s="19" t="s">
        <v>237</v>
      </c>
      <c r="AU170" s="19" t="s">
        <v>88</v>
      </c>
    </row>
    <row r="171" s="15" customFormat="1">
      <c r="A171" s="15"/>
      <c r="B171" s="223"/>
      <c r="C171" s="15"/>
      <c r="D171" s="192" t="s">
        <v>218</v>
      </c>
      <c r="E171" s="224" t="s">
        <v>1</v>
      </c>
      <c r="F171" s="225" t="s">
        <v>269</v>
      </c>
      <c r="G171" s="15"/>
      <c r="H171" s="224" t="s">
        <v>1</v>
      </c>
      <c r="I171" s="226"/>
      <c r="J171" s="15"/>
      <c r="K171" s="15"/>
      <c r="L171" s="223"/>
      <c r="M171" s="227"/>
      <c r="N171" s="228"/>
      <c r="O171" s="228"/>
      <c r="P171" s="228"/>
      <c r="Q171" s="228"/>
      <c r="R171" s="228"/>
      <c r="S171" s="228"/>
      <c r="T171" s="229"/>
      <c r="U171" s="15"/>
      <c r="V171" s="15"/>
      <c r="W171" s="15"/>
      <c r="X171" s="15"/>
      <c r="Y171" s="15"/>
      <c r="Z171" s="15"/>
      <c r="AA171" s="15"/>
      <c r="AB171" s="15"/>
      <c r="AC171" s="15"/>
      <c r="AD171" s="15"/>
      <c r="AE171" s="15"/>
      <c r="AT171" s="224" t="s">
        <v>218</v>
      </c>
      <c r="AU171" s="224" t="s">
        <v>88</v>
      </c>
      <c r="AV171" s="15" t="s">
        <v>86</v>
      </c>
      <c r="AW171" s="15" t="s">
        <v>35</v>
      </c>
      <c r="AX171" s="15" t="s">
        <v>79</v>
      </c>
      <c r="AY171" s="224" t="s">
        <v>205</v>
      </c>
    </row>
    <row r="172" s="13" customFormat="1">
      <c r="A172" s="13"/>
      <c r="B172" s="198"/>
      <c r="C172" s="13"/>
      <c r="D172" s="192" t="s">
        <v>218</v>
      </c>
      <c r="E172" s="199" t="s">
        <v>1</v>
      </c>
      <c r="F172" s="200" t="s">
        <v>460</v>
      </c>
      <c r="G172" s="13"/>
      <c r="H172" s="201">
        <v>5947</v>
      </c>
      <c r="I172" s="202"/>
      <c r="J172" s="13"/>
      <c r="K172" s="13"/>
      <c r="L172" s="198"/>
      <c r="M172" s="203"/>
      <c r="N172" s="204"/>
      <c r="O172" s="204"/>
      <c r="P172" s="204"/>
      <c r="Q172" s="204"/>
      <c r="R172" s="204"/>
      <c r="S172" s="204"/>
      <c r="T172" s="205"/>
      <c r="U172" s="13"/>
      <c r="V172" s="13"/>
      <c r="W172" s="13"/>
      <c r="X172" s="13"/>
      <c r="Y172" s="13"/>
      <c r="Z172" s="13"/>
      <c r="AA172" s="13"/>
      <c r="AB172" s="13"/>
      <c r="AC172" s="13"/>
      <c r="AD172" s="13"/>
      <c r="AE172" s="13"/>
      <c r="AT172" s="199" t="s">
        <v>218</v>
      </c>
      <c r="AU172" s="199" t="s">
        <v>88</v>
      </c>
      <c r="AV172" s="13" t="s">
        <v>88</v>
      </c>
      <c r="AW172" s="13" t="s">
        <v>35</v>
      </c>
      <c r="AX172" s="13" t="s">
        <v>79</v>
      </c>
      <c r="AY172" s="199" t="s">
        <v>205</v>
      </c>
    </row>
    <row r="173" s="13" customFormat="1">
      <c r="A173" s="13"/>
      <c r="B173" s="198"/>
      <c r="C173" s="13"/>
      <c r="D173" s="192" t="s">
        <v>218</v>
      </c>
      <c r="E173" s="199" t="s">
        <v>1</v>
      </c>
      <c r="F173" s="200" t="s">
        <v>461</v>
      </c>
      <c r="G173" s="13"/>
      <c r="H173" s="201">
        <v>28</v>
      </c>
      <c r="I173" s="202"/>
      <c r="J173" s="13"/>
      <c r="K173" s="13"/>
      <c r="L173" s="198"/>
      <c r="M173" s="203"/>
      <c r="N173" s="204"/>
      <c r="O173" s="204"/>
      <c r="P173" s="204"/>
      <c r="Q173" s="204"/>
      <c r="R173" s="204"/>
      <c r="S173" s="204"/>
      <c r="T173" s="205"/>
      <c r="U173" s="13"/>
      <c r="V173" s="13"/>
      <c r="W173" s="13"/>
      <c r="X173" s="13"/>
      <c r="Y173" s="13"/>
      <c r="Z173" s="13"/>
      <c r="AA173" s="13"/>
      <c r="AB173" s="13"/>
      <c r="AC173" s="13"/>
      <c r="AD173" s="13"/>
      <c r="AE173" s="13"/>
      <c r="AT173" s="199" t="s">
        <v>218</v>
      </c>
      <c r="AU173" s="199" t="s">
        <v>88</v>
      </c>
      <c r="AV173" s="13" t="s">
        <v>88</v>
      </c>
      <c r="AW173" s="13" t="s">
        <v>35</v>
      </c>
      <c r="AX173" s="13" t="s">
        <v>79</v>
      </c>
      <c r="AY173" s="199" t="s">
        <v>205</v>
      </c>
    </row>
    <row r="174" s="16" customFormat="1">
      <c r="A174" s="16"/>
      <c r="B174" s="230"/>
      <c r="C174" s="16"/>
      <c r="D174" s="192" t="s">
        <v>218</v>
      </c>
      <c r="E174" s="231" t="s">
        <v>1</v>
      </c>
      <c r="F174" s="232" t="s">
        <v>270</v>
      </c>
      <c r="G174" s="16"/>
      <c r="H174" s="233">
        <v>5975</v>
      </c>
      <c r="I174" s="234"/>
      <c r="J174" s="16"/>
      <c r="K174" s="16"/>
      <c r="L174" s="230"/>
      <c r="M174" s="235"/>
      <c r="N174" s="236"/>
      <c r="O174" s="236"/>
      <c r="P174" s="236"/>
      <c r="Q174" s="236"/>
      <c r="R174" s="236"/>
      <c r="S174" s="236"/>
      <c r="T174" s="237"/>
      <c r="U174" s="16"/>
      <c r="V174" s="16"/>
      <c r="W174" s="16"/>
      <c r="X174" s="16"/>
      <c r="Y174" s="16"/>
      <c r="Z174" s="16"/>
      <c r="AA174" s="16"/>
      <c r="AB174" s="16"/>
      <c r="AC174" s="16"/>
      <c r="AD174" s="16"/>
      <c r="AE174" s="16"/>
      <c r="AT174" s="231" t="s">
        <v>218</v>
      </c>
      <c r="AU174" s="231" t="s">
        <v>88</v>
      </c>
      <c r="AV174" s="16" t="s">
        <v>230</v>
      </c>
      <c r="AW174" s="16" t="s">
        <v>35</v>
      </c>
      <c r="AX174" s="16" t="s">
        <v>79</v>
      </c>
      <c r="AY174" s="231" t="s">
        <v>205</v>
      </c>
    </row>
    <row r="175" s="15" customFormat="1">
      <c r="A175" s="15"/>
      <c r="B175" s="223"/>
      <c r="C175" s="15"/>
      <c r="D175" s="192" t="s">
        <v>218</v>
      </c>
      <c r="E175" s="224" t="s">
        <v>1</v>
      </c>
      <c r="F175" s="225" t="s">
        <v>271</v>
      </c>
      <c r="G175" s="15"/>
      <c r="H175" s="224" t="s">
        <v>1</v>
      </c>
      <c r="I175" s="226"/>
      <c r="J175" s="15"/>
      <c r="K175" s="15"/>
      <c r="L175" s="223"/>
      <c r="M175" s="227"/>
      <c r="N175" s="228"/>
      <c r="O175" s="228"/>
      <c r="P175" s="228"/>
      <c r="Q175" s="228"/>
      <c r="R175" s="228"/>
      <c r="S175" s="228"/>
      <c r="T175" s="229"/>
      <c r="U175" s="15"/>
      <c r="V175" s="15"/>
      <c r="W175" s="15"/>
      <c r="X175" s="15"/>
      <c r="Y175" s="15"/>
      <c r="Z175" s="15"/>
      <c r="AA175" s="15"/>
      <c r="AB175" s="15"/>
      <c r="AC175" s="15"/>
      <c r="AD175" s="15"/>
      <c r="AE175" s="15"/>
      <c r="AT175" s="224" t="s">
        <v>218</v>
      </c>
      <c r="AU175" s="224" t="s">
        <v>88</v>
      </c>
      <c r="AV175" s="15" t="s">
        <v>86</v>
      </c>
      <c r="AW175" s="15" t="s">
        <v>35</v>
      </c>
      <c r="AX175" s="15" t="s">
        <v>79</v>
      </c>
      <c r="AY175" s="224" t="s">
        <v>205</v>
      </c>
    </row>
    <row r="176" s="15" customFormat="1">
      <c r="A176" s="15"/>
      <c r="B176" s="223"/>
      <c r="C176" s="15"/>
      <c r="D176" s="192" t="s">
        <v>218</v>
      </c>
      <c r="E176" s="224" t="s">
        <v>1</v>
      </c>
      <c r="F176" s="225" t="s">
        <v>254</v>
      </c>
      <c r="G176" s="15"/>
      <c r="H176" s="224" t="s">
        <v>1</v>
      </c>
      <c r="I176" s="226"/>
      <c r="J176" s="15"/>
      <c r="K176" s="15"/>
      <c r="L176" s="223"/>
      <c r="M176" s="227"/>
      <c r="N176" s="228"/>
      <c r="O176" s="228"/>
      <c r="P176" s="228"/>
      <c r="Q176" s="228"/>
      <c r="R176" s="228"/>
      <c r="S176" s="228"/>
      <c r="T176" s="229"/>
      <c r="U176" s="15"/>
      <c r="V176" s="15"/>
      <c r="W176" s="15"/>
      <c r="X176" s="15"/>
      <c r="Y176" s="15"/>
      <c r="Z176" s="15"/>
      <c r="AA176" s="15"/>
      <c r="AB176" s="15"/>
      <c r="AC176" s="15"/>
      <c r="AD176" s="15"/>
      <c r="AE176" s="15"/>
      <c r="AT176" s="224" t="s">
        <v>218</v>
      </c>
      <c r="AU176" s="224" t="s">
        <v>88</v>
      </c>
      <c r="AV176" s="15" t="s">
        <v>86</v>
      </c>
      <c r="AW176" s="15" t="s">
        <v>35</v>
      </c>
      <c r="AX176" s="15" t="s">
        <v>79</v>
      </c>
      <c r="AY176" s="224" t="s">
        <v>205</v>
      </c>
    </row>
    <row r="177" s="13" customFormat="1">
      <c r="A177" s="13"/>
      <c r="B177" s="198"/>
      <c r="C177" s="13"/>
      <c r="D177" s="192" t="s">
        <v>218</v>
      </c>
      <c r="E177" s="199" t="s">
        <v>1</v>
      </c>
      <c r="F177" s="200" t="s">
        <v>454</v>
      </c>
      <c r="G177" s="13"/>
      <c r="H177" s="201">
        <v>248</v>
      </c>
      <c r="I177" s="202"/>
      <c r="J177" s="13"/>
      <c r="K177" s="13"/>
      <c r="L177" s="198"/>
      <c r="M177" s="203"/>
      <c r="N177" s="204"/>
      <c r="O177" s="204"/>
      <c r="P177" s="204"/>
      <c r="Q177" s="204"/>
      <c r="R177" s="204"/>
      <c r="S177" s="204"/>
      <c r="T177" s="205"/>
      <c r="U177" s="13"/>
      <c r="V177" s="13"/>
      <c r="W177" s="13"/>
      <c r="X177" s="13"/>
      <c r="Y177" s="13"/>
      <c r="Z177" s="13"/>
      <c r="AA177" s="13"/>
      <c r="AB177" s="13"/>
      <c r="AC177" s="13"/>
      <c r="AD177" s="13"/>
      <c r="AE177" s="13"/>
      <c r="AT177" s="199" t="s">
        <v>218</v>
      </c>
      <c r="AU177" s="199" t="s">
        <v>88</v>
      </c>
      <c r="AV177" s="13" t="s">
        <v>88</v>
      </c>
      <c r="AW177" s="13" t="s">
        <v>35</v>
      </c>
      <c r="AX177" s="13" t="s">
        <v>79</v>
      </c>
      <c r="AY177" s="199" t="s">
        <v>205</v>
      </c>
    </row>
    <row r="178" s="15" customFormat="1">
      <c r="A178" s="15"/>
      <c r="B178" s="223"/>
      <c r="C178" s="15"/>
      <c r="D178" s="192" t="s">
        <v>218</v>
      </c>
      <c r="E178" s="224" t="s">
        <v>1</v>
      </c>
      <c r="F178" s="225" t="s">
        <v>462</v>
      </c>
      <c r="G178" s="15"/>
      <c r="H178" s="224" t="s">
        <v>1</v>
      </c>
      <c r="I178" s="226"/>
      <c r="J178" s="15"/>
      <c r="K178" s="15"/>
      <c r="L178" s="223"/>
      <c r="M178" s="227"/>
      <c r="N178" s="228"/>
      <c r="O178" s="228"/>
      <c r="P178" s="228"/>
      <c r="Q178" s="228"/>
      <c r="R178" s="228"/>
      <c r="S178" s="228"/>
      <c r="T178" s="229"/>
      <c r="U178" s="15"/>
      <c r="V178" s="15"/>
      <c r="W178" s="15"/>
      <c r="X178" s="15"/>
      <c r="Y178" s="15"/>
      <c r="Z178" s="15"/>
      <c r="AA178" s="15"/>
      <c r="AB178" s="15"/>
      <c r="AC178" s="15"/>
      <c r="AD178" s="15"/>
      <c r="AE178" s="15"/>
      <c r="AT178" s="224" t="s">
        <v>218</v>
      </c>
      <c r="AU178" s="224" t="s">
        <v>88</v>
      </c>
      <c r="AV178" s="15" t="s">
        <v>86</v>
      </c>
      <c r="AW178" s="15" t="s">
        <v>35</v>
      </c>
      <c r="AX178" s="15" t="s">
        <v>79</v>
      </c>
      <c r="AY178" s="224" t="s">
        <v>205</v>
      </c>
    </row>
    <row r="179" s="13" customFormat="1">
      <c r="A179" s="13"/>
      <c r="B179" s="198"/>
      <c r="C179" s="13"/>
      <c r="D179" s="192" t="s">
        <v>218</v>
      </c>
      <c r="E179" s="199" t="s">
        <v>1</v>
      </c>
      <c r="F179" s="200" t="s">
        <v>463</v>
      </c>
      <c r="G179" s="13"/>
      <c r="H179" s="201">
        <v>28</v>
      </c>
      <c r="I179" s="202"/>
      <c r="J179" s="13"/>
      <c r="K179" s="13"/>
      <c r="L179" s="198"/>
      <c r="M179" s="203"/>
      <c r="N179" s="204"/>
      <c r="O179" s="204"/>
      <c r="P179" s="204"/>
      <c r="Q179" s="204"/>
      <c r="R179" s="204"/>
      <c r="S179" s="204"/>
      <c r="T179" s="205"/>
      <c r="U179" s="13"/>
      <c r="V179" s="13"/>
      <c r="W179" s="13"/>
      <c r="X179" s="13"/>
      <c r="Y179" s="13"/>
      <c r="Z179" s="13"/>
      <c r="AA179" s="13"/>
      <c r="AB179" s="13"/>
      <c r="AC179" s="13"/>
      <c r="AD179" s="13"/>
      <c r="AE179" s="13"/>
      <c r="AT179" s="199" t="s">
        <v>218</v>
      </c>
      <c r="AU179" s="199" t="s">
        <v>88</v>
      </c>
      <c r="AV179" s="13" t="s">
        <v>88</v>
      </c>
      <c r="AW179" s="13" t="s">
        <v>35</v>
      </c>
      <c r="AX179" s="13" t="s">
        <v>79</v>
      </c>
      <c r="AY179" s="199" t="s">
        <v>205</v>
      </c>
    </row>
    <row r="180" s="15" customFormat="1">
      <c r="A180" s="15"/>
      <c r="B180" s="223"/>
      <c r="C180" s="15"/>
      <c r="D180" s="192" t="s">
        <v>218</v>
      </c>
      <c r="E180" s="224" t="s">
        <v>1</v>
      </c>
      <c r="F180" s="225" t="s">
        <v>464</v>
      </c>
      <c r="G180" s="15"/>
      <c r="H180" s="224" t="s">
        <v>1</v>
      </c>
      <c r="I180" s="226"/>
      <c r="J180" s="15"/>
      <c r="K180" s="15"/>
      <c r="L180" s="223"/>
      <c r="M180" s="227"/>
      <c r="N180" s="228"/>
      <c r="O180" s="228"/>
      <c r="P180" s="228"/>
      <c r="Q180" s="228"/>
      <c r="R180" s="228"/>
      <c r="S180" s="228"/>
      <c r="T180" s="229"/>
      <c r="U180" s="15"/>
      <c r="V180" s="15"/>
      <c r="W180" s="15"/>
      <c r="X180" s="15"/>
      <c r="Y180" s="15"/>
      <c r="Z180" s="15"/>
      <c r="AA180" s="15"/>
      <c r="AB180" s="15"/>
      <c r="AC180" s="15"/>
      <c r="AD180" s="15"/>
      <c r="AE180" s="15"/>
      <c r="AT180" s="224" t="s">
        <v>218</v>
      </c>
      <c r="AU180" s="224" t="s">
        <v>88</v>
      </c>
      <c r="AV180" s="15" t="s">
        <v>86</v>
      </c>
      <c r="AW180" s="15" t="s">
        <v>35</v>
      </c>
      <c r="AX180" s="15" t="s">
        <v>79</v>
      </c>
      <c r="AY180" s="224" t="s">
        <v>205</v>
      </c>
    </row>
    <row r="181" s="13" customFormat="1">
      <c r="A181" s="13"/>
      <c r="B181" s="198"/>
      <c r="C181" s="13"/>
      <c r="D181" s="192" t="s">
        <v>218</v>
      </c>
      <c r="E181" s="199" t="s">
        <v>1</v>
      </c>
      <c r="F181" s="200" t="s">
        <v>456</v>
      </c>
      <c r="G181" s="13"/>
      <c r="H181" s="201">
        <v>6</v>
      </c>
      <c r="I181" s="202"/>
      <c r="J181" s="13"/>
      <c r="K181" s="13"/>
      <c r="L181" s="198"/>
      <c r="M181" s="203"/>
      <c r="N181" s="204"/>
      <c r="O181" s="204"/>
      <c r="P181" s="204"/>
      <c r="Q181" s="204"/>
      <c r="R181" s="204"/>
      <c r="S181" s="204"/>
      <c r="T181" s="205"/>
      <c r="U181" s="13"/>
      <c r="V181" s="13"/>
      <c r="W181" s="13"/>
      <c r="X181" s="13"/>
      <c r="Y181" s="13"/>
      <c r="Z181" s="13"/>
      <c r="AA181" s="13"/>
      <c r="AB181" s="13"/>
      <c r="AC181" s="13"/>
      <c r="AD181" s="13"/>
      <c r="AE181" s="13"/>
      <c r="AT181" s="199" t="s">
        <v>218</v>
      </c>
      <c r="AU181" s="199" t="s">
        <v>88</v>
      </c>
      <c r="AV181" s="13" t="s">
        <v>88</v>
      </c>
      <c r="AW181" s="13" t="s">
        <v>35</v>
      </c>
      <c r="AX181" s="13" t="s">
        <v>79</v>
      </c>
      <c r="AY181" s="199" t="s">
        <v>205</v>
      </c>
    </row>
    <row r="182" s="14" customFormat="1">
      <c r="A182" s="14"/>
      <c r="B182" s="206"/>
      <c r="C182" s="14"/>
      <c r="D182" s="192" t="s">
        <v>218</v>
      </c>
      <c r="E182" s="207" t="s">
        <v>1</v>
      </c>
      <c r="F182" s="208" t="s">
        <v>220</v>
      </c>
      <c r="G182" s="14"/>
      <c r="H182" s="209">
        <v>6257</v>
      </c>
      <c r="I182" s="210"/>
      <c r="J182" s="14"/>
      <c r="K182" s="14"/>
      <c r="L182" s="206"/>
      <c r="M182" s="211"/>
      <c r="N182" s="212"/>
      <c r="O182" s="212"/>
      <c r="P182" s="212"/>
      <c r="Q182" s="212"/>
      <c r="R182" s="212"/>
      <c r="S182" s="212"/>
      <c r="T182" s="213"/>
      <c r="U182" s="14"/>
      <c r="V182" s="14"/>
      <c r="W182" s="14"/>
      <c r="X182" s="14"/>
      <c r="Y182" s="14"/>
      <c r="Z182" s="14"/>
      <c r="AA182" s="14"/>
      <c r="AB182" s="14"/>
      <c r="AC182" s="14"/>
      <c r="AD182" s="14"/>
      <c r="AE182" s="14"/>
      <c r="AT182" s="207" t="s">
        <v>218</v>
      </c>
      <c r="AU182" s="207" t="s">
        <v>88</v>
      </c>
      <c r="AV182" s="14" t="s">
        <v>212</v>
      </c>
      <c r="AW182" s="14" t="s">
        <v>35</v>
      </c>
      <c r="AX182" s="14" t="s">
        <v>86</v>
      </c>
      <c r="AY182" s="207" t="s">
        <v>205</v>
      </c>
    </row>
    <row r="183" s="2" customFormat="1" ht="24.15" customHeight="1">
      <c r="A183" s="38"/>
      <c r="B183" s="179"/>
      <c r="C183" s="180" t="s">
        <v>272</v>
      </c>
      <c r="D183" s="180" t="s">
        <v>207</v>
      </c>
      <c r="E183" s="181" t="s">
        <v>273</v>
      </c>
      <c r="F183" s="182" t="s">
        <v>274</v>
      </c>
      <c r="G183" s="183" t="s">
        <v>233</v>
      </c>
      <c r="H183" s="184">
        <v>5975</v>
      </c>
      <c r="I183" s="185"/>
      <c r="J183" s="184">
        <f>ROUND(I183*H183,2)</f>
        <v>0</v>
      </c>
      <c r="K183" s="182" t="s">
        <v>234</v>
      </c>
      <c r="L183" s="39"/>
      <c r="M183" s="186" t="s">
        <v>1</v>
      </c>
      <c r="N183" s="187" t="s">
        <v>44</v>
      </c>
      <c r="O183" s="77"/>
      <c r="P183" s="188">
        <f>O183*H183</f>
        <v>0</v>
      </c>
      <c r="Q183" s="188">
        <v>0</v>
      </c>
      <c r="R183" s="188">
        <f>Q183*H183</f>
        <v>0</v>
      </c>
      <c r="S183" s="188">
        <v>0</v>
      </c>
      <c r="T183" s="189">
        <f>S183*H183</f>
        <v>0</v>
      </c>
      <c r="U183" s="38"/>
      <c r="V183" s="38"/>
      <c r="W183" s="38"/>
      <c r="X183" s="38"/>
      <c r="Y183" s="38"/>
      <c r="Z183" s="38"/>
      <c r="AA183" s="38"/>
      <c r="AB183" s="38"/>
      <c r="AC183" s="38"/>
      <c r="AD183" s="38"/>
      <c r="AE183" s="38"/>
      <c r="AR183" s="190" t="s">
        <v>212</v>
      </c>
      <c r="AT183" s="190" t="s">
        <v>207</v>
      </c>
      <c r="AU183" s="190" t="s">
        <v>88</v>
      </c>
      <c r="AY183" s="19" t="s">
        <v>205</v>
      </c>
      <c r="BE183" s="191">
        <f>IF(N183="základní",J183,0)</f>
        <v>0</v>
      </c>
      <c r="BF183" s="191">
        <f>IF(N183="snížená",J183,0)</f>
        <v>0</v>
      </c>
      <c r="BG183" s="191">
        <f>IF(N183="zákl. přenesená",J183,0)</f>
        <v>0</v>
      </c>
      <c r="BH183" s="191">
        <f>IF(N183="sníž. přenesená",J183,0)</f>
        <v>0</v>
      </c>
      <c r="BI183" s="191">
        <f>IF(N183="nulová",J183,0)</f>
        <v>0</v>
      </c>
      <c r="BJ183" s="19" t="s">
        <v>86</v>
      </c>
      <c r="BK183" s="191">
        <f>ROUND(I183*H183,2)</f>
        <v>0</v>
      </c>
      <c r="BL183" s="19" t="s">
        <v>212</v>
      </c>
      <c r="BM183" s="190" t="s">
        <v>465</v>
      </c>
    </row>
    <row r="184" s="2" customFormat="1">
      <c r="A184" s="38"/>
      <c r="B184" s="39"/>
      <c r="C184" s="38"/>
      <c r="D184" s="192" t="s">
        <v>214</v>
      </c>
      <c r="E184" s="38"/>
      <c r="F184" s="193" t="s">
        <v>276</v>
      </c>
      <c r="G184" s="38"/>
      <c r="H184" s="38"/>
      <c r="I184" s="194"/>
      <c r="J184" s="38"/>
      <c r="K184" s="38"/>
      <c r="L184" s="39"/>
      <c r="M184" s="195"/>
      <c r="N184" s="196"/>
      <c r="O184" s="77"/>
      <c r="P184" s="77"/>
      <c r="Q184" s="77"/>
      <c r="R184" s="77"/>
      <c r="S184" s="77"/>
      <c r="T184" s="78"/>
      <c r="U184" s="38"/>
      <c r="V184" s="38"/>
      <c r="W184" s="38"/>
      <c r="X184" s="38"/>
      <c r="Y184" s="38"/>
      <c r="Z184" s="38"/>
      <c r="AA184" s="38"/>
      <c r="AB184" s="38"/>
      <c r="AC184" s="38"/>
      <c r="AD184" s="38"/>
      <c r="AE184" s="38"/>
      <c r="AT184" s="19" t="s">
        <v>214</v>
      </c>
      <c r="AU184" s="19" t="s">
        <v>88</v>
      </c>
    </row>
    <row r="185" s="2" customFormat="1">
      <c r="A185" s="38"/>
      <c r="B185" s="39"/>
      <c r="C185" s="38"/>
      <c r="D185" s="192" t="s">
        <v>237</v>
      </c>
      <c r="E185" s="38"/>
      <c r="F185" s="197" t="s">
        <v>277</v>
      </c>
      <c r="G185" s="38"/>
      <c r="H185" s="38"/>
      <c r="I185" s="194"/>
      <c r="J185" s="38"/>
      <c r="K185" s="38"/>
      <c r="L185" s="39"/>
      <c r="M185" s="195"/>
      <c r="N185" s="196"/>
      <c r="O185" s="77"/>
      <c r="P185" s="77"/>
      <c r="Q185" s="77"/>
      <c r="R185" s="77"/>
      <c r="S185" s="77"/>
      <c r="T185" s="78"/>
      <c r="U185" s="38"/>
      <c r="V185" s="38"/>
      <c r="W185" s="38"/>
      <c r="X185" s="38"/>
      <c r="Y185" s="38"/>
      <c r="Z185" s="38"/>
      <c r="AA185" s="38"/>
      <c r="AB185" s="38"/>
      <c r="AC185" s="38"/>
      <c r="AD185" s="38"/>
      <c r="AE185" s="38"/>
      <c r="AT185" s="19" t="s">
        <v>237</v>
      </c>
      <c r="AU185" s="19" t="s">
        <v>88</v>
      </c>
    </row>
    <row r="186" s="15" customFormat="1">
      <c r="A186" s="15"/>
      <c r="B186" s="223"/>
      <c r="C186" s="15"/>
      <c r="D186" s="192" t="s">
        <v>218</v>
      </c>
      <c r="E186" s="224" t="s">
        <v>1</v>
      </c>
      <c r="F186" s="225" t="s">
        <v>466</v>
      </c>
      <c r="G186" s="15"/>
      <c r="H186" s="224" t="s">
        <v>1</v>
      </c>
      <c r="I186" s="226"/>
      <c r="J186" s="15"/>
      <c r="K186" s="15"/>
      <c r="L186" s="223"/>
      <c r="M186" s="227"/>
      <c r="N186" s="228"/>
      <c r="O186" s="228"/>
      <c r="P186" s="228"/>
      <c r="Q186" s="228"/>
      <c r="R186" s="228"/>
      <c r="S186" s="228"/>
      <c r="T186" s="229"/>
      <c r="U186" s="15"/>
      <c r="V186" s="15"/>
      <c r="W186" s="15"/>
      <c r="X186" s="15"/>
      <c r="Y186" s="15"/>
      <c r="Z186" s="15"/>
      <c r="AA186" s="15"/>
      <c r="AB186" s="15"/>
      <c r="AC186" s="15"/>
      <c r="AD186" s="15"/>
      <c r="AE186" s="15"/>
      <c r="AT186" s="224" t="s">
        <v>218</v>
      </c>
      <c r="AU186" s="224" t="s">
        <v>88</v>
      </c>
      <c r="AV186" s="15" t="s">
        <v>86</v>
      </c>
      <c r="AW186" s="15" t="s">
        <v>35</v>
      </c>
      <c r="AX186" s="15" t="s">
        <v>79</v>
      </c>
      <c r="AY186" s="224" t="s">
        <v>205</v>
      </c>
    </row>
    <row r="187" s="13" customFormat="1">
      <c r="A187" s="13"/>
      <c r="B187" s="198"/>
      <c r="C187" s="13"/>
      <c r="D187" s="192" t="s">
        <v>218</v>
      </c>
      <c r="E187" s="199" t="s">
        <v>1</v>
      </c>
      <c r="F187" s="200" t="s">
        <v>467</v>
      </c>
      <c r="G187" s="13"/>
      <c r="H187" s="201">
        <v>5947</v>
      </c>
      <c r="I187" s="202"/>
      <c r="J187" s="13"/>
      <c r="K187" s="13"/>
      <c r="L187" s="198"/>
      <c r="M187" s="203"/>
      <c r="N187" s="204"/>
      <c r="O187" s="204"/>
      <c r="P187" s="204"/>
      <c r="Q187" s="204"/>
      <c r="R187" s="204"/>
      <c r="S187" s="204"/>
      <c r="T187" s="205"/>
      <c r="U187" s="13"/>
      <c r="V187" s="13"/>
      <c r="W187" s="13"/>
      <c r="X187" s="13"/>
      <c r="Y187" s="13"/>
      <c r="Z187" s="13"/>
      <c r="AA187" s="13"/>
      <c r="AB187" s="13"/>
      <c r="AC187" s="13"/>
      <c r="AD187" s="13"/>
      <c r="AE187" s="13"/>
      <c r="AT187" s="199" t="s">
        <v>218</v>
      </c>
      <c r="AU187" s="199" t="s">
        <v>88</v>
      </c>
      <c r="AV187" s="13" t="s">
        <v>88</v>
      </c>
      <c r="AW187" s="13" t="s">
        <v>35</v>
      </c>
      <c r="AX187" s="13" t="s">
        <v>79</v>
      </c>
      <c r="AY187" s="199" t="s">
        <v>205</v>
      </c>
    </row>
    <row r="188" s="15" customFormat="1">
      <c r="A188" s="15"/>
      <c r="B188" s="223"/>
      <c r="C188" s="15"/>
      <c r="D188" s="192" t="s">
        <v>218</v>
      </c>
      <c r="E188" s="224" t="s">
        <v>1</v>
      </c>
      <c r="F188" s="225" t="s">
        <v>468</v>
      </c>
      <c r="G188" s="15"/>
      <c r="H188" s="224" t="s">
        <v>1</v>
      </c>
      <c r="I188" s="226"/>
      <c r="J188" s="15"/>
      <c r="K188" s="15"/>
      <c r="L188" s="223"/>
      <c r="M188" s="227"/>
      <c r="N188" s="228"/>
      <c r="O188" s="228"/>
      <c r="P188" s="228"/>
      <c r="Q188" s="228"/>
      <c r="R188" s="228"/>
      <c r="S188" s="228"/>
      <c r="T188" s="229"/>
      <c r="U188" s="15"/>
      <c r="V188" s="15"/>
      <c r="W188" s="15"/>
      <c r="X188" s="15"/>
      <c r="Y188" s="15"/>
      <c r="Z188" s="15"/>
      <c r="AA188" s="15"/>
      <c r="AB188" s="15"/>
      <c r="AC188" s="15"/>
      <c r="AD188" s="15"/>
      <c r="AE188" s="15"/>
      <c r="AT188" s="224" t="s">
        <v>218</v>
      </c>
      <c r="AU188" s="224" t="s">
        <v>88</v>
      </c>
      <c r="AV188" s="15" t="s">
        <v>86</v>
      </c>
      <c r="AW188" s="15" t="s">
        <v>35</v>
      </c>
      <c r="AX188" s="15" t="s">
        <v>79</v>
      </c>
      <c r="AY188" s="224" t="s">
        <v>205</v>
      </c>
    </row>
    <row r="189" s="13" customFormat="1">
      <c r="A189" s="13"/>
      <c r="B189" s="198"/>
      <c r="C189" s="13"/>
      <c r="D189" s="192" t="s">
        <v>218</v>
      </c>
      <c r="E189" s="199" t="s">
        <v>1</v>
      </c>
      <c r="F189" s="200" t="s">
        <v>469</v>
      </c>
      <c r="G189" s="13"/>
      <c r="H189" s="201">
        <v>28</v>
      </c>
      <c r="I189" s="202"/>
      <c r="J189" s="13"/>
      <c r="K189" s="13"/>
      <c r="L189" s="198"/>
      <c r="M189" s="203"/>
      <c r="N189" s="204"/>
      <c r="O189" s="204"/>
      <c r="P189" s="204"/>
      <c r="Q189" s="204"/>
      <c r="R189" s="204"/>
      <c r="S189" s="204"/>
      <c r="T189" s="205"/>
      <c r="U189" s="13"/>
      <c r="V189" s="13"/>
      <c r="W189" s="13"/>
      <c r="X189" s="13"/>
      <c r="Y189" s="13"/>
      <c r="Z189" s="13"/>
      <c r="AA189" s="13"/>
      <c r="AB189" s="13"/>
      <c r="AC189" s="13"/>
      <c r="AD189" s="13"/>
      <c r="AE189" s="13"/>
      <c r="AT189" s="199" t="s">
        <v>218</v>
      </c>
      <c r="AU189" s="199" t="s">
        <v>88</v>
      </c>
      <c r="AV189" s="13" t="s">
        <v>88</v>
      </c>
      <c r="AW189" s="13" t="s">
        <v>35</v>
      </c>
      <c r="AX189" s="13" t="s">
        <v>79</v>
      </c>
      <c r="AY189" s="199" t="s">
        <v>205</v>
      </c>
    </row>
    <row r="190" s="14" customFormat="1">
      <c r="A190" s="14"/>
      <c r="B190" s="206"/>
      <c r="C190" s="14"/>
      <c r="D190" s="192" t="s">
        <v>218</v>
      </c>
      <c r="E190" s="207" t="s">
        <v>1</v>
      </c>
      <c r="F190" s="208" t="s">
        <v>220</v>
      </c>
      <c r="G190" s="14"/>
      <c r="H190" s="209">
        <v>5975</v>
      </c>
      <c r="I190" s="210"/>
      <c r="J190" s="14"/>
      <c r="K190" s="14"/>
      <c r="L190" s="206"/>
      <c r="M190" s="211"/>
      <c r="N190" s="212"/>
      <c r="O190" s="212"/>
      <c r="P190" s="212"/>
      <c r="Q190" s="212"/>
      <c r="R190" s="212"/>
      <c r="S190" s="212"/>
      <c r="T190" s="213"/>
      <c r="U190" s="14"/>
      <c r="V190" s="14"/>
      <c r="W190" s="14"/>
      <c r="X190" s="14"/>
      <c r="Y190" s="14"/>
      <c r="Z190" s="14"/>
      <c r="AA190" s="14"/>
      <c r="AB190" s="14"/>
      <c r="AC190" s="14"/>
      <c r="AD190" s="14"/>
      <c r="AE190" s="14"/>
      <c r="AT190" s="207" t="s">
        <v>218</v>
      </c>
      <c r="AU190" s="207" t="s">
        <v>88</v>
      </c>
      <c r="AV190" s="14" t="s">
        <v>212</v>
      </c>
      <c r="AW190" s="14" t="s">
        <v>35</v>
      </c>
      <c r="AX190" s="14" t="s">
        <v>86</v>
      </c>
      <c r="AY190" s="207" t="s">
        <v>205</v>
      </c>
    </row>
    <row r="191" s="2" customFormat="1" ht="24.15" customHeight="1">
      <c r="A191" s="38"/>
      <c r="B191" s="179"/>
      <c r="C191" s="180" t="s">
        <v>225</v>
      </c>
      <c r="D191" s="180" t="s">
        <v>207</v>
      </c>
      <c r="E191" s="181" t="s">
        <v>470</v>
      </c>
      <c r="F191" s="182" t="s">
        <v>471</v>
      </c>
      <c r="G191" s="183" t="s">
        <v>210</v>
      </c>
      <c r="H191" s="184">
        <v>877</v>
      </c>
      <c r="I191" s="185"/>
      <c r="J191" s="184">
        <f>ROUND(I191*H191,2)</f>
        <v>0</v>
      </c>
      <c r="K191" s="182" t="s">
        <v>234</v>
      </c>
      <c r="L191" s="39"/>
      <c r="M191" s="186" t="s">
        <v>1</v>
      </c>
      <c r="N191" s="187" t="s">
        <v>44</v>
      </c>
      <c r="O191" s="77"/>
      <c r="P191" s="188">
        <f>O191*H191</f>
        <v>0</v>
      </c>
      <c r="Q191" s="188">
        <v>0</v>
      </c>
      <c r="R191" s="188">
        <f>Q191*H191</f>
        <v>0</v>
      </c>
      <c r="S191" s="188">
        <v>0</v>
      </c>
      <c r="T191" s="189">
        <f>S191*H191</f>
        <v>0</v>
      </c>
      <c r="U191" s="38"/>
      <c r="V191" s="38"/>
      <c r="W191" s="38"/>
      <c r="X191" s="38"/>
      <c r="Y191" s="38"/>
      <c r="Z191" s="38"/>
      <c r="AA191" s="38"/>
      <c r="AB191" s="38"/>
      <c r="AC191" s="38"/>
      <c r="AD191" s="38"/>
      <c r="AE191" s="38"/>
      <c r="AR191" s="190" t="s">
        <v>212</v>
      </c>
      <c r="AT191" s="190" t="s">
        <v>207</v>
      </c>
      <c r="AU191" s="190" t="s">
        <v>88</v>
      </c>
      <c r="AY191" s="19" t="s">
        <v>205</v>
      </c>
      <c r="BE191" s="191">
        <f>IF(N191="základní",J191,0)</f>
        <v>0</v>
      </c>
      <c r="BF191" s="191">
        <f>IF(N191="snížená",J191,0)</f>
        <v>0</v>
      </c>
      <c r="BG191" s="191">
        <f>IF(N191="zákl. přenesená",J191,0)</f>
        <v>0</v>
      </c>
      <c r="BH191" s="191">
        <f>IF(N191="sníž. přenesená",J191,0)</f>
        <v>0</v>
      </c>
      <c r="BI191" s="191">
        <f>IF(N191="nulová",J191,0)</f>
        <v>0</v>
      </c>
      <c r="BJ191" s="19" t="s">
        <v>86</v>
      </c>
      <c r="BK191" s="191">
        <f>ROUND(I191*H191,2)</f>
        <v>0</v>
      </c>
      <c r="BL191" s="19" t="s">
        <v>212</v>
      </c>
      <c r="BM191" s="190" t="s">
        <v>472</v>
      </c>
    </row>
    <row r="192" s="2" customFormat="1">
      <c r="A192" s="38"/>
      <c r="B192" s="39"/>
      <c r="C192" s="38"/>
      <c r="D192" s="192" t="s">
        <v>214</v>
      </c>
      <c r="E192" s="38"/>
      <c r="F192" s="193" t="s">
        <v>473</v>
      </c>
      <c r="G192" s="38"/>
      <c r="H192" s="38"/>
      <c r="I192" s="194"/>
      <c r="J192" s="38"/>
      <c r="K192" s="38"/>
      <c r="L192" s="39"/>
      <c r="M192" s="195"/>
      <c r="N192" s="196"/>
      <c r="O192" s="77"/>
      <c r="P192" s="77"/>
      <c r="Q192" s="77"/>
      <c r="R192" s="77"/>
      <c r="S192" s="77"/>
      <c r="T192" s="78"/>
      <c r="U192" s="38"/>
      <c r="V192" s="38"/>
      <c r="W192" s="38"/>
      <c r="X192" s="38"/>
      <c r="Y192" s="38"/>
      <c r="Z192" s="38"/>
      <c r="AA192" s="38"/>
      <c r="AB192" s="38"/>
      <c r="AC192" s="38"/>
      <c r="AD192" s="38"/>
      <c r="AE192" s="38"/>
      <c r="AT192" s="19" t="s">
        <v>214</v>
      </c>
      <c r="AU192" s="19" t="s">
        <v>88</v>
      </c>
    </row>
    <row r="193" s="2" customFormat="1">
      <c r="A193" s="38"/>
      <c r="B193" s="39"/>
      <c r="C193" s="38"/>
      <c r="D193" s="192" t="s">
        <v>237</v>
      </c>
      <c r="E193" s="38"/>
      <c r="F193" s="197" t="s">
        <v>291</v>
      </c>
      <c r="G193" s="38"/>
      <c r="H193" s="38"/>
      <c r="I193" s="194"/>
      <c r="J193" s="38"/>
      <c r="K193" s="38"/>
      <c r="L193" s="39"/>
      <c r="M193" s="195"/>
      <c r="N193" s="196"/>
      <c r="O193" s="77"/>
      <c r="P193" s="77"/>
      <c r="Q193" s="77"/>
      <c r="R193" s="77"/>
      <c r="S193" s="77"/>
      <c r="T193" s="78"/>
      <c r="U193" s="38"/>
      <c r="V193" s="38"/>
      <c r="W193" s="38"/>
      <c r="X193" s="38"/>
      <c r="Y193" s="38"/>
      <c r="Z193" s="38"/>
      <c r="AA193" s="38"/>
      <c r="AB193" s="38"/>
      <c r="AC193" s="38"/>
      <c r="AD193" s="38"/>
      <c r="AE193" s="38"/>
      <c r="AT193" s="19" t="s">
        <v>237</v>
      </c>
      <c r="AU193" s="19" t="s">
        <v>88</v>
      </c>
    </row>
    <row r="194" s="15" customFormat="1">
      <c r="A194" s="15"/>
      <c r="B194" s="223"/>
      <c r="C194" s="15"/>
      <c r="D194" s="192" t="s">
        <v>218</v>
      </c>
      <c r="E194" s="224" t="s">
        <v>1</v>
      </c>
      <c r="F194" s="225" t="s">
        <v>474</v>
      </c>
      <c r="G194" s="15"/>
      <c r="H194" s="224" t="s">
        <v>1</v>
      </c>
      <c r="I194" s="226"/>
      <c r="J194" s="15"/>
      <c r="K194" s="15"/>
      <c r="L194" s="223"/>
      <c r="M194" s="227"/>
      <c r="N194" s="228"/>
      <c r="O194" s="228"/>
      <c r="P194" s="228"/>
      <c r="Q194" s="228"/>
      <c r="R194" s="228"/>
      <c r="S194" s="228"/>
      <c r="T194" s="229"/>
      <c r="U194" s="15"/>
      <c r="V194" s="15"/>
      <c r="W194" s="15"/>
      <c r="X194" s="15"/>
      <c r="Y194" s="15"/>
      <c r="Z194" s="15"/>
      <c r="AA194" s="15"/>
      <c r="AB194" s="15"/>
      <c r="AC194" s="15"/>
      <c r="AD194" s="15"/>
      <c r="AE194" s="15"/>
      <c r="AT194" s="224" t="s">
        <v>218</v>
      </c>
      <c r="AU194" s="224" t="s">
        <v>88</v>
      </c>
      <c r="AV194" s="15" t="s">
        <v>86</v>
      </c>
      <c r="AW194" s="15" t="s">
        <v>35</v>
      </c>
      <c r="AX194" s="15" t="s">
        <v>79</v>
      </c>
      <c r="AY194" s="224" t="s">
        <v>205</v>
      </c>
    </row>
    <row r="195" s="13" customFormat="1">
      <c r="A195" s="13"/>
      <c r="B195" s="198"/>
      <c r="C195" s="13"/>
      <c r="D195" s="192" t="s">
        <v>218</v>
      </c>
      <c r="E195" s="199" t="s">
        <v>1</v>
      </c>
      <c r="F195" s="200" t="s">
        <v>475</v>
      </c>
      <c r="G195" s="13"/>
      <c r="H195" s="201">
        <v>877</v>
      </c>
      <c r="I195" s="202"/>
      <c r="J195" s="13"/>
      <c r="K195" s="13"/>
      <c r="L195" s="198"/>
      <c r="M195" s="203"/>
      <c r="N195" s="204"/>
      <c r="O195" s="204"/>
      <c r="P195" s="204"/>
      <c r="Q195" s="204"/>
      <c r="R195" s="204"/>
      <c r="S195" s="204"/>
      <c r="T195" s="205"/>
      <c r="U195" s="13"/>
      <c r="V195" s="13"/>
      <c r="W195" s="13"/>
      <c r="X195" s="13"/>
      <c r="Y195" s="13"/>
      <c r="Z195" s="13"/>
      <c r="AA195" s="13"/>
      <c r="AB195" s="13"/>
      <c r="AC195" s="13"/>
      <c r="AD195" s="13"/>
      <c r="AE195" s="13"/>
      <c r="AT195" s="199" t="s">
        <v>218</v>
      </c>
      <c r="AU195" s="199" t="s">
        <v>88</v>
      </c>
      <c r="AV195" s="13" t="s">
        <v>88</v>
      </c>
      <c r="AW195" s="13" t="s">
        <v>35</v>
      </c>
      <c r="AX195" s="13" t="s">
        <v>79</v>
      </c>
      <c r="AY195" s="199" t="s">
        <v>205</v>
      </c>
    </row>
    <row r="196" s="14" customFormat="1">
      <c r="A196" s="14"/>
      <c r="B196" s="206"/>
      <c r="C196" s="14"/>
      <c r="D196" s="192" t="s">
        <v>218</v>
      </c>
      <c r="E196" s="207" t="s">
        <v>1</v>
      </c>
      <c r="F196" s="208" t="s">
        <v>220</v>
      </c>
      <c r="G196" s="14"/>
      <c r="H196" s="209">
        <v>877</v>
      </c>
      <c r="I196" s="210"/>
      <c r="J196" s="14"/>
      <c r="K196" s="14"/>
      <c r="L196" s="206"/>
      <c r="M196" s="211"/>
      <c r="N196" s="212"/>
      <c r="O196" s="212"/>
      <c r="P196" s="212"/>
      <c r="Q196" s="212"/>
      <c r="R196" s="212"/>
      <c r="S196" s="212"/>
      <c r="T196" s="213"/>
      <c r="U196" s="14"/>
      <c r="V196" s="14"/>
      <c r="W196" s="14"/>
      <c r="X196" s="14"/>
      <c r="Y196" s="14"/>
      <c r="Z196" s="14"/>
      <c r="AA196" s="14"/>
      <c r="AB196" s="14"/>
      <c r="AC196" s="14"/>
      <c r="AD196" s="14"/>
      <c r="AE196" s="14"/>
      <c r="AT196" s="207" t="s">
        <v>218</v>
      </c>
      <c r="AU196" s="207" t="s">
        <v>88</v>
      </c>
      <c r="AV196" s="14" t="s">
        <v>212</v>
      </c>
      <c r="AW196" s="14" t="s">
        <v>35</v>
      </c>
      <c r="AX196" s="14" t="s">
        <v>86</v>
      </c>
      <c r="AY196" s="207" t="s">
        <v>205</v>
      </c>
    </row>
    <row r="197" s="2" customFormat="1" ht="16.5" customHeight="1">
      <c r="A197" s="38"/>
      <c r="B197" s="179"/>
      <c r="C197" s="214" t="s">
        <v>286</v>
      </c>
      <c r="D197" s="214" t="s">
        <v>221</v>
      </c>
      <c r="E197" s="215" t="s">
        <v>295</v>
      </c>
      <c r="F197" s="216" t="s">
        <v>296</v>
      </c>
      <c r="G197" s="217" t="s">
        <v>297</v>
      </c>
      <c r="H197" s="218">
        <v>13.16</v>
      </c>
      <c r="I197" s="219"/>
      <c r="J197" s="218">
        <f>ROUND(I197*H197,2)</f>
        <v>0</v>
      </c>
      <c r="K197" s="216" t="s">
        <v>234</v>
      </c>
      <c r="L197" s="220"/>
      <c r="M197" s="221" t="s">
        <v>1</v>
      </c>
      <c r="N197" s="222" t="s">
        <v>44</v>
      </c>
      <c r="O197" s="77"/>
      <c r="P197" s="188">
        <f>O197*H197</f>
        <v>0</v>
      </c>
      <c r="Q197" s="188">
        <v>0.001</v>
      </c>
      <c r="R197" s="188">
        <f>Q197*H197</f>
        <v>0.01316</v>
      </c>
      <c r="S197" s="188">
        <v>0</v>
      </c>
      <c r="T197" s="189">
        <f>S197*H197</f>
        <v>0</v>
      </c>
      <c r="U197" s="38"/>
      <c r="V197" s="38"/>
      <c r="W197" s="38"/>
      <c r="X197" s="38"/>
      <c r="Y197" s="38"/>
      <c r="Z197" s="38"/>
      <c r="AA197" s="38"/>
      <c r="AB197" s="38"/>
      <c r="AC197" s="38"/>
      <c r="AD197" s="38"/>
      <c r="AE197" s="38"/>
      <c r="AR197" s="190" t="s">
        <v>225</v>
      </c>
      <c r="AT197" s="190" t="s">
        <v>221</v>
      </c>
      <c r="AU197" s="190" t="s">
        <v>88</v>
      </c>
      <c r="AY197" s="19" t="s">
        <v>205</v>
      </c>
      <c r="BE197" s="191">
        <f>IF(N197="základní",J197,0)</f>
        <v>0</v>
      </c>
      <c r="BF197" s="191">
        <f>IF(N197="snížená",J197,0)</f>
        <v>0</v>
      </c>
      <c r="BG197" s="191">
        <f>IF(N197="zákl. přenesená",J197,0)</f>
        <v>0</v>
      </c>
      <c r="BH197" s="191">
        <f>IF(N197="sníž. přenesená",J197,0)</f>
        <v>0</v>
      </c>
      <c r="BI197" s="191">
        <f>IF(N197="nulová",J197,0)</f>
        <v>0</v>
      </c>
      <c r="BJ197" s="19" t="s">
        <v>86</v>
      </c>
      <c r="BK197" s="191">
        <f>ROUND(I197*H197,2)</f>
        <v>0</v>
      </c>
      <c r="BL197" s="19" t="s">
        <v>212</v>
      </c>
      <c r="BM197" s="190" t="s">
        <v>476</v>
      </c>
    </row>
    <row r="198" s="2" customFormat="1">
      <c r="A198" s="38"/>
      <c r="B198" s="39"/>
      <c r="C198" s="38"/>
      <c r="D198" s="192" t="s">
        <v>214</v>
      </c>
      <c r="E198" s="38"/>
      <c r="F198" s="193" t="s">
        <v>296</v>
      </c>
      <c r="G198" s="38"/>
      <c r="H198" s="38"/>
      <c r="I198" s="194"/>
      <c r="J198" s="38"/>
      <c r="K198" s="38"/>
      <c r="L198" s="39"/>
      <c r="M198" s="195"/>
      <c r="N198" s="196"/>
      <c r="O198" s="77"/>
      <c r="P198" s="77"/>
      <c r="Q198" s="77"/>
      <c r="R198" s="77"/>
      <c r="S198" s="77"/>
      <c r="T198" s="78"/>
      <c r="U198" s="38"/>
      <c r="V198" s="38"/>
      <c r="W198" s="38"/>
      <c r="X198" s="38"/>
      <c r="Y198" s="38"/>
      <c r="Z198" s="38"/>
      <c r="AA198" s="38"/>
      <c r="AB198" s="38"/>
      <c r="AC198" s="38"/>
      <c r="AD198" s="38"/>
      <c r="AE198" s="38"/>
      <c r="AT198" s="19" t="s">
        <v>214</v>
      </c>
      <c r="AU198" s="19" t="s">
        <v>88</v>
      </c>
    </row>
    <row r="199" s="13" customFormat="1">
      <c r="A199" s="13"/>
      <c r="B199" s="198"/>
      <c r="C199" s="13"/>
      <c r="D199" s="192" t="s">
        <v>218</v>
      </c>
      <c r="E199" s="13"/>
      <c r="F199" s="200" t="s">
        <v>477</v>
      </c>
      <c r="G199" s="13"/>
      <c r="H199" s="201">
        <v>13.16</v>
      </c>
      <c r="I199" s="202"/>
      <c r="J199" s="13"/>
      <c r="K199" s="13"/>
      <c r="L199" s="198"/>
      <c r="M199" s="203"/>
      <c r="N199" s="204"/>
      <c r="O199" s="204"/>
      <c r="P199" s="204"/>
      <c r="Q199" s="204"/>
      <c r="R199" s="204"/>
      <c r="S199" s="204"/>
      <c r="T199" s="205"/>
      <c r="U199" s="13"/>
      <c r="V199" s="13"/>
      <c r="W199" s="13"/>
      <c r="X199" s="13"/>
      <c r="Y199" s="13"/>
      <c r="Z199" s="13"/>
      <c r="AA199" s="13"/>
      <c r="AB199" s="13"/>
      <c r="AC199" s="13"/>
      <c r="AD199" s="13"/>
      <c r="AE199" s="13"/>
      <c r="AT199" s="199" t="s">
        <v>218</v>
      </c>
      <c r="AU199" s="199" t="s">
        <v>88</v>
      </c>
      <c r="AV199" s="13" t="s">
        <v>88</v>
      </c>
      <c r="AW199" s="13" t="s">
        <v>3</v>
      </c>
      <c r="AX199" s="13" t="s">
        <v>86</v>
      </c>
      <c r="AY199" s="199" t="s">
        <v>205</v>
      </c>
    </row>
    <row r="200" s="2" customFormat="1" ht="24.15" customHeight="1">
      <c r="A200" s="38"/>
      <c r="B200" s="179"/>
      <c r="C200" s="180" t="s">
        <v>294</v>
      </c>
      <c r="D200" s="180" t="s">
        <v>207</v>
      </c>
      <c r="E200" s="181" t="s">
        <v>301</v>
      </c>
      <c r="F200" s="182" t="s">
        <v>302</v>
      </c>
      <c r="G200" s="183" t="s">
        <v>210</v>
      </c>
      <c r="H200" s="184">
        <v>2540</v>
      </c>
      <c r="I200" s="185"/>
      <c r="J200" s="184">
        <f>ROUND(I200*H200,2)</f>
        <v>0</v>
      </c>
      <c r="K200" s="182" t="s">
        <v>234</v>
      </c>
      <c r="L200" s="39"/>
      <c r="M200" s="186" t="s">
        <v>1</v>
      </c>
      <c r="N200" s="187" t="s">
        <v>44</v>
      </c>
      <c r="O200" s="77"/>
      <c r="P200" s="188">
        <f>O200*H200</f>
        <v>0</v>
      </c>
      <c r="Q200" s="188">
        <v>0</v>
      </c>
      <c r="R200" s="188">
        <f>Q200*H200</f>
        <v>0</v>
      </c>
      <c r="S200" s="188">
        <v>0</v>
      </c>
      <c r="T200" s="189">
        <f>S200*H200</f>
        <v>0</v>
      </c>
      <c r="U200" s="38"/>
      <c r="V200" s="38"/>
      <c r="W200" s="38"/>
      <c r="X200" s="38"/>
      <c r="Y200" s="38"/>
      <c r="Z200" s="38"/>
      <c r="AA200" s="38"/>
      <c r="AB200" s="38"/>
      <c r="AC200" s="38"/>
      <c r="AD200" s="38"/>
      <c r="AE200" s="38"/>
      <c r="AR200" s="190" t="s">
        <v>212</v>
      </c>
      <c r="AT200" s="190" t="s">
        <v>207</v>
      </c>
      <c r="AU200" s="190" t="s">
        <v>88</v>
      </c>
      <c r="AY200" s="19" t="s">
        <v>205</v>
      </c>
      <c r="BE200" s="191">
        <f>IF(N200="základní",J200,0)</f>
        <v>0</v>
      </c>
      <c r="BF200" s="191">
        <f>IF(N200="snížená",J200,0)</f>
        <v>0</v>
      </c>
      <c r="BG200" s="191">
        <f>IF(N200="zákl. přenesená",J200,0)</f>
        <v>0</v>
      </c>
      <c r="BH200" s="191">
        <f>IF(N200="sníž. přenesená",J200,0)</f>
        <v>0</v>
      </c>
      <c r="BI200" s="191">
        <f>IF(N200="nulová",J200,0)</f>
        <v>0</v>
      </c>
      <c r="BJ200" s="19" t="s">
        <v>86</v>
      </c>
      <c r="BK200" s="191">
        <f>ROUND(I200*H200,2)</f>
        <v>0</v>
      </c>
      <c r="BL200" s="19" t="s">
        <v>212</v>
      </c>
      <c r="BM200" s="190" t="s">
        <v>478</v>
      </c>
    </row>
    <row r="201" s="2" customFormat="1">
      <c r="A201" s="38"/>
      <c r="B201" s="39"/>
      <c r="C201" s="38"/>
      <c r="D201" s="192" t="s">
        <v>214</v>
      </c>
      <c r="E201" s="38"/>
      <c r="F201" s="193" t="s">
        <v>304</v>
      </c>
      <c r="G201" s="38"/>
      <c r="H201" s="38"/>
      <c r="I201" s="194"/>
      <c r="J201" s="38"/>
      <c r="K201" s="38"/>
      <c r="L201" s="39"/>
      <c r="M201" s="195"/>
      <c r="N201" s="196"/>
      <c r="O201" s="77"/>
      <c r="P201" s="77"/>
      <c r="Q201" s="77"/>
      <c r="R201" s="77"/>
      <c r="S201" s="77"/>
      <c r="T201" s="78"/>
      <c r="U201" s="38"/>
      <c r="V201" s="38"/>
      <c r="W201" s="38"/>
      <c r="X201" s="38"/>
      <c r="Y201" s="38"/>
      <c r="Z201" s="38"/>
      <c r="AA201" s="38"/>
      <c r="AB201" s="38"/>
      <c r="AC201" s="38"/>
      <c r="AD201" s="38"/>
      <c r="AE201" s="38"/>
      <c r="AT201" s="19" t="s">
        <v>214</v>
      </c>
      <c r="AU201" s="19" t="s">
        <v>88</v>
      </c>
    </row>
    <row r="202" s="2" customFormat="1">
      <c r="A202" s="38"/>
      <c r="B202" s="39"/>
      <c r="C202" s="38"/>
      <c r="D202" s="192" t="s">
        <v>237</v>
      </c>
      <c r="E202" s="38"/>
      <c r="F202" s="197" t="s">
        <v>291</v>
      </c>
      <c r="G202" s="38"/>
      <c r="H202" s="38"/>
      <c r="I202" s="194"/>
      <c r="J202" s="38"/>
      <c r="K202" s="38"/>
      <c r="L202" s="39"/>
      <c r="M202" s="195"/>
      <c r="N202" s="196"/>
      <c r="O202" s="77"/>
      <c r="P202" s="77"/>
      <c r="Q202" s="77"/>
      <c r="R202" s="77"/>
      <c r="S202" s="77"/>
      <c r="T202" s="78"/>
      <c r="U202" s="38"/>
      <c r="V202" s="38"/>
      <c r="W202" s="38"/>
      <c r="X202" s="38"/>
      <c r="Y202" s="38"/>
      <c r="Z202" s="38"/>
      <c r="AA202" s="38"/>
      <c r="AB202" s="38"/>
      <c r="AC202" s="38"/>
      <c r="AD202" s="38"/>
      <c r="AE202" s="38"/>
      <c r="AT202" s="19" t="s">
        <v>237</v>
      </c>
      <c r="AU202" s="19" t="s">
        <v>88</v>
      </c>
    </row>
    <row r="203" s="15" customFormat="1">
      <c r="A203" s="15"/>
      <c r="B203" s="223"/>
      <c r="C203" s="15"/>
      <c r="D203" s="192" t="s">
        <v>218</v>
      </c>
      <c r="E203" s="224" t="s">
        <v>1</v>
      </c>
      <c r="F203" s="225" t="s">
        <v>254</v>
      </c>
      <c r="G203" s="15"/>
      <c r="H203" s="224" t="s">
        <v>1</v>
      </c>
      <c r="I203" s="226"/>
      <c r="J203" s="15"/>
      <c r="K203" s="15"/>
      <c r="L203" s="223"/>
      <c r="M203" s="227"/>
      <c r="N203" s="228"/>
      <c r="O203" s="228"/>
      <c r="P203" s="228"/>
      <c r="Q203" s="228"/>
      <c r="R203" s="228"/>
      <c r="S203" s="228"/>
      <c r="T203" s="229"/>
      <c r="U203" s="15"/>
      <c r="V203" s="15"/>
      <c r="W203" s="15"/>
      <c r="X203" s="15"/>
      <c r="Y203" s="15"/>
      <c r="Z203" s="15"/>
      <c r="AA203" s="15"/>
      <c r="AB203" s="15"/>
      <c r="AC203" s="15"/>
      <c r="AD203" s="15"/>
      <c r="AE203" s="15"/>
      <c r="AT203" s="224" t="s">
        <v>218</v>
      </c>
      <c r="AU203" s="224" t="s">
        <v>88</v>
      </c>
      <c r="AV203" s="15" t="s">
        <v>86</v>
      </c>
      <c r="AW203" s="15" t="s">
        <v>35</v>
      </c>
      <c r="AX203" s="15" t="s">
        <v>79</v>
      </c>
      <c r="AY203" s="224" t="s">
        <v>205</v>
      </c>
    </row>
    <row r="204" s="13" customFormat="1">
      <c r="A204" s="13"/>
      <c r="B204" s="198"/>
      <c r="C204" s="13"/>
      <c r="D204" s="192" t="s">
        <v>218</v>
      </c>
      <c r="E204" s="199" t="s">
        <v>1</v>
      </c>
      <c r="F204" s="200" t="s">
        <v>479</v>
      </c>
      <c r="G204" s="13"/>
      <c r="H204" s="201">
        <v>2480</v>
      </c>
      <c r="I204" s="202"/>
      <c r="J204" s="13"/>
      <c r="K204" s="13"/>
      <c r="L204" s="198"/>
      <c r="M204" s="203"/>
      <c r="N204" s="204"/>
      <c r="O204" s="204"/>
      <c r="P204" s="204"/>
      <c r="Q204" s="204"/>
      <c r="R204" s="204"/>
      <c r="S204" s="204"/>
      <c r="T204" s="205"/>
      <c r="U204" s="13"/>
      <c r="V204" s="13"/>
      <c r="W204" s="13"/>
      <c r="X204" s="13"/>
      <c r="Y204" s="13"/>
      <c r="Z204" s="13"/>
      <c r="AA204" s="13"/>
      <c r="AB204" s="13"/>
      <c r="AC204" s="13"/>
      <c r="AD204" s="13"/>
      <c r="AE204" s="13"/>
      <c r="AT204" s="199" t="s">
        <v>218</v>
      </c>
      <c r="AU204" s="199" t="s">
        <v>88</v>
      </c>
      <c r="AV204" s="13" t="s">
        <v>88</v>
      </c>
      <c r="AW204" s="13" t="s">
        <v>35</v>
      </c>
      <c r="AX204" s="13" t="s">
        <v>79</v>
      </c>
      <c r="AY204" s="199" t="s">
        <v>205</v>
      </c>
    </row>
    <row r="205" s="15" customFormat="1">
      <c r="A205" s="15"/>
      <c r="B205" s="223"/>
      <c r="C205" s="15"/>
      <c r="D205" s="192" t="s">
        <v>218</v>
      </c>
      <c r="E205" s="224" t="s">
        <v>1</v>
      </c>
      <c r="F205" s="225" t="s">
        <v>480</v>
      </c>
      <c r="G205" s="15"/>
      <c r="H205" s="224" t="s">
        <v>1</v>
      </c>
      <c r="I205" s="226"/>
      <c r="J205" s="15"/>
      <c r="K205" s="15"/>
      <c r="L205" s="223"/>
      <c r="M205" s="227"/>
      <c r="N205" s="228"/>
      <c r="O205" s="228"/>
      <c r="P205" s="228"/>
      <c r="Q205" s="228"/>
      <c r="R205" s="228"/>
      <c r="S205" s="228"/>
      <c r="T205" s="229"/>
      <c r="U205" s="15"/>
      <c r="V205" s="15"/>
      <c r="W205" s="15"/>
      <c r="X205" s="15"/>
      <c r="Y205" s="15"/>
      <c r="Z205" s="15"/>
      <c r="AA205" s="15"/>
      <c r="AB205" s="15"/>
      <c r="AC205" s="15"/>
      <c r="AD205" s="15"/>
      <c r="AE205" s="15"/>
      <c r="AT205" s="224" t="s">
        <v>218</v>
      </c>
      <c r="AU205" s="224" t="s">
        <v>88</v>
      </c>
      <c r="AV205" s="15" t="s">
        <v>86</v>
      </c>
      <c r="AW205" s="15" t="s">
        <v>35</v>
      </c>
      <c r="AX205" s="15" t="s">
        <v>79</v>
      </c>
      <c r="AY205" s="224" t="s">
        <v>205</v>
      </c>
    </row>
    <row r="206" s="13" customFormat="1">
      <c r="A206" s="13"/>
      <c r="B206" s="198"/>
      <c r="C206" s="13"/>
      <c r="D206" s="192" t="s">
        <v>218</v>
      </c>
      <c r="E206" s="199" t="s">
        <v>1</v>
      </c>
      <c r="F206" s="200" t="s">
        <v>481</v>
      </c>
      <c r="G206" s="13"/>
      <c r="H206" s="201">
        <v>60</v>
      </c>
      <c r="I206" s="202"/>
      <c r="J206" s="13"/>
      <c r="K206" s="13"/>
      <c r="L206" s="198"/>
      <c r="M206" s="203"/>
      <c r="N206" s="204"/>
      <c r="O206" s="204"/>
      <c r="P206" s="204"/>
      <c r="Q206" s="204"/>
      <c r="R206" s="204"/>
      <c r="S206" s="204"/>
      <c r="T206" s="205"/>
      <c r="U206" s="13"/>
      <c r="V206" s="13"/>
      <c r="W206" s="13"/>
      <c r="X206" s="13"/>
      <c r="Y206" s="13"/>
      <c r="Z206" s="13"/>
      <c r="AA206" s="13"/>
      <c r="AB206" s="13"/>
      <c r="AC206" s="13"/>
      <c r="AD206" s="13"/>
      <c r="AE206" s="13"/>
      <c r="AT206" s="199" t="s">
        <v>218</v>
      </c>
      <c r="AU206" s="199" t="s">
        <v>88</v>
      </c>
      <c r="AV206" s="13" t="s">
        <v>88</v>
      </c>
      <c r="AW206" s="13" t="s">
        <v>35</v>
      </c>
      <c r="AX206" s="13" t="s">
        <v>79</v>
      </c>
      <c r="AY206" s="199" t="s">
        <v>205</v>
      </c>
    </row>
    <row r="207" s="14" customFormat="1">
      <c r="A207" s="14"/>
      <c r="B207" s="206"/>
      <c r="C207" s="14"/>
      <c r="D207" s="192" t="s">
        <v>218</v>
      </c>
      <c r="E207" s="207" t="s">
        <v>1</v>
      </c>
      <c r="F207" s="208" t="s">
        <v>220</v>
      </c>
      <c r="G207" s="14"/>
      <c r="H207" s="209">
        <v>2540</v>
      </c>
      <c r="I207" s="210"/>
      <c r="J207" s="14"/>
      <c r="K207" s="14"/>
      <c r="L207" s="206"/>
      <c r="M207" s="211"/>
      <c r="N207" s="212"/>
      <c r="O207" s="212"/>
      <c r="P207" s="212"/>
      <c r="Q207" s="212"/>
      <c r="R207" s="212"/>
      <c r="S207" s="212"/>
      <c r="T207" s="213"/>
      <c r="U207" s="14"/>
      <c r="V207" s="14"/>
      <c r="W207" s="14"/>
      <c r="X207" s="14"/>
      <c r="Y207" s="14"/>
      <c r="Z207" s="14"/>
      <c r="AA207" s="14"/>
      <c r="AB207" s="14"/>
      <c r="AC207" s="14"/>
      <c r="AD207" s="14"/>
      <c r="AE207" s="14"/>
      <c r="AT207" s="207" t="s">
        <v>218</v>
      </c>
      <c r="AU207" s="207" t="s">
        <v>88</v>
      </c>
      <c r="AV207" s="14" t="s">
        <v>212</v>
      </c>
      <c r="AW207" s="14" t="s">
        <v>35</v>
      </c>
      <c r="AX207" s="14" t="s">
        <v>86</v>
      </c>
      <c r="AY207" s="207" t="s">
        <v>205</v>
      </c>
    </row>
    <row r="208" s="2" customFormat="1" ht="16.5" customHeight="1">
      <c r="A208" s="38"/>
      <c r="B208" s="179"/>
      <c r="C208" s="214" t="s">
        <v>300</v>
      </c>
      <c r="D208" s="214" t="s">
        <v>221</v>
      </c>
      <c r="E208" s="215" t="s">
        <v>295</v>
      </c>
      <c r="F208" s="216" t="s">
        <v>296</v>
      </c>
      <c r="G208" s="217" t="s">
        <v>297</v>
      </c>
      <c r="H208" s="218">
        <v>38.100000000000001</v>
      </c>
      <c r="I208" s="219"/>
      <c r="J208" s="218">
        <f>ROUND(I208*H208,2)</f>
        <v>0</v>
      </c>
      <c r="K208" s="216" t="s">
        <v>234</v>
      </c>
      <c r="L208" s="220"/>
      <c r="M208" s="221" t="s">
        <v>1</v>
      </c>
      <c r="N208" s="222" t="s">
        <v>44</v>
      </c>
      <c r="O208" s="77"/>
      <c r="P208" s="188">
        <f>O208*H208</f>
        <v>0</v>
      </c>
      <c r="Q208" s="188">
        <v>0.001</v>
      </c>
      <c r="R208" s="188">
        <f>Q208*H208</f>
        <v>0.038100000000000002</v>
      </c>
      <c r="S208" s="188">
        <v>0</v>
      </c>
      <c r="T208" s="189">
        <f>S208*H208</f>
        <v>0</v>
      </c>
      <c r="U208" s="38"/>
      <c r="V208" s="38"/>
      <c r="W208" s="38"/>
      <c r="X208" s="38"/>
      <c r="Y208" s="38"/>
      <c r="Z208" s="38"/>
      <c r="AA208" s="38"/>
      <c r="AB208" s="38"/>
      <c r="AC208" s="38"/>
      <c r="AD208" s="38"/>
      <c r="AE208" s="38"/>
      <c r="AR208" s="190" t="s">
        <v>225</v>
      </c>
      <c r="AT208" s="190" t="s">
        <v>221</v>
      </c>
      <c r="AU208" s="190" t="s">
        <v>88</v>
      </c>
      <c r="AY208" s="19" t="s">
        <v>205</v>
      </c>
      <c r="BE208" s="191">
        <f>IF(N208="základní",J208,0)</f>
        <v>0</v>
      </c>
      <c r="BF208" s="191">
        <f>IF(N208="snížená",J208,0)</f>
        <v>0</v>
      </c>
      <c r="BG208" s="191">
        <f>IF(N208="zákl. přenesená",J208,0)</f>
        <v>0</v>
      </c>
      <c r="BH208" s="191">
        <f>IF(N208="sníž. přenesená",J208,0)</f>
        <v>0</v>
      </c>
      <c r="BI208" s="191">
        <f>IF(N208="nulová",J208,0)</f>
        <v>0</v>
      </c>
      <c r="BJ208" s="19" t="s">
        <v>86</v>
      </c>
      <c r="BK208" s="191">
        <f>ROUND(I208*H208,2)</f>
        <v>0</v>
      </c>
      <c r="BL208" s="19" t="s">
        <v>212</v>
      </c>
      <c r="BM208" s="190" t="s">
        <v>482</v>
      </c>
    </row>
    <row r="209" s="2" customFormat="1">
      <c r="A209" s="38"/>
      <c r="B209" s="39"/>
      <c r="C209" s="38"/>
      <c r="D209" s="192" t="s">
        <v>214</v>
      </c>
      <c r="E209" s="38"/>
      <c r="F209" s="193" t="s">
        <v>296</v>
      </c>
      <c r="G209" s="38"/>
      <c r="H209" s="38"/>
      <c r="I209" s="194"/>
      <c r="J209" s="38"/>
      <c r="K209" s="38"/>
      <c r="L209" s="39"/>
      <c r="M209" s="195"/>
      <c r="N209" s="196"/>
      <c r="O209" s="77"/>
      <c r="P209" s="77"/>
      <c r="Q209" s="77"/>
      <c r="R209" s="77"/>
      <c r="S209" s="77"/>
      <c r="T209" s="78"/>
      <c r="U209" s="38"/>
      <c r="V209" s="38"/>
      <c r="W209" s="38"/>
      <c r="X209" s="38"/>
      <c r="Y209" s="38"/>
      <c r="Z209" s="38"/>
      <c r="AA209" s="38"/>
      <c r="AB209" s="38"/>
      <c r="AC209" s="38"/>
      <c r="AD209" s="38"/>
      <c r="AE209" s="38"/>
      <c r="AT209" s="19" t="s">
        <v>214</v>
      </c>
      <c r="AU209" s="19" t="s">
        <v>88</v>
      </c>
    </row>
    <row r="210" s="13" customFormat="1">
      <c r="A210" s="13"/>
      <c r="B210" s="198"/>
      <c r="C210" s="13"/>
      <c r="D210" s="192" t="s">
        <v>218</v>
      </c>
      <c r="E210" s="13"/>
      <c r="F210" s="200" t="s">
        <v>483</v>
      </c>
      <c r="G210" s="13"/>
      <c r="H210" s="201">
        <v>38.100000000000001</v>
      </c>
      <c r="I210" s="202"/>
      <c r="J210" s="13"/>
      <c r="K210" s="13"/>
      <c r="L210" s="198"/>
      <c r="M210" s="203"/>
      <c r="N210" s="204"/>
      <c r="O210" s="204"/>
      <c r="P210" s="204"/>
      <c r="Q210" s="204"/>
      <c r="R210" s="204"/>
      <c r="S210" s="204"/>
      <c r="T210" s="205"/>
      <c r="U210" s="13"/>
      <c r="V210" s="13"/>
      <c r="W210" s="13"/>
      <c r="X210" s="13"/>
      <c r="Y210" s="13"/>
      <c r="Z210" s="13"/>
      <c r="AA210" s="13"/>
      <c r="AB210" s="13"/>
      <c r="AC210" s="13"/>
      <c r="AD210" s="13"/>
      <c r="AE210" s="13"/>
      <c r="AT210" s="199" t="s">
        <v>218</v>
      </c>
      <c r="AU210" s="199" t="s">
        <v>88</v>
      </c>
      <c r="AV210" s="13" t="s">
        <v>88</v>
      </c>
      <c r="AW210" s="13" t="s">
        <v>3</v>
      </c>
      <c r="AX210" s="13" t="s">
        <v>86</v>
      </c>
      <c r="AY210" s="199" t="s">
        <v>205</v>
      </c>
    </row>
    <row r="211" s="2" customFormat="1" ht="21.75" customHeight="1">
      <c r="A211" s="38"/>
      <c r="B211" s="179"/>
      <c r="C211" s="180" t="s">
        <v>306</v>
      </c>
      <c r="D211" s="180" t="s">
        <v>207</v>
      </c>
      <c r="E211" s="181" t="s">
        <v>310</v>
      </c>
      <c r="F211" s="182" t="s">
        <v>311</v>
      </c>
      <c r="G211" s="183" t="s">
        <v>210</v>
      </c>
      <c r="H211" s="184">
        <v>1844.5999999999999</v>
      </c>
      <c r="I211" s="185"/>
      <c r="J211" s="184">
        <f>ROUND(I211*H211,2)</f>
        <v>0</v>
      </c>
      <c r="K211" s="182" t="s">
        <v>234</v>
      </c>
      <c r="L211" s="39"/>
      <c r="M211" s="186" t="s">
        <v>1</v>
      </c>
      <c r="N211" s="187" t="s">
        <v>44</v>
      </c>
      <c r="O211" s="77"/>
      <c r="P211" s="188">
        <f>O211*H211</f>
        <v>0</v>
      </c>
      <c r="Q211" s="188">
        <v>0</v>
      </c>
      <c r="R211" s="188">
        <f>Q211*H211</f>
        <v>0</v>
      </c>
      <c r="S211" s="188">
        <v>0</v>
      </c>
      <c r="T211" s="189">
        <f>S211*H211</f>
        <v>0</v>
      </c>
      <c r="U211" s="38"/>
      <c r="V211" s="38"/>
      <c r="W211" s="38"/>
      <c r="X211" s="38"/>
      <c r="Y211" s="38"/>
      <c r="Z211" s="38"/>
      <c r="AA211" s="38"/>
      <c r="AB211" s="38"/>
      <c r="AC211" s="38"/>
      <c r="AD211" s="38"/>
      <c r="AE211" s="38"/>
      <c r="AR211" s="190" t="s">
        <v>212</v>
      </c>
      <c r="AT211" s="190" t="s">
        <v>207</v>
      </c>
      <c r="AU211" s="190" t="s">
        <v>88</v>
      </c>
      <c r="AY211" s="19" t="s">
        <v>205</v>
      </c>
      <c r="BE211" s="191">
        <f>IF(N211="základní",J211,0)</f>
        <v>0</v>
      </c>
      <c r="BF211" s="191">
        <f>IF(N211="snížená",J211,0)</f>
        <v>0</v>
      </c>
      <c r="BG211" s="191">
        <f>IF(N211="zákl. přenesená",J211,0)</f>
        <v>0</v>
      </c>
      <c r="BH211" s="191">
        <f>IF(N211="sníž. přenesená",J211,0)</f>
        <v>0</v>
      </c>
      <c r="BI211" s="191">
        <f>IF(N211="nulová",J211,0)</f>
        <v>0</v>
      </c>
      <c r="BJ211" s="19" t="s">
        <v>86</v>
      </c>
      <c r="BK211" s="191">
        <f>ROUND(I211*H211,2)</f>
        <v>0</v>
      </c>
      <c r="BL211" s="19" t="s">
        <v>212</v>
      </c>
      <c r="BM211" s="190" t="s">
        <v>484</v>
      </c>
    </row>
    <row r="212" s="2" customFormat="1">
      <c r="A212" s="38"/>
      <c r="B212" s="39"/>
      <c r="C212" s="38"/>
      <c r="D212" s="192" t="s">
        <v>214</v>
      </c>
      <c r="E212" s="38"/>
      <c r="F212" s="193" t="s">
        <v>313</v>
      </c>
      <c r="G212" s="38"/>
      <c r="H212" s="38"/>
      <c r="I212" s="194"/>
      <c r="J212" s="38"/>
      <c r="K212" s="38"/>
      <c r="L212" s="39"/>
      <c r="M212" s="195"/>
      <c r="N212" s="196"/>
      <c r="O212" s="77"/>
      <c r="P212" s="77"/>
      <c r="Q212" s="77"/>
      <c r="R212" s="77"/>
      <c r="S212" s="77"/>
      <c r="T212" s="78"/>
      <c r="U212" s="38"/>
      <c r="V212" s="38"/>
      <c r="W212" s="38"/>
      <c r="X212" s="38"/>
      <c r="Y212" s="38"/>
      <c r="Z212" s="38"/>
      <c r="AA212" s="38"/>
      <c r="AB212" s="38"/>
      <c r="AC212" s="38"/>
      <c r="AD212" s="38"/>
      <c r="AE212" s="38"/>
      <c r="AT212" s="19" t="s">
        <v>214</v>
      </c>
      <c r="AU212" s="19" t="s">
        <v>88</v>
      </c>
    </row>
    <row r="213" s="2" customFormat="1">
      <c r="A213" s="38"/>
      <c r="B213" s="39"/>
      <c r="C213" s="38"/>
      <c r="D213" s="192" t="s">
        <v>237</v>
      </c>
      <c r="E213" s="38"/>
      <c r="F213" s="197" t="s">
        <v>314</v>
      </c>
      <c r="G213" s="38"/>
      <c r="H213" s="38"/>
      <c r="I213" s="194"/>
      <c r="J213" s="38"/>
      <c r="K213" s="38"/>
      <c r="L213" s="39"/>
      <c r="M213" s="195"/>
      <c r="N213" s="196"/>
      <c r="O213" s="77"/>
      <c r="P213" s="77"/>
      <c r="Q213" s="77"/>
      <c r="R213" s="77"/>
      <c r="S213" s="77"/>
      <c r="T213" s="78"/>
      <c r="U213" s="38"/>
      <c r="V213" s="38"/>
      <c r="W213" s="38"/>
      <c r="X213" s="38"/>
      <c r="Y213" s="38"/>
      <c r="Z213" s="38"/>
      <c r="AA213" s="38"/>
      <c r="AB213" s="38"/>
      <c r="AC213" s="38"/>
      <c r="AD213" s="38"/>
      <c r="AE213" s="38"/>
      <c r="AT213" s="19" t="s">
        <v>237</v>
      </c>
      <c r="AU213" s="19" t="s">
        <v>88</v>
      </c>
    </row>
    <row r="214" s="15" customFormat="1">
      <c r="A214" s="15"/>
      <c r="B214" s="223"/>
      <c r="C214" s="15"/>
      <c r="D214" s="192" t="s">
        <v>218</v>
      </c>
      <c r="E214" s="224" t="s">
        <v>1</v>
      </c>
      <c r="F214" s="225" t="s">
        <v>485</v>
      </c>
      <c r="G214" s="15"/>
      <c r="H214" s="224" t="s">
        <v>1</v>
      </c>
      <c r="I214" s="226"/>
      <c r="J214" s="15"/>
      <c r="K214" s="15"/>
      <c r="L214" s="223"/>
      <c r="M214" s="227"/>
      <c r="N214" s="228"/>
      <c r="O214" s="228"/>
      <c r="P214" s="228"/>
      <c r="Q214" s="228"/>
      <c r="R214" s="228"/>
      <c r="S214" s="228"/>
      <c r="T214" s="229"/>
      <c r="U214" s="15"/>
      <c r="V214" s="15"/>
      <c r="W214" s="15"/>
      <c r="X214" s="15"/>
      <c r="Y214" s="15"/>
      <c r="Z214" s="15"/>
      <c r="AA214" s="15"/>
      <c r="AB214" s="15"/>
      <c r="AC214" s="15"/>
      <c r="AD214" s="15"/>
      <c r="AE214" s="15"/>
      <c r="AT214" s="224" t="s">
        <v>218</v>
      </c>
      <c r="AU214" s="224" t="s">
        <v>88</v>
      </c>
      <c r="AV214" s="15" t="s">
        <v>86</v>
      </c>
      <c r="AW214" s="15" t="s">
        <v>35</v>
      </c>
      <c r="AX214" s="15" t="s">
        <v>79</v>
      </c>
      <c r="AY214" s="224" t="s">
        <v>205</v>
      </c>
    </row>
    <row r="215" s="13" customFormat="1">
      <c r="A215" s="13"/>
      <c r="B215" s="198"/>
      <c r="C215" s="13"/>
      <c r="D215" s="192" t="s">
        <v>218</v>
      </c>
      <c r="E215" s="199" t="s">
        <v>1</v>
      </c>
      <c r="F215" s="200" t="s">
        <v>486</v>
      </c>
      <c r="G215" s="13"/>
      <c r="H215" s="201">
        <v>967.60000000000002</v>
      </c>
      <c r="I215" s="202"/>
      <c r="J215" s="13"/>
      <c r="K215" s="13"/>
      <c r="L215" s="198"/>
      <c r="M215" s="203"/>
      <c r="N215" s="204"/>
      <c r="O215" s="204"/>
      <c r="P215" s="204"/>
      <c r="Q215" s="204"/>
      <c r="R215" s="204"/>
      <c r="S215" s="204"/>
      <c r="T215" s="205"/>
      <c r="U215" s="13"/>
      <c r="V215" s="13"/>
      <c r="W215" s="13"/>
      <c r="X215" s="13"/>
      <c r="Y215" s="13"/>
      <c r="Z215" s="13"/>
      <c r="AA215" s="13"/>
      <c r="AB215" s="13"/>
      <c r="AC215" s="13"/>
      <c r="AD215" s="13"/>
      <c r="AE215" s="13"/>
      <c r="AT215" s="199" t="s">
        <v>218</v>
      </c>
      <c r="AU215" s="199" t="s">
        <v>88</v>
      </c>
      <c r="AV215" s="13" t="s">
        <v>88</v>
      </c>
      <c r="AW215" s="13" t="s">
        <v>35</v>
      </c>
      <c r="AX215" s="13" t="s">
        <v>79</v>
      </c>
      <c r="AY215" s="199" t="s">
        <v>205</v>
      </c>
    </row>
    <row r="216" s="15" customFormat="1">
      <c r="A216" s="15"/>
      <c r="B216" s="223"/>
      <c r="C216" s="15"/>
      <c r="D216" s="192" t="s">
        <v>218</v>
      </c>
      <c r="E216" s="224" t="s">
        <v>1</v>
      </c>
      <c r="F216" s="225" t="s">
        <v>487</v>
      </c>
      <c r="G216" s="15"/>
      <c r="H216" s="224" t="s">
        <v>1</v>
      </c>
      <c r="I216" s="226"/>
      <c r="J216" s="15"/>
      <c r="K216" s="15"/>
      <c r="L216" s="223"/>
      <c r="M216" s="227"/>
      <c r="N216" s="228"/>
      <c r="O216" s="228"/>
      <c r="P216" s="228"/>
      <c r="Q216" s="228"/>
      <c r="R216" s="228"/>
      <c r="S216" s="228"/>
      <c r="T216" s="229"/>
      <c r="U216" s="15"/>
      <c r="V216" s="15"/>
      <c r="W216" s="15"/>
      <c r="X216" s="15"/>
      <c r="Y216" s="15"/>
      <c r="Z216" s="15"/>
      <c r="AA216" s="15"/>
      <c r="AB216" s="15"/>
      <c r="AC216" s="15"/>
      <c r="AD216" s="15"/>
      <c r="AE216" s="15"/>
      <c r="AT216" s="224" t="s">
        <v>218</v>
      </c>
      <c r="AU216" s="224" t="s">
        <v>88</v>
      </c>
      <c r="AV216" s="15" t="s">
        <v>86</v>
      </c>
      <c r="AW216" s="15" t="s">
        <v>35</v>
      </c>
      <c r="AX216" s="15" t="s">
        <v>79</v>
      </c>
      <c r="AY216" s="224" t="s">
        <v>205</v>
      </c>
    </row>
    <row r="217" s="13" customFormat="1">
      <c r="A217" s="13"/>
      <c r="B217" s="198"/>
      <c r="C217" s="13"/>
      <c r="D217" s="192" t="s">
        <v>218</v>
      </c>
      <c r="E217" s="199" t="s">
        <v>1</v>
      </c>
      <c r="F217" s="200" t="s">
        <v>475</v>
      </c>
      <c r="G217" s="13"/>
      <c r="H217" s="201">
        <v>877</v>
      </c>
      <c r="I217" s="202"/>
      <c r="J217" s="13"/>
      <c r="K217" s="13"/>
      <c r="L217" s="198"/>
      <c r="M217" s="203"/>
      <c r="N217" s="204"/>
      <c r="O217" s="204"/>
      <c r="P217" s="204"/>
      <c r="Q217" s="204"/>
      <c r="R217" s="204"/>
      <c r="S217" s="204"/>
      <c r="T217" s="205"/>
      <c r="U217" s="13"/>
      <c r="V217" s="13"/>
      <c r="W217" s="13"/>
      <c r="X217" s="13"/>
      <c r="Y217" s="13"/>
      <c r="Z217" s="13"/>
      <c r="AA217" s="13"/>
      <c r="AB217" s="13"/>
      <c r="AC217" s="13"/>
      <c r="AD217" s="13"/>
      <c r="AE217" s="13"/>
      <c r="AT217" s="199" t="s">
        <v>218</v>
      </c>
      <c r="AU217" s="199" t="s">
        <v>88</v>
      </c>
      <c r="AV217" s="13" t="s">
        <v>88</v>
      </c>
      <c r="AW217" s="13" t="s">
        <v>35</v>
      </c>
      <c r="AX217" s="13" t="s">
        <v>79</v>
      </c>
      <c r="AY217" s="199" t="s">
        <v>205</v>
      </c>
    </row>
    <row r="218" s="14" customFormat="1">
      <c r="A218" s="14"/>
      <c r="B218" s="206"/>
      <c r="C218" s="14"/>
      <c r="D218" s="192" t="s">
        <v>218</v>
      </c>
      <c r="E218" s="207" t="s">
        <v>1</v>
      </c>
      <c r="F218" s="208" t="s">
        <v>220</v>
      </c>
      <c r="G218" s="14"/>
      <c r="H218" s="209">
        <v>1844.5999999999999</v>
      </c>
      <c r="I218" s="210"/>
      <c r="J218" s="14"/>
      <c r="K218" s="14"/>
      <c r="L218" s="206"/>
      <c r="M218" s="211"/>
      <c r="N218" s="212"/>
      <c r="O218" s="212"/>
      <c r="P218" s="212"/>
      <c r="Q218" s="212"/>
      <c r="R218" s="212"/>
      <c r="S218" s="212"/>
      <c r="T218" s="213"/>
      <c r="U218" s="14"/>
      <c r="V218" s="14"/>
      <c r="W218" s="14"/>
      <c r="X218" s="14"/>
      <c r="Y218" s="14"/>
      <c r="Z218" s="14"/>
      <c r="AA218" s="14"/>
      <c r="AB218" s="14"/>
      <c r="AC218" s="14"/>
      <c r="AD218" s="14"/>
      <c r="AE218" s="14"/>
      <c r="AT218" s="207" t="s">
        <v>218</v>
      </c>
      <c r="AU218" s="207" t="s">
        <v>88</v>
      </c>
      <c r="AV218" s="14" t="s">
        <v>212</v>
      </c>
      <c r="AW218" s="14" t="s">
        <v>35</v>
      </c>
      <c r="AX218" s="14" t="s">
        <v>86</v>
      </c>
      <c r="AY218" s="207" t="s">
        <v>205</v>
      </c>
    </row>
    <row r="219" s="2" customFormat="1" ht="16.5" customHeight="1">
      <c r="A219" s="38"/>
      <c r="B219" s="179"/>
      <c r="C219" s="180" t="s">
        <v>309</v>
      </c>
      <c r="D219" s="180" t="s">
        <v>207</v>
      </c>
      <c r="E219" s="181" t="s">
        <v>321</v>
      </c>
      <c r="F219" s="182" t="s">
        <v>322</v>
      </c>
      <c r="G219" s="183" t="s">
        <v>210</v>
      </c>
      <c r="H219" s="184">
        <v>2345</v>
      </c>
      <c r="I219" s="185"/>
      <c r="J219" s="184">
        <f>ROUND(I219*H219,2)</f>
        <v>0</v>
      </c>
      <c r="K219" s="182" t="s">
        <v>234</v>
      </c>
      <c r="L219" s="39"/>
      <c r="M219" s="186" t="s">
        <v>1</v>
      </c>
      <c r="N219" s="187" t="s">
        <v>44</v>
      </c>
      <c r="O219" s="77"/>
      <c r="P219" s="188">
        <f>O219*H219</f>
        <v>0</v>
      </c>
      <c r="Q219" s="188">
        <v>0</v>
      </c>
      <c r="R219" s="188">
        <f>Q219*H219</f>
        <v>0</v>
      </c>
      <c r="S219" s="188">
        <v>0</v>
      </c>
      <c r="T219" s="189">
        <f>S219*H219</f>
        <v>0</v>
      </c>
      <c r="U219" s="38"/>
      <c r="V219" s="38"/>
      <c r="W219" s="38"/>
      <c r="X219" s="38"/>
      <c r="Y219" s="38"/>
      <c r="Z219" s="38"/>
      <c r="AA219" s="38"/>
      <c r="AB219" s="38"/>
      <c r="AC219" s="38"/>
      <c r="AD219" s="38"/>
      <c r="AE219" s="38"/>
      <c r="AR219" s="190" t="s">
        <v>212</v>
      </c>
      <c r="AT219" s="190" t="s">
        <v>207</v>
      </c>
      <c r="AU219" s="190" t="s">
        <v>88</v>
      </c>
      <c r="AY219" s="19" t="s">
        <v>205</v>
      </c>
      <c r="BE219" s="191">
        <f>IF(N219="základní",J219,0)</f>
        <v>0</v>
      </c>
      <c r="BF219" s="191">
        <f>IF(N219="snížená",J219,0)</f>
        <v>0</v>
      </c>
      <c r="BG219" s="191">
        <f>IF(N219="zákl. přenesená",J219,0)</f>
        <v>0</v>
      </c>
      <c r="BH219" s="191">
        <f>IF(N219="sníž. přenesená",J219,0)</f>
        <v>0</v>
      </c>
      <c r="BI219" s="191">
        <f>IF(N219="nulová",J219,0)</f>
        <v>0</v>
      </c>
      <c r="BJ219" s="19" t="s">
        <v>86</v>
      </c>
      <c r="BK219" s="191">
        <f>ROUND(I219*H219,2)</f>
        <v>0</v>
      </c>
      <c r="BL219" s="19" t="s">
        <v>212</v>
      </c>
      <c r="BM219" s="190" t="s">
        <v>488</v>
      </c>
    </row>
    <row r="220" s="2" customFormat="1">
      <c r="A220" s="38"/>
      <c r="B220" s="39"/>
      <c r="C220" s="38"/>
      <c r="D220" s="192" t="s">
        <v>214</v>
      </c>
      <c r="E220" s="38"/>
      <c r="F220" s="193" t="s">
        <v>324</v>
      </c>
      <c r="G220" s="38"/>
      <c r="H220" s="38"/>
      <c r="I220" s="194"/>
      <c r="J220" s="38"/>
      <c r="K220" s="38"/>
      <c r="L220" s="39"/>
      <c r="M220" s="195"/>
      <c r="N220" s="196"/>
      <c r="O220" s="77"/>
      <c r="P220" s="77"/>
      <c r="Q220" s="77"/>
      <c r="R220" s="77"/>
      <c r="S220" s="77"/>
      <c r="T220" s="78"/>
      <c r="U220" s="38"/>
      <c r="V220" s="38"/>
      <c r="W220" s="38"/>
      <c r="X220" s="38"/>
      <c r="Y220" s="38"/>
      <c r="Z220" s="38"/>
      <c r="AA220" s="38"/>
      <c r="AB220" s="38"/>
      <c r="AC220" s="38"/>
      <c r="AD220" s="38"/>
      <c r="AE220" s="38"/>
      <c r="AT220" s="19" t="s">
        <v>214</v>
      </c>
      <c r="AU220" s="19" t="s">
        <v>88</v>
      </c>
    </row>
    <row r="221" s="2" customFormat="1">
      <c r="A221" s="38"/>
      <c r="B221" s="39"/>
      <c r="C221" s="38"/>
      <c r="D221" s="192" t="s">
        <v>237</v>
      </c>
      <c r="E221" s="38"/>
      <c r="F221" s="197" t="s">
        <v>325</v>
      </c>
      <c r="G221" s="38"/>
      <c r="H221" s="38"/>
      <c r="I221" s="194"/>
      <c r="J221" s="38"/>
      <c r="K221" s="38"/>
      <c r="L221" s="39"/>
      <c r="M221" s="195"/>
      <c r="N221" s="196"/>
      <c r="O221" s="77"/>
      <c r="P221" s="77"/>
      <c r="Q221" s="77"/>
      <c r="R221" s="77"/>
      <c r="S221" s="77"/>
      <c r="T221" s="78"/>
      <c r="U221" s="38"/>
      <c r="V221" s="38"/>
      <c r="W221" s="38"/>
      <c r="X221" s="38"/>
      <c r="Y221" s="38"/>
      <c r="Z221" s="38"/>
      <c r="AA221" s="38"/>
      <c r="AB221" s="38"/>
      <c r="AC221" s="38"/>
      <c r="AD221" s="38"/>
      <c r="AE221" s="38"/>
      <c r="AT221" s="19" t="s">
        <v>237</v>
      </c>
      <c r="AU221" s="19" t="s">
        <v>88</v>
      </c>
    </row>
    <row r="222" s="15" customFormat="1">
      <c r="A222" s="15"/>
      <c r="B222" s="223"/>
      <c r="C222" s="15"/>
      <c r="D222" s="192" t="s">
        <v>218</v>
      </c>
      <c r="E222" s="224" t="s">
        <v>1</v>
      </c>
      <c r="F222" s="225" t="s">
        <v>489</v>
      </c>
      <c r="G222" s="15"/>
      <c r="H222" s="224" t="s">
        <v>1</v>
      </c>
      <c r="I222" s="226"/>
      <c r="J222" s="15"/>
      <c r="K222" s="15"/>
      <c r="L222" s="223"/>
      <c r="M222" s="227"/>
      <c r="N222" s="228"/>
      <c r="O222" s="228"/>
      <c r="P222" s="228"/>
      <c r="Q222" s="228"/>
      <c r="R222" s="228"/>
      <c r="S222" s="228"/>
      <c r="T222" s="229"/>
      <c r="U222" s="15"/>
      <c r="V222" s="15"/>
      <c r="W222" s="15"/>
      <c r="X222" s="15"/>
      <c r="Y222" s="15"/>
      <c r="Z222" s="15"/>
      <c r="AA222" s="15"/>
      <c r="AB222" s="15"/>
      <c r="AC222" s="15"/>
      <c r="AD222" s="15"/>
      <c r="AE222" s="15"/>
      <c r="AT222" s="224" t="s">
        <v>218</v>
      </c>
      <c r="AU222" s="224" t="s">
        <v>88</v>
      </c>
      <c r="AV222" s="15" t="s">
        <v>86</v>
      </c>
      <c r="AW222" s="15" t="s">
        <v>35</v>
      </c>
      <c r="AX222" s="15" t="s">
        <v>79</v>
      </c>
      <c r="AY222" s="224" t="s">
        <v>205</v>
      </c>
    </row>
    <row r="223" s="13" customFormat="1">
      <c r="A223" s="13"/>
      <c r="B223" s="198"/>
      <c r="C223" s="13"/>
      <c r="D223" s="192" t="s">
        <v>218</v>
      </c>
      <c r="E223" s="199" t="s">
        <v>1</v>
      </c>
      <c r="F223" s="200" t="s">
        <v>490</v>
      </c>
      <c r="G223" s="13"/>
      <c r="H223" s="201">
        <v>2345</v>
      </c>
      <c r="I223" s="202"/>
      <c r="J223" s="13"/>
      <c r="K223" s="13"/>
      <c r="L223" s="198"/>
      <c r="M223" s="203"/>
      <c r="N223" s="204"/>
      <c r="O223" s="204"/>
      <c r="P223" s="204"/>
      <c r="Q223" s="204"/>
      <c r="R223" s="204"/>
      <c r="S223" s="204"/>
      <c r="T223" s="205"/>
      <c r="U223" s="13"/>
      <c r="V223" s="13"/>
      <c r="W223" s="13"/>
      <c r="X223" s="13"/>
      <c r="Y223" s="13"/>
      <c r="Z223" s="13"/>
      <c r="AA223" s="13"/>
      <c r="AB223" s="13"/>
      <c r="AC223" s="13"/>
      <c r="AD223" s="13"/>
      <c r="AE223" s="13"/>
      <c r="AT223" s="199" t="s">
        <v>218</v>
      </c>
      <c r="AU223" s="199" t="s">
        <v>88</v>
      </c>
      <c r="AV223" s="13" t="s">
        <v>88</v>
      </c>
      <c r="AW223" s="13" t="s">
        <v>35</v>
      </c>
      <c r="AX223" s="13" t="s">
        <v>79</v>
      </c>
      <c r="AY223" s="199" t="s">
        <v>205</v>
      </c>
    </row>
    <row r="224" s="14" customFormat="1">
      <c r="A224" s="14"/>
      <c r="B224" s="206"/>
      <c r="C224" s="14"/>
      <c r="D224" s="192" t="s">
        <v>218</v>
      </c>
      <c r="E224" s="207" t="s">
        <v>1</v>
      </c>
      <c r="F224" s="208" t="s">
        <v>220</v>
      </c>
      <c r="G224" s="14"/>
      <c r="H224" s="209">
        <v>2345</v>
      </c>
      <c r="I224" s="210"/>
      <c r="J224" s="14"/>
      <c r="K224" s="14"/>
      <c r="L224" s="206"/>
      <c r="M224" s="211"/>
      <c r="N224" s="212"/>
      <c r="O224" s="212"/>
      <c r="P224" s="212"/>
      <c r="Q224" s="212"/>
      <c r="R224" s="212"/>
      <c r="S224" s="212"/>
      <c r="T224" s="213"/>
      <c r="U224" s="14"/>
      <c r="V224" s="14"/>
      <c r="W224" s="14"/>
      <c r="X224" s="14"/>
      <c r="Y224" s="14"/>
      <c r="Z224" s="14"/>
      <c r="AA224" s="14"/>
      <c r="AB224" s="14"/>
      <c r="AC224" s="14"/>
      <c r="AD224" s="14"/>
      <c r="AE224" s="14"/>
      <c r="AT224" s="207" t="s">
        <v>218</v>
      </c>
      <c r="AU224" s="207" t="s">
        <v>88</v>
      </c>
      <c r="AV224" s="14" t="s">
        <v>212</v>
      </c>
      <c r="AW224" s="14" t="s">
        <v>35</v>
      </c>
      <c r="AX224" s="14" t="s">
        <v>86</v>
      </c>
      <c r="AY224" s="207" t="s">
        <v>205</v>
      </c>
    </row>
    <row r="225" s="2" customFormat="1" ht="24.15" customHeight="1">
      <c r="A225" s="38"/>
      <c r="B225" s="179"/>
      <c r="C225" s="180" t="s">
        <v>320</v>
      </c>
      <c r="D225" s="180" t="s">
        <v>207</v>
      </c>
      <c r="E225" s="181" t="s">
        <v>328</v>
      </c>
      <c r="F225" s="182" t="s">
        <v>329</v>
      </c>
      <c r="G225" s="183" t="s">
        <v>210</v>
      </c>
      <c r="H225" s="184">
        <v>2540</v>
      </c>
      <c r="I225" s="185"/>
      <c r="J225" s="184">
        <f>ROUND(I225*H225,2)</f>
        <v>0</v>
      </c>
      <c r="K225" s="182" t="s">
        <v>234</v>
      </c>
      <c r="L225" s="39"/>
      <c r="M225" s="186" t="s">
        <v>1</v>
      </c>
      <c r="N225" s="187" t="s">
        <v>44</v>
      </c>
      <c r="O225" s="77"/>
      <c r="P225" s="188">
        <f>O225*H225</f>
        <v>0</v>
      </c>
      <c r="Q225" s="188">
        <v>0</v>
      </c>
      <c r="R225" s="188">
        <f>Q225*H225</f>
        <v>0</v>
      </c>
      <c r="S225" s="188">
        <v>0</v>
      </c>
      <c r="T225" s="189">
        <f>S225*H225</f>
        <v>0</v>
      </c>
      <c r="U225" s="38"/>
      <c r="V225" s="38"/>
      <c r="W225" s="38"/>
      <c r="X225" s="38"/>
      <c r="Y225" s="38"/>
      <c r="Z225" s="38"/>
      <c r="AA225" s="38"/>
      <c r="AB225" s="38"/>
      <c r="AC225" s="38"/>
      <c r="AD225" s="38"/>
      <c r="AE225" s="38"/>
      <c r="AR225" s="190" t="s">
        <v>212</v>
      </c>
      <c r="AT225" s="190" t="s">
        <v>207</v>
      </c>
      <c r="AU225" s="190" t="s">
        <v>88</v>
      </c>
      <c r="AY225" s="19" t="s">
        <v>205</v>
      </c>
      <c r="BE225" s="191">
        <f>IF(N225="základní",J225,0)</f>
        <v>0</v>
      </c>
      <c r="BF225" s="191">
        <f>IF(N225="snížená",J225,0)</f>
        <v>0</v>
      </c>
      <c r="BG225" s="191">
        <f>IF(N225="zákl. přenesená",J225,0)</f>
        <v>0</v>
      </c>
      <c r="BH225" s="191">
        <f>IF(N225="sníž. přenesená",J225,0)</f>
        <v>0</v>
      </c>
      <c r="BI225" s="191">
        <f>IF(N225="nulová",J225,0)</f>
        <v>0</v>
      </c>
      <c r="BJ225" s="19" t="s">
        <v>86</v>
      </c>
      <c r="BK225" s="191">
        <f>ROUND(I225*H225,2)</f>
        <v>0</v>
      </c>
      <c r="BL225" s="19" t="s">
        <v>212</v>
      </c>
      <c r="BM225" s="190" t="s">
        <v>491</v>
      </c>
    </row>
    <row r="226" s="2" customFormat="1">
      <c r="A226" s="38"/>
      <c r="B226" s="39"/>
      <c r="C226" s="38"/>
      <c r="D226" s="192" t="s">
        <v>214</v>
      </c>
      <c r="E226" s="38"/>
      <c r="F226" s="193" t="s">
        <v>331</v>
      </c>
      <c r="G226" s="38"/>
      <c r="H226" s="38"/>
      <c r="I226" s="194"/>
      <c r="J226" s="38"/>
      <c r="K226" s="38"/>
      <c r="L226" s="39"/>
      <c r="M226" s="195"/>
      <c r="N226" s="196"/>
      <c r="O226" s="77"/>
      <c r="P226" s="77"/>
      <c r="Q226" s="77"/>
      <c r="R226" s="77"/>
      <c r="S226" s="77"/>
      <c r="T226" s="78"/>
      <c r="U226" s="38"/>
      <c r="V226" s="38"/>
      <c r="W226" s="38"/>
      <c r="X226" s="38"/>
      <c r="Y226" s="38"/>
      <c r="Z226" s="38"/>
      <c r="AA226" s="38"/>
      <c r="AB226" s="38"/>
      <c r="AC226" s="38"/>
      <c r="AD226" s="38"/>
      <c r="AE226" s="38"/>
      <c r="AT226" s="19" t="s">
        <v>214</v>
      </c>
      <c r="AU226" s="19" t="s">
        <v>88</v>
      </c>
    </row>
    <row r="227" s="2" customFormat="1">
      <c r="A227" s="38"/>
      <c r="B227" s="39"/>
      <c r="C227" s="38"/>
      <c r="D227" s="192" t="s">
        <v>237</v>
      </c>
      <c r="E227" s="38"/>
      <c r="F227" s="197" t="s">
        <v>332</v>
      </c>
      <c r="G227" s="38"/>
      <c r="H227" s="38"/>
      <c r="I227" s="194"/>
      <c r="J227" s="38"/>
      <c r="K227" s="38"/>
      <c r="L227" s="39"/>
      <c r="M227" s="195"/>
      <c r="N227" s="196"/>
      <c r="O227" s="77"/>
      <c r="P227" s="77"/>
      <c r="Q227" s="77"/>
      <c r="R227" s="77"/>
      <c r="S227" s="77"/>
      <c r="T227" s="78"/>
      <c r="U227" s="38"/>
      <c r="V227" s="38"/>
      <c r="W227" s="38"/>
      <c r="X227" s="38"/>
      <c r="Y227" s="38"/>
      <c r="Z227" s="38"/>
      <c r="AA227" s="38"/>
      <c r="AB227" s="38"/>
      <c r="AC227" s="38"/>
      <c r="AD227" s="38"/>
      <c r="AE227" s="38"/>
      <c r="AT227" s="19" t="s">
        <v>237</v>
      </c>
      <c r="AU227" s="19" t="s">
        <v>88</v>
      </c>
    </row>
    <row r="228" s="15" customFormat="1">
      <c r="A228" s="15"/>
      <c r="B228" s="223"/>
      <c r="C228" s="15"/>
      <c r="D228" s="192" t="s">
        <v>218</v>
      </c>
      <c r="E228" s="224" t="s">
        <v>1</v>
      </c>
      <c r="F228" s="225" t="s">
        <v>254</v>
      </c>
      <c r="G228" s="15"/>
      <c r="H228" s="224" t="s">
        <v>1</v>
      </c>
      <c r="I228" s="226"/>
      <c r="J228" s="15"/>
      <c r="K228" s="15"/>
      <c r="L228" s="223"/>
      <c r="M228" s="227"/>
      <c r="N228" s="228"/>
      <c r="O228" s="228"/>
      <c r="P228" s="228"/>
      <c r="Q228" s="228"/>
      <c r="R228" s="228"/>
      <c r="S228" s="228"/>
      <c r="T228" s="229"/>
      <c r="U228" s="15"/>
      <c r="V228" s="15"/>
      <c r="W228" s="15"/>
      <c r="X228" s="15"/>
      <c r="Y228" s="15"/>
      <c r="Z228" s="15"/>
      <c r="AA228" s="15"/>
      <c r="AB228" s="15"/>
      <c r="AC228" s="15"/>
      <c r="AD228" s="15"/>
      <c r="AE228" s="15"/>
      <c r="AT228" s="224" t="s">
        <v>218</v>
      </c>
      <c r="AU228" s="224" t="s">
        <v>88</v>
      </c>
      <c r="AV228" s="15" t="s">
        <v>86</v>
      </c>
      <c r="AW228" s="15" t="s">
        <v>35</v>
      </c>
      <c r="AX228" s="15" t="s">
        <v>79</v>
      </c>
      <c r="AY228" s="224" t="s">
        <v>205</v>
      </c>
    </row>
    <row r="229" s="13" customFormat="1">
      <c r="A229" s="13"/>
      <c r="B229" s="198"/>
      <c r="C229" s="13"/>
      <c r="D229" s="192" t="s">
        <v>218</v>
      </c>
      <c r="E229" s="199" t="s">
        <v>1</v>
      </c>
      <c r="F229" s="200" t="s">
        <v>479</v>
      </c>
      <c r="G229" s="13"/>
      <c r="H229" s="201">
        <v>2480</v>
      </c>
      <c r="I229" s="202"/>
      <c r="J229" s="13"/>
      <c r="K229" s="13"/>
      <c r="L229" s="198"/>
      <c r="M229" s="203"/>
      <c r="N229" s="204"/>
      <c r="O229" s="204"/>
      <c r="P229" s="204"/>
      <c r="Q229" s="204"/>
      <c r="R229" s="204"/>
      <c r="S229" s="204"/>
      <c r="T229" s="205"/>
      <c r="U229" s="13"/>
      <c r="V229" s="13"/>
      <c r="W229" s="13"/>
      <c r="X229" s="13"/>
      <c r="Y229" s="13"/>
      <c r="Z229" s="13"/>
      <c r="AA229" s="13"/>
      <c r="AB229" s="13"/>
      <c r="AC229" s="13"/>
      <c r="AD229" s="13"/>
      <c r="AE229" s="13"/>
      <c r="AT229" s="199" t="s">
        <v>218</v>
      </c>
      <c r="AU229" s="199" t="s">
        <v>88</v>
      </c>
      <c r="AV229" s="13" t="s">
        <v>88</v>
      </c>
      <c r="AW229" s="13" t="s">
        <v>35</v>
      </c>
      <c r="AX229" s="13" t="s">
        <v>79</v>
      </c>
      <c r="AY229" s="199" t="s">
        <v>205</v>
      </c>
    </row>
    <row r="230" s="15" customFormat="1">
      <c r="A230" s="15"/>
      <c r="B230" s="223"/>
      <c r="C230" s="15"/>
      <c r="D230" s="192" t="s">
        <v>218</v>
      </c>
      <c r="E230" s="224" t="s">
        <v>1</v>
      </c>
      <c r="F230" s="225" t="s">
        <v>492</v>
      </c>
      <c r="G230" s="15"/>
      <c r="H230" s="224" t="s">
        <v>1</v>
      </c>
      <c r="I230" s="226"/>
      <c r="J230" s="15"/>
      <c r="K230" s="15"/>
      <c r="L230" s="223"/>
      <c r="M230" s="227"/>
      <c r="N230" s="228"/>
      <c r="O230" s="228"/>
      <c r="P230" s="228"/>
      <c r="Q230" s="228"/>
      <c r="R230" s="228"/>
      <c r="S230" s="228"/>
      <c r="T230" s="229"/>
      <c r="U230" s="15"/>
      <c r="V230" s="15"/>
      <c r="W230" s="15"/>
      <c r="X230" s="15"/>
      <c r="Y230" s="15"/>
      <c r="Z230" s="15"/>
      <c r="AA230" s="15"/>
      <c r="AB230" s="15"/>
      <c r="AC230" s="15"/>
      <c r="AD230" s="15"/>
      <c r="AE230" s="15"/>
      <c r="AT230" s="224" t="s">
        <v>218</v>
      </c>
      <c r="AU230" s="224" t="s">
        <v>88</v>
      </c>
      <c r="AV230" s="15" t="s">
        <v>86</v>
      </c>
      <c r="AW230" s="15" t="s">
        <v>35</v>
      </c>
      <c r="AX230" s="15" t="s">
        <v>79</v>
      </c>
      <c r="AY230" s="224" t="s">
        <v>205</v>
      </c>
    </row>
    <row r="231" s="13" customFormat="1">
      <c r="A231" s="13"/>
      <c r="B231" s="198"/>
      <c r="C231" s="13"/>
      <c r="D231" s="192" t="s">
        <v>218</v>
      </c>
      <c r="E231" s="199" t="s">
        <v>1</v>
      </c>
      <c r="F231" s="200" t="s">
        <v>481</v>
      </c>
      <c r="G231" s="13"/>
      <c r="H231" s="201">
        <v>60</v>
      </c>
      <c r="I231" s="202"/>
      <c r="J231" s="13"/>
      <c r="K231" s="13"/>
      <c r="L231" s="198"/>
      <c r="M231" s="203"/>
      <c r="N231" s="204"/>
      <c r="O231" s="204"/>
      <c r="P231" s="204"/>
      <c r="Q231" s="204"/>
      <c r="R231" s="204"/>
      <c r="S231" s="204"/>
      <c r="T231" s="205"/>
      <c r="U231" s="13"/>
      <c r="V231" s="13"/>
      <c r="W231" s="13"/>
      <c r="X231" s="13"/>
      <c r="Y231" s="13"/>
      <c r="Z231" s="13"/>
      <c r="AA231" s="13"/>
      <c r="AB231" s="13"/>
      <c r="AC231" s="13"/>
      <c r="AD231" s="13"/>
      <c r="AE231" s="13"/>
      <c r="AT231" s="199" t="s">
        <v>218</v>
      </c>
      <c r="AU231" s="199" t="s">
        <v>88</v>
      </c>
      <c r="AV231" s="13" t="s">
        <v>88</v>
      </c>
      <c r="AW231" s="13" t="s">
        <v>35</v>
      </c>
      <c r="AX231" s="13" t="s">
        <v>79</v>
      </c>
      <c r="AY231" s="199" t="s">
        <v>205</v>
      </c>
    </row>
    <row r="232" s="14" customFormat="1">
      <c r="A232" s="14"/>
      <c r="B232" s="206"/>
      <c r="C232" s="14"/>
      <c r="D232" s="192" t="s">
        <v>218</v>
      </c>
      <c r="E232" s="207" t="s">
        <v>1</v>
      </c>
      <c r="F232" s="208" t="s">
        <v>220</v>
      </c>
      <c r="G232" s="14"/>
      <c r="H232" s="209">
        <v>2540</v>
      </c>
      <c r="I232" s="210"/>
      <c r="J232" s="14"/>
      <c r="K232" s="14"/>
      <c r="L232" s="206"/>
      <c r="M232" s="211"/>
      <c r="N232" s="212"/>
      <c r="O232" s="212"/>
      <c r="P232" s="212"/>
      <c r="Q232" s="212"/>
      <c r="R232" s="212"/>
      <c r="S232" s="212"/>
      <c r="T232" s="213"/>
      <c r="U232" s="14"/>
      <c r="V232" s="14"/>
      <c r="W232" s="14"/>
      <c r="X232" s="14"/>
      <c r="Y232" s="14"/>
      <c r="Z232" s="14"/>
      <c r="AA232" s="14"/>
      <c r="AB232" s="14"/>
      <c r="AC232" s="14"/>
      <c r="AD232" s="14"/>
      <c r="AE232" s="14"/>
      <c r="AT232" s="207" t="s">
        <v>218</v>
      </c>
      <c r="AU232" s="207" t="s">
        <v>88</v>
      </c>
      <c r="AV232" s="14" t="s">
        <v>212</v>
      </c>
      <c r="AW232" s="14" t="s">
        <v>35</v>
      </c>
      <c r="AX232" s="14" t="s">
        <v>86</v>
      </c>
      <c r="AY232" s="207" t="s">
        <v>205</v>
      </c>
    </row>
    <row r="233" s="12" customFormat="1" ht="22.8" customHeight="1">
      <c r="A233" s="12"/>
      <c r="B233" s="166"/>
      <c r="C233" s="12"/>
      <c r="D233" s="167" t="s">
        <v>78</v>
      </c>
      <c r="E233" s="177" t="s">
        <v>88</v>
      </c>
      <c r="F233" s="177" t="s">
        <v>333</v>
      </c>
      <c r="G233" s="12"/>
      <c r="H233" s="12"/>
      <c r="I233" s="169"/>
      <c r="J233" s="178">
        <f>BK233</f>
        <v>0</v>
      </c>
      <c r="K233" s="12"/>
      <c r="L233" s="166"/>
      <c r="M233" s="171"/>
      <c r="N233" s="172"/>
      <c r="O233" s="172"/>
      <c r="P233" s="173">
        <f>SUM(P234:P239)</f>
        <v>0</v>
      </c>
      <c r="Q233" s="172"/>
      <c r="R233" s="173">
        <f>SUM(R234:R239)</f>
        <v>0</v>
      </c>
      <c r="S233" s="172"/>
      <c r="T233" s="174">
        <f>SUM(T234:T239)</f>
        <v>0</v>
      </c>
      <c r="U233" s="12"/>
      <c r="V233" s="12"/>
      <c r="W233" s="12"/>
      <c r="X233" s="12"/>
      <c r="Y233" s="12"/>
      <c r="Z233" s="12"/>
      <c r="AA233" s="12"/>
      <c r="AB233" s="12"/>
      <c r="AC233" s="12"/>
      <c r="AD233" s="12"/>
      <c r="AE233" s="12"/>
      <c r="AR233" s="167" t="s">
        <v>86</v>
      </c>
      <c r="AT233" s="175" t="s">
        <v>78</v>
      </c>
      <c r="AU233" s="175" t="s">
        <v>86</v>
      </c>
      <c r="AY233" s="167" t="s">
        <v>205</v>
      </c>
      <c r="BK233" s="176">
        <f>SUM(BK234:BK239)</f>
        <v>0</v>
      </c>
    </row>
    <row r="234" s="2" customFormat="1" ht="24.15" customHeight="1">
      <c r="A234" s="38"/>
      <c r="B234" s="179"/>
      <c r="C234" s="180" t="s">
        <v>8</v>
      </c>
      <c r="D234" s="180" t="s">
        <v>207</v>
      </c>
      <c r="E234" s="181" t="s">
        <v>335</v>
      </c>
      <c r="F234" s="182" t="s">
        <v>336</v>
      </c>
      <c r="G234" s="183" t="s">
        <v>210</v>
      </c>
      <c r="H234" s="184">
        <v>3055</v>
      </c>
      <c r="I234" s="185"/>
      <c r="J234" s="184">
        <f>ROUND(I234*H234,2)</f>
        <v>0</v>
      </c>
      <c r="K234" s="182" t="s">
        <v>234</v>
      </c>
      <c r="L234" s="39"/>
      <c r="M234" s="186" t="s">
        <v>1</v>
      </c>
      <c r="N234" s="187" t="s">
        <v>44</v>
      </c>
      <c r="O234" s="77"/>
      <c r="P234" s="188">
        <f>O234*H234</f>
        <v>0</v>
      </c>
      <c r="Q234" s="188">
        <v>0</v>
      </c>
      <c r="R234" s="188">
        <f>Q234*H234</f>
        <v>0</v>
      </c>
      <c r="S234" s="188">
        <v>0</v>
      </c>
      <c r="T234" s="189">
        <f>S234*H234</f>
        <v>0</v>
      </c>
      <c r="U234" s="38"/>
      <c r="V234" s="38"/>
      <c r="W234" s="38"/>
      <c r="X234" s="38"/>
      <c r="Y234" s="38"/>
      <c r="Z234" s="38"/>
      <c r="AA234" s="38"/>
      <c r="AB234" s="38"/>
      <c r="AC234" s="38"/>
      <c r="AD234" s="38"/>
      <c r="AE234" s="38"/>
      <c r="AR234" s="190" t="s">
        <v>212</v>
      </c>
      <c r="AT234" s="190" t="s">
        <v>207</v>
      </c>
      <c r="AU234" s="190" t="s">
        <v>88</v>
      </c>
      <c r="AY234" s="19" t="s">
        <v>205</v>
      </c>
      <c r="BE234" s="191">
        <f>IF(N234="základní",J234,0)</f>
        <v>0</v>
      </c>
      <c r="BF234" s="191">
        <f>IF(N234="snížená",J234,0)</f>
        <v>0</v>
      </c>
      <c r="BG234" s="191">
        <f>IF(N234="zákl. přenesená",J234,0)</f>
        <v>0</v>
      </c>
      <c r="BH234" s="191">
        <f>IF(N234="sníž. přenesená",J234,0)</f>
        <v>0</v>
      </c>
      <c r="BI234" s="191">
        <f>IF(N234="nulová",J234,0)</f>
        <v>0</v>
      </c>
      <c r="BJ234" s="19" t="s">
        <v>86</v>
      </c>
      <c r="BK234" s="191">
        <f>ROUND(I234*H234,2)</f>
        <v>0</v>
      </c>
      <c r="BL234" s="19" t="s">
        <v>212</v>
      </c>
      <c r="BM234" s="190" t="s">
        <v>493</v>
      </c>
    </row>
    <row r="235" s="2" customFormat="1">
      <c r="A235" s="38"/>
      <c r="B235" s="39"/>
      <c r="C235" s="38"/>
      <c r="D235" s="192" t="s">
        <v>214</v>
      </c>
      <c r="E235" s="38"/>
      <c r="F235" s="193" t="s">
        <v>494</v>
      </c>
      <c r="G235" s="38"/>
      <c r="H235" s="38"/>
      <c r="I235" s="194"/>
      <c r="J235" s="38"/>
      <c r="K235" s="38"/>
      <c r="L235" s="39"/>
      <c r="M235" s="195"/>
      <c r="N235" s="196"/>
      <c r="O235" s="77"/>
      <c r="P235" s="77"/>
      <c r="Q235" s="77"/>
      <c r="R235" s="77"/>
      <c r="S235" s="77"/>
      <c r="T235" s="78"/>
      <c r="U235" s="38"/>
      <c r="V235" s="38"/>
      <c r="W235" s="38"/>
      <c r="X235" s="38"/>
      <c r="Y235" s="38"/>
      <c r="Z235" s="38"/>
      <c r="AA235" s="38"/>
      <c r="AB235" s="38"/>
      <c r="AC235" s="38"/>
      <c r="AD235" s="38"/>
      <c r="AE235" s="38"/>
      <c r="AT235" s="19" t="s">
        <v>214</v>
      </c>
      <c r="AU235" s="19" t="s">
        <v>88</v>
      </c>
    </row>
    <row r="236" s="2" customFormat="1">
      <c r="A236" s="38"/>
      <c r="B236" s="39"/>
      <c r="C236" s="38"/>
      <c r="D236" s="192" t="s">
        <v>237</v>
      </c>
      <c r="E236" s="38"/>
      <c r="F236" s="197" t="s">
        <v>339</v>
      </c>
      <c r="G236" s="38"/>
      <c r="H236" s="38"/>
      <c r="I236" s="194"/>
      <c r="J236" s="38"/>
      <c r="K236" s="38"/>
      <c r="L236" s="39"/>
      <c r="M236" s="195"/>
      <c r="N236" s="196"/>
      <c r="O236" s="77"/>
      <c r="P236" s="77"/>
      <c r="Q236" s="77"/>
      <c r="R236" s="77"/>
      <c r="S236" s="77"/>
      <c r="T236" s="78"/>
      <c r="U236" s="38"/>
      <c r="V236" s="38"/>
      <c r="W236" s="38"/>
      <c r="X236" s="38"/>
      <c r="Y236" s="38"/>
      <c r="Z236" s="38"/>
      <c r="AA236" s="38"/>
      <c r="AB236" s="38"/>
      <c r="AC236" s="38"/>
      <c r="AD236" s="38"/>
      <c r="AE236" s="38"/>
      <c r="AT236" s="19" t="s">
        <v>237</v>
      </c>
      <c r="AU236" s="19" t="s">
        <v>88</v>
      </c>
    </row>
    <row r="237" s="15" customFormat="1">
      <c r="A237" s="15"/>
      <c r="B237" s="223"/>
      <c r="C237" s="15"/>
      <c r="D237" s="192" t="s">
        <v>218</v>
      </c>
      <c r="E237" s="224" t="s">
        <v>1</v>
      </c>
      <c r="F237" s="225" t="s">
        <v>495</v>
      </c>
      <c r="G237" s="15"/>
      <c r="H237" s="224" t="s">
        <v>1</v>
      </c>
      <c r="I237" s="226"/>
      <c r="J237" s="15"/>
      <c r="K237" s="15"/>
      <c r="L237" s="223"/>
      <c r="M237" s="227"/>
      <c r="N237" s="228"/>
      <c r="O237" s="228"/>
      <c r="P237" s="228"/>
      <c r="Q237" s="228"/>
      <c r="R237" s="228"/>
      <c r="S237" s="228"/>
      <c r="T237" s="229"/>
      <c r="U237" s="15"/>
      <c r="V237" s="15"/>
      <c r="W237" s="15"/>
      <c r="X237" s="15"/>
      <c r="Y237" s="15"/>
      <c r="Z237" s="15"/>
      <c r="AA237" s="15"/>
      <c r="AB237" s="15"/>
      <c r="AC237" s="15"/>
      <c r="AD237" s="15"/>
      <c r="AE237" s="15"/>
      <c r="AT237" s="224" t="s">
        <v>218</v>
      </c>
      <c r="AU237" s="224" t="s">
        <v>88</v>
      </c>
      <c r="AV237" s="15" t="s">
        <v>86</v>
      </c>
      <c r="AW237" s="15" t="s">
        <v>35</v>
      </c>
      <c r="AX237" s="15" t="s">
        <v>79</v>
      </c>
      <c r="AY237" s="224" t="s">
        <v>205</v>
      </c>
    </row>
    <row r="238" s="13" customFormat="1">
      <c r="A238" s="13"/>
      <c r="B238" s="198"/>
      <c r="C238" s="13"/>
      <c r="D238" s="192" t="s">
        <v>218</v>
      </c>
      <c r="E238" s="199" t="s">
        <v>1</v>
      </c>
      <c r="F238" s="200" t="s">
        <v>496</v>
      </c>
      <c r="G238" s="13"/>
      <c r="H238" s="201">
        <v>3055</v>
      </c>
      <c r="I238" s="202"/>
      <c r="J238" s="13"/>
      <c r="K238" s="13"/>
      <c r="L238" s="198"/>
      <c r="M238" s="203"/>
      <c r="N238" s="204"/>
      <c r="O238" s="204"/>
      <c r="P238" s="204"/>
      <c r="Q238" s="204"/>
      <c r="R238" s="204"/>
      <c r="S238" s="204"/>
      <c r="T238" s="205"/>
      <c r="U238" s="13"/>
      <c r="V238" s="13"/>
      <c r="W238" s="13"/>
      <c r="X238" s="13"/>
      <c r="Y238" s="13"/>
      <c r="Z238" s="13"/>
      <c r="AA238" s="13"/>
      <c r="AB238" s="13"/>
      <c r="AC238" s="13"/>
      <c r="AD238" s="13"/>
      <c r="AE238" s="13"/>
      <c r="AT238" s="199" t="s">
        <v>218</v>
      </c>
      <c r="AU238" s="199" t="s">
        <v>88</v>
      </c>
      <c r="AV238" s="13" t="s">
        <v>88</v>
      </c>
      <c r="AW238" s="13" t="s">
        <v>35</v>
      </c>
      <c r="AX238" s="13" t="s">
        <v>79</v>
      </c>
      <c r="AY238" s="199" t="s">
        <v>205</v>
      </c>
    </row>
    <row r="239" s="14" customFormat="1">
      <c r="A239" s="14"/>
      <c r="B239" s="206"/>
      <c r="C239" s="14"/>
      <c r="D239" s="192" t="s">
        <v>218</v>
      </c>
      <c r="E239" s="207" t="s">
        <v>1</v>
      </c>
      <c r="F239" s="208" t="s">
        <v>220</v>
      </c>
      <c r="G239" s="14"/>
      <c r="H239" s="209">
        <v>3055</v>
      </c>
      <c r="I239" s="210"/>
      <c r="J239" s="14"/>
      <c r="K239" s="14"/>
      <c r="L239" s="206"/>
      <c r="M239" s="211"/>
      <c r="N239" s="212"/>
      <c r="O239" s="212"/>
      <c r="P239" s="212"/>
      <c r="Q239" s="212"/>
      <c r="R239" s="212"/>
      <c r="S239" s="212"/>
      <c r="T239" s="213"/>
      <c r="U239" s="14"/>
      <c r="V239" s="14"/>
      <c r="W239" s="14"/>
      <c r="X239" s="14"/>
      <c r="Y239" s="14"/>
      <c r="Z239" s="14"/>
      <c r="AA239" s="14"/>
      <c r="AB239" s="14"/>
      <c r="AC239" s="14"/>
      <c r="AD239" s="14"/>
      <c r="AE239" s="14"/>
      <c r="AT239" s="207" t="s">
        <v>218</v>
      </c>
      <c r="AU239" s="207" t="s">
        <v>88</v>
      </c>
      <c r="AV239" s="14" t="s">
        <v>212</v>
      </c>
      <c r="AW239" s="14" t="s">
        <v>35</v>
      </c>
      <c r="AX239" s="14" t="s">
        <v>86</v>
      </c>
      <c r="AY239" s="207" t="s">
        <v>205</v>
      </c>
    </row>
    <row r="240" s="12" customFormat="1" ht="22.8" customHeight="1">
      <c r="A240" s="12"/>
      <c r="B240" s="166"/>
      <c r="C240" s="12"/>
      <c r="D240" s="167" t="s">
        <v>78</v>
      </c>
      <c r="E240" s="177" t="s">
        <v>212</v>
      </c>
      <c r="F240" s="177" t="s">
        <v>359</v>
      </c>
      <c r="G240" s="12"/>
      <c r="H240" s="12"/>
      <c r="I240" s="169"/>
      <c r="J240" s="178">
        <f>BK240</f>
        <v>0</v>
      </c>
      <c r="K240" s="12"/>
      <c r="L240" s="166"/>
      <c r="M240" s="171"/>
      <c r="N240" s="172"/>
      <c r="O240" s="172"/>
      <c r="P240" s="173">
        <f>SUM(P241:P245)</f>
        <v>0</v>
      </c>
      <c r="Q240" s="172"/>
      <c r="R240" s="173">
        <f>SUM(R241:R245)</f>
        <v>613.22400000000005</v>
      </c>
      <c r="S240" s="172"/>
      <c r="T240" s="174">
        <f>SUM(T241:T245)</f>
        <v>0</v>
      </c>
      <c r="U240" s="12"/>
      <c r="V240" s="12"/>
      <c r="W240" s="12"/>
      <c r="X240" s="12"/>
      <c r="Y240" s="12"/>
      <c r="Z240" s="12"/>
      <c r="AA240" s="12"/>
      <c r="AB240" s="12"/>
      <c r="AC240" s="12"/>
      <c r="AD240" s="12"/>
      <c r="AE240" s="12"/>
      <c r="AR240" s="167" t="s">
        <v>86</v>
      </c>
      <c r="AT240" s="175" t="s">
        <v>78</v>
      </c>
      <c r="AU240" s="175" t="s">
        <v>86</v>
      </c>
      <c r="AY240" s="167" t="s">
        <v>205</v>
      </c>
      <c r="BK240" s="176">
        <f>SUM(BK241:BK245)</f>
        <v>0</v>
      </c>
    </row>
    <row r="241" s="2" customFormat="1" ht="24.15" customHeight="1">
      <c r="A241" s="38"/>
      <c r="B241" s="179"/>
      <c r="C241" s="180" t="s">
        <v>334</v>
      </c>
      <c r="D241" s="180" t="s">
        <v>207</v>
      </c>
      <c r="E241" s="181" t="s">
        <v>361</v>
      </c>
      <c r="F241" s="182" t="s">
        <v>362</v>
      </c>
      <c r="G241" s="183" t="s">
        <v>233</v>
      </c>
      <c r="H241" s="184">
        <v>306</v>
      </c>
      <c r="I241" s="185"/>
      <c r="J241" s="184">
        <f>ROUND(I241*H241,2)</f>
        <v>0</v>
      </c>
      <c r="K241" s="182" t="s">
        <v>211</v>
      </c>
      <c r="L241" s="39"/>
      <c r="M241" s="186" t="s">
        <v>1</v>
      </c>
      <c r="N241" s="187" t="s">
        <v>44</v>
      </c>
      <c r="O241" s="77"/>
      <c r="P241" s="188">
        <f>O241*H241</f>
        <v>0</v>
      </c>
      <c r="Q241" s="188">
        <v>2.004</v>
      </c>
      <c r="R241" s="188">
        <f>Q241*H241</f>
        <v>613.22400000000005</v>
      </c>
      <c r="S241" s="188">
        <v>0</v>
      </c>
      <c r="T241" s="189">
        <f>S241*H241</f>
        <v>0</v>
      </c>
      <c r="U241" s="38"/>
      <c r="V241" s="38"/>
      <c r="W241" s="38"/>
      <c r="X241" s="38"/>
      <c r="Y241" s="38"/>
      <c r="Z241" s="38"/>
      <c r="AA241" s="38"/>
      <c r="AB241" s="38"/>
      <c r="AC241" s="38"/>
      <c r="AD241" s="38"/>
      <c r="AE241" s="38"/>
      <c r="AR241" s="190" t="s">
        <v>212</v>
      </c>
      <c r="AT241" s="190" t="s">
        <v>207</v>
      </c>
      <c r="AU241" s="190" t="s">
        <v>88</v>
      </c>
      <c r="AY241" s="19" t="s">
        <v>205</v>
      </c>
      <c r="BE241" s="191">
        <f>IF(N241="základní",J241,0)</f>
        <v>0</v>
      </c>
      <c r="BF241" s="191">
        <f>IF(N241="snížená",J241,0)</f>
        <v>0</v>
      </c>
      <c r="BG241" s="191">
        <f>IF(N241="zákl. přenesená",J241,0)</f>
        <v>0</v>
      </c>
      <c r="BH241" s="191">
        <f>IF(N241="sníž. přenesená",J241,0)</f>
        <v>0</v>
      </c>
      <c r="BI241" s="191">
        <f>IF(N241="nulová",J241,0)</f>
        <v>0</v>
      </c>
      <c r="BJ241" s="19" t="s">
        <v>86</v>
      </c>
      <c r="BK241" s="191">
        <f>ROUND(I241*H241,2)</f>
        <v>0</v>
      </c>
      <c r="BL241" s="19" t="s">
        <v>212</v>
      </c>
      <c r="BM241" s="190" t="s">
        <v>497</v>
      </c>
    </row>
    <row r="242" s="2" customFormat="1">
      <c r="A242" s="38"/>
      <c r="B242" s="39"/>
      <c r="C242" s="38"/>
      <c r="D242" s="192" t="s">
        <v>237</v>
      </c>
      <c r="E242" s="38"/>
      <c r="F242" s="197" t="s">
        <v>364</v>
      </c>
      <c r="G242" s="38"/>
      <c r="H242" s="38"/>
      <c r="I242" s="194"/>
      <c r="J242" s="38"/>
      <c r="K242" s="38"/>
      <c r="L242" s="39"/>
      <c r="M242" s="195"/>
      <c r="N242" s="196"/>
      <c r="O242" s="77"/>
      <c r="P242" s="77"/>
      <c r="Q242" s="77"/>
      <c r="R242" s="77"/>
      <c r="S242" s="77"/>
      <c r="T242" s="78"/>
      <c r="U242" s="38"/>
      <c r="V242" s="38"/>
      <c r="W242" s="38"/>
      <c r="X242" s="38"/>
      <c r="Y242" s="38"/>
      <c r="Z242" s="38"/>
      <c r="AA242" s="38"/>
      <c r="AB242" s="38"/>
      <c r="AC242" s="38"/>
      <c r="AD242" s="38"/>
      <c r="AE242" s="38"/>
      <c r="AT242" s="19" t="s">
        <v>237</v>
      </c>
      <c r="AU242" s="19" t="s">
        <v>88</v>
      </c>
    </row>
    <row r="243" s="15" customFormat="1">
      <c r="A243" s="15"/>
      <c r="B243" s="223"/>
      <c r="C243" s="15"/>
      <c r="D243" s="192" t="s">
        <v>218</v>
      </c>
      <c r="E243" s="224" t="s">
        <v>1</v>
      </c>
      <c r="F243" s="225" t="s">
        <v>498</v>
      </c>
      <c r="G243" s="15"/>
      <c r="H243" s="224" t="s">
        <v>1</v>
      </c>
      <c r="I243" s="226"/>
      <c r="J243" s="15"/>
      <c r="K243" s="15"/>
      <c r="L243" s="223"/>
      <c r="M243" s="227"/>
      <c r="N243" s="228"/>
      <c r="O243" s="228"/>
      <c r="P243" s="228"/>
      <c r="Q243" s="228"/>
      <c r="R243" s="228"/>
      <c r="S243" s="228"/>
      <c r="T243" s="229"/>
      <c r="U243" s="15"/>
      <c r="V243" s="15"/>
      <c r="W243" s="15"/>
      <c r="X243" s="15"/>
      <c r="Y243" s="15"/>
      <c r="Z243" s="15"/>
      <c r="AA243" s="15"/>
      <c r="AB243" s="15"/>
      <c r="AC243" s="15"/>
      <c r="AD243" s="15"/>
      <c r="AE243" s="15"/>
      <c r="AT243" s="224" t="s">
        <v>218</v>
      </c>
      <c r="AU243" s="224" t="s">
        <v>88</v>
      </c>
      <c r="AV243" s="15" t="s">
        <v>86</v>
      </c>
      <c r="AW243" s="15" t="s">
        <v>35</v>
      </c>
      <c r="AX243" s="15" t="s">
        <v>79</v>
      </c>
      <c r="AY243" s="224" t="s">
        <v>205</v>
      </c>
    </row>
    <row r="244" s="13" customFormat="1">
      <c r="A244" s="13"/>
      <c r="B244" s="198"/>
      <c r="C244" s="13"/>
      <c r="D244" s="192" t="s">
        <v>218</v>
      </c>
      <c r="E244" s="199" t="s">
        <v>1</v>
      </c>
      <c r="F244" s="200" t="s">
        <v>499</v>
      </c>
      <c r="G244" s="13"/>
      <c r="H244" s="201">
        <v>306</v>
      </c>
      <c r="I244" s="202"/>
      <c r="J244" s="13"/>
      <c r="K244" s="13"/>
      <c r="L244" s="198"/>
      <c r="M244" s="203"/>
      <c r="N244" s="204"/>
      <c r="O244" s="204"/>
      <c r="P244" s="204"/>
      <c r="Q244" s="204"/>
      <c r="R244" s="204"/>
      <c r="S244" s="204"/>
      <c r="T244" s="205"/>
      <c r="U244" s="13"/>
      <c r="V244" s="13"/>
      <c r="W244" s="13"/>
      <c r="X244" s="13"/>
      <c r="Y244" s="13"/>
      <c r="Z244" s="13"/>
      <c r="AA244" s="13"/>
      <c r="AB244" s="13"/>
      <c r="AC244" s="13"/>
      <c r="AD244" s="13"/>
      <c r="AE244" s="13"/>
      <c r="AT244" s="199" t="s">
        <v>218</v>
      </c>
      <c r="AU244" s="199" t="s">
        <v>88</v>
      </c>
      <c r="AV244" s="13" t="s">
        <v>88</v>
      </c>
      <c r="AW244" s="13" t="s">
        <v>35</v>
      </c>
      <c r="AX244" s="13" t="s">
        <v>79</v>
      </c>
      <c r="AY244" s="199" t="s">
        <v>205</v>
      </c>
    </row>
    <row r="245" s="14" customFormat="1">
      <c r="A245" s="14"/>
      <c r="B245" s="206"/>
      <c r="C245" s="14"/>
      <c r="D245" s="192" t="s">
        <v>218</v>
      </c>
      <c r="E245" s="207" t="s">
        <v>1</v>
      </c>
      <c r="F245" s="208" t="s">
        <v>220</v>
      </c>
      <c r="G245" s="14"/>
      <c r="H245" s="209">
        <v>306</v>
      </c>
      <c r="I245" s="210"/>
      <c r="J245" s="14"/>
      <c r="K245" s="14"/>
      <c r="L245" s="206"/>
      <c r="M245" s="211"/>
      <c r="N245" s="212"/>
      <c r="O245" s="212"/>
      <c r="P245" s="212"/>
      <c r="Q245" s="212"/>
      <c r="R245" s="212"/>
      <c r="S245" s="212"/>
      <c r="T245" s="213"/>
      <c r="U245" s="14"/>
      <c r="V245" s="14"/>
      <c r="W245" s="14"/>
      <c r="X245" s="14"/>
      <c r="Y245" s="14"/>
      <c r="Z245" s="14"/>
      <c r="AA245" s="14"/>
      <c r="AB245" s="14"/>
      <c r="AC245" s="14"/>
      <c r="AD245" s="14"/>
      <c r="AE245" s="14"/>
      <c r="AT245" s="207" t="s">
        <v>218</v>
      </c>
      <c r="AU245" s="207" t="s">
        <v>88</v>
      </c>
      <c r="AV245" s="14" t="s">
        <v>212</v>
      </c>
      <c r="AW245" s="14" t="s">
        <v>35</v>
      </c>
      <c r="AX245" s="14" t="s">
        <v>86</v>
      </c>
      <c r="AY245" s="207" t="s">
        <v>205</v>
      </c>
    </row>
    <row r="246" s="12" customFormat="1" ht="22.8" customHeight="1">
      <c r="A246" s="12"/>
      <c r="B246" s="166"/>
      <c r="C246" s="12"/>
      <c r="D246" s="167" t="s">
        <v>78</v>
      </c>
      <c r="E246" s="177" t="s">
        <v>258</v>
      </c>
      <c r="F246" s="177" t="s">
        <v>500</v>
      </c>
      <c r="G246" s="12"/>
      <c r="H246" s="12"/>
      <c r="I246" s="169"/>
      <c r="J246" s="178">
        <f>BK246</f>
        <v>0</v>
      </c>
      <c r="K246" s="12"/>
      <c r="L246" s="166"/>
      <c r="M246" s="171"/>
      <c r="N246" s="172"/>
      <c r="O246" s="172"/>
      <c r="P246" s="173">
        <f>SUM(P247:P260)</f>
        <v>0</v>
      </c>
      <c r="Q246" s="172"/>
      <c r="R246" s="173">
        <f>SUM(R247:R260)</f>
        <v>0</v>
      </c>
      <c r="S246" s="172"/>
      <c r="T246" s="174">
        <f>SUM(T247:T260)</f>
        <v>0</v>
      </c>
      <c r="U246" s="12"/>
      <c r="V246" s="12"/>
      <c r="W246" s="12"/>
      <c r="X246" s="12"/>
      <c r="Y246" s="12"/>
      <c r="Z246" s="12"/>
      <c r="AA246" s="12"/>
      <c r="AB246" s="12"/>
      <c r="AC246" s="12"/>
      <c r="AD246" s="12"/>
      <c r="AE246" s="12"/>
      <c r="AR246" s="167" t="s">
        <v>86</v>
      </c>
      <c r="AT246" s="175" t="s">
        <v>78</v>
      </c>
      <c r="AU246" s="175" t="s">
        <v>86</v>
      </c>
      <c r="AY246" s="167" t="s">
        <v>205</v>
      </c>
      <c r="BK246" s="176">
        <f>SUM(BK247:BK260)</f>
        <v>0</v>
      </c>
    </row>
    <row r="247" s="2" customFormat="1" ht="16.5" customHeight="1">
      <c r="A247" s="38"/>
      <c r="B247" s="179"/>
      <c r="C247" s="180" t="s">
        <v>343</v>
      </c>
      <c r="D247" s="180" t="s">
        <v>207</v>
      </c>
      <c r="E247" s="181" t="s">
        <v>501</v>
      </c>
      <c r="F247" s="182" t="s">
        <v>502</v>
      </c>
      <c r="G247" s="183" t="s">
        <v>210</v>
      </c>
      <c r="H247" s="184">
        <v>1434.2000000000001</v>
      </c>
      <c r="I247" s="185"/>
      <c r="J247" s="184">
        <f>ROUND(I247*H247,2)</f>
        <v>0</v>
      </c>
      <c r="K247" s="182" t="s">
        <v>234</v>
      </c>
      <c r="L247" s="39"/>
      <c r="M247" s="186" t="s">
        <v>1</v>
      </c>
      <c r="N247" s="187" t="s">
        <v>44</v>
      </c>
      <c r="O247" s="77"/>
      <c r="P247" s="188">
        <f>O247*H247</f>
        <v>0</v>
      </c>
      <c r="Q247" s="188">
        <v>0</v>
      </c>
      <c r="R247" s="188">
        <f>Q247*H247</f>
        <v>0</v>
      </c>
      <c r="S247" s="188">
        <v>0</v>
      </c>
      <c r="T247" s="189">
        <f>S247*H247</f>
        <v>0</v>
      </c>
      <c r="U247" s="38"/>
      <c r="V247" s="38"/>
      <c r="W247" s="38"/>
      <c r="X247" s="38"/>
      <c r="Y247" s="38"/>
      <c r="Z247" s="38"/>
      <c r="AA247" s="38"/>
      <c r="AB247" s="38"/>
      <c r="AC247" s="38"/>
      <c r="AD247" s="38"/>
      <c r="AE247" s="38"/>
      <c r="AR247" s="190" t="s">
        <v>212</v>
      </c>
      <c r="AT247" s="190" t="s">
        <v>207</v>
      </c>
      <c r="AU247" s="190" t="s">
        <v>88</v>
      </c>
      <c r="AY247" s="19" t="s">
        <v>205</v>
      </c>
      <c r="BE247" s="191">
        <f>IF(N247="základní",J247,0)</f>
        <v>0</v>
      </c>
      <c r="BF247" s="191">
        <f>IF(N247="snížená",J247,0)</f>
        <v>0</v>
      </c>
      <c r="BG247" s="191">
        <f>IF(N247="zákl. přenesená",J247,0)</f>
        <v>0</v>
      </c>
      <c r="BH247" s="191">
        <f>IF(N247="sníž. přenesená",J247,0)</f>
        <v>0</v>
      </c>
      <c r="BI247" s="191">
        <f>IF(N247="nulová",J247,0)</f>
        <v>0</v>
      </c>
      <c r="BJ247" s="19" t="s">
        <v>86</v>
      </c>
      <c r="BK247" s="191">
        <f>ROUND(I247*H247,2)</f>
        <v>0</v>
      </c>
      <c r="BL247" s="19" t="s">
        <v>212</v>
      </c>
      <c r="BM247" s="190" t="s">
        <v>503</v>
      </c>
    </row>
    <row r="248" s="2" customFormat="1">
      <c r="A248" s="38"/>
      <c r="B248" s="39"/>
      <c r="C248" s="38"/>
      <c r="D248" s="192" t="s">
        <v>214</v>
      </c>
      <c r="E248" s="38"/>
      <c r="F248" s="193" t="s">
        <v>504</v>
      </c>
      <c r="G248" s="38"/>
      <c r="H248" s="38"/>
      <c r="I248" s="194"/>
      <c r="J248" s="38"/>
      <c r="K248" s="38"/>
      <c r="L248" s="39"/>
      <c r="M248" s="195"/>
      <c r="N248" s="196"/>
      <c r="O248" s="77"/>
      <c r="P248" s="77"/>
      <c r="Q248" s="77"/>
      <c r="R248" s="77"/>
      <c r="S248" s="77"/>
      <c r="T248" s="78"/>
      <c r="U248" s="38"/>
      <c r="V248" s="38"/>
      <c r="W248" s="38"/>
      <c r="X248" s="38"/>
      <c r="Y248" s="38"/>
      <c r="Z248" s="38"/>
      <c r="AA248" s="38"/>
      <c r="AB248" s="38"/>
      <c r="AC248" s="38"/>
      <c r="AD248" s="38"/>
      <c r="AE248" s="38"/>
      <c r="AT248" s="19" t="s">
        <v>214</v>
      </c>
      <c r="AU248" s="19" t="s">
        <v>88</v>
      </c>
    </row>
    <row r="249" s="15" customFormat="1">
      <c r="A249" s="15"/>
      <c r="B249" s="223"/>
      <c r="C249" s="15"/>
      <c r="D249" s="192" t="s">
        <v>218</v>
      </c>
      <c r="E249" s="224" t="s">
        <v>1</v>
      </c>
      <c r="F249" s="225" t="s">
        <v>505</v>
      </c>
      <c r="G249" s="15"/>
      <c r="H249" s="224" t="s">
        <v>1</v>
      </c>
      <c r="I249" s="226"/>
      <c r="J249" s="15"/>
      <c r="K249" s="15"/>
      <c r="L249" s="223"/>
      <c r="M249" s="227"/>
      <c r="N249" s="228"/>
      <c r="O249" s="228"/>
      <c r="P249" s="228"/>
      <c r="Q249" s="228"/>
      <c r="R249" s="228"/>
      <c r="S249" s="228"/>
      <c r="T249" s="229"/>
      <c r="U249" s="15"/>
      <c r="V249" s="15"/>
      <c r="W249" s="15"/>
      <c r="X249" s="15"/>
      <c r="Y249" s="15"/>
      <c r="Z249" s="15"/>
      <c r="AA249" s="15"/>
      <c r="AB249" s="15"/>
      <c r="AC249" s="15"/>
      <c r="AD249" s="15"/>
      <c r="AE249" s="15"/>
      <c r="AT249" s="224" t="s">
        <v>218</v>
      </c>
      <c r="AU249" s="224" t="s">
        <v>88</v>
      </c>
      <c r="AV249" s="15" t="s">
        <v>86</v>
      </c>
      <c r="AW249" s="15" t="s">
        <v>35</v>
      </c>
      <c r="AX249" s="15" t="s">
        <v>79</v>
      </c>
      <c r="AY249" s="224" t="s">
        <v>205</v>
      </c>
    </row>
    <row r="250" s="13" customFormat="1">
      <c r="A250" s="13"/>
      <c r="B250" s="198"/>
      <c r="C250" s="13"/>
      <c r="D250" s="192" t="s">
        <v>218</v>
      </c>
      <c r="E250" s="199" t="s">
        <v>1</v>
      </c>
      <c r="F250" s="200" t="s">
        <v>506</v>
      </c>
      <c r="G250" s="13"/>
      <c r="H250" s="201">
        <v>861.20000000000005</v>
      </c>
      <c r="I250" s="202"/>
      <c r="J250" s="13"/>
      <c r="K250" s="13"/>
      <c r="L250" s="198"/>
      <c r="M250" s="203"/>
      <c r="N250" s="204"/>
      <c r="O250" s="204"/>
      <c r="P250" s="204"/>
      <c r="Q250" s="204"/>
      <c r="R250" s="204"/>
      <c r="S250" s="204"/>
      <c r="T250" s="205"/>
      <c r="U250" s="13"/>
      <c r="V250" s="13"/>
      <c r="W250" s="13"/>
      <c r="X250" s="13"/>
      <c r="Y250" s="13"/>
      <c r="Z250" s="13"/>
      <c r="AA250" s="13"/>
      <c r="AB250" s="13"/>
      <c r="AC250" s="13"/>
      <c r="AD250" s="13"/>
      <c r="AE250" s="13"/>
      <c r="AT250" s="199" t="s">
        <v>218</v>
      </c>
      <c r="AU250" s="199" t="s">
        <v>88</v>
      </c>
      <c r="AV250" s="13" t="s">
        <v>88</v>
      </c>
      <c r="AW250" s="13" t="s">
        <v>35</v>
      </c>
      <c r="AX250" s="13" t="s">
        <v>79</v>
      </c>
      <c r="AY250" s="199" t="s">
        <v>205</v>
      </c>
    </row>
    <row r="251" s="15" customFormat="1">
      <c r="A251" s="15"/>
      <c r="B251" s="223"/>
      <c r="C251" s="15"/>
      <c r="D251" s="192" t="s">
        <v>218</v>
      </c>
      <c r="E251" s="224" t="s">
        <v>1</v>
      </c>
      <c r="F251" s="225" t="s">
        <v>507</v>
      </c>
      <c r="G251" s="15"/>
      <c r="H251" s="224" t="s">
        <v>1</v>
      </c>
      <c r="I251" s="226"/>
      <c r="J251" s="15"/>
      <c r="K251" s="15"/>
      <c r="L251" s="223"/>
      <c r="M251" s="227"/>
      <c r="N251" s="228"/>
      <c r="O251" s="228"/>
      <c r="P251" s="228"/>
      <c r="Q251" s="228"/>
      <c r="R251" s="228"/>
      <c r="S251" s="228"/>
      <c r="T251" s="229"/>
      <c r="U251" s="15"/>
      <c r="V251" s="15"/>
      <c r="W251" s="15"/>
      <c r="X251" s="15"/>
      <c r="Y251" s="15"/>
      <c r="Z251" s="15"/>
      <c r="AA251" s="15"/>
      <c r="AB251" s="15"/>
      <c r="AC251" s="15"/>
      <c r="AD251" s="15"/>
      <c r="AE251" s="15"/>
      <c r="AT251" s="224" t="s">
        <v>218</v>
      </c>
      <c r="AU251" s="224" t="s">
        <v>88</v>
      </c>
      <c r="AV251" s="15" t="s">
        <v>86</v>
      </c>
      <c r="AW251" s="15" t="s">
        <v>35</v>
      </c>
      <c r="AX251" s="15" t="s">
        <v>79</v>
      </c>
      <c r="AY251" s="224" t="s">
        <v>205</v>
      </c>
    </row>
    <row r="252" s="13" customFormat="1">
      <c r="A252" s="13"/>
      <c r="B252" s="198"/>
      <c r="C252" s="13"/>
      <c r="D252" s="192" t="s">
        <v>218</v>
      </c>
      <c r="E252" s="199" t="s">
        <v>1</v>
      </c>
      <c r="F252" s="200" t="s">
        <v>508</v>
      </c>
      <c r="G252" s="13"/>
      <c r="H252" s="201">
        <v>573</v>
      </c>
      <c r="I252" s="202"/>
      <c r="J252" s="13"/>
      <c r="K252" s="13"/>
      <c r="L252" s="198"/>
      <c r="M252" s="203"/>
      <c r="N252" s="204"/>
      <c r="O252" s="204"/>
      <c r="P252" s="204"/>
      <c r="Q252" s="204"/>
      <c r="R252" s="204"/>
      <c r="S252" s="204"/>
      <c r="T252" s="205"/>
      <c r="U252" s="13"/>
      <c r="V252" s="13"/>
      <c r="W252" s="13"/>
      <c r="X252" s="13"/>
      <c r="Y252" s="13"/>
      <c r="Z252" s="13"/>
      <c r="AA252" s="13"/>
      <c r="AB252" s="13"/>
      <c r="AC252" s="13"/>
      <c r="AD252" s="13"/>
      <c r="AE252" s="13"/>
      <c r="AT252" s="199" t="s">
        <v>218</v>
      </c>
      <c r="AU252" s="199" t="s">
        <v>88</v>
      </c>
      <c r="AV252" s="13" t="s">
        <v>88</v>
      </c>
      <c r="AW252" s="13" t="s">
        <v>35</v>
      </c>
      <c r="AX252" s="13" t="s">
        <v>79</v>
      </c>
      <c r="AY252" s="199" t="s">
        <v>205</v>
      </c>
    </row>
    <row r="253" s="14" customFormat="1">
      <c r="A253" s="14"/>
      <c r="B253" s="206"/>
      <c r="C253" s="14"/>
      <c r="D253" s="192" t="s">
        <v>218</v>
      </c>
      <c r="E253" s="207" t="s">
        <v>1</v>
      </c>
      <c r="F253" s="208" t="s">
        <v>220</v>
      </c>
      <c r="G253" s="14"/>
      <c r="H253" s="209">
        <v>1434.2000000000001</v>
      </c>
      <c r="I253" s="210"/>
      <c r="J253" s="14"/>
      <c r="K253" s="14"/>
      <c r="L253" s="206"/>
      <c r="M253" s="211"/>
      <c r="N253" s="212"/>
      <c r="O253" s="212"/>
      <c r="P253" s="212"/>
      <c r="Q253" s="212"/>
      <c r="R253" s="212"/>
      <c r="S253" s="212"/>
      <c r="T253" s="213"/>
      <c r="U253" s="14"/>
      <c r="V253" s="14"/>
      <c r="W253" s="14"/>
      <c r="X253" s="14"/>
      <c r="Y253" s="14"/>
      <c r="Z253" s="14"/>
      <c r="AA253" s="14"/>
      <c r="AB253" s="14"/>
      <c r="AC253" s="14"/>
      <c r="AD253" s="14"/>
      <c r="AE253" s="14"/>
      <c r="AT253" s="207" t="s">
        <v>218</v>
      </c>
      <c r="AU253" s="207" t="s">
        <v>88</v>
      </c>
      <c r="AV253" s="14" t="s">
        <v>212</v>
      </c>
      <c r="AW253" s="14" t="s">
        <v>35</v>
      </c>
      <c r="AX253" s="14" t="s">
        <v>86</v>
      </c>
      <c r="AY253" s="207" t="s">
        <v>205</v>
      </c>
    </row>
    <row r="254" s="2" customFormat="1" ht="16.5" customHeight="1">
      <c r="A254" s="38"/>
      <c r="B254" s="179"/>
      <c r="C254" s="180" t="s">
        <v>353</v>
      </c>
      <c r="D254" s="180" t="s">
        <v>207</v>
      </c>
      <c r="E254" s="181" t="s">
        <v>509</v>
      </c>
      <c r="F254" s="182" t="s">
        <v>510</v>
      </c>
      <c r="G254" s="183" t="s">
        <v>210</v>
      </c>
      <c r="H254" s="184">
        <v>1434.2000000000001</v>
      </c>
      <c r="I254" s="185"/>
      <c r="J254" s="184">
        <f>ROUND(I254*H254,2)</f>
        <v>0</v>
      </c>
      <c r="K254" s="182" t="s">
        <v>234</v>
      </c>
      <c r="L254" s="39"/>
      <c r="M254" s="186" t="s">
        <v>1</v>
      </c>
      <c r="N254" s="187" t="s">
        <v>44</v>
      </c>
      <c r="O254" s="77"/>
      <c r="P254" s="188">
        <f>O254*H254</f>
        <v>0</v>
      </c>
      <c r="Q254" s="188">
        <v>0</v>
      </c>
      <c r="R254" s="188">
        <f>Q254*H254</f>
        <v>0</v>
      </c>
      <c r="S254" s="188">
        <v>0</v>
      </c>
      <c r="T254" s="189">
        <f>S254*H254</f>
        <v>0</v>
      </c>
      <c r="U254" s="38"/>
      <c r="V254" s="38"/>
      <c r="W254" s="38"/>
      <c r="X254" s="38"/>
      <c r="Y254" s="38"/>
      <c r="Z254" s="38"/>
      <c r="AA254" s="38"/>
      <c r="AB254" s="38"/>
      <c r="AC254" s="38"/>
      <c r="AD254" s="38"/>
      <c r="AE254" s="38"/>
      <c r="AR254" s="190" t="s">
        <v>212</v>
      </c>
      <c r="AT254" s="190" t="s">
        <v>207</v>
      </c>
      <c r="AU254" s="190" t="s">
        <v>88</v>
      </c>
      <c r="AY254" s="19" t="s">
        <v>205</v>
      </c>
      <c r="BE254" s="191">
        <f>IF(N254="základní",J254,0)</f>
        <v>0</v>
      </c>
      <c r="BF254" s="191">
        <f>IF(N254="snížená",J254,0)</f>
        <v>0</v>
      </c>
      <c r="BG254" s="191">
        <f>IF(N254="zákl. přenesená",J254,0)</f>
        <v>0</v>
      </c>
      <c r="BH254" s="191">
        <f>IF(N254="sníž. přenesená",J254,0)</f>
        <v>0</v>
      </c>
      <c r="BI254" s="191">
        <f>IF(N254="nulová",J254,0)</f>
        <v>0</v>
      </c>
      <c r="BJ254" s="19" t="s">
        <v>86</v>
      </c>
      <c r="BK254" s="191">
        <f>ROUND(I254*H254,2)</f>
        <v>0</v>
      </c>
      <c r="BL254" s="19" t="s">
        <v>212</v>
      </c>
      <c r="BM254" s="190" t="s">
        <v>511</v>
      </c>
    </row>
    <row r="255" s="2" customFormat="1">
      <c r="A255" s="38"/>
      <c r="B255" s="39"/>
      <c r="C255" s="38"/>
      <c r="D255" s="192" t="s">
        <v>214</v>
      </c>
      <c r="E255" s="38"/>
      <c r="F255" s="193" t="s">
        <v>512</v>
      </c>
      <c r="G255" s="38"/>
      <c r="H255" s="38"/>
      <c r="I255" s="194"/>
      <c r="J255" s="38"/>
      <c r="K255" s="38"/>
      <c r="L255" s="39"/>
      <c r="M255" s="195"/>
      <c r="N255" s="196"/>
      <c r="O255" s="77"/>
      <c r="P255" s="77"/>
      <c r="Q255" s="77"/>
      <c r="R255" s="77"/>
      <c r="S255" s="77"/>
      <c r="T255" s="78"/>
      <c r="U255" s="38"/>
      <c r="V255" s="38"/>
      <c r="W255" s="38"/>
      <c r="X255" s="38"/>
      <c r="Y255" s="38"/>
      <c r="Z255" s="38"/>
      <c r="AA255" s="38"/>
      <c r="AB255" s="38"/>
      <c r="AC255" s="38"/>
      <c r="AD255" s="38"/>
      <c r="AE255" s="38"/>
      <c r="AT255" s="19" t="s">
        <v>214</v>
      </c>
      <c r="AU255" s="19" t="s">
        <v>88</v>
      </c>
    </row>
    <row r="256" s="15" customFormat="1">
      <c r="A256" s="15"/>
      <c r="B256" s="223"/>
      <c r="C256" s="15"/>
      <c r="D256" s="192" t="s">
        <v>218</v>
      </c>
      <c r="E256" s="224" t="s">
        <v>1</v>
      </c>
      <c r="F256" s="225" t="s">
        <v>513</v>
      </c>
      <c r="G256" s="15"/>
      <c r="H256" s="224" t="s">
        <v>1</v>
      </c>
      <c r="I256" s="226"/>
      <c r="J256" s="15"/>
      <c r="K256" s="15"/>
      <c r="L256" s="223"/>
      <c r="M256" s="227"/>
      <c r="N256" s="228"/>
      <c r="O256" s="228"/>
      <c r="P256" s="228"/>
      <c r="Q256" s="228"/>
      <c r="R256" s="228"/>
      <c r="S256" s="228"/>
      <c r="T256" s="229"/>
      <c r="U256" s="15"/>
      <c r="V256" s="15"/>
      <c r="W256" s="15"/>
      <c r="X256" s="15"/>
      <c r="Y256" s="15"/>
      <c r="Z256" s="15"/>
      <c r="AA256" s="15"/>
      <c r="AB256" s="15"/>
      <c r="AC256" s="15"/>
      <c r="AD256" s="15"/>
      <c r="AE256" s="15"/>
      <c r="AT256" s="224" t="s">
        <v>218</v>
      </c>
      <c r="AU256" s="224" t="s">
        <v>88</v>
      </c>
      <c r="AV256" s="15" t="s">
        <v>86</v>
      </c>
      <c r="AW256" s="15" t="s">
        <v>35</v>
      </c>
      <c r="AX256" s="15" t="s">
        <v>79</v>
      </c>
      <c r="AY256" s="224" t="s">
        <v>205</v>
      </c>
    </row>
    <row r="257" s="13" customFormat="1">
      <c r="A257" s="13"/>
      <c r="B257" s="198"/>
      <c r="C257" s="13"/>
      <c r="D257" s="192" t="s">
        <v>218</v>
      </c>
      <c r="E257" s="199" t="s">
        <v>1</v>
      </c>
      <c r="F257" s="200" t="s">
        <v>506</v>
      </c>
      <c r="G257" s="13"/>
      <c r="H257" s="201">
        <v>861.20000000000005</v>
      </c>
      <c r="I257" s="202"/>
      <c r="J257" s="13"/>
      <c r="K257" s="13"/>
      <c r="L257" s="198"/>
      <c r="M257" s="203"/>
      <c r="N257" s="204"/>
      <c r="O257" s="204"/>
      <c r="P257" s="204"/>
      <c r="Q257" s="204"/>
      <c r="R257" s="204"/>
      <c r="S257" s="204"/>
      <c r="T257" s="205"/>
      <c r="U257" s="13"/>
      <c r="V257" s="13"/>
      <c r="W257" s="13"/>
      <c r="X257" s="13"/>
      <c r="Y257" s="13"/>
      <c r="Z257" s="13"/>
      <c r="AA257" s="13"/>
      <c r="AB257" s="13"/>
      <c r="AC257" s="13"/>
      <c r="AD257" s="13"/>
      <c r="AE257" s="13"/>
      <c r="AT257" s="199" t="s">
        <v>218</v>
      </c>
      <c r="AU257" s="199" t="s">
        <v>88</v>
      </c>
      <c r="AV257" s="13" t="s">
        <v>88</v>
      </c>
      <c r="AW257" s="13" t="s">
        <v>35</v>
      </c>
      <c r="AX257" s="13" t="s">
        <v>79</v>
      </c>
      <c r="AY257" s="199" t="s">
        <v>205</v>
      </c>
    </row>
    <row r="258" s="15" customFormat="1">
      <c r="A258" s="15"/>
      <c r="B258" s="223"/>
      <c r="C258" s="15"/>
      <c r="D258" s="192" t="s">
        <v>218</v>
      </c>
      <c r="E258" s="224" t="s">
        <v>1</v>
      </c>
      <c r="F258" s="225" t="s">
        <v>507</v>
      </c>
      <c r="G258" s="15"/>
      <c r="H258" s="224" t="s">
        <v>1</v>
      </c>
      <c r="I258" s="226"/>
      <c r="J258" s="15"/>
      <c r="K258" s="15"/>
      <c r="L258" s="223"/>
      <c r="M258" s="227"/>
      <c r="N258" s="228"/>
      <c r="O258" s="228"/>
      <c r="P258" s="228"/>
      <c r="Q258" s="228"/>
      <c r="R258" s="228"/>
      <c r="S258" s="228"/>
      <c r="T258" s="229"/>
      <c r="U258" s="15"/>
      <c r="V258" s="15"/>
      <c r="W258" s="15"/>
      <c r="X258" s="15"/>
      <c r="Y258" s="15"/>
      <c r="Z258" s="15"/>
      <c r="AA258" s="15"/>
      <c r="AB258" s="15"/>
      <c r="AC258" s="15"/>
      <c r="AD258" s="15"/>
      <c r="AE258" s="15"/>
      <c r="AT258" s="224" t="s">
        <v>218</v>
      </c>
      <c r="AU258" s="224" t="s">
        <v>88</v>
      </c>
      <c r="AV258" s="15" t="s">
        <v>86</v>
      </c>
      <c r="AW258" s="15" t="s">
        <v>35</v>
      </c>
      <c r="AX258" s="15" t="s">
        <v>79</v>
      </c>
      <c r="AY258" s="224" t="s">
        <v>205</v>
      </c>
    </row>
    <row r="259" s="13" customFormat="1">
      <c r="A259" s="13"/>
      <c r="B259" s="198"/>
      <c r="C259" s="13"/>
      <c r="D259" s="192" t="s">
        <v>218</v>
      </c>
      <c r="E259" s="199" t="s">
        <v>1</v>
      </c>
      <c r="F259" s="200" t="s">
        <v>508</v>
      </c>
      <c r="G259" s="13"/>
      <c r="H259" s="201">
        <v>573</v>
      </c>
      <c r="I259" s="202"/>
      <c r="J259" s="13"/>
      <c r="K259" s="13"/>
      <c r="L259" s="198"/>
      <c r="M259" s="203"/>
      <c r="N259" s="204"/>
      <c r="O259" s="204"/>
      <c r="P259" s="204"/>
      <c r="Q259" s="204"/>
      <c r="R259" s="204"/>
      <c r="S259" s="204"/>
      <c r="T259" s="205"/>
      <c r="U259" s="13"/>
      <c r="V259" s="13"/>
      <c r="W259" s="13"/>
      <c r="X259" s="13"/>
      <c r="Y259" s="13"/>
      <c r="Z259" s="13"/>
      <c r="AA259" s="13"/>
      <c r="AB259" s="13"/>
      <c r="AC259" s="13"/>
      <c r="AD259" s="13"/>
      <c r="AE259" s="13"/>
      <c r="AT259" s="199" t="s">
        <v>218</v>
      </c>
      <c r="AU259" s="199" t="s">
        <v>88</v>
      </c>
      <c r="AV259" s="13" t="s">
        <v>88</v>
      </c>
      <c r="AW259" s="13" t="s">
        <v>35</v>
      </c>
      <c r="AX259" s="13" t="s">
        <v>79</v>
      </c>
      <c r="AY259" s="199" t="s">
        <v>205</v>
      </c>
    </row>
    <row r="260" s="14" customFormat="1">
      <c r="A260" s="14"/>
      <c r="B260" s="206"/>
      <c r="C260" s="14"/>
      <c r="D260" s="192" t="s">
        <v>218</v>
      </c>
      <c r="E260" s="207" t="s">
        <v>1</v>
      </c>
      <c r="F260" s="208" t="s">
        <v>220</v>
      </c>
      <c r="G260" s="14"/>
      <c r="H260" s="209">
        <v>1434.2000000000001</v>
      </c>
      <c r="I260" s="210"/>
      <c r="J260" s="14"/>
      <c r="K260" s="14"/>
      <c r="L260" s="206"/>
      <c r="M260" s="211"/>
      <c r="N260" s="212"/>
      <c r="O260" s="212"/>
      <c r="P260" s="212"/>
      <c r="Q260" s="212"/>
      <c r="R260" s="212"/>
      <c r="S260" s="212"/>
      <c r="T260" s="213"/>
      <c r="U260" s="14"/>
      <c r="V260" s="14"/>
      <c r="W260" s="14"/>
      <c r="X260" s="14"/>
      <c r="Y260" s="14"/>
      <c r="Z260" s="14"/>
      <c r="AA260" s="14"/>
      <c r="AB260" s="14"/>
      <c r="AC260" s="14"/>
      <c r="AD260" s="14"/>
      <c r="AE260" s="14"/>
      <c r="AT260" s="207" t="s">
        <v>218</v>
      </c>
      <c r="AU260" s="207" t="s">
        <v>88</v>
      </c>
      <c r="AV260" s="14" t="s">
        <v>212</v>
      </c>
      <c r="AW260" s="14" t="s">
        <v>35</v>
      </c>
      <c r="AX260" s="14" t="s">
        <v>86</v>
      </c>
      <c r="AY260" s="207" t="s">
        <v>205</v>
      </c>
    </row>
    <row r="261" s="12" customFormat="1" ht="22.8" customHeight="1">
      <c r="A261" s="12"/>
      <c r="B261" s="166"/>
      <c r="C261" s="12"/>
      <c r="D261" s="167" t="s">
        <v>78</v>
      </c>
      <c r="E261" s="177" t="s">
        <v>225</v>
      </c>
      <c r="F261" s="177" t="s">
        <v>367</v>
      </c>
      <c r="G261" s="12"/>
      <c r="H261" s="12"/>
      <c r="I261" s="169"/>
      <c r="J261" s="178">
        <f>BK261</f>
        <v>0</v>
      </c>
      <c r="K261" s="12"/>
      <c r="L261" s="166"/>
      <c r="M261" s="171"/>
      <c r="N261" s="172"/>
      <c r="O261" s="172"/>
      <c r="P261" s="173">
        <f>SUM(P262:P296)</f>
        <v>0</v>
      </c>
      <c r="Q261" s="172"/>
      <c r="R261" s="173">
        <f>SUM(R262:R296)</f>
        <v>0.34137212499999997</v>
      </c>
      <c r="S261" s="172"/>
      <c r="T261" s="174">
        <f>SUM(T262:T296)</f>
        <v>0</v>
      </c>
      <c r="U261" s="12"/>
      <c r="V261" s="12"/>
      <c r="W261" s="12"/>
      <c r="X261" s="12"/>
      <c r="Y261" s="12"/>
      <c r="Z261" s="12"/>
      <c r="AA261" s="12"/>
      <c r="AB261" s="12"/>
      <c r="AC261" s="12"/>
      <c r="AD261" s="12"/>
      <c r="AE261" s="12"/>
      <c r="AR261" s="167" t="s">
        <v>86</v>
      </c>
      <c r="AT261" s="175" t="s">
        <v>78</v>
      </c>
      <c r="AU261" s="175" t="s">
        <v>86</v>
      </c>
      <c r="AY261" s="167" t="s">
        <v>205</v>
      </c>
      <c r="BK261" s="176">
        <f>SUM(BK262:BK296)</f>
        <v>0</v>
      </c>
    </row>
    <row r="262" s="2" customFormat="1" ht="24.15" customHeight="1">
      <c r="A262" s="38"/>
      <c r="B262" s="179"/>
      <c r="C262" s="180" t="s">
        <v>360</v>
      </c>
      <c r="D262" s="180" t="s">
        <v>207</v>
      </c>
      <c r="E262" s="181" t="s">
        <v>369</v>
      </c>
      <c r="F262" s="182" t="s">
        <v>370</v>
      </c>
      <c r="G262" s="183" t="s">
        <v>371</v>
      </c>
      <c r="H262" s="184">
        <v>154.19999999999999</v>
      </c>
      <c r="I262" s="185"/>
      <c r="J262" s="184">
        <f>ROUND(I262*H262,2)</f>
        <v>0</v>
      </c>
      <c r="K262" s="182" t="s">
        <v>234</v>
      </c>
      <c r="L262" s="39"/>
      <c r="M262" s="186" t="s">
        <v>1</v>
      </c>
      <c r="N262" s="187" t="s">
        <v>44</v>
      </c>
      <c r="O262" s="77"/>
      <c r="P262" s="188">
        <f>O262*H262</f>
        <v>0</v>
      </c>
      <c r="Q262" s="188">
        <v>0</v>
      </c>
      <c r="R262" s="188">
        <f>Q262*H262</f>
        <v>0</v>
      </c>
      <c r="S262" s="188">
        <v>0</v>
      </c>
      <c r="T262" s="189">
        <f>S262*H262</f>
        <v>0</v>
      </c>
      <c r="U262" s="38"/>
      <c r="V262" s="38"/>
      <c r="W262" s="38"/>
      <c r="X262" s="38"/>
      <c r="Y262" s="38"/>
      <c r="Z262" s="38"/>
      <c r="AA262" s="38"/>
      <c r="AB262" s="38"/>
      <c r="AC262" s="38"/>
      <c r="AD262" s="38"/>
      <c r="AE262" s="38"/>
      <c r="AR262" s="190" t="s">
        <v>212</v>
      </c>
      <c r="AT262" s="190" t="s">
        <v>207</v>
      </c>
      <c r="AU262" s="190" t="s">
        <v>88</v>
      </c>
      <c r="AY262" s="19" t="s">
        <v>205</v>
      </c>
      <c r="BE262" s="191">
        <f>IF(N262="základní",J262,0)</f>
        <v>0</v>
      </c>
      <c r="BF262" s="191">
        <f>IF(N262="snížená",J262,0)</f>
        <v>0</v>
      </c>
      <c r="BG262" s="191">
        <f>IF(N262="zákl. přenesená",J262,0)</f>
        <v>0</v>
      </c>
      <c r="BH262" s="191">
        <f>IF(N262="sníž. přenesená",J262,0)</f>
        <v>0</v>
      </c>
      <c r="BI262" s="191">
        <f>IF(N262="nulová",J262,0)</f>
        <v>0</v>
      </c>
      <c r="BJ262" s="19" t="s">
        <v>86</v>
      </c>
      <c r="BK262" s="191">
        <f>ROUND(I262*H262,2)</f>
        <v>0</v>
      </c>
      <c r="BL262" s="19" t="s">
        <v>212</v>
      </c>
      <c r="BM262" s="190" t="s">
        <v>514</v>
      </c>
    </row>
    <row r="263" s="2" customFormat="1">
      <c r="A263" s="38"/>
      <c r="B263" s="39"/>
      <c r="C263" s="38"/>
      <c r="D263" s="192" t="s">
        <v>214</v>
      </c>
      <c r="E263" s="38"/>
      <c r="F263" s="193" t="s">
        <v>373</v>
      </c>
      <c r="G263" s="38"/>
      <c r="H263" s="38"/>
      <c r="I263" s="194"/>
      <c r="J263" s="38"/>
      <c r="K263" s="38"/>
      <c r="L263" s="39"/>
      <c r="M263" s="195"/>
      <c r="N263" s="196"/>
      <c r="O263" s="77"/>
      <c r="P263" s="77"/>
      <c r="Q263" s="77"/>
      <c r="R263" s="77"/>
      <c r="S263" s="77"/>
      <c r="T263" s="78"/>
      <c r="U263" s="38"/>
      <c r="V263" s="38"/>
      <c r="W263" s="38"/>
      <c r="X263" s="38"/>
      <c r="Y263" s="38"/>
      <c r="Z263" s="38"/>
      <c r="AA263" s="38"/>
      <c r="AB263" s="38"/>
      <c r="AC263" s="38"/>
      <c r="AD263" s="38"/>
      <c r="AE263" s="38"/>
      <c r="AT263" s="19" t="s">
        <v>214</v>
      </c>
      <c r="AU263" s="19" t="s">
        <v>88</v>
      </c>
    </row>
    <row r="264" s="2" customFormat="1">
      <c r="A264" s="38"/>
      <c r="B264" s="39"/>
      <c r="C264" s="38"/>
      <c r="D264" s="192" t="s">
        <v>237</v>
      </c>
      <c r="E264" s="38"/>
      <c r="F264" s="197" t="s">
        <v>374</v>
      </c>
      <c r="G264" s="38"/>
      <c r="H264" s="38"/>
      <c r="I264" s="194"/>
      <c r="J264" s="38"/>
      <c r="K264" s="38"/>
      <c r="L264" s="39"/>
      <c r="M264" s="195"/>
      <c r="N264" s="196"/>
      <c r="O264" s="77"/>
      <c r="P264" s="77"/>
      <c r="Q264" s="77"/>
      <c r="R264" s="77"/>
      <c r="S264" s="77"/>
      <c r="T264" s="78"/>
      <c r="U264" s="38"/>
      <c r="V264" s="38"/>
      <c r="W264" s="38"/>
      <c r="X264" s="38"/>
      <c r="Y264" s="38"/>
      <c r="Z264" s="38"/>
      <c r="AA264" s="38"/>
      <c r="AB264" s="38"/>
      <c r="AC264" s="38"/>
      <c r="AD264" s="38"/>
      <c r="AE264" s="38"/>
      <c r="AT264" s="19" t="s">
        <v>237</v>
      </c>
      <c r="AU264" s="19" t="s">
        <v>88</v>
      </c>
    </row>
    <row r="265" s="15" customFormat="1">
      <c r="A265" s="15"/>
      <c r="B265" s="223"/>
      <c r="C265" s="15"/>
      <c r="D265" s="192" t="s">
        <v>218</v>
      </c>
      <c r="E265" s="224" t="s">
        <v>1</v>
      </c>
      <c r="F265" s="225" t="s">
        <v>375</v>
      </c>
      <c r="G265" s="15"/>
      <c r="H265" s="224" t="s">
        <v>1</v>
      </c>
      <c r="I265" s="226"/>
      <c r="J265" s="15"/>
      <c r="K265" s="15"/>
      <c r="L265" s="223"/>
      <c r="M265" s="227"/>
      <c r="N265" s="228"/>
      <c r="O265" s="228"/>
      <c r="P265" s="228"/>
      <c r="Q265" s="228"/>
      <c r="R265" s="228"/>
      <c r="S265" s="228"/>
      <c r="T265" s="229"/>
      <c r="U265" s="15"/>
      <c r="V265" s="15"/>
      <c r="W265" s="15"/>
      <c r="X265" s="15"/>
      <c r="Y265" s="15"/>
      <c r="Z265" s="15"/>
      <c r="AA265" s="15"/>
      <c r="AB265" s="15"/>
      <c r="AC265" s="15"/>
      <c r="AD265" s="15"/>
      <c r="AE265" s="15"/>
      <c r="AT265" s="224" t="s">
        <v>218</v>
      </c>
      <c r="AU265" s="224" t="s">
        <v>88</v>
      </c>
      <c r="AV265" s="15" t="s">
        <v>86</v>
      </c>
      <c r="AW265" s="15" t="s">
        <v>35</v>
      </c>
      <c r="AX265" s="15" t="s">
        <v>79</v>
      </c>
      <c r="AY265" s="224" t="s">
        <v>205</v>
      </c>
    </row>
    <row r="266" s="13" customFormat="1">
      <c r="A266" s="13"/>
      <c r="B266" s="198"/>
      <c r="C266" s="13"/>
      <c r="D266" s="192" t="s">
        <v>218</v>
      </c>
      <c r="E266" s="199" t="s">
        <v>1</v>
      </c>
      <c r="F266" s="200" t="s">
        <v>515</v>
      </c>
      <c r="G266" s="13"/>
      <c r="H266" s="201">
        <v>154.19999999999999</v>
      </c>
      <c r="I266" s="202"/>
      <c r="J266" s="13"/>
      <c r="K266" s="13"/>
      <c r="L266" s="198"/>
      <c r="M266" s="203"/>
      <c r="N266" s="204"/>
      <c r="O266" s="204"/>
      <c r="P266" s="204"/>
      <c r="Q266" s="204"/>
      <c r="R266" s="204"/>
      <c r="S266" s="204"/>
      <c r="T266" s="205"/>
      <c r="U266" s="13"/>
      <c r="V266" s="13"/>
      <c r="W266" s="13"/>
      <c r="X266" s="13"/>
      <c r="Y266" s="13"/>
      <c r="Z266" s="13"/>
      <c r="AA266" s="13"/>
      <c r="AB266" s="13"/>
      <c r="AC266" s="13"/>
      <c r="AD266" s="13"/>
      <c r="AE266" s="13"/>
      <c r="AT266" s="199" t="s">
        <v>218</v>
      </c>
      <c r="AU266" s="199" t="s">
        <v>88</v>
      </c>
      <c r="AV266" s="13" t="s">
        <v>88</v>
      </c>
      <c r="AW266" s="13" t="s">
        <v>35</v>
      </c>
      <c r="AX266" s="13" t="s">
        <v>79</v>
      </c>
      <c r="AY266" s="199" t="s">
        <v>205</v>
      </c>
    </row>
    <row r="267" s="14" customFormat="1">
      <c r="A267" s="14"/>
      <c r="B267" s="206"/>
      <c r="C267" s="14"/>
      <c r="D267" s="192" t="s">
        <v>218</v>
      </c>
      <c r="E267" s="207" t="s">
        <v>1</v>
      </c>
      <c r="F267" s="208" t="s">
        <v>220</v>
      </c>
      <c r="G267" s="14"/>
      <c r="H267" s="209">
        <v>154.19999999999999</v>
      </c>
      <c r="I267" s="210"/>
      <c r="J267" s="14"/>
      <c r="K267" s="14"/>
      <c r="L267" s="206"/>
      <c r="M267" s="211"/>
      <c r="N267" s="212"/>
      <c r="O267" s="212"/>
      <c r="P267" s="212"/>
      <c r="Q267" s="212"/>
      <c r="R267" s="212"/>
      <c r="S267" s="212"/>
      <c r="T267" s="213"/>
      <c r="U267" s="14"/>
      <c r="V267" s="14"/>
      <c r="W267" s="14"/>
      <c r="X267" s="14"/>
      <c r="Y267" s="14"/>
      <c r="Z267" s="14"/>
      <c r="AA267" s="14"/>
      <c r="AB267" s="14"/>
      <c r="AC267" s="14"/>
      <c r="AD267" s="14"/>
      <c r="AE267" s="14"/>
      <c r="AT267" s="207" t="s">
        <v>218</v>
      </c>
      <c r="AU267" s="207" t="s">
        <v>88</v>
      </c>
      <c r="AV267" s="14" t="s">
        <v>212</v>
      </c>
      <c r="AW267" s="14" t="s">
        <v>35</v>
      </c>
      <c r="AX267" s="14" t="s">
        <v>86</v>
      </c>
      <c r="AY267" s="207" t="s">
        <v>205</v>
      </c>
    </row>
    <row r="268" s="2" customFormat="1" ht="16.5" customHeight="1">
      <c r="A268" s="38"/>
      <c r="B268" s="179"/>
      <c r="C268" s="214" t="s">
        <v>368</v>
      </c>
      <c r="D268" s="214" t="s">
        <v>221</v>
      </c>
      <c r="E268" s="215" t="s">
        <v>377</v>
      </c>
      <c r="F268" s="216" t="s">
        <v>378</v>
      </c>
      <c r="G268" s="217" t="s">
        <v>371</v>
      </c>
      <c r="H268" s="218">
        <v>154.19999999999999</v>
      </c>
      <c r="I268" s="219"/>
      <c r="J268" s="218">
        <f>ROUND(I268*H268,2)</f>
        <v>0</v>
      </c>
      <c r="K268" s="216" t="s">
        <v>234</v>
      </c>
      <c r="L268" s="220"/>
      <c r="M268" s="221" t="s">
        <v>1</v>
      </c>
      <c r="N268" s="222" t="s">
        <v>44</v>
      </c>
      <c r="O268" s="77"/>
      <c r="P268" s="188">
        <f>O268*H268</f>
        <v>0</v>
      </c>
      <c r="Q268" s="188">
        <v>0.0018699999999999999</v>
      </c>
      <c r="R268" s="188">
        <f>Q268*H268</f>
        <v>0.28835399999999994</v>
      </c>
      <c r="S268" s="188">
        <v>0</v>
      </c>
      <c r="T268" s="189">
        <f>S268*H268</f>
        <v>0</v>
      </c>
      <c r="U268" s="38"/>
      <c r="V268" s="38"/>
      <c r="W268" s="38"/>
      <c r="X268" s="38"/>
      <c r="Y268" s="38"/>
      <c r="Z268" s="38"/>
      <c r="AA268" s="38"/>
      <c r="AB268" s="38"/>
      <c r="AC268" s="38"/>
      <c r="AD268" s="38"/>
      <c r="AE268" s="38"/>
      <c r="AR268" s="190" t="s">
        <v>225</v>
      </c>
      <c r="AT268" s="190" t="s">
        <v>221</v>
      </c>
      <c r="AU268" s="190" t="s">
        <v>88</v>
      </c>
      <c r="AY268" s="19" t="s">
        <v>205</v>
      </c>
      <c r="BE268" s="191">
        <f>IF(N268="základní",J268,0)</f>
        <v>0</v>
      </c>
      <c r="BF268" s="191">
        <f>IF(N268="snížená",J268,0)</f>
        <v>0</v>
      </c>
      <c r="BG268" s="191">
        <f>IF(N268="zákl. přenesená",J268,0)</f>
        <v>0</v>
      </c>
      <c r="BH268" s="191">
        <f>IF(N268="sníž. přenesená",J268,0)</f>
        <v>0</v>
      </c>
      <c r="BI268" s="191">
        <f>IF(N268="nulová",J268,0)</f>
        <v>0</v>
      </c>
      <c r="BJ268" s="19" t="s">
        <v>86</v>
      </c>
      <c r="BK268" s="191">
        <f>ROUND(I268*H268,2)</f>
        <v>0</v>
      </c>
      <c r="BL268" s="19" t="s">
        <v>212</v>
      </c>
      <c r="BM268" s="190" t="s">
        <v>516</v>
      </c>
    </row>
    <row r="269" s="2" customFormat="1">
      <c r="A269" s="38"/>
      <c r="B269" s="39"/>
      <c r="C269" s="38"/>
      <c r="D269" s="192" t="s">
        <v>214</v>
      </c>
      <c r="E269" s="38"/>
      <c r="F269" s="193" t="s">
        <v>378</v>
      </c>
      <c r="G269" s="38"/>
      <c r="H269" s="38"/>
      <c r="I269" s="194"/>
      <c r="J269" s="38"/>
      <c r="K269" s="38"/>
      <c r="L269" s="39"/>
      <c r="M269" s="195"/>
      <c r="N269" s="196"/>
      <c r="O269" s="77"/>
      <c r="P269" s="77"/>
      <c r="Q269" s="77"/>
      <c r="R269" s="77"/>
      <c r="S269" s="77"/>
      <c r="T269" s="78"/>
      <c r="U269" s="38"/>
      <c r="V269" s="38"/>
      <c r="W269" s="38"/>
      <c r="X269" s="38"/>
      <c r="Y269" s="38"/>
      <c r="Z269" s="38"/>
      <c r="AA269" s="38"/>
      <c r="AB269" s="38"/>
      <c r="AC269" s="38"/>
      <c r="AD269" s="38"/>
      <c r="AE269" s="38"/>
      <c r="AT269" s="19" t="s">
        <v>214</v>
      </c>
      <c r="AU269" s="19" t="s">
        <v>88</v>
      </c>
    </row>
    <row r="270" s="2" customFormat="1" ht="24.15" customHeight="1">
      <c r="A270" s="38"/>
      <c r="B270" s="179"/>
      <c r="C270" s="180" t="s">
        <v>7</v>
      </c>
      <c r="D270" s="180" t="s">
        <v>207</v>
      </c>
      <c r="E270" s="181" t="s">
        <v>381</v>
      </c>
      <c r="F270" s="182" t="s">
        <v>382</v>
      </c>
      <c r="G270" s="183" t="s">
        <v>346</v>
      </c>
      <c r="H270" s="184">
        <v>5</v>
      </c>
      <c r="I270" s="185"/>
      <c r="J270" s="184">
        <f>ROUND(I270*H270,2)</f>
        <v>0</v>
      </c>
      <c r="K270" s="182" t="s">
        <v>211</v>
      </c>
      <c r="L270" s="39"/>
      <c r="M270" s="186" t="s">
        <v>1</v>
      </c>
      <c r="N270" s="187" t="s">
        <v>44</v>
      </c>
      <c r="O270" s="77"/>
      <c r="P270" s="188">
        <f>O270*H270</f>
        <v>0</v>
      </c>
      <c r="Q270" s="188">
        <v>0.0033947500000000002</v>
      </c>
      <c r="R270" s="188">
        <f>Q270*H270</f>
        <v>0.016973750000000003</v>
      </c>
      <c r="S270" s="188">
        <v>0</v>
      </c>
      <c r="T270" s="189">
        <f>S270*H270</f>
        <v>0</v>
      </c>
      <c r="U270" s="38"/>
      <c r="V270" s="38"/>
      <c r="W270" s="38"/>
      <c r="X270" s="38"/>
      <c r="Y270" s="38"/>
      <c r="Z270" s="38"/>
      <c r="AA270" s="38"/>
      <c r="AB270" s="38"/>
      <c r="AC270" s="38"/>
      <c r="AD270" s="38"/>
      <c r="AE270" s="38"/>
      <c r="AR270" s="190" t="s">
        <v>212</v>
      </c>
      <c r="AT270" s="190" t="s">
        <v>207</v>
      </c>
      <c r="AU270" s="190" t="s">
        <v>88</v>
      </c>
      <c r="AY270" s="19" t="s">
        <v>205</v>
      </c>
      <c r="BE270" s="191">
        <f>IF(N270="základní",J270,0)</f>
        <v>0</v>
      </c>
      <c r="BF270" s="191">
        <f>IF(N270="snížená",J270,0)</f>
        <v>0</v>
      </c>
      <c r="BG270" s="191">
        <f>IF(N270="zákl. přenesená",J270,0)</f>
        <v>0</v>
      </c>
      <c r="BH270" s="191">
        <f>IF(N270="sníž. přenesená",J270,0)</f>
        <v>0</v>
      </c>
      <c r="BI270" s="191">
        <f>IF(N270="nulová",J270,0)</f>
        <v>0</v>
      </c>
      <c r="BJ270" s="19" t="s">
        <v>86</v>
      </c>
      <c r="BK270" s="191">
        <f>ROUND(I270*H270,2)</f>
        <v>0</v>
      </c>
      <c r="BL270" s="19" t="s">
        <v>212</v>
      </c>
      <c r="BM270" s="190" t="s">
        <v>517</v>
      </c>
    </row>
    <row r="271" s="2" customFormat="1">
      <c r="A271" s="38"/>
      <c r="B271" s="39"/>
      <c r="C271" s="38"/>
      <c r="D271" s="192" t="s">
        <v>214</v>
      </c>
      <c r="E271" s="38"/>
      <c r="F271" s="193" t="s">
        <v>384</v>
      </c>
      <c r="G271" s="38"/>
      <c r="H271" s="38"/>
      <c r="I271" s="194"/>
      <c r="J271" s="38"/>
      <c r="K271" s="38"/>
      <c r="L271" s="39"/>
      <c r="M271" s="195"/>
      <c r="N271" s="196"/>
      <c r="O271" s="77"/>
      <c r="P271" s="77"/>
      <c r="Q271" s="77"/>
      <c r="R271" s="77"/>
      <c r="S271" s="77"/>
      <c r="T271" s="78"/>
      <c r="U271" s="38"/>
      <c r="V271" s="38"/>
      <c r="W271" s="38"/>
      <c r="X271" s="38"/>
      <c r="Y271" s="38"/>
      <c r="Z271" s="38"/>
      <c r="AA271" s="38"/>
      <c r="AB271" s="38"/>
      <c r="AC271" s="38"/>
      <c r="AD271" s="38"/>
      <c r="AE271" s="38"/>
      <c r="AT271" s="19" t="s">
        <v>214</v>
      </c>
      <c r="AU271" s="19" t="s">
        <v>88</v>
      </c>
    </row>
    <row r="272" s="2" customFormat="1">
      <c r="A272" s="38"/>
      <c r="B272" s="39"/>
      <c r="C272" s="38"/>
      <c r="D272" s="192" t="s">
        <v>216</v>
      </c>
      <c r="E272" s="38"/>
      <c r="F272" s="197" t="s">
        <v>385</v>
      </c>
      <c r="G272" s="38"/>
      <c r="H272" s="38"/>
      <c r="I272" s="194"/>
      <c r="J272" s="38"/>
      <c r="K272" s="38"/>
      <c r="L272" s="39"/>
      <c r="M272" s="195"/>
      <c r="N272" s="196"/>
      <c r="O272" s="77"/>
      <c r="P272" s="77"/>
      <c r="Q272" s="77"/>
      <c r="R272" s="77"/>
      <c r="S272" s="77"/>
      <c r="T272" s="78"/>
      <c r="U272" s="38"/>
      <c r="V272" s="38"/>
      <c r="W272" s="38"/>
      <c r="X272" s="38"/>
      <c r="Y272" s="38"/>
      <c r="Z272" s="38"/>
      <c r="AA272" s="38"/>
      <c r="AB272" s="38"/>
      <c r="AC272" s="38"/>
      <c r="AD272" s="38"/>
      <c r="AE272" s="38"/>
      <c r="AT272" s="19" t="s">
        <v>216</v>
      </c>
      <c r="AU272" s="19" t="s">
        <v>88</v>
      </c>
    </row>
    <row r="273" s="15" customFormat="1">
      <c r="A273" s="15"/>
      <c r="B273" s="223"/>
      <c r="C273" s="15"/>
      <c r="D273" s="192" t="s">
        <v>218</v>
      </c>
      <c r="E273" s="224" t="s">
        <v>1</v>
      </c>
      <c r="F273" s="225" t="s">
        <v>386</v>
      </c>
      <c r="G273" s="15"/>
      <c r="H273" s="224" t="s">
        <v>1</v>
      </c>
      <c r="I273" s="226"/>
      <c r="J273" s="15"/>
      <c r="K273" s="15"/>
      <c r="L273" s="223"/>
      <c r="M273" s="227"/>
      <c r="N273" s="228"/>
      <c r="O273" s="228"/>
      <c r="P273" s="228"/>
      <c r="Q273" s="228"/>
      <c r="R273" s="228"/>
      <c r="S273" s="228"/>
      <c r="T273" s="229"/>
      <c r="U273" s="15"/>
      <c r="V273" s="15"/>
      <c r="W273" s="15"/>
      <c r="X273" s="15"/>
      <c r="Y273" s="15"/>
      <c r="Z273" s="15"/>
      <c r="AA273" s="15"/>
      <c r="AB273" s="15"/>
      <c r="AC273" s="15"/>
      <c r="AD273" s="15"/>
      <c r="AE273" s="15"/>
      <c r="AT273" s="224" t="s">
        <v>218</v>
      </c>
      <c r="AU273" s="224" t="s">
        <v>88</v>
      </c>
      <c r="AV273" s="15" t="s">
        <v>86</v>
      </c>
      <c r="AW273" s="15" t="s">
        <v>35</v>
      </c>
      <c r="AX273" s="15" t="s">
        <v>79</v>
      </c>
      <c r="AY273" s="224" t="s">
        <v>205</v>
      </c>
    </row>
    <row r="274" s="15" customFormat="1">
      <c r="A274" s="15"/>
      <c r="B274" s="223"/>
      <c r="C274" s="15"/>
      <c r="D274" s="192" t="s">
        <v>218</v>
      </c>
      <c r="E274" s="224" t="s">
        <v>1</v>
      </c>
      <c r="F274" s="225" t="s">
        <v>518</v>
      </c>
      <c r="G274" s="15"/>
      <c r="H274" s="224" t="s">
        <v>1</v>
      </c>
      <c r="I274" s="226"/>
      <c r="J274" s="15"/>
      <c r="K274" s="15"/>
      <c r="L274" s="223"/>
      <c r="M274" s="227"/>
      <c r="N274" s="228"/>
      <c r="O274" s="228"/>
      <c r="P274" s="228"/>
      <c r="Q274" s="228"/>
      <c r="R274" s="228"/>
      <c r="S274" s="228"/>
      <c r="T274" s="229"/>
      <c r="U274" s="15"/>
      <c r="V274" s="15"/>
      <c r="W274" s="15"/>
      <c r="X274" s="15"/>
      <c r="Y274" s="15"/>
      <c r="Z274" s="15"/>
      <c r="AA274" s="15"/>
      <c r="AB274" s="15"/>
      <c r="AC274" s="15"/>
      <c r="AD274" s="15"/>
      <c r="AE274" s="15"/>
      <c r="AT274" s="224" t="s">
        <v>218</v>
      </c>
      <c r="AU274" s="224" t="s">
        <v>88</v>
      </c>
      <c r="AV274" s="15" t="s">
        <v>86</v>
      </c>
      <c r="AW274" s="15" t="s">
        <v>35</v>
      </c>
      <c r="AX274" s="15" t="s">
        <v>79</v>
      </c>
      <c r="AY274" s="224" t="s">
        <v>205</v>
      </c>
    </row>
    <row r="275" s="13" customFormat="1">
      <c r="A275" s="13"/>
      <c r="B275" s="198"/>
      <c r="C275" s="13"/>
      <c r="D275" s="192" t="s">
        <v>218</v>
      </c>
      <c r="E275" s="199" t="s">
        <v>1</v>
      </c>
      <c r="F275" s="200" t="s">
        <v>519</v>
      </c>
      <c r="G275" s="13"/>
      <c r="H275" s="201">
        <v>5</v>
      </c>
      <c r="I275" s="202"/>
      <c r="J275" s="13"/>
      <c r="K275" s="13"/>
      <c r="L275" s="198"/>
      <c r="M275" s="203"/>
      <c r="N275" s="204"/>
      <c r="O275" s="204"/>
      <c r="P275" s="204"/>
      <c r="Q275" s="204"/>
      <c r="R275" s="204"/>
      <c r="S275" s="204"/>
      <c r="T275" s="205"/>
      <c r="U275" s="13"/>
      <c r="V275" s="13"/>
      <c r="W275" s="13"/>
      <c r="X275" s="13"/>
      <c r="Y275" s="13"/>
      <c r="Z275" s="13"/>
      <c r="AA275" s="13"/>
      <c r="AB275" s="13"/>
      <c r="AC275" s="13"/>
      <c r="AD275" s="13"/>
      <c r="AE275" s="13"/>
      <c r="AT275" s="199" t="s">
        <v>218</v>
      </c>
      <c r="AU275" s="199" t="s">
        <v>88</v>
      </c>
      <c r="AV275" s="13" t="s">
        <v>88</v>
      </c>
      <c r="AW275" s="13" t="s">
        <v>35</v>
      </c>
      <c r="AX275" s="13" t="s">
        <v>79</v>
      </c>
      <c r="AY275" s="199" t="s">
        <v>205</v>
      </c>
    </row>
    <row r="276" s="14" customFormat="1">
      <c r="A276" s="14"/>
      <c r="B276" s="206"/>
      <c r="C276" s="14"/>
      <c r="D276" s="192" t="s">
        <v>218</v>
      </c>
      <c r="E276" s="207" t="s">
        <v>1</v>
      </c>
      <c r="F276" s="208" t="s">
        <v>220</v>
      </c>
      <c r="G276" s="14"/>
      <c r="H276" s="209">
        <v>5</v>
      </c>
      <c r="I276" s="210"/>
      <c r="J276" s="14"/>
      <c r="K276" s="14"/>
      <c r="L276" s="206"/>
      <c r="M276" s="211"/>
      <c r="N276" s="212"/>
      <c r="O276" s="212"/>
      <c r="P276" s="212"/>
      <c r="Q276" s="212"/>
      <c r="R276" s="212"/>
      <c r="S276" s="212"/>
      <c r="T276" s="213"/>
      <c r="U276" s="14"/>
      <c r="V276" s="14"/>
      <c r="W276" s="14"/>
      <c r="X276" s="14"/>
      <c r="Y276" s="14"/>
      <c r="Z276" s="14"/>
      <c r="AA276" s="14"/>
      <c r="AB276" s="14"/>
      <c r="AC276" s="14"/>
      <c r="AD276" s="14"/>
      <c r="AE276" s="14"/>
      <c r="AT276" s="207" t="s">
        <v>218</v>
      </c>
      <c r="AU276" s="207" t="s">
        <v>88</v>
      </c>
      <c r="AV276" s="14" t="s">
        <v>212</v>
      </c>
      <c r="AW276" s="14" t="s">
        <v>35</v>
      </c>
      <c r="AX276" s="14" t="s">
        <v>86</v>
      </c>
      <c r="AY276" s="207" t="s">
        <v>205</v>
      </c>
    </row>
    <row r="277" s="2" customFormat="1" ht="24.15" customHeight="1">
      <c r="A277" s="38"/>
      <c r="B277" s="179"/>
      <c r="C277" s="180" t="s">
        <v>380</v>
      </c>
      <c r="D277" s="180" t="s">
        <v>207</v>
      </c>
      <c r="E277" s="181" t="s">
        <v>390</v>
      </c>
      <c r="F277" s="182" t="s">
        <v>391</v>
      </c>
      <c r="G277" s="183" t="s">
        <v>346</v>
      </c>
      <c r="H277" s="184">
        <v>5</v>
      </c>
      <c r="I277" s="185"/>
      <c r="J277" s="184">
        <f>ROUND(I277*H277,2)</f>
        <v>0</v>
      </c>
      <c r="K277" s="182" t="s">
        <v>211</v>
      </c>
      <c r="L277" s="39"/>
      <c r="M277" s="186" t="s">
        <v>1</v>
      </c>
      <c r="N277" s="187" t="s">
        <v>44</v>
      </c>
      <c r="O277" s="77"/>
      <c r="P277" s="188">
        <f>O277*H277</f>
        <v>0</v>
      </c>
      <c r="Q277" s="188">
        <v>0.0061988750000000004</v>
      </c>
      <c r="R277" s="188">
        <f>Q277*H277</f>
        <v>0.030994375000000001</v>
      </c>
      <c r="S277" s="188">
        <v>0</v>
      </c>
      <c r="T277" s="189">
        <f>S277*H277</f>
        <v>0</v>
      </c>
      <c r="U277" s="38"/>
      <c r="V277" s="38"/>
      <c r="W277" s="38"/>
      <c r="X277" s="38"/>
      <c r="Y277" s="38"/>
      <c r="Z277" s="38"/>
      <c r="AA277" s="38"/>
      <c r="AB277" s="38"/>
      <c r="AC277" s="38"/>
      <c r="AD277" s="38"/>
      <c r="AE277" s="38"/>
      <c r="AR277" s="190" t="s">
        <v>212</v>
      </c>
      <c r="AT277" s="190" t="s">
        <v>207</v>
      </c>
      <c r="AU277" s="190" t="s">
        <v>88</v>
      </c>
      <c r="AY277" s="19" t="s">
        <v>205</v>
      </c>
      <c r="BE277" s="191">
        <f>IF(N277="základní",J277,0)</f>
        <v>0</v>
      </c>
      <c r="BF277" s="191">
        <f>IF(N277="snížená",J277,0)</f>
        <v>0</v>
      </c>
      <c r="BG277" s="191">
        <f>IF(N277="zákl. přenesená",J277,0)</f>
        <v>0</v>
      </c>
      <c r="BH277" s="191">
        <f>IF(N277="sníž. přenesená",J277,0)</f>
        <v>0</v>
      </c>
      <c r="BI277" s="191">
        <f>IF(N277="nulová",J277,0)</f>
        <v>0</v>
      </c>
      <c r="BJ277" s="19" t="s">
        <v>86</v>
      </c>
      <c r="BK277" s="191">
        <f>ROUND(I277*H277,2)</f>
        <v>0</v>
      </c>
      <c r="BL277" s="19" t="s">
        <v>212</v>
      </c>
      <c r="BM277" s="190" t="s">
        <v>520</v>
      </c>
    </row>
    <row r="278" s="2" customFormat="1">
      <c r="A278" s="38"/>
      <c r="B278" s="39"/>
      <c r="C278" s="38"/>
      <c r="D278" s="192" t="s">
        <v>214</v>
      </c>
      <c r="E278" s="38"/>
      <c r="F278" s="193" t="s">
        <v>393</v>
      </c>
      <c r="G278" s="38"/>
      <c r="H278" s="38"/>
      <c r="I278" s="194"/>
      <c r="J278" s="38"/>
      <c r="K278" s="38"/>
      <c r="L278" s="39"/>
      <c r="M278" s="195"/>
      <c r="N278" s="196"/>
      <c r="O278" s="77"/>
      <c r="P278" s="77"/>
      <c r="Q278" s="77"/>
      <c r="R278" s="77"/>
      <c r="S278" s="77"/>
      <c r="T278" s="78"/>
      <c r="U278" s="38"/>
      <c r="V278" s="38"/>
      <c r="W278" s="38"/>
      <c r="X278" s="38"/>
      <c r="Y278" s="38"/>
      <c r="Z278" s="38"/>
      <c r="AA278" s="38"/>
      <c r="AB278" s="38"/>
      <c r="AC278" s="38"/>
      <c r="AD278" s="38"/>
      <c r="AE278" s="38"/>
      <c r="AT278" s="19" t="s">
        <v>214</v>
      </c>
      <c r="AU278" s="19" t="s">
        <v>88</v>
      </c>
    </row>
    <row r="279" s="2" customFormat="1">
      <c r="A279" s="38"/>
      <c r="B279" s="39"/>
      <c r="C279" s="38"/>
      <c r="D279" s="192" t="s">
        <v>216</v>
      </c>
      <c r="E279" s="38"/>
      <c r="F279" s="197" t="s">
        <v>394</v>
      </c>
      <c r="G279" s="38"/>
      <c r="H279" s="38"/>
      <c r="I279" s="194"/>
      <c r="J279" s="38"/>
      <c r="K279" s="38"/>
      <c r="L279" s="39"/>
      <c r="M279" s="195"/>
      <c r="N279" s="196"/>
      <c r="O279" s="77"/>
      <c r="P279" s="77"/>
      <c r="Q279" s="77"/>
      <c r="R279" s="77"/>
      <c r="S279" s="77"/>
      <c r="T279" s="78"/>
      <c r="U279" s="38"/>
      <c r="V279" s="38"/>
      <c r="W279" s="38"/>
      <c r="X279" s="38"/>
      <c r="Y279" s="38"/>
      <c r="Z279" s="38"/>
      <c r="AA279" s="38"/>
      <c r="AB279" s="38"/>
      <c r="AC279" s="38"/>
      <c r="AD279" s="38"/>
      <c r="AE279" s="38"/>
      <c r="AT279" s="19" t="s">
        <v>216</v>
      </c>
      <c r="AU279" s="19" t="s">
        <v>88</v>
      </c>
    </row>
    <row r="280" s="15" customFormat="1">
      <c r="A280" s="15"/>
      <c r="B280" s="223"/>
      <c r="C280" s="15"/>
      <c r="D280" s="192" t="s">
        <v>218</v>
      </c>
      <c r="E280" s="224" t="s">
        <v>1</v>
      </c>
      <c r="F280" s="225" t="s">
        <v>386</v>
      </c>
      <c r="G280" s="15"/>
      <c r="H280" s="224" t="s">
        <v>1</v>
      </c>
      <c r="I280" s="226"/>
      <c r="J280" s="15"/>
      <c r="K280" s="15"/>
      <c r="L280" s="223"/>
      <c r="M280" s="227"/>
      <c r="N280" s="228"/>
      <c r="O280" s="228"/>
      <c r="P280" s="228"/>
      <c r="Q280" s="228"/>
      <c r="R280" s="228"/>
      <c r="S280" s="228"/>
      <c r="T280" s="229"/>
      <c r="U280" s="15"/>
      <c r="V280" s="15"/>
      <c r="W280" s="15"/>
      <c r="X280" s="15"/>
      <c r="Y280" s="15"/>
      <c r="Z280" s="15"/>
      <c r="AA280" s="15"/>
      <c r="AB280" s="15"/>
      <c r="AC280" s="15"/>
      <c r="AD280" s="15"/>
      <c r="AE280" s="15"/>
      <c r="AT280" s="224" t="s">
        <v>218</v>
      </c>
      <c r="AU280" s="224" t="s">
        <v>88</v>
      </c>
      <c r="AV280" s="15" t="s">
        <v>86</v>
      </c>
      <c r="AW280" s="15" t="s">
        <v>35</v>
      </c>
      <c r="AX280" s="15" t="s">
        <v>79</v>
      </c>
      <c r="AY280" s="224" t="s">
        <v>205</v>
      </c>
    </row>
    <row r="281" s="15" customFormat="1">
      <c r="A281" s="15"/>
      <c r="B281" s="223"/>
      <c r="C281" s="15"/>
      <c r="D281" s="192" t="s">
        <v>218</v>
      </c>
      <c r="E281" s="224" t="s">
        <v>1</v>
      </c>
      <c r="F281" s="225" t="s">
        <v>518</v>
      </c>
      <c r="G281" s="15"/>
      <c r="H281" s="224" t="s">
        <v>1</v>
      </c>
      <c r="I281" s="226"/>
      <c r="J281" s="15"/>
      <c r="K281" s="15"/>
      <c r="L281" s="223"/>
      <c r="M281" s="227"/>
      <c r="N281" s="228"/>
      <c r="O281" s="228"/>
      <c r="P281" s="228"/>
      <c r="Q281" s="228"/>
      <c r="R281" s="228"/>
      <c r="S281" s="228"/>
      <c r="T281" s="229"/>
      <c r="U281" s="15"/>
      <c r="V281" s="15"/>
      <c r="W281" s="15"/>
      <c r="X281" s="15"/>
      <c r="Y281" s="15"/>
      <c r="Z281" s="15"/>
      <c r="AA281" s="15"/>
      <c r="AB281" s="15"/>
      <c r="AC281" s="15"/>
      <c r="AD281" s="15"/>
      <c r="AE281" s="15"/>
      <c r="AT281" s="224" t="s">
        <v>218</v>
      </c>
      <c r="AU281" s="224" t="s">
        <v>88</v>
      </c>
      <c r="AV281" s="15" t="s">
        <v>86</v>
      </c>
      <c r="AW281" s="15" t="s">
        <v>35</v>
      </c>
      <c r="AX281" s="15" t="s">
        <v>79</v>
      </c>
      <c r="AY281" s="224" t="s">
        <v>205</v>
      </c>
    </row>
    <row r="282" s="13" customFormat="1">
      <c r="A282" s="13"/>
      <c r="B282" s="198"/>
      <c r="C282" s="13"/>
      <c r="D282" s="192" t="s">
        <v>218</v>
      </c>
      <c r="E282" s="199" t="s">
        <v>1</v>
      </c>
      <c r="F282" s="200" t="s">
        <v>519</v>
      </c>
      <c r="G282" s="13"/>
      <c r="H282" s="201">
        <v>5</v>
      </c>
      <c r="I282" s="202"/>
      <c r="J282" s="13"/>
      <c r="K282" s="13"/>
      <c r="L282" s="198"/>
      <c r="M282" s="203"/>
      <c r="N282" s="204"/>
      <c r="O282" s="204"/>
      <c r="P282" s="204"/>
      <c r="Q282" s="204"/>
      <c r="R282" s="204"/>
      <c r="S282" s="204"/>
      <c r="T282" s="205"/>
      <c r="U282" s="13"/>
      <c r="V282" s="13"/>
      <c r="W282" s="13"/>
      <c r="X282" s="13"/>
      <c r="Y282" s="13"/>
      <c r="Z282" s="13"/>
      <c r="AA282" s="13"/>
      <c r="AB282" s="13"/>
      <c r="AC282" s="13"/>
      <c r="AD282" s="13"/>
      <c r="AE282" s="13"/>
      <c r="AT282" s="199" t="s">
        <v>218</v>
      </c>
      <c r="AU282" s="199" t="s">
        <v>88</v>
      </c>
      <c r="AV282" s="13" t="s">
        <v>88</v>
      </c>
      <c r="AW282" s="13" t="s">
        <v>35</v>
      </c>
      <c r="AX282" s="13" t="s">
        <v>79</v>
      </c>
      <c r="AY282" s="199" t="s">
        <v>205</v>
      </c>
    </row>
    <row r="283" s="14" customFormat="1">
      <c r="A283" s="14"/>
      <c r="B283" s="206"/>
      <c r="C283" s="14"/>
      <c r="D283" s="192" t="s">
        <v>218</v>
      </c>
      <c r="E283" s="207" t="s">
        <v>1</v>
      </c>
      <c r="F283" s="208" t="s">
        <v>220</v>
      </c>
      <c r="G283" s="14"/>
      <c r="H283" s="209">
        <v>5</v>
      </c>
      <c r="I283" s="210"/>
      <c r="J283" s="14"/>
      <c r="K283" s="14"/>
      <c r="L283" s="206"/>
      <c r="M283" s="211"/>
      <c r="N283" s="212"/>
      <c r="O283" s="212"/>
      <c r="P283" s="212"/>
      <c r="Q283" s="212"/>
      <c r="R283" s="212"/>
      <c r="S283" s="212"/>
      <c r="T283" s="213"/>
      <c r="U283" s="14"/>
      <c r="V283" s="14"/>
      <c r="W283" s="14"/>
      <c r="X283" s="14"/>
      <c r="Y283" s="14"/>
      <c r="Z283" s="14"/>
      <c r="AA283" s="14"/>
      <c r="AB283" s="14"/>
      <c r="AC283" s="14"/>
      <c r="AD283" s="14"/>
      <c r="AE283" s="14"/>
      <c r="AT283" s="207" t="s">
        <v>218</v>
      </c>
      <c r="AU283" s="207" t="s">
        <v>88</v>
      </c>
      <c r="AV283" s="14" t="s">
        <v>212</v>
      </c>
      <c r="AW283" s="14" t="s">
        <v>35</v>
      </c>
      <c r="AX283" s="14" t="s">
        <v>86</v>
      </c>
      <c r="AY283" s="207" t="s">
        <v>205</v>
      </c>
    </row>
    <row r="284" s="2" customFormat="1" ht="24.15" customHeight="1">
      <c r="A284" s="38"/>
      <c r="B284" s="179"/>
      <c r="C284" s="180" t="s">
        <v>389</v>
      </c>
      <c r="D284" s="180" t="s">
        <v>207</v>
      </c>
      <c r="E284" s="181" t="s">
        <v>396</v>
      </c>
      <c r="F284" s="182" t="s">
        <v>397</v>
      </c>
      <c r="G284" s="183" t="s">
        <v>346</v>
      </c>
      <c r="H284" s="184">
        <v>5</v>
      </c>
      <c r="I284" s="185"/>
      <c r="J284" s="184">
        <f>ROUND(I284*H284,2)</f>
        <v>0</v>
      </c>
      <c r="K284" s="182" t="s">
        <v>234</v>
      </c>
      <c r="L284" s="39"/>
      <c r="M284" s="186" t="s">
        <v>1</v>
      </c>
      <c r="N284" s="187" t="s">
        <v>44</v>
      </c>
      <c r="O284" s="77"/>
      <c r="P284" s="188">
        <f>O284*H284</f>
        <v>0</v>
      </c>
      <c r="Q284" s="188">
        <v>0</v>
      </c>
      <c r="R284" s="188">
        <f>Q284*H284</f>
        <v>0</v>
      </c>
      <c r="S284" s="188">
        <v>0</v>
      </c>
      <c r="T284" s="189">
        <f>S284*H284</f>
        <v>0</v>
      </c>
      <c r="U284" s="38"/>
      <c r="V284" s="38"/>
      <c r="W284" s="38"/>
      <c r="X284" s="38"/>
      <c r="Y284" s="38"/>
      <c r="Z284" s="38"/>
      <c r="AA284" s="38"/>
      <c r="AB284" s="38"/>
      <c r="AC284" s="38"/>
      <c r="AD284" s="38"/>
      <c r="AE284" s="38"/>
      <c r="AR284" s="190" t="s">
        <v>212</v>
      </c>
      <c r="AT284" s="190" t="s">
        <v>207</v>
      </c>
      <c r="AU284" s="190" t="s">
        <v>88</v>
      </c>
      <c r="AY284" s="19" t="s">
        <v>205</v>
      </c>
      <c r="BE284" s="191">
        <f>IF(N284="základní",J284,0)</f>
        <v>0</v>
      </c>
      <c r="BF284" s="191">
        <f>IF(N284="snížená",J284,0)</f>
        <v>0</v>
      </c>
      <c r="BG284" s="191">
        <f>IF(N284="zákl. přenesená",J284,0)</f>
        <v>0</v>
      </c>
      <c r="BH284" s="191">
        <f>IF(N284="sníž. přenesená",J284,0)</f>
        <v>0</v>
      </c>
      <c r="BI284" s="191">
        <f>IF(N284="nulová",J284,0)</f>
        <v>0</v>
      </c>
      <c r="BJ284" s="19" t="s">
        <v>86</v>
      </c>
      <c r="BK284" s="191">
        <f>ROUND(I284*H284,2)</f>
        <v>0</v>
      </c>
      <c r="BL284" s="19" t="s">
        <v>212</v>
      </c>
      <c r="BM284" s="190" t="s">
        <v>521</v>
      </c>
    </row>
    <row r="285" s="2" customFormat="1">
      <c r="A285" s="38"/>
      <c r="B285" s="39"/>
      <c r="C285" s="38"/>
      <c r="D285" s="192" t="s">
        <v>214</v>
      </c>
      <c r="E285" s="38"/>
      <c r="F285" s="193" t="s">
        <v>399</v>
      </c>
      <c r="G285" s="38"/>
      <c r="H285" s="38"/>
      <c r="I285" s="194"/>
      <c r="J285" s="38"/>
      <c r="K285" s="38"/>
      <c r="L285" s="39"/>
      <c r="M285" s="195"/>
      <c r="N285" s="196"/>
      <c r="O285" s="77"/>
      <c r="P285" s="77"/>
      <c r="Q285" s="77"/>
      <c r="R285" s="77"/>
      <c r="S285" s="77"/>
      <c r="T285" s="78"/>
      <c r="U285" s="38"/>
      <c r="V285" s="38"/>
      <c r="W285" s="38"/>
      <c r="X285" s="38"/>
      <c r="Y285" s="38"/>
      <c r="Z285" s="38"/>
      <c r="AA285" s="38"/>
      <c r="AB285" s="38"/>
      <c r="AC285" s="38"/>
      <c r="AD285" s="38"/>
      <c r="AE285" s="38"/>
      <c r="AT285" s="19" t="s">
        <v>214</v>
      </c>
      <c r="AU285" s="19" t="s">
        <v>88</v>
      </c>
    </row>
    <row r="286" s="2" customFormat="1">
      <c r="A286" s="38"/>
      <c r="B286" s="39"/>
      <c r="C286" s="38"/>
      <c r="D286" s="192" t="s">
        <v>237</v>
      </c>
      <c r="E286" s="38"/>
      <c r="F286" s="197" t="s">
        <v>400</v>
      </c>
      <c r="G286" s="38"/>
      <c r="H286" s="38"/>
      <c r="I286" s="194"/>
      <c r="J286" s="38"/>
      <c r="K286" s="38"/>
      <c r="L286" s="39"/>
      <c r="M286" s="195"/>
      <c r="N286" s="196"/>
      <c r="O286" s="77"/>
      <c r="P286" s="77"/>
      <c r="Q286" s="77"/>
      <c r="R286" s="77"/>
      <c r="S286" s="77"/>
      <c r="T286" s="78"/>
      <c r="U286" s="38"/>
      <c r="V286" s="38"/>
      <c r="W286" s="38"/>
      <c r="X286" s="38"/>
      <c r="Y286" s="38"/>
      <c r="Z286" s="38"/>
      <c r="AA286" s="38"/>
      <c r="AB286" s="38"/>
      <c r="AC286" s="38"/>
      <c r="AD286" s="38"/>
      <c r="AE286" s="38"/>
      <c r="AT286" s="19" t="s">
        <v>237</v>
      </c>
      <c r="AU286" s="19" t="s">
        <v>88</v>
      </c>
    </row>
    <row r="287" s="15" customFormat="1">
      <c r="A287" s="15"/>
      <c r="B287" s="223"/>
      <c r="C287" s="15"/>
      <c r="D287" s="192" t="s">
        <v>218</v>
      </c>
      <c r="E287" s="224" t="s">
        <v>1</v>
      </c>
      <c r="F287" s="225" t="s">
        <v>386</v>
      </c>
      <c r="G287" s="15"/>
      <c r="H287" s="224" t="s">
        <v>1</v>
      </c>
      <c r="I287" s="226"/>
      <c r="J287" s="15"/>
      <c r="K287" s="15"/>
      <c r="L287" s="223"/>
      <c r="M287" s="227"/>
      <c r="N287" s="228"/>
      <c r="O287" s="228"/>
      <c r="P287" s="228"/>
      <c r="Q287" s="228"/>
      <c r="R287" s="228"/>
      <c r="S287" s="228"/>
      <c r="T287" s="229"/>
      <c r="U287" s="15"/>
      <c r="V287" s="15"/>
      <c r="W287" s="15"/>
      <c r="X287" s="15"/>
      <c r="Y287" s="15"/>
      <c r="Z287" s="15"/>
      <c r="AA287" s="15"/>
      <c r="AB287" s="15"/>
      <c r="AC287" s="15"/>
      <c r="AD287" s="15"/>
      <c r="AE287" s="15"/>
      <c r="AT287" s="224" t="s">
        <v>218</v>
      </c>
      <c r="AU287" s="224" t="s">
        <v>88</v>
      </c>
      <c r="AV287" s="15" t="s">
        <v>86</v>
      </c>
      <c r="AW287" s="15" t="s">
        <v>35</v>
      </c>
      <c r="AX287" s="15" t="s">
        <v>79</v>
      </c>
      <c r="AY287" s="224" t="s">
        <v>205</v>
      </c>
    </row>
    <row r="288" s="15" customFormat="1">
      <c r="A288" s="15"/>
      <c r="B288" s="223"/>
      <c r="C288" s="15"/>
      <c r="D288" s="192" t="s">
        <v>218</v>
      </c>
      <c r="E288" s="224" t="s">
        <v>1</v>
      </c>
      <c r="F288" s="225" t="s">
        <v>518</v>
      </c>
      <c r="G288" s="15"/>
      <c r="H288" s="224" t="s">
        <v>1</v>
      </c>
      <c r="I288" s="226"/>
      <c r="J288" s="15"/>
      <c r="K288" s="15"/>
      <c r="L288" s="223"/>
      <c r="M288" s="227"/>
      <c r="N288" s="228"/>
      <c r="O288" s="228"/>
      <c r="P288" s="228"/>
      <c r="Q288" s="228"/>
      <c r="R288" s="228"/>
      <c r="S288" s="228"/>
      <c r="T288" s="229"/>
      <c r="U288" s="15"/>
      <c r="V288" s="15"/>
      <c r="W288" s="15"/>
      <c r="X288" s="15"/>
      <c r="Y288" s="15"/>
      <c r="Z288" s="15"/>
      <c r="AA288" s="15"/>
      <c r="AB288" s="15"/>
      <c r="AC288" s="15"/>
      <c r="AD288" s="15"/>
      <c r="AE288" s="15"/>
      <c r="AT288" s="224" t="s">
        <v>218</v>
      </c>
      <c r="AU288" s="224" t="s">
        <v>88</v>
      </c>
      <c r="AV288" s="15" t="s">
        <v>86</v>
      </c>
      <c r="AW288" s="15" t="s">
        <v>35</v>
      </c>
      <c r="AX288" s="15" t="s">
        <v>79</v>
      </c>
      <c r="AY288" s="224" t="s">
        <v>205</v>
      </c>
    </row>
    <row r="289" s="13" customFormat="1">
      <c r="A289" s="13"/>
      <c r="B289" s="198"/>
      <c r="C289" s="13"/>
      <c r="D289" s="192" t="s">
        <v>218</v>
      </c>
      <c r="E289" s="199" t="s">
        <v>1</v>
      </c>
      <c r="F289" s="200" t="s">
        <v>519</v>
      </c>
      <c r="G289" s="13"/>
      <c r="H289" s="201">
        <v>5</v>
      </c>
      <c r="I289" s="202"/>
      <c r="J289" s="13"/>
      <c r="K289" s="13"/>
      <c r="L289" s="198"/>
      <c r="M289" s="203"/>
      <c r="N289" s="204"/>
      <c r="O289" s="204"/>
      <c r="P289" s="204"/>
      <c r="Q289" s="204"/>
      <c r="R289" s="204"/>
      <c r="S289" s="204"/>
      <c r="T289" s="205"/>
      <c r="U289" s="13"/>
      <c r="V289" s="13"/>
      <c r="W289" s="13"/>
      <c r="X289" s="13"/>
      <c r="Y289" s="13"/>
      <c r="Z289" s="13"/>
      <c r="AA289" s="13"/>
      <c r="AB289" s="13"/>
      <c r="AC289" s="13"/>
      <c r="AD289" s="13"/>
      <c r="AE289" s="13"/>
      <c r="AT289" s="199" t="s">
        <v>218</v>
      </c>
      <c r="AU289" s="199" t="s">
        <v>88</v>
      </c>
      <c r="AV289" s="13" t="s">
        <v>88</v>
      </c>
      <c r="AW289" s="13" t="s">
        <v>35</v>
      </c>
      <c r="AX289" s="13" t="s">
        <v>79</v>
      </c>
      <c r="AY289" s="199" t="s">
        <v>205</v>
      </c>
    </row>
    <row r="290" s="14" customFormat="1">
      <c r="A290" s="14"/>
      <c r="B290" s="206"/>
      <c r="C290" s="14"/>
      <c r="D290" s="192" t="s">
        <v>218</v>
      </c>
      <c r="E290" s="207" t="s">
        <v>1</v>
      </c>
      <c r="F290" s="208" t="s">
        <v>220</v>
      </c>
      <c r="G290" s="14"/>
      <c r="H290" s="209">
        <v>5</v>
      </c>
      <c r="I290" s="210"/>
      <c r="J290" s="14"/>
      <c r="K290" s="14"/>
      <c r="L290" s="206"/>
      <c r="M290" s="211"/>
      <c r="N290" s="212"/>
      <c r="O290" s="212"/>
      <c r="P290" s="212"/>
      <c r="Q290" s="212"/>
      <c r="R290" s="212"/>
      <c r="S290" s="212"/>
      <c r="T290" s="213"/>
      <c r="U290" s="14"/>
      <c r="V290" s="14"/>
      <c r="W290" s="14"/>
      <c r="X290" s="14"/>
      <c r="Y290" s="14"/>
      <c r="Z290" s="14"/>
      <c r="AA290" s="14"/>
      <c r="AB290" s="14"/>
      <c r="AC290" s="14"/>
      <c r="AD290" s="14"/>
      <c r="AE290" s="14"/>
      <c r="AT290" s="207" t="s">
        <v>218</v>
      </c>
      <c r="AU290" s="207" t="s">
        <v>88</v>
      </c>
      <c r="AV290" s="14" t="s">
        <v>212</v>
      </c>
      <c r="AW290" s="14" t="s">
        <v>35</v>
      </c>
      <c r="AX290" s="14" t="s">
        <v>86</v>
      </c>
      <c r="AY290" s="207" t="s">
        <v>205</v>
      </c>
    </row>
    <row r="291" s="2" customFormat="1" ht="24.15" customHeight="1">
      <c r="A291" s="38"/>
      <c r="B291" s="179"/>
      <c r="C291" s="180" t="s">
        <v>395</v>
      </c>
      <c r="D291" s="180" t="s">
        <v>207</v>
      </c>
      <c r="E291" s="181" t="s">
        <v>402</v>
      </c>
      <c r="F291" s="182" t="s">
        <v>403</v>
      </c>
      <c r="G291" s="183" t="s">
        <v>346</v>
      </c>
      <c r="H291" s="184">
        <v>5</v>
      </c>
      <c r="I291" s="185"/>
      <c r="J291" s="184">
        <f>ROUND(I291*H291,2)</f>
        <v>0</v>
      </c>
      <c r="K291" s="182" t="s">
        <v>211</v>
      </c>
      <c r="L291" s="39"/>
      <c r="M291" s="186" t="s">
        <v>1</v>
      </c>
      <c r="N291" s="187" t="s">
        <v>44</v>
      </c>
      <c r="O291" s="77"/>
      <c r="P291" s="188">
        <f>O291*H291</f>
        <v>0</v>
      </c>
      <c r="Q291" s="188">
        <v>0.0010100000000000001</v>
      </c>
      <c r="R291" s="188">
        <f>Q291*H291</f>
        <v>0.0050500000000000007</v>
      </c>
      <c r="S291" s="188">
        <v>0</v>
      </c>
      <c r="T291" s="189">
        <f>S291*H291</f>
        <v>0</v>
      </c>
      <c r="U291" s="38"/>
      <c r="V291" s="38"/>
      <c r="W291" s="38"/>
      <c r="X291" s="38"/>
      <c r="Y291" s="38"/>
      <c r="Z291" s="38"/>
      <c r="AA291" s="38"/>
      <c r="AB291" s="38"/>
      <c r="AC291" s="38"/>
      <c r="AD291" s="38"/>
      <c r="AE291" s="38"/>
      <c r="AR291" s="190" t="s">
        <v>212</v>
      </c>
      <c r="AT291" s="190" t="s">
        <v>207</v>
      </c>
      <c r="AU291" s="190" t="s">
        <v>88</v>
      </c>
      <c r="AY291" s="19" t="s">
        <v>205</v>
      </c>
      <c r="BE291" s="191">
        <f>IF(N291="základní",J291,0)</f>
        <v>0</v>
      </c>
      <c r="BF291" s="191">
        <f>IF(N291="snížená",J291,0)</f>
        <v>0</v>
      </c>
      <c r="BG291" s="191">
        <f>IF(N291="zákl. přenesená",J291,0)</f>
        <v>0</v>
      </c>
      <c r="BH291" s="191">
        <f>IF(N291="sníž. přenesená",J291,0)</f>
        <v>0</v>
      </c>
      <c r="BI291" s="191">
        <f>IF(N291="nulová",J291,0)</f>
        <v>0</v>
      </c>
      <c r="BJ291" s="19" t="s">
        <v>86</v>
      </c>
      <c r="BK291" s="191">
        <f>ROUND(I291*H291,2)</f>
        <v>0</v>
      </c>
      <c r="BL291" s="19" t="s">
        <v>212</v>
      </c>
      <c r="BM291" s="190" t="s">
        <v>522</v>
      </c>
    </row>
    <row r="292" s="2" customFormat="1">
      <c r="A292" s="38"/>
      <c r="B292" s="39"/>
      <c r="C292" s="38"/>
      <c r="D292" s="192" t="s">
        <v>214</v>
      </c>
      <c r="E292" s="38"/>
      <c r="F292" s="193" t="s">
        <v>405</v>
      </c>
      <c r="G292" s="38"/>
      <c r="H292" s="38"/>
      <c r="I292" s="194"/>
      <c r="J292" s="38"/>
      <c r="K292" s="38"/>
      <c r="L292" s="39"/>
      <c r="M292" s="195"/>
      <c r="N292" s="196"/>
      <c r="O292" s="77"/>
      <c r="P292" s="77"/>
      <c r="Q292" s="77"/>
      <c r="R292" s="77"/>
      <c r="S292" s="77"/>
      <c r="T292" s="78"/>
      <c r="U292" s="38"/>
      <c r="V292" s="38"/>
      <c r="W292" s="38"/>
      <c r="X292" s="38"/>
      <c r="Y292" s="38"/>
      <c r="Z292" s="38"/>
      <c r="AA292" s="38"/>
      <c r="AB292" s="38"/>
      <c r="AC292" s="38"/>
      <c r="AD292" s="38"/>
      <c r="AE292" s="38"/>
      <c r="AT292" s="19" t="s">
        <v>214</v>
      </c>
      <c r="AU292" s="19" t="s">
        <v>88</v>
      </c>
    </row>
    <row r="293" s="15" customFormat="1">
      <c r="A293" s="15"/>
      <c r="B293" s="223"/>
      <c r="C293" s="15"/>
      <c r="D293" s="192" t="s">
        <v>218</v>
      </c>
      <c r="E293" s="224" t="s">
        <v>1</v>
      </c>
      <c r="F293" s="225" t="s">
        <v>386</v>
      </c>
      <c r="G293" s="15"/>
      <c r="H293" s="224" t="s">
        <v>1</v>
      </c>
      <c r="I293" s="226"/>
      <c r="J293" s="15"/>
      <c r="K293" s="15"/>
      <c r="L293" s="223"/>
      <c r="M293" s="227"/>
      <c r="N293" s="228"/>
      <c r="O293" s="228"/>
      <c r="P293" s="228"/>
      <c r="Q293" s="228"/>
      <c r="R293" s="228"/>
      <c r="S293" s="228"/>
      <c r="T293" s="229"/>
      <c r="U293" s="15"/>
      <c r="V293" s="15"/>
      <c r="W293" s="15"/>
      <c r="X293" s="15"/>
      <c r="Y293" s="15"/>
      <c r="Z293" s="15"/>
      <c r="AA293" s="15"/>
      <c r="AB293" s="15"/>
      <c r="AC293" s="15"/>
      <c r="AD293" s="15"/>
      <c r="AE293" s="15"/>
      <c r="AT293" s="224" t="s">
        <v>218</v>
      </c>
      <c r="AU293" s="224" t="s">
        <v>88</v>
      </c>
      <c r="AV293" s="15" t="s">
        <v>86</v>
      </c>
      <c r="AW293" s="15" t="s">
        <v>35</v>
      </c>
      <c r="AX293" s="15" t="s">
        <v>79</v>
      </c>
      <c r="AY293" s="224" t="s">
        <v>205</v>
      </c>
    </row>
    <row r="294" s="15" customFormat="1">
      <c r="A294" s="15"/>
      <c r="B294" s="223"/>
      <c r="C294" s="15"/>
      <c r="D294" s="192" t="s">
        <v>218</v>
      </c>
      <c r="E294" s="224" t="s">
        <v>1</v>
      </c>
      <c r="F294" s="225" t="s">
        <v>518</v>
      </c>
      <c r="G294" s="15"/>
      <c r="H294" s="224" t="s">
        <v>1</v>
      </c>
      <c r="I294" s="226"/>
      <c r="J294" s="15"/>
      <c r="K294" s="15"/>
      <c r="L294" s="223"/>
      <c r="M294" s="227"/>
      <c r="N294" s="228"/>
      <c r="O294" s="228"/>
      <c r="P294" s="228"/>
      <c r="Q294" s="228"/>
      <c r="R294" s="228"/>
      <c r="S294" s="228"/>
      <c r="T294" s="229"/>
      <c r="U294" s="15"/>
      <c r="V294" s="15"/>
      <c r="W294" s="15"/>
      <c r="X294" s="15"/>
      <c r="Y294" s="15"/>
      <c r="Z294" s="15"/>
      <c r="AA294" s="15"/>
      <c r="AB294" s="15"/>
      <c r="AC294" s="15"/>
      <c r="AD294" s="15"/>
      <c r="AE294" s="15"/>
      <c r="AT294" s="224" t="s">
        <v>218</v>
      </c>
      <c r="AU294" s="224" t="s">
        <v>88</v>
      </c>
      <c r="AV294" s="15" t="s">
        <v>86</v>
      </c>
      <c r="AW294" s="15" t="s">
        <v>35</v>
      </c>
      <c r="AX294" s="15" t="s">
        <v>79</v>
      </c>
      <c r="AY294" s="224" t="s">
        <v>205</v>
      </c>
    </row>
    <row r="295" s="13" customFormat="1">
      <c r="A295" s="13"/>
      <c r="B295" s="198"/>
      <c r="C295" s="13"/>
      <c r="D295" s="192" t="s">
        <v>218</v>
      </c>
      <c r="E295" s="199" t="s">
        <v>1</v>
      </c>
      <c r="F295" s="200" t="s">
        <v>519</v>
      </c>
      <c r="G295" s="13"/>
      <c r="H295" s="201">
        <v>5</v>
      </c>
      <c r="I295" s="202"/>
      <c r="J295" s="13"/>
      <c r="K295" s="13"/>
      <c r="L295" s="198"/>
      <c r="M295" s="203"/>
      <c r="N295" s="204"/>
      <c r="O295" s="204"/>
      <c r="P295" s="204"/>
      <c r="Q295" s="204"/>
      <c r="R295" s="204"/>
      <c r="S295" s="204"/>
      <c r="T295" s="205"/>
      <c r="U295" s="13"/>
      <c r="V295" s="13"/>
      <c r="W295" s="13"/>
      <c r="X295" s="13"/>
      <c r="Y295" s="13"/>
      <c r="Z295" s="13"/>
      <c r="AA295" s="13"/>
      <c r="AB295" s="13"/>
      <c r="AC295" s="13"/>
      <c r="AD295" s="13"/>
      <c r="AE295" s="13"/>
      <c r="AT295" s="199" t="s">
        <v>218</v>
      </c>
      <c r="AU295" s="199" t="s">
        <v>88</v>
      </c>
      <c r="AV295" s="13" t="s">
        <v>88</v>
      </c>
      <c r="AW295" s="13" t="s">
        <v>35</v>
      </c>
      <c r="AX295" s="13" t="s">
        <v>79</v>
      </c>
      <c r="AY295" s="199" t="s">
        <v>205</v>
      </c>
    </row>
    <row r="296" s="14" customFormat="1">
      <c r="A296" s="14"/>
      <c r="B296" s="206"/>
      <c r="C296" s="14"/>
      <c r="D296" s="192" t="s">
        <v>218</v>
      </c>
      <c r="E296" s="207" t="s">
        <v>1</v>
      </c>
      <c r="F296" s="208" t="s">
        <v>220</v>
      </c>
      <c r="G296" s="14"/>
      <c r="H296" s="209">
        <v>5</v>
      </c>
      <c r="I296" s="210"/>
      <c r="J296" s="14"/>
      <c r="K296" s="14"/>
      <c r="L296" s="206"/>
      <c r="M296" s="211"/>
      <c r="N296" s="212"/>
      <c r="O296" s="212"/>
      <c r="P296" s="212"/>
      <c r="Q296" s="212"/>
      <c r="R296" s="212"/>
      <c r="S296" s="212"/>
      <c r="T296" s="213"/>
      <c r="U296" s="14"/>
      <c r="V296" s="14"/>
      <c r="W296" s="14"/>
      <c r="X296" s="14"/>
      <c r="Y296" s="14"/>
      <c r="Z296" s="14"/>
      <c r="AA296" s="14"/>
      <c r="AB296" s="14"/>
      <c r="AC296" s="14"/>
      <c r="AD296" s="14"/>
      <c r="AE296" s="14"/>
      <c r="AT296" s="207" t="s">
        <v>218</v>
      </c>
      <c r="AU296" s="207" t="s">
        <v>88</v>
      </c>
      <c r="AV296" s="14" t="s">
        <v>212</v>
      </c>
      <c r="AW296" s="14" t="s">
        <v>35</v>
      </c>
      <c r="AX296" s="14" t="s">
        <v>86</v>
      </c>
      <c r="AY296" s="207" t="s">
        <v>205</v>
      </c>
    </row>
    <row r="297" s="12" customFormat="1" ht="22.8" customHeight="1">
      <c r="A297" s="12"/>
      <c r="B297" s="166"/>
      <c r="C297" s="12"/>
      <c r="D297" s="167" t="s">
        <v>78</v>
      </c>
      <c r="E297" s="177" t="s">
        <v>286</v>
      </c>
      <c r="F297" s="177" t="s">
        <v>406</v>
      </c>
      <c r="G297" s="12"/>
      <c r="H297" s="12"/>
      <c r="I297" s="169"/>
      <c r="J297" s="178">
        <f>BK297</f>
        <v>0</v>
      </c>
      <c r="K297" s="12"/>
      <c r="L297" s="166"/>
      <c r="M297" s="171"/>
      <c r="N297" s="172"/>
      <c r="O297" s="172"/>
      <c r="P297" s="173">
        <f>SUM(P298:P302)</f>
        <v>0</v>
      </c>
      <c r="Q297" s="172"/>
      <c r="R297" s="173">
        <f>SUM(R298:R302)</f>
        <v>0.70724999999999993</v>
      </c>
      <c r="S297" s="172"/>
      <c r="T297" s="174">
        <f>SUM(T298:T302)</f>
        <v>0</v>
      </c>
      <c r="U297" s="12"/>
      <c r="V297" s="12"/>
      <c r="W297" s="12"/>
      <c r="X297" s="12"/>
      <c r="Y297" s="12"/>
      <c r="Z297" s="12"/>
      <c r="AA297" s="12"/>
      <c r="AB297" s="12"/>
      <c r="AC297" s="12"/>
      <c r="AD297" s="12"/>
      <c r="AE297" s="12"/>
      <c r="AR297" s="167" t="s">
        <v>86</v>
      </c>
      <c r="AT297" s="175" t="s">
        <v>78</v>
      </c>
      <c r="AU297" s="175" t="s">
        <v>86</v>
      </c>
      <c r="AY297" s="167" t="s">
        <v>205</v>
      </c>
      <c r="BK297" s="176">
        <f>SUM(BK298:BK302)</f>
        <v>0</v>
      </c>
    </row>
    <row r="298" s="2" customFormat="1" ht="24.15" customHeight="1">
      <c r="A298" s="38"/>
      <c r="B298" s="179"/>
      <c r="C298" s="180" t="s">
        <v>401</v>
      </c>
      <c r="D298" s="180" t="s">
        <v>207</v>
      </c>
      <c r="E298" s="181" t="s">
        <v>408</v>
      </c>
      <c r="F298" s="182" t="s">
        <v>409</v>
      </c>
      <c r="G298" s="183" t="s">
        <v>210</v>
      </c>
      <c r="H298" s="184">
        <v>1025</v>
      </c>
      <c r="I298" s="185"/>
      <c r="J298" s="184">
        <f>ROUND(I298*H298,2)</f>
        <v>0</v>
      </c>
      <c r="K298" s="182" t="s">
        <v>234</v>
      </c>
      <c r="L298" s="39"/>
      <c r="M298" s="186" t="s">
        <v>1</v>
      </c>
      <c r="N298" s="187" t="s">
        <v>44</v>
      </c>
      <c r="O298" s="77"/>
      <c r="P298" s="188">
        <f>O298*H298</f>
        <v>0</v>
      </c>
      <c r="Q298" s="188">
        <v>0.00068999999999999997</v>
      </c>
      <c r="R298" s="188">
        <f>Q298*H298</f>
        <v>0.70724999999999993</v>
      </c>
      <c r="S298" s="188">
        <v>0</v>
      </c>
      <c r="T298" s="189">
        <f>S298*H298</f>
        <v>0</v>
      </c>
      <c r="U298" s="38"/>
      <c r="V298" s="38"/>
      <c r="W298" s="38"/>
      <c r="X298" s="38"/>
      <c r="Y298" s="38"/>
      <c r="Z298" s="38"/>
      <c r="AA298" s="38"/>
      <c r="AB298" s="38"/>
      <c r="AC298" s="38"/>
      <c r="AD298" s="38"/>
      <c r="AE298" s="38"/>
      <c r="AR298" s="190" t="s">
        <v>212</v>
      </c>
      <c r="AT298" s="190" t="s">
        <v>207</v>
      </c>
      <c r="AU298" s="190" t="s">
        <v>88</v>
      </c>
      <c r="AY298" s="19" t="s">
        <v>205</v>
      </c>
      <c r="BE298" s="191">
        <f>IF(N298="základní",J298,0)</f>
        <v>0</v>
      </c>
      <c r="BF298" s="191">
        <f>IF(N298="snížená",J298,0)</f>
        <v>0</v>
      </c>
      <c r="BG298" s="191">
        <f>IF(N298="zákl. přenesená",J298,0)</f>
        <v>0</v>
      </c>
      <c r="BH298" s="191">
        <f>IF(N298="sníž. přenesená",J298,0)</f>
        <v>0</v>
      </c>
      <c r="BI298" s="191">
        <f>IF(N298="nulová",J298,0)</f>
        <v>0</v>
      </c>
      <c r="BJ298" s="19" t="s">
        <v>86</v>
      </c>
      <c r="BK298" s="191">
        <f>ROUND(I298*H298,2)</f>
        <v>0</v>
      </c>
      <c r="BL298" s="19" t="s">
        <v>212</v>
      </c>
      <c r="BM298" s="190" t="s">
        <v>523</v>
      </c>
    </row>
    <row r="299" s="2" customFormat="1">
      <c r="A299" s="38"/>
      <c r="B299" s="39"/>
      <c r="C299" s="38"/>
      <c r="D299" s="192" t="s">
        <v>214</v>
      </c>
      <c r="E299" s="38"/>
      <c r="F299" s="193" t="s">
        <v>411</v>
      </c>
      <c r="G299" s="38"/>
      <c r="H299" s="38"/>
      <c r="I299" s="194"/>
      <c r="J299" s="38"/>
      <c r="K299" s="38"/>
      <c r="L299" s="39"/>
      <c r="M299" s="195"/>
      <c r="N299" s="196"/>
      <c r="O299" s="77"/>
      <c r="P299" s="77"/>
      <c r="Q299" s="77"/>
      <c r="R299" s="77"/>
      <c r="S299" s="77"/>
      <c r="T299" s="78"/>
      <c r="U299" s="38"/>
      <c r="V299" s="38"/>
      <c r="W299" s="38"/>
      <c r="X299" s="38"/>
      <c r="Y299" s="38"/>
      <c r="Z299" s="38"/>
      <c r="AA299" s="38"/>
      <c r="AB299" s="38"/>
      <c r="AC299" s="38"/>
      <c r="AD299" s="38"/>
      <c r="AE299" s="38"/>
      <c r="AT299" s="19" t="s">
        <v>214</v>
      </c>
      <c r="AU299" s="19" t="s">
        <v>88</v>
      </c>
    </row>
    <row r="300" s="2" customFormat="1">
      <c r="A300" s="38"/>
      <c r="B300" s="39"/>
      <c r="C300" s="38"/>
      <c r="D300" s="192" t="s">
        <v>237</v>
      </c>
      <c r="E300" s="38"/>
      <c r="F300" s="197" t="s">
        <v>412</v>
      </c>
      <c r="G300" s="38"/>
      <c r="H300" s="38"/>
      <c r="I300" s="194"/>
      <c r="J300" s="38"/>
      <c r="K300" s="38"/>
      <c r="L300" s="39"/>
      <c r="M300" s="195"/>
      <c r="N300" s="196"/>
      <c r="O300" s="77"/>
      <c r="P300" s="77"/>
      <c r="Q300" s="77"/>
      <c r="R300" s="77"/>
      <c r="S300" s="77"/>
      <c r="T300" s="78"/>
      <c r="U300" s="38"/>
      <c r="V300" s="38"/>
      <c r="W300" s="38"/>
      <c r="X300" s="38"/>
      <c r="Y300" s="38"/>
      <c r="Z300" s="38"/>
      <c r="AA300" s="38"/>
      <c r="AB300" s="38"/>
      <c r="AC300" s="38"/>
      <c r="AD300" s="38"/>
      <c r="AE300" s="38"/>
      <c r="AT300" s="19" t="s">
        <v>237</v>
      </c>
      <c r="AU300" s="19" t="s">
        <v>88</v>
      </c>
    </row>
    <row r="301" s="15" customFormat="1">
      <c r="A301" s="15"/>
      <c r="B301" s="223"/>
      <c r="C301" s="15"/>
      <c r="D301" s="192" t="s">
        <v>218</v>
      </c>
      <c r="E301" s="224" t="s">
        <v>1</v>
      </c>
      <c r="F301" s="225" t="s">
        <v>413</v>
      </c>
      <c r="G301" s="15"/>
      <c r="H301" s="224" t="s">
        <v>1</v>
      </c>
      <c r="I301" s="226"/>
      <c r="J301" s="15"/>
      <c r="K301" s="15"/>
      <c r="L301" s="223"/>
      <c r="M301" s="227"/>
      <c r="N301" s="228"/>
      <c r="O301" s="228"/>
      <c r="P301" s="228"/>
      <c r="Q301" s="228"/>
      <c r="R301" s="228"/>
      <c r="S301" s="228"/>
      <c r="T301" s="229"/>
      <c r="U301" s="15"/>
      <c r="V301" s="15"/>
      <c r="W301" s="15"/>
      <c r="X301" s="15"/>
      <c r="Y301" s="15"/>
      <c r="Z301" s="15"/>
      <c r="AA301" s="15"/>
      <c r="AB301" s="15"/>
      <c r="AC301" s="15"/>
      <c r="AD301" s="15"/>
      <c r="AE301" s="15"/>
      <c r="AT301" s="224" t="s">
        <v>218</v>
      </c>
      <c r="AU301" s="224" t="s">
        <v>88</v>
      </c>
      <c r="AV301" s="15" t="s">
        <v>86</v>
      </c>
      <c r="AW301" s="15" t="s">
        <v>35</v>
      </c>
      <c r="AX301" s="15" t="s">
        <v>79</v>
      </c>
      <c r="AY301" s="224" t="s">
        <v>205</v>
      </c>
    </row>
    <row r="302" s="13" customFormat="1">
      <c r="A302" s="13"/>
      <c r="B302" s="198"/>
      <c r="C302" s="13"/>
      <c r="D302" s="192" t="s">
        <v>218</v>
      </c>
      <c r="E302" s="199" t="s">
        <v>1</v>
      </c>
      <c r="F302" s="200" t="s">
        <v>524</v>
      </c>
      <c r="G302" s="13"/>
      <c r="H302" s="201">
        <v>1025</v>
      </c>
      <c r="I302" s="202"/>
      <c r="J302" s="13"/>
      <c r="K302" s="13"/>
      <c r="L302" s="198"/>
      <c r="M302" s="203"/>
      <c r="N302" s="204"/>
      <c r="O302" s="204"/>
      <c r="P302" s="204"/>
      <c r="Q302" s="204"/>
      <c r="R302" s="204"/>
      <c r="S302" s="204"/>
      <c r="T302" s="205"/>
      <c r="U302" s="13"/>
      <c r="V302" s="13"/>
      <c r="W302" s="13"/>
      <c r="X302" s="13"/>
      <c r="Y302" s="13"/>
      <c r="Z302" s="13"/>
      <c r="AA302" s="13"/>
      <c r="AB302" s="13"/>
      <c r="AC302" s="13"/>
      <c r="AD302" s="13"/>
      <c r="AE302" s="13"/>
      <c r="AT302" s="199" t="s">
        <v>218</v>
      </c>
      <c r="AU302" s="199" t="s">
        <v>88</v>
      </c>
      <c r="AV302" s="13" t="s">
        <v>88</v>
      </c>
      <c r="AW302" s="13" t="s">
        <v>35</v>
      </c>
      <c r="AX302" s="13" t="s">
        <v>86</v>
      </c>
      <c r="AY302" s="199" t="s">
        <v>205</v>
      </c>
    </row>
    <row r="303" s="12" customFormat="1" ht="22.8" customHeight="1">
      <c r="A303" s="12"/>
      <c r="B303" s="166"/>
      <c r="C303" s="12"/>
      <c r="D303" s="167" t="s">
        <v>78</v>
      </c>
      <c r="E303" s="177" t="s">
        <v>415</v>
      </c>
      <c r="F303" s="177" t="s">
        <v>416</v>
      </c>
      <c r="G303" s="12"/>
      <c r="H303" s="12"/>
      <c r="I303" s="169"/>
      <c r="J303" s="178">
        <f>BK303</f>
        <v>0</v>
      </c>
      <c r="K303" s="12"/>
      <c r="L303" s="166"/>
      <c r="M303" s="171"/>
      <c r="N303" s="172"/>
      <c r="O303" s="172"/>
      <c r="P303" s="173">
        <f>SUM(P304:P305)</f>
        <v>0</v>
      </c>
      <c r="Q303" s="172"/>
      <c r="R303" s="173">
        <f>SUM(R304:R305)</f>
        <v>0</v>
      </c>
      <c r="S303" s="172"/>
      <c r="T303" s="174">
        <f>SUM(T304:T305)</f>
        <v>0</v>
      </c>
      <c r="U303" s="12"/>
      <c r="V303" s="12"/>
      <c r="W303" s="12"/>
      <c r="X303" s="12"/>
      <c r="Y303" s="12"/>
      <c r="Z303" s="12"/>
      <c r="AA303" s="12"/>
      <c r="AB303" s="12"/>
      <c r="AC303" s="12"/>
      <c r="AD303" s="12"/>
      <c r="AE303" s="12"/>
      <c r="AR303" s="167" t="s">
        <v>86</v>
      </c>
      <c r="AT303" s="175" t="s">
        <v>78</v>
      </c>
      <c r="AU303" s="175" t="s">
        <v>86</v>
      </c>
      <c r="AY303" s="167" t="s">
        <v>205</v>
      </c>
      <c r="BK303" s="176">
        <f>SUM(BK304:BK305)</f>
        <v>0</v>
      </c>
    </row>
    <row r="304" s="2" customFormat="1" ht="21.75" customHeight="1">
      <c r="A304" s="38"/>
      <c r="B304" s="179"/>
      <c r="C304" s="180" t="s">
        <v>407</v>
      </c>
      <c r="D304" s="180" t="s">
        <v>207</v>
      </c>
      <c r="E304" s="181" t="s">
        <v>418</v>
      </c>
      <c r="F304" s="182" t="s">
        <v>419</v>
      </c>
      <c r="G304" s="183" t="s">
        <v>224</v>
      </c>
      <c r="H304" s="184">
        <v>1018.72</v>
      </c>
      <c r="I304" s="185"/>
      <c r="J304" s="184">
        <f>ROUND(I304*H304,2)</f>
        <v>0</v>
      </c>
      <c r="K304" s="182" t="s">
        <v>234</v>
      </c>
      <c r="L304" s="39"/>
      <c r="M304" s="186" t="s">
        <v>1</v>
      </c>
      <c r="N304" s="187" t="s">
        <v>44</v>
      </c>
      <c r="O304" s="77"/>
      <c r="P304" s="188">
        <f>O304*H304</f>
        <v>0</v>
      </c>
      <c r="Q304" s="188">
        <v>0</v>
      </c>
      <c r="R304" s="188">
        <f>Q304*H304</f>
        <v>0</v>
      </c>
      <c r="S304" s="188">
        <v>0</v>
      </c>
      <c r="T304" s="189">
        <f>S304*H304</f>
        <v>0</v>
      </c>
      <c r="U304" s="38"/>
      <c r="V304" s="38"/>
      <c r="W304" s="38"/>
      <c r="X304" s="38"/>
      <c r="Y304" s="38"/>
      <c r="Z304" s="38"/>
      <c r="AA304" s="38"/>
      <c r="AB304" s="38"/>
      <c r="AC304" s="38"/>
      <c r="AD304" s="38"/>
      <c r="AE304" s="38"/>
      <c r="AR304" s="190" t="s">
        <v>212</v>
      </c>
      <c r="AT304" s="190" t="s">
        <v>207</v>
      </c>
      <c r="AU304" s="190" t="s">
        <v>88</v>
      </c>
      <c r="AY304" s="19" t="s">
        <v>205</v>
      </c>
      <c r="BE304" s="191">
        <f>IF(N304="základní",J304,0)</f>
        <v>0</v>
      </c>
      <c r="BF304" s="191">
        <f>IF(N304="snížená",J304,0)</f>
        <v>0</v>
      </c>
      <c r="BG304" s="191">
        <f>IF(N304="zákl. přenesená",J304,0)</f>
        <v>0</v>
      </c>
      <c r="BH304" s="191">
        <f>IF(N304="sníž. přenesená",J304,0)</f>
        <v>0</v>
      </c>
      <c r="BI304" s="191">
        <f>IF(N304="nulová",J304,0)</f>
        <v>0</v>
      </c>
      <c r="BJ304" s="19" t="s">
        <v>86</v>
      </c>
      <c r="BK304" s="191">
        <f>ROUND(I304*H304,2)</f>
        <v>0</v>
      </c>
      <c r="BL304" s="19" t="s">
        <v>212</v>
      </c>
      <c r="BM304" s="190" t="s">
        <v>525</v>
      </c>
    </row>
    <row r="305" s="2" customFormat="1">
      <c r="A305" s="38"/>
      <c r="B305" s="39"/>
      <c r="C305" s="38"/>
      <c r="D305" s="192" t="s">
        <v>214</v>
      </c>
      <c r="E305" s="38"/>
      <c r="F305" s="193" t="s">
        <v>526</v>
      </c>
      <c r="G305" s="38"/>
      <c r="H305" s="38"/>
      <c r="I305" s="194"/>
      <c r="J305" s="38"/>
      <c r="K305" s="38"/>
      <c r="L305" s="39"/>
      <c r="M305" s="195"/>
      <c r="N305" s="196"/>
      <c r="O305" s="77"/>
      <c r="P305" s="77"/>
      <c r="Q305" s="77"/>
      <c r="R305" s="77"/>
      <c r="S305" s="77"/>
      <c r="T305" s="78"/>
      <c r="U305" s="38"/>
      <c r="V305" s="38"/>
      <c r="W305" s="38"/>
      <c r="X305" s="38"/>
      <c r="Y305" s="38"/>
      <c r="Z305" s="38"/>
      <c r="AA305" s="38"/>
      <c r="AB305" s="38"/>
      <c r="AC305" s="38"/>
      <c r="AD305" s="38"/>
      <c r="AE305" s="38"/>
      <c r="AT305" s="19" t="s">
        <v>214</v>
      </c>
      <c r="AU305" s="19" t="s">
        <v>88</v>
      </c>
    </row>
    <row r="306" s="12" customFormat="1" ht="25.92" customHeight="1">
      <c r="A306" s="12"/>
      <c r="B306" s="166"/>
      <c r="C306" s="12"/>
      <c r="D306" s="167" t="s">
        <v>78</v>
      </c>
      <c r="E306" s="168" t="s">
        <v>422</v>
      </c>
      <c r="F306" s="168" t="s">
        <v>423</v>
      </c>
      <c r="G306" s="12"/>
      <c r="H306" s="12"/>
      <c r="I306" s="169"/>
      <c r="J306" s="170">
        <f>BK306</f>
        <v>0</v>
      </c>
      <c r="K306" s="12"/>
      <c r="L306" s="166"/>
      <c r="M306" s="171"/>
      <c r="N306" s="172"/>
      <c r="O306" s="172"/>
      <c r="P306" s="173">
        <f>SUM(P307:P308)</f>
        <v>0</v>
      </c>
      <c r="Q306" s="172"/>
      <c r="R306" s="173">
        <f>SUM(R307:R308)</f>
        <v>0</v>
      </c>
      <c r="S306" s="172"/>
      <c r="T306" s="174">
        <f>SUM(T307:T308)</f>
        <v>0</v>
      </c>
      <c r="U306" s="12"/>
      <c r="V306" s="12"/>
      <c r="W306" s="12"/>
      <c r="X306" s="12"/>
      <c r="Y306" s="12"/>
      <c r="Z306" s="12"/>
      <c r="AA306" s="12"/>
      <c r="AB306" s="12"/>
      <c r="AC306" s="12"/>
      <c r="AD306" s="12"/>
      <c r="AE306" s="12"/>
      <c r="AR306" s="167" t="s">
        <v>212</v>
      </c>
      <c r="AT306" s="175" t="s">
        <v>78</v>
      </c>
      <c r="AU306" s="175" t="s">
        <v>79</v>
      </c>
      <c r="AY306" s="167" t="s">
        <v>205</v>
      </c>
      <c r="BK306" s="176">
        <f>SUM(BK307:BK308)</f>
        <v>0</v>
      </c>
    </row>
    <row r="307" s="2" customFormat="1" ht="24.15" customHeight="1">
      <c r="A307" s="38"/>
      <c r="B307" s="179"/>
      <c r="C307" s="180" t="s">
        <v>417</v>
      </c>
      <c r="D307" s="180" t="s">
        <v>207</v>
      </c>
      <c r="E307" s="181" t="s">
        <v>354</v>
      </c>
      <c r="F307" s="182" t="s">
        <v>527</v>
      </c>
      <c r="G307" s="183" t="s">
        <v>346</v>
      </c>
      <c r="H307" s="184">
        <v>13</v>
      </c>
      <c r="I307" s="185"/>
      <c r="J307" s="184">
        <f>ROUND(I307*H307,2)</f>
        <v>0</v>
      </c>
      <c r="K307" s="182" t="s">
        <v>211</v>
      </c>
      <c r="L307" s="39"/>
      <c r="M307" s="186" t="s">
        <v>1</v>
      </c>
      <c r="N307" s="187" t="s">
        <v>44</v>
      </c>
      <c r="O307" s="77"/>
      <c r="P307" s="188">
        <f>O307*H307</f>
        <v>0</v>
      </c>
      <c r="Q307" s="188">
        <v>0</v>
      </c>
      <c r="R307" s="188">
        <f>Q307*H307</f>
        <v>0</v>
      </c>
      <c r="S307" s="188">
        <v>0</v>
      </c>
      <c r="T307" s="189">
        <f>S307*H307</f>
        <v>0</v>
      </c>
      <c r="U307" s="38"/>
      <c r="V307" s="38"/>
      <c r="W307" s="38"/>
      <c r="X307" s="38"/>
      <c r="Y307" s="38"/>
      <c r="Z307" s="38"/>
      <c r="AA307" s="38"/>
      <c r="AB307" s="38"/>
      <c r="AC307" s="38"/>
      <c r="AD307" s="38"/>
      <c r="AE307" s="38"/>
      <c r="AR307" s="190" t="s">
        <v>212</v>
      </c>
      <c r="AT307" s="190" t="s">
        <v>207</v>
      </c>
      <c r="AU307" s="190" t="s">
        <v>86</v>
      </c>
      <c r="AY307" s="19" t="s">
        <v>205</v>
      </c>
      <c r="BE307" s="191">
        <f>IF(N307="základní",J307,0)</f>
        <v>0</v>
      </c>
      <c r="BF307" s="191">
        <f>IF(N307="snížená",J307,0)</f>
        <v>0</v>
      </c>
      <c r="BG307" s="191">
        <f>IF(N307="zákl. přenesená",J307,0)</f>
        <v>0</v>
      </c>
      <c r="BH307" s="191">
        <f>IF(N307="sníž. přenesená",J307,0)</f>
        <v>0</v>
      </c>
      <c r="BI307" s="191">
        <f>IF(N307="nulová",J307,0)</f>
        <v>0</v>
      </c>
      <c r="BJ307" s="19" t="s">
        <v>86</v>
      </c>
      <c r="BK307" s="191">
        <f>ROUND(I307*H307,2)</f>
        <v>0</v>
      </c>
      <c r="BL307" s="19" t="s">
        <v>212</v>
      </c>
      <c r="BM307" s="190" t="s">
        <v>528</v>
      </c>
    </row>
    <row r="308" s="2" customFormat="1" ht="16.5" customHeight="1">
      <c r="A308" s="38"/>
      <c r="B308" s="179"/>
      <c r="C308" s="180" t="s">
        <v>424</v>
      </c>
      <c r="D308" s="180" t="s">
        <v>207</v>
      </c>
      <c r="E308" s="181" t="s">
        <v>428</v>
      </c>
      <c r="F308" s="182" t="s">
        <v>429</v>
      </c>
      <c r="G308" s="183" t="s">
        <v>346</v>
      </c>
      <c r="H308" s="184">
        <v>2</v>
      </c>
      <c r="I308" s="185"/>
      <c r="J308" s="184">
        <f>ROUND(I308*H308,2)</f>
        <v>0</v>
      </c>
      <c r="K308" s="182" t="s">
        <v>211</v>
      </c>
      <c r="L308" s="39"/>
      <c r="M308" s="238" t="s">
        <v>1</v>
      </c>
      <c r="N308" s="239" t="s">
        <v>44</v>
      </c>
      <c r="O308" s="240"/>
      <c r="P308" s="241">
        <f>O308*H308</f>
        <v>0</v>
      </c>
      <c r="Q308" s="241">
        <v>0</v>
      </c>
      <c r="R308" s="241">
        <f>Q308*H308</f>
        <v>0</v>
      </c>
      <c r="S308" s="241">
        <v>0</v>
      </c>
      <c r="T308" s="242">
        <f>S308*H308</f>
        <v>0</v>
      </c>
      <c r="U308" s="38"/>
      <c r="V308" s="38"/>
      <c r="W308" s="38"/>
      <c r="X308" s="38"/>
      <c r="Y308" s="38"/>
      <c r="Z308" s="38"/>
      <c r="AA308" s="38"/>
      <c r="AB308" s="38"/>
      <c r="AC308" s="38"/>
      <c r="AD308" s="38"/>
      <c r="AE308" s="38"/>
      <c r="AR308" s="190" t="s">
        <v>212</v>
      </c>
      <c r="AT308" s="190" t="s">
        <v>207</v>
      </c>
      <c r="AU308" s="190" t="s">
        <v>86</v>
      </c>
      <c r="AY308" s="19" t="s">
        <v>205</v>
      </c>
      <c r="BE308" s="191">
        <f>IF(N308="základní",J308,0)</f>
        <v>0</v>
      </c>
      <c r="BF308" s="191">
        <f>IF(N308="snížená",J308,0)</f>
        <v>0</v>
      </c>
      <c r="BG308" s="191">
        <f>IF(N308="zákl. přenesená",J308,0)</f>
        <v>0</v>
      </c>
      <c r="BH308" s="191">
        <f>IF(N308="sníž. přenesená",J308,0)</f>
        <v>0</v>
      </c>
      <c r="BI308" s="191">
        <f>IF(N308="nulová",J308,0)</f>
        <v>0</v>
      </c>
      <c r="BJ308" s="19" t="s">
        <v>86</v>
      </c>
      <c r="BK308" s="191">
        <f>ROUND(I308*H308,2)</f>
        <v>0</v>
      </c>
      <c r="BL308" s="19" t="s">
        <v>212</v>
      </c>
      <c r="BM308" s="190" t="s">
        <v>529</v>
      </c>
    </row>
    <row r="309" s="2" customFormat="1" ht="6.96" customHeight="1">
      <c r="A309" s="38"/>
      <c r="B309" s="60"/>
      <c r="C309" s="61"/>
      <c r="D309" s="61"/>
      <c r="E309" s="61"/>
      <c r="F309" s="61"/>
      <c r="G309" s="61"/>
      <c r="H309" s="61"/>
      <c r="I309" s="61"/>
      <c r="J309" s="61"/>
      <c r="K309" s="61"/>
      <c r="L309" s="39"/>
      <c r="M309" s="38"/>
      <c r="O309" s="38"/>
      <c r="P309" s="38"/>
      <c r="Q309" s="38"/>
      <c r="R309" s="38"/>
      <c r="S309" s="38"/>
      <c r="T309" s="38"/>
      <c r="U309" s="38"/>
      <c r="V309" s="38"/>
      <c r="W309" s="38"/>
      <c r="X309" s="38"/>
      <c r="Y309" s="38"/>
      <c r="Z309" s="38"/>
      <c r="AA309" s="38"/>
      <c r="AB309" s="38"/>
      <c r="AC309" s="38"/>
      <c r="AD309" s="38"/>
      <c r="AE309" s="38"/>
    </row>
  </sheetData>
  <autoFilter ref="C128:K308"/>
  <mergeCells count="12">
    <mergeCell ref="E7:H7"/>
    <mergeCell ref="E9:H9"/>
    <mergeCell ref="E11:H11"/>
    <mergeCell ref="E20:H20"/>
    <mergeCell ref="E29:H29"/>
    <mergeCell ref="E85:H85"/>
    <mergeCell ref="E87:H87"/>
    <mergeCell ref="E89:H89"/>
    <mergeCell ref="E117:H117"/>
    <mergeCell ref="E119:H119"/>
    <mergeCell ref="E121:H121"/>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8" t="s">
        <v>5</v>
      </c>
      <c r="M2" s="1"/>
      <c r="N2" s="1"/>
      <c r="O2" s="1"/>
      <c r="P2" s="1"/>
      <c r="Q2" s="1"/>
      <c r="R2" s="1"/>
      <c r="S2" s="1"/>
      <c r="T2" s="1"/>
      <c r="U2" s="1"/>
      <c r="V2" s="1"/>
      <c r="AT2" s="19" t="s">
        <v>99</v>
      </c>
    </row>
    <row r="3" s="1" customFormat="1" ht="6.96" customHeight="1">
      <c r="B3" s="20"/>
      <c r="C3" s="21"/>
      <c r="D3" s="21"/>
      <c r="E3" s="21"/>
      <c r="F3" s="21"/>
      <c r="G3" s="21"/>
      <c r="H3" s="21"/>
      <c r="I3" s="21"/>
      <c r="J3" s="21"/>
      <c r="K3" s="21"/>
      <c r="L3" s="22"/>
      <c r="AT3" s="19" t="s">
        <v>88</v>
      </c>
    </row>
    <row r="4" s="1" customFormat="1" ht="24.96" customHeight="1">
      <c r="B4" s="22"/>
      <c r="D4" s="23" t="s">
        <v>170</v>
      </c>
      <c r="L4" s="22"/>
      <c r="M4" s="128" t="s">
        <v>10</v>
      </c>
      <c r="AT4" s="19" t="s">
        <v>3</v>
      </c>
    </row>
    <row r="5" s="1" customFormat="1" ht="6.96" customHeight="1">
      <c r="B5" s="22"/>
      <c r="L5" s="22"/>
    </row>
    <row r="6" s="1" customFormat="1" ht="12" customHeight="1">
      <c r="B6" s="22"/>
      <c r="D6" s="32" t="s">
        <v>15</v>
      </c>
      <c r="L6" s="22"/>
    </row>
    <row r="7" s="1" customFormat="1" ht="16.5" customHeight="1">
      <c r="B7" s="22"/>
      <c r="E7" s="129" t="str">
        <f>'Rekapitulace stavby'!K6</f>
        <v>SN Žireč</v>
      </c>
      <c r="F7" s="32"/>
      <c r="G7" s="32"/>
      <c r="H7" s="32"/>
      <c r="L7" s="22"/>
    </row>
    <row r="8" s="1" customFormat="1" ht="12" customHeight="1">
      <c r="B8" s="22"/>
      <c r="D8" s="32" t="s">
        <v>171</v>
      </c>
      <c r="L8" s="22"/>
    </row>
    <row r="9" s="2" customFormat="1" ht="16.5" customHeight="1">
      <c r="A9" s="38"/>
      <c r="B9" s="39"/>
      <c r="C9" s="38"/>
      <c r="D9" s="38"/>
      <c r="E9" s="129" t="s">
        <v>172</v>
      </c>
      <c r="F9" s="38"/>
      <c r="G9" s="38"/>
      <c r="H9" s="38"/>
      <c r="I9" s="38"/>
      <c r="J9" s="38"/>
      <c r="K9" s="38"/>
      <c r="L9" s="55"/>
      <c r="S9" s="38"/>
      <c r="T9" s="38"/>
      <c r="U9" s="38"/>
      <c r="V9" s="38"/>
      <c r="W9" s="38"/>
      <c r="X9" s="38"/>
      <c r="Y9" s="38"/>
      <c r="Z9" s="38"/>
      <c r="AA9" s="38"/>
      <c r="AB9" s="38"/>
      <c r="AC9" s="38"/>
      <c r="AD9" s="38"/>
      <c r="AE9" s="38"/>
    </row>
    <row r="10" s="2" customFormat="1" ht="12" customHeight="1">
      <c r="A10" s="38"/>
      <c r="B10" s="39"/>
      <c r="C10" s="38"/>
      <c r="D10" s="32" t="s">
        <v>173</v>
      </c>
      <c r="E10" s="38"/>
      <c r="F10" s="38"/>
      <c r="G10" s="38"/>
      <c r="H10" s="38"/>
      <c r="I10" s="38"/>
      <c r="J10" s="38"/>
      <c r="K10" s="38"/>
      <c r="L10" s="55"/>
      <c r="S10" s="38"/>
      <c r="T10" s="38"/>
      <c r="U10" s="38"/>
      <c r="V10" s="38"/>
      <c r="W10" s="38"/>
      <c r="X10" s="38"/>
      <c r="Y10" s="38"/>
      <c r="Z10" s="38"/>
      <c r="AA10" s="38"/>
      <c r="AB10" s="38"/>
      <c r="AC10" s="38"/>
      <c r="AD10" s="38"/>
      <c r="AE10" s="38"/>
    </row>
    <row r="11" s="2" customFormat="1" ht="16.5" customHeight="1">
      <c r="A11" s="38"/>
      <c r="B11" s="39"/>
      <c r="C11" s="38"/>
      <c r="D11" s="38"/>
      <c r="E11" s="67" t="s">
        <v>530</v>
      </c>
      <c r="F11" s="38"/>
      <c r="G11" s="38"/>
      <c r="H11" s="38"/>
      <c r="I11" s="38"/>
      <c r="J11" s="38"/>
      <c r="K11" s="38"/>
      <c r="L11" s="55"/>
      <c r="S11" s="38"/>
      <c r="T11" s="38"/>
      <c r="U11" s="38"/>
      <c r="V11" s="38"/>
      <c r="W11" s="38"/>
      <c r="X11" s="38"/>
      <c r="Y11" s="38"/>
      <c r="Z11" s="38"/>
      <c r="AA11" s="38"/>
      <c r="AB11" s="38"/>
      <c r="AC11" s="38"/>
      <c r="AD11" s="38"/>
      <c r="AE11" s="38"/>
    </row>
    <row r="12" s="2" customFormat="1">
      <c r="A12" s="38"/>
      <c r="B12" s="39"/>
      <c r="C12" s="38"/>
      <c r="D12" s="38"/>
      <c r="E12" s="38"/>
      <c r="F12" s="38"/>
      <c r="G12" s="38"/>
      <c r="H12" s="38"/>
      <c r="I12" s="38"/>
      <c r="J12" s="38"/>
      <c r="K12" s="38"/>
      <c r="L12" s="55"/>
      <c r="S12" s="38"/>
      <c r="T12" s="38"/>
      <c r="U12" s="38"/>
      <c r="V12" s="38"/>
      <c r="W12" s="38"/>
      <c r="X12" s="38"/>
      <c r="Y12" s="38"/>
      <c r="Z12" s="38"/>
      <c r="AA12" s="38"/>
      <c r="AB12" s="38"/>
      <c r="AC12" s="38"/>
      <c r="AD12" s="38"/>
      <c r="AE12" s="38"/>
    </row>
    <row r="13" s="2" customFormat="1" ht="12" customHeight="1">
      <c r="A13" s="38"/>
      <c r="B13" s="39"/>
      <c r="C13" s="38"/>
      <c r="D13" s="32" t="s">
        <v>17</v>
      </c>
      <c r="E13" s="38"/>
      <c r="F13" s="27" t="s">
        <v>1</v>
      </c>
      <c r="G13" s="38"/>
      <c r="H13" s="38"/>
      <c r="I13" s="32" t="s">
        <v>18</v>
      </c>
      <c r="J13" s="27" t="s">
        <v>1</v>
      </c>
      <c r="K13" s="38"/>
      <c r="L13" s="55"/>
      <c r="S13" s="38"/>
      <c r="T13" s="38"/>
      <c r="U13" s="38"/>
      <c r="V13" s="38"/>
      <c r="W13" s="38"/>
      <c r="X13" s="38"/>
      <c r="Y13" s="38"/>
      <c r="Z13" s="38"/>
      <c r="AA13" s="38"/>
      <c r="AB13" s="38"/>
      <c r="AC13" s="38"/>
      <c r="AD13" s="38"/>
      <c r="AE13" s="38"/>
    </row>
    <row r="14" s="2" customFormat="1" ht="12" customHeight="1">
      <c r="A14" s="38"/>
      <c r="B14" s="39"/>
      <c r="C14" s="38"/>
      <c r="D14" s="32" t="s">
        <v>19</v>
      </c>
      <c r="E14" s="38"/>
      <c r="F14" s="27" t="s">
        <v>20</v>
      </c>
      <c r="G14" s="38"/>
      <c r="H14" s="38"/>
      <c r="I14" s="32" t="s">
        <v>21</v>
      </c>
      <c r="J14" s="69" t="str">
        <f>'Rekapitulace stavby'!AN8</f>
        <v>17. 12. 2018</v>
      </c>
      <c r="K14" s="38"/>
      <c r="L14" s="55"/>
      <c r="S14" s="38"/>
      <c r="T14" s="38"/>
      <c r="U14" s="38"/>
      <c r="V14" s="38"/>
      <c r="W14" s="38"/>
      <c r="X14" s="38"/>
      <c r="Y14" s="38"/>
      <c r="Z14" s="38"/>
      <c r="AA14" s="38"/>
      <c r="AB14" s="38"/>
      <c r="AC14" s="38"/>
      <c r="AD14" s="38"/>
      <c r="AE14" s="38"/>
    </row>
    <row r="15" s="2" customFormat="1" ht="10.8" customHeight="1">
      <c r="A15" s="38"/>
      <c r="B15" s="39"/>
      <c r="C15" s="38"/>
      <c r="D15" s="38"/>
      <c r="E15" s="38"/>
      <c r="F15" s="38"/>
      <c r="G15" s="38"/>
      <c r="H15" s="38"/>
      <c r="I15" s="38"/>
      <c r="J15" s="38"/>
      <c r="K15" s="38"/>
      <c r="L15" s="55"/>
      <c r="S15" s="38"/>
      <c r="T15" s="38"/>
      <c r="U15" s="38"/>
      <c r="V15" s="38"/>
      <c r="W15" s="38"/>
      <c r="X15" s="38"/>
      <c r="Y15" s="38"/>
      <c r="Z15" s="38"/>
      <c r="AA15" s="38"/>
      <c r="AB15" s="38"/>
      <c r="AC15" s="38"/>
      <c r="AD15" s="38"/>
      <c r="AE15" s="38"/>
    </row>
    <row r="16" s="2" customFormat="1" ht="12" customHeight="1">
      <c r="A16" s="38"/>
      <c r="B16" s="39"/>
      <c r="C16" s="38"/>
      <c r="D16" s="32" t="s">
        <v>23</v>
      </c>
      <c r="E16" s="38"/>
      <c r="F16" s="38"/>
      <c r="G16" s="38"/>
      <c r="H16" s="38"/>
      <c r="I16" s="32" t="s">
        <v>24</v>
      </c>
      <c r="J16" s="27" t="s">
        <v>25</v>
      </c>
      <c r="K16" s="38"/>
      <c r="L16" s="55"/>
      <c r="S16" s="38"/>
      <c r="T16" s="38"/>
      <c r="U16" s="38"/>
      <c r="V16" s="38"/>
      <c r="W16" s="38"/>
      <c r="X16" s="38"/>
      <c r="Y16" s="38"/>
      <c r="Z16" s="38"/>
      <c r="AA16" s="38"/>
      <c r="AB16" s="38"/>
      <c r="AC16" s="38"/>
      <c r="AD16" s="38"/>
      <c r="AE16" s="38"/>
    </row>
    <row r="17" s="2" customFormat="1" ht="18" customHeight="1">
      <c r="A17" s="38"/>
      <c r="B17" s="39"/>
      <c r="C17" s="38"/>
      <c r="D17" s="38"/>
      <c r="E17" s="27" t="s">
        <v>26</v>
      </c>
      <c r="F17" s="38"/>
      <c r="G17" s="38"/>
      <c r="H17" s="38"/>
      <c r="I17" s="32" t="s">
        <v>27</v>
      </c>
      <c r="J17" s="27" t="s">
        <v>28</v>
      </c>
      <c r="K17" s="38"/>
      <c r="L17" s="55"/>
      <c r="S17" s="38"/>
      <c r="T17" s="38"/>
      <c r="U17" s="38"/>
      <c r="V17" s="38"/>
      <c r="W17" s="38"/>
      <c r="X17" s="38"/>
      <c r="Y17" s="38"/>
      <c r="Z17" s="38"/>
      <c r="AA17" s="38"/>
      <c r="AB17" s="38"/>
      <c r="AC17" s="38"/>
      <c r="AD17" s="38"/>
      <c r="AE17" s="38"/>
    </row>
    <row r="18" s="2" customFormat="1" ht="6.96" customHeight="1">
      <c r="A18" s="38"/>
      <c r="B18" s="39"/>
      <c r="C18" s="38"/>
      <c r="D18" s="38"/>
      <c r="E18" s="38"/>
      <c r="F18" s="38"/>
      <c r="G18" s="38"/>
      <c r="H18" s="38"/>
      <c r="I18" s="38"/>
      <c r="J18" s="38"/>
      <c r="K18" s="38"/>
      <c r="L18" s="55"/>
      <c r="S18" s="38"/>
      <c r="T18" s="38"/>
      <c r="U18" s="38"/>
      <c r="V18" s="38"/>
      <c r="W18" s="38"/>
      <c r="X18" s="38"/>
      <c r="Y18" s="38"/>
      <c r="Z18" s="38"/>
      <c r="AA18" s="38"/>
      <c r="AB18" s="38"/>
      <c r="AC18" s="38"/>
      <c r="AD18" s="38"/>
      <c r="AE18" s="38"/>
    </row>
    <row r="19" s="2" customFormat="1" ht="12" customHeight="1">
      <c r="A19" s="38"/>
      <c r="B19" s="39"/>
      <c r="C19" s="38"/>
      <c r="D19" s="32" t="s">
        <v>29</v>
      </c>
      <c r="E19" s="38"/>
      <c r="F19" s="38"/>
      <c r="G19" s="38"/>
      <c r="H19" s="38"/>
      <c r="I19" s="32" t="s">
        <v>24</v>
      </c>
      <c r="J19" s="33" t="str">
        <f>'Rekapitulace stavby'!AN13</f>
        <v>Vyplň údaj</v>
      </c>
      <c r="K19" s="38"/>
      <c r="L19" s="55"/>
      <c r="S19" s="38"/>
      <c r="T19" s="38"/>
      <c r="U19" s="38"/>
      <c r="V19" s="38"/>
      <c r="W19" s="38"/>
      <c r="X19" s="38"/>
      <c r="Y19" s="38"/>
      <c r="Z19" s="38"/>
      <c r="AA19" s="38"/>
      <c r="AB19" s="38"/>
      <c r="AC19" s="38"/>
      <c r="AD19" s="38"/>
      <c r="AE19" s="38"/>
    </row>
    <row r="20" s="2" customFormat="1" ht="18" customHeight="1">
      <c r="A20" s="38"/>
      <c r="B20" s="39"/>
      <c r="C20" s="38"/>
      <c r="D20" s="38"/>
      <c r="E20" s="33" t="str">
        <f>'Rekapitulace stavby'!E14</f>
        <v>Vyplň údaj</v>
      </c>
      <c r="F20" s="27"/>
      <c r="G20" s="27"/>
      <c r="H20" s="27"/>
      <c r="I20" s="32" t="s">
        <v>27</v>
      </c>
      <c r="J20" s="33" t="str">
        <f>'Rekapitulace stavby'!AN14</f>
        <v>Vyplň údaj</v>
      </c>
      <c r="K20" s="38"/>
      <c r="L20" s="55"/>
      <c r="S20" s="38"/>
      <c r="T20" s="38"/>
      <c r="U20" s="38"/>
      <c r="V20" s="38"/>
      <c r="W20" s="38"/>
      <c r="X20" s="38"/>
      <c r="Y20" s="38"/>
      <c r="Z20" s="38"/>
      <c r="AA20" s="38"/>
      <c r="AB20" s="38"/>
      <c r="AC20" s="38"/>
      <c r="AD20" s="38"/>
      <c r="AE20" s="38"/>
    </row>
    <row r="21" s="2" customFormat="1" ht="6.96" customHeight="1">
      <c r="A21" s="38"/>
      <c r="B21" s="39"/>
      <c r="C21" s="38"/>
      <c r="D21" s="38"/>
      <c r="E21" s="38"/>
      <c r="F21" s="38"/>
      <c r="G21" s="38"/>
      <c r="H21" s="38"/>
      <c r="I21" s="38"/>
      <c r="J21" s="38"/>
      <c r="K21" s="38"/>
      <c r="L21" s="55"/>
      <c r="S21" s="38"/>
      <c r="T21" s="38"/>
      <c r="U21" s="38"/>
      <c r="V21" s="38"/>
      <c r="W21" s="38"/>
      <c r="X21" s="38"/>
      <c r="Y21" s="38"/>
      <c r="Z21" s="38"/>
      <c r="AA21" s="38"/>
      <c r="AB21" s="38"/>
      <c r="AC21" s="38"/>
      <c r="AD21" s="38"/>
      <c r="AE21" s="38"/>
    </row>
    <row r="22" s="2" customFormat="1" ht="12" customHeight="1">
      <c r="A22" s="38"/>
      <c r="B22" s="39"/>
      <c r="C22" s="38"/>
      <c r="D22" s="32" t="s">
        <v>31</v>
      </c>
      <c r="E22" s="38"/>
      <c r="F22" s="38"/>
      <c r="G22" s="38"/>
      <c r="H22" s="38"/>
      <c r="I22" s="32" t="s">
        <v>24</v>
      </c>
      <c r="J22" s="27" t="s">
        <v>32</v>
      </c>
      <c r="K22" s="38"/>
      <c r="L22" s="55"/>
      <c r="S22" s="38"/>
      <c r="T22" s="38"/>
      <c r="U22" s="38"/>
      <c r="V22" s="38"/>
      <c r="W22" s="38"/>
      <c r="X22" s="38"/>
      <c r="Y22" s="38"/>
      <c r="Z22" s="38"/>
      <c r="AA22" s="38"/>
      <c r="AB22" s="38"/>
      <c r="AC22" s="38"/>
      <c r="AD22" s="38"/>
      <c r="AE22" s="38"/>
    </row>
    <row r="23" s="2" customFormat="1" ht="18" customHeight="1">
      <c r="A23" s="38"/>
      <c r="B23" s="39"/>
      <c r="C23" s="38"/>
      <c r="D23" s="38"/>
      <c r="E23" s="27" t="s">
        <v>33</v>
      </c>
      <c r="F23" s="38"/>
      <c r="G23" s="38"/>
      <c r="H23" s="38"/>
      <c r="I23" s="32" t="s">
        <v>27</v>
      </c>
      <c r="J23" s="27" t="s">
        <v>34</v>
      </c>
      <c r="K23" s="38"/>
      <c r="L23" s="55"/>
      <c r="S23" s="38"/>
      <c r="T23" s="38"/>
      <c r="U23" s="38"/>
      <c r="V23" s="38"/>
      <c r="W23" s="38"/>
      <c r="X23" s="38"/>
      <c r="Y23" s="38"/>
      <c r="Z23" s="38"/>
      <c r="AA23" s="38"/>
      <c r="AB23" s="38"/>
      <c r="AC23" s="38"/>
      <c r="AD23" s="38"/>
      <c r="AE23" s="38"/>
    </row>
    <row r="24" s="2" customFormat="1" ht="6.96" customHeight="1">
      <c r="A24" s="38"/>
      <c r="B24" s="39"/>
      <c r="C24" s="38"/>
      <c r="D24" s="38"/>
      <c r="E24" s="38"/>
      <c r="F24" s="38"/>
      <c r="G24" s="38"/>
      <c r="H24" s="38"/>
      <c r="I24" s="38"/>
      <c r="J24" s="38"/>
      <c r="K24" s="38"/>
      <c r="L24" s="55"/>
      <c r="S24" s="38"/>
      <c r="T24" s="38"/>
      <c r="U24" s="38"/>
      <c r="V24" s="38"/>
      <c r="W24" s="38"/>
      <c r="X24" s="38"/>
      <c r="Y24" s="38"/>
      <c r="Z24" s="38"/>
      <c r="AA24" s="38"/>
      <c r="AB24" s="38"/>
      <c r="AC24" s="38"/>
      <c r="AD24" s="38"/>
      <c r="AE24" s="38"/>
    </row>
    <row r="25" s="2" customFormat="1" ht="12" customHeight="1">
      <c r="A25" s="38"/>
      <c r="B25" s="39"/>
      <c r="C25" s="38"/>
      <c r="D25" s="32" t="s">
        <v>36</v>
      </c>
      <c r="E25" s="38"/>
      <c r="F25" s="38"/>
      <c r="G25" s="38"/>
      <c r="H25" s="38"/>
      <c r="I25" s="32" t="s">
        <v>24</v>
      </c>
      <c r="J25" s="27" t="str">
        <f>IF('Rekapitulace stavby'!AN19="","",'Rekapitulace stavby'!AN19)</f>
        <v/>
      </c>
      <c r="K25" s="38"/>
      <c r="L25" s="55"/>
      <c r="S25" s="38"/>
      <c r="T25" s="38"/>
      <c r="U25" s="38"/>
      <c r="V25" s="38"/>
      <c r="W25" s="38"/>
      <c r="X25" s="38"/>
      <c r="Y25" s="38"/>
      <c r="Z25" s="38"/>
      <c r="AA25" s="38"/>
      <c r="AB25" s="38"/>
      <c r="AC25" s="38"/>
      <c r="AD25" s="38"/>
      <c r="AE25" s="38"/>
    </row>
    <row r="26" s="2" customFormat="1" ht="18" customHeight="1">
      <c r="A26" s="38"/>
      <c r="B26" s="39"/>
      <c r="C26" s="38"/>
      <c r="D26" s="38"/>
      <c r="E26" s="27" t="str">
        <f>IF('Rekapitulace stavby'!E20="","",'Rekapitulace stavby'!E20)</f>
        <v xml:space="preserve"> </v>
      </c>
      <c r="F26" s="38"/>
      <c r="G26" s="38"/>
      <c r="H26" s="38"/>
      <c r="I26" s="32" t="s">
        <v>27</v>
      </c>
      <c r="J26" s="27" t="str">
        <f>IF('Rekapitulace stavby'!AN20="","",'Rekapitulace stavby'!AN20)</f>
        <v/>
      </c>
      <c r="K26" s="38"/>
      <c r="L26" s="55"/>
      <c r="S26" s="38"/>
      <c r="T26" s="38"/>
      <c r="U26" s="38"/>
      <c r="V26" s="38"/>
      <c r="W26" s="38"/>
      <c r="X26" s="38"/>
      <c r="Y26" s="38"/>
      <c r="Z26" s="38"/>
      <c r="AA26" s="38"/>
      <c r="AB26" s="38"/>
      <c r="AC26" s="38"/>
      <c r="AD26" s="38"/>
      <c r="AE26" s="38"/>
    </row>
    <row r="27" s="2" customFormat="1" ht="6.96" customHeight="1">
      <c r="A27" s="38"/>
      <c r="B27" s="39"/>
      <c r="C27" s="38"/>
      <c r="D27" s="38"/>
      <c r="E27" s="38"/>
      <c r="F27" s="38"/>
      <c r="G27" s="38"/>
      <c r="H27" s="38"/>
      <c r="I27" s="38"/>
      <c r="J27" s="38"/>
      <c r="K27" s="38"/>
      <c r="L27" s="55"/>
      <c r="S27" s="38"/>
      <c r="T27" s="38"/>
      <c r="U27" s="38"/>
      <c r="V27" s="38"/>
      <c r="W27" s="38"/>
      <c r="X27" s="38"/>
      <c r="Y27" s="38"/>
      <c r="Z27" s="38"/>
      <c r="AA27" s="38"/>
      <c r="AB27" s="38"/>
      <c r="AC27" s="38"/>
      <c r="AD27" s="38"/>
      <c r="AE27" s="38"/>
    </row>
    <row r="28" s="2" customFormat="1" ht="12" customHeight="1">
      <c r="A28" s="38"/>
      <c r="B28" s="39"/>
      <c r="C28" s="38"/>
      <c r="D28" s="32" t="s">
        <v>37</v>
      </c>
      <c r="E28" s="38"/>
      <c r="F28" s="38"/>
      <c r="G28" s="38"/>
      <c r="H28" s="38"/>
      <c r="I28" s="38"/>
      <c r="J28" s="38"/>
      <c r="K28" s="38"/>
      <c r="L28" s="55"/>
      <c r="S28" s="38"/>
      <c r="T28" s="38"/>
      <c r="U28" s="38"/>
      <c r="V28" s="38"/>
      <c r="W28" s="38"/>
      <c r="X28" s="38"/>
      <c r="Y28" s="38"/>
      <c r="Z28" s="38"/>
      <c r="AA28" s="38"/>
      <c r="AB28" s="38"/>
      <c r="AC28" s="38"/>
      <c r="AD28" s="38"/>
      <c r="AE28" s="38"/>
    </row>
    <row r="29" s="8" customFormat="1" ht="16.5" customHeight="1">
      <c r="A29" s="130"/>
      <c r="B29" s="131"/>
      <c r="C29" s="130"/>
      <c r="D29" s="130"/>
      <c r="E29" s="36" t="s">
        <v>1</v>
      </c>
      <c r="F29" s="36"/>
      <c r="G29" s="36"/>
      <c r="H29" s="36"/>
      <c r="I29" s="130"/>
      <c r="J29" s="130"/>
      <c r="K29" s="130"/>
      <c r="L29" s="132"/>
      <c r="S29" s="130"/>
      <c r="T29" s="130"/>
      <c r="U29" s="130"/>
      <c r="V29" s="130"/>
      <c r="W29" s="130"/>
      <c r="X29" s="130"/>
      <c r="Y29" s="130"/>
      <c r="Z29" s="130"/>
      <c r="AA29" s="130"/>
      <c r="AB29" s="130"/>
      <c r="AC29" s="130"/>
      <c r="AD29" s="130"/>
      <c r="AE29" s="130"/>
    </row>
    <row r="30" s="2" customFormat="1" ht="6.96" customHeight="1">
      <c r="A30" s="38"/>
      <c r="B30" s="39"/>
      <c r="C30" s="38"/>
      <c r="D30" s="38"/>
      <c r="E30" s="38"/>
      <c r="F30" s="38"/>
      <c r="G30" s="38"/>
      <c r="H30" s="38"/>
      <c r="I30" s="38"/>
      <c r="J30" s="38"/>
      <c r="K30" s="38"/>
      <c r="L30" s="55"/>
      <c r="S30" s="38"/>
      <c r="T30" s="38"/>
      <c r="U30" s="38"/>
      <c r="V30" s="38"/>
      <c r="W30" s="38"/>
      <c r="X30" s="38"/>
      <c r="Y30" s="38"/>
      <c r="Z30" s="38"/>
      <c r="AA30" s="38"/>
      <c r="AB30" s="38"/>
      <c r="AC30" s="38"/>
      <c r="AD30" s="38"/>
      <c r="AE30" s="38"/>
    </row>
    <row r="31" s="2" customFormat="1" ht="6.96" customHeight="1">
      <c r="A31" s="38"/>
      <c r="B31" s="39"/>
      <c r="C31" s="38"/>
      <c r="D31" s="90"/>
      <c r="E31" s="90"/>
      <c r="F31" s="90"/>
      <c r="G31" s="90"/>
      <c r="H31" s="90"/>
      <c r="I31" s="90"/>
      <c r="J31" s="90"/>
      <c r="K31" s="90"/>
      <c r="L31" s="55"/>
      <c r="S31" s="38"/>
      <c r="T31" s="38"/>
      <c r="U31" s="38"/>
      <c r="V31" s="38"/>
      <c r="W31" s="38"/>
      <c r="X31" s="38"/>
      <c r="Y31" s="38"/>
      <c r="Z31" s="38"/>
      <c r="AA31" s="38"/>
      <c r="AB31" s="38"/>
      <c r="AC31" s="38"/>
      <c r="AD31" s="38"/>
      <c r="AE31" s="38"/>
    </row>
    <row r="32" s="2" customFormat="1" ht="25.44" customHeight="1">
      <c r="A32" s="38"/>
      <c r="B32" s="39"/>
      <c r="C32" s="38"/>
      <c r="D32" s="133" t="s">
        <v>39</v>
      </c>
      <c r="E32" s="38"/>
      <c r="F32" s="38"/>
      <c r="G32" s="38"/>
      <c r="H32" s="38"/>
      <c r="I32" s="38"/>
      <c r="J32" s="96">
        <f>ROUND(J123, 2)</f>
        <v>0</v>
      </c>
      <c r="K32" s="38"/>
      <c r="L32" s="55"/>
      <c r="S32" s="38"/>
      <c r="T32" s="38"/>
      <c r="U32" s="38"/>
      <c r="V32" s="38"/>
      <c r="W32" s="38"/>
      <c r="X32" s="38"/>
      <c r="Y32" s="38"/>
      <c r="Z32" s="38"/>
      <c r="AA32" s="38"/>
      <c r="AB32" s="38"/>
      <c r="AC32" s="38"/>
      <c r="AD32" s="38"/>
      <c r="AE32" s="38"/>
    </row>
    <row r="33" s="2" customFormat="1" ht="6.96" customHeight="1">
      <c r="A33" s="38"/>
      <c r="B33" s="39"/>
      <c r="C33" s="38"/>
      <c r="D33" s="90"/>
      <c r="E33" s="90"/>
      <c r="F33" s="90"/>
      <c r="G33" s="90"/>
      <c r="H33" s="90"/>
      <c r="I33" s="90"/>
      <c r="J33" s="90"/>
      <c r="K33" s="90"/>
      <c r="L33" s="55"/>
      <c r="S33" s="38"/>
      <c r="T33" s="38"/>
      <c r="U33" s="38"/>
      <c r="V33" s="38"/>
      <c r="W33" s="38"/>
      <c r="X33" s="38"/>
      <c r="Y33" s="38"/>
      <c r="Z33" s="38"/>
      <c r="AA33" s="38"/>
      <c r="AB33" s="38"/>
      <c r="AC33" s="38"/>
      <c r="AD33" s="38"/>
      <c r="AE33" s="38"/>
    </row>
    <row r="34" s="2" customFormat="1" ht="14.4" customHeight="1">
      <c r="A34" s="38"/>
      <c r="B34" s="39"/>
      <c r="C34" s="38"/>
      <c r="D34" s="38"/>
      <c r="E34" s="38"/>
      <c r="F34" s="43" t="s">
        <v>41</v>
      </c>
      <c r="G34" s="38"/>
      <c r="H34" s="38"/>
      <c r="I34" s="43" t="s">
        <v>40</v>
      </c>
      <c r="J34" s="43" t="s">
        <v>42</v>
      </c>
      <c r="K34" s="38"/>
      <c r="L34" s="55"/>
      <c r="S34" s="38"/>
      <c r="T34" s="38"/>
      <c r="U34" s="38"/>
      <c r="V34" s="38"/>
      <c r="W34" s="38"/>
      <c r="X34" s="38"/>
      <c r="Y34" s="38"/>
      <c r="Z34" s="38"/>
      <c r="AA34" s="38"/>
      <c r="AB34" s="38"/>
      <c r="AC34" s="38"/>
      <c r="AD34" s="38"/>
      <c r="AE34" s="38"/>
    </row>
    <row r="35" s="2" customFormat="1" ht="14.4" customHeight="1">
      <c r="A35" s="38"/>
      <c r="B35" s="39"/>
      <c r="C35" s="38"/>
      <c r="D35" s="134" t="s">
        <v>43</v>
      </c>
      <c r="E35" s="32" t="s">
        <v>44</v>
      </c>
      <c r="F35" s="135">
        <f>ROUND((SUM(BE123:BE159)),  2)</f>
        <v>0</v>
      </c>
      <c r="G35" s="38"/>
      <c r="H35" s="38"/>
      <c r="I35" s="136">
        <v>0.20999999999999999</v>
      </c>
      <c r="J35" s="135">
        <f>ROUND(((SUM(BE123:BE159))*I35),  2)</f>
        <v>0</v>
      </c>
      <c r="K35" s="38"/>
      <c r="L35" s="55"/>
      <c r="S35" s="38"/>
      <c r="T35" s="38"/>
      <c r="U35" s="38"/>
      <c r="V35" s="38"/>
      <c r="W35" s="38"/>
      <c r="X35" s="38"/>
      <c r="Y35" s="38"/>
      <c r="Z35" s="38"/>
      <c r="AA35" s="38"/>
      <c r="AB35" s="38"/>
      <c r="AC35" s="38"/>
      <c r="AD35" s="38"/>
      <c r="AE35" s="38"/>
    </row>
    <row r="36" s="2" customFormat="1" ht="14.4" customHeight="1">
      <c r="A36" s="38"/>
      <c r="B36" s="39"/>
      <c r="C36" s="38"/>
      <c r="D36" s="38"/>
      <c r="E36" s="32" t="s">
        <v>45</v>
      </c>
      <c r="F36" s="135">
        <f>ROUND((SUM(BF123:BF159)),  2)</f>
        <v>0</v>
      </c>
      <c r="G36" s="38"/>
      <c r="H36" s="38"/>
      <c r="I36" s="136">
        <v>0.14999999999999999</v>
      </c>
      <c r="J36" s="135">
        <f>ROUND(((SUM(BF123:BF159))*I36),  2)</f>
        <v>0</v>
      </c>
      <c r="K36" s="38"/>
      <c r="L36" s="55"/>
      <c r="S36" s="38"/>
      <c r="T36" s="38"/>
      <c r="U36" s="38"/>
      <c r="V36" s="38"/>
      <c r="W36" s="38"/>
      <c r="X36" s="38"/>
      <c r="Y36" s="38"/>
      <c r="Z36" s="38"/>
      <c r="AA36" s="38"/>
      <c r="AB36" s="38"/>
      <c r="AC36" s="38"/>
      <c r="AD36" s="38"/>
      <c r="AE36" s="38"/>
    </row>
    <row r="37" hidden="1" s="2" customFormat="1" ht="14.4" customHeight="1">
      <c r="A37" s="38"/>
      <c r="B37" s="39"/>
      <c r="C37" s="38"/>
      <c r="D37" s="38"/>
      <c r="E37" s="32" t="s">
        <v>46</v>
      </c>
      <c r="F37" s="135">
        <f>ROUND((SUM(BG123:BG159)),  2)</f>
        <v>0</v>
      </c>
      <c r="G37" s="38"/>
      <c r="H37" s="38"/>
      <c r="I37" s="136">
        <v>0.20999999999999999</v>
      </c>
      <c r="J37" s="135">
        <f>0</f>
        <v>0</v>
      </c>
      <c r="K37" s="38"/>
      <c r="L37" s="55"/>
      <c r="S37" s="38"/>
      <c r="T37" s="38"/>
      <c r="U37" s="38"/>
      <c r="V37" s="38"/>
      <c r="W37" s="38"/>
      <c r="X37" s="38"/>
      <c r="Y37" s="38"/>
      <c r="Z37" s="38"/>
      <c r="AA37" s="38"/>
      <c r="AB37" s="38"/>
      <c r="AC37" s="38"/>
      <c r="AD37" s="38"/>
      <c r="AE37" s="38"/>
    </row>
    <row r="38" hidden="1" s="2" customFormat="1" ht="14.4" customHeight="1">
      <c r="A38" s="38"/>
      <c r="B38" s="39"/>
      <c r="C38" s="38"/>
      <c r="D38" s="38"/>
      <c r="E38" s="32" t="s">
        <v>47</v>
      </c>
      <c r="F38" s="135">
        <f>ROUND((SUM(BH123:BH159)),  2)</f>
        <v>0</v>
      </c>
      <c r="G38" s="38"/>
      <c r="H38" s="38"/>
      <c r="I38" s="136">
        <v>0.14999999999999999</v>
      </c>
      <c r="J38" s="135">
        <f>0</f>
        <v>0</v>
      </c>
      <c r="K38" s="38"/>
      <c r="L38" s="55"/>
      <c r="S38" s="38"/>
      <c r="T38" s="38"/>
      <c r="U38" s="38"/>
      <c r="V38" s="38"/>
      <c r="W38" s="38"/>
      <c r="X38" s="38"/>
      <c r="Y38" s="38"/>
      <c r="Z38" s="38"/>
      <c r="AA38" s="38"/>
      <c r="AB38" s="38"/>
      <c r="AC38" s="38"/>
      <c r="AD38" s="38"/>
      <c r="AE38" s="38"/>
    </row>
    <row r="39" hidden="1" s="2" customFormat="1" ht="14.4" customHeight="1">
      <c r="A39" s="38"/>
      <c r="B39" s="39"/>
      <c r="C39" s="38"/>
      <c r="D39" s="38"/>
      <c r="E39" s="32" t="s">
        <v>48</v>
      </c>
      <c r="F39" s="135">
        <f>ROUND((SUM(BI123:BI159)),  2)</f>
        <v>0</v>
      </c>
      <c r="G39" s="38"/>
      <c r="H39" s="38"/>
      <c r="I39" s="136">
        <v>0</v>
      </c>
      <c r="J39" s="135">
        <f>0</f>
        <v>0</v>
      </c>
      <c r="K39" s="38"/>
      <c r="L39" s="55"/>
      <c r="S39" s="38"/>
      <c r="T39" s="38"/>
      <c r="U39" s="38"/>
      <c r="V39" s="38"/>
      <c r="W39" s="38"/>
      <c r="X39" s="38"/>
      <c r="Y39" s="38"/>
      <c r="Z39" s="38"/>
      <c r="AA39" s="38"/>
      <c r="AB39" s="38"/>
      <c r="AC39" s="38"/>
      <c r="AD39" s="38"/>
      <c r="AE39" s="38"/>
    </row>
    <row r="40" s="2" customFormat="1" ht="6.96" customHeight="1">
      <c r="A40" s="38"/>
      <c r="B40" s="39"/>
      <c r="C40" s="38"/>
      <c r="D40" s="38"/>
      <c r="E40" s="38"/>
      <c r="F40" s="38"/>
      <c r="G40" s="38"/>
      <c r="H40" s="38"/>
      <c r="I40" s="38"/>
      <c r="J40" s="38"/>
      <c r="K40" s="38"/>
      <c r="L40" s="55"/>
      <c r="S40" s="38"/>
      <c r="T40" s="38"/>
      <c r="U40" s="38"/>
      <c r="V40" s="38"/>
      <c r="W40" s="38"/>
      <c r="X40" s="38"/>
      <c r="Y40" s="38"/>
      <c r="Z40" s="38"/>
      <c r="AA40" s="38"/>
      <c r="AB40" s="38"/>
      <c r="AC40" s="38"/>
      <c r="AD40" s="38"/>
      <c r="AE40" s="38"/>
    </row>
    <row r="41" s="2" customFormat="1" ht="25.44" customHeight="1">
      <c r="A41" s="38"/>
      <c r="B41" s="39"/>
      <c r="C41" s="137"/>
      <c r="D41" s="138" t="s">
        <v>49</v>
      </c>
      <c r="E41" s="81"/>
      <c r="F41" s="81"/>
      <c r="G41" s="139" t="s">
        <v>50</v>
      </c>
      <c r="H41" s="140" t="s">
        <v>51</v>
      </c>
      <c r="I41" s="81"/>
      <c r="J41" s="141">
        <f>SUM(J32:J39)</f>
        <v>0</v>
      </c>
      <c r="K41" s="142"/>
      <c r="L41" s="55"/>
      <c r="S41" s="38"/>
      <c r="T41" s="38"/>
      <c r="U41" s="38"/>
      <c r="V41" s="38"/>
      <c r="W41" s="38"/>
      <c r="X41" s="38"/>
      <c r="Y41" s="38"/>
      <c r="Z41" s="38"/>
      <c r="AA41" s="38"/>
      <c r="AB41" s="38"/>
      <c r="AC41" s="38"/>
      <c r="AD41" s="38"/>
      <c r="AE41" s="38"/>
    </row>
    <row r="42" s="2" customFormat="1" ht="14.4" customHeight="1">
      <c r="A42" s="38"/>
      <c r="B42" s="39"/>
      <c r="C42" s="38"/>
      <c r="D42" s="38"/>
      <c r="E42" s="38"/>
      <c r="F42" s="38"/>
      <c r="G42" s="38"/>
      <c r="H42" s="38"/>
      <c r="I42" s="38"/>
      <c r="J42" s="38"/>
      <c r="K42" s="38"/>
      <c r="L42" s="55"/>
      <c r="S42" s="38"/>
      <c r="T42" s="38"/>
      <c r="U42" s="38"/>
      <c r="V42" s="38"/>
      <c r="W42" s="38"/>
      <c r="X42" s="38"/>
      <c r="Y42" s="38"/>
      <c r="Z42" s="38"/>
      <c r="AA42" s="38"/>
      <c r="AB42" s="38"/>
      <c r="AC42" s="38"/>
      <c r="AD42" s="38"/>
      <c r="AE42" s="38"/>
    </row>
    <row r="43" s="1" customFormat="1" ht="14.4" customHeight="1">
      <c r="B43" s="22"/>
      <c r="L43" s="22"/>
    </row>
    <row r="44" s="1" customFormat="1" ht="14.4" customHeight="1">
      <c r="B44" s="22"/>
      <c r="L44" s="22"/>
    </row>
    <row r="45" s="1" customFormat="1" ht="14.4" customHeight="1">
      <c r="B45" s="22"/>
      <c r="L45" s="22"/>
    </row>
    <row r="46" s="1" customFormat="1" ht="14.4" customHeight="1">
      <c r="B46" s="22"/>
      <c r="L46" s="22"/>
    </row>
    <row r="47" s="1" customFormat="1" ht="14.4" customHeight="1">
      <c r="B47" s="22"/>
      <c r="L47" s="22"/>
    </row>
    <row r="48" s="1" customFormat="1" ht="14.4" customHeight="1">
      <c r="B48" s="22"/>
      <c r="L48" s="22"/>
    </row>
    <row r="49" s="1" customFormat="1" ht="14.4" customHeight="1">
      <c r="B49" s="22"/>
      <c r="L49" s="22"/>
    </row>
    <row r="50" s="2" customFormat="1" ht="14.4" customHeight="1">
      <c r="B50" s="55"/>
      <c r="D50" s="56" t="s">
        <v>52</v>
      </c>
      <c r="E50" s="57"/>
      <c r="F50" s="57"/>
      <c r="G50" s="56" t="s">
        <v>53</v>
      </c>
      <c r="H50" s="57"/>
      <c r="I50" s="57"/>
      <c r="J50" s="57"/>
      <c r="K50" s="57"/>
      <c r="L50" s="55"/>
    </row>
    <row r="51">
      <c r="B51" s="22"/>
      <c r="L51" s="22"/>
    </row>
    <row r="52">
      <c r="B52" s="22"/>
      <c r="L52" s="22"/>
    </row>
    <row r="53">
      <c r="B53" s="22"/>
      <c r="L53" s="22"/>
    </row>
    <row r="54">
      <c r="B54" s="22"/>
      <c r="L54" s="22"/>
    </row>
    <row r="55">
      <c r="B55" s="22"/>
      <c r="L55" s="22"/>
    </row>
    <row r="56">
      <c r="B56" s="22"/>
      <c r="L56" s="22"/>
    </row>
    <row r="57">
      <c r="B57" s="22"/>
      <c r="L57" s="22"/>
    </row>
    <row r="58">
      <c r="B58" s="22"/>
      <c r="L58" s="22"/>
    </row>
    <row r="59">
      <c r="B59" s="22"/>
      <c r="L59" s="22"/>
    </row>
    <row r="60">
      <c r="B60" s="22"/>
      <c r="L60" s="22"/>
    </row>
    <row r="61" s="2" customFormat="1">
      <c r="A61" s="38"/>
      <c r="B61" s="39"/>
      <c r="C61" s="38"/>
      <c r="D61" s="58" t="s">
        <v>54</v>
      </c>
      <c r="E61" s="41"/>
      <c r="F61" s="143" t="s">
        <v>55</v>
      </c>
      <c r="G61" s="58" t="s">
        <v>54</v>
      </c>
      <c r="H61" s="41"/>
      <c r="I61" s="41"/>
      <c r="J61" s="144" t="s">
        <v>55</v>
      </c>
      <c r="K61" s="41"/>
      <c r="L61" s="55"/>
      <c r="S61" s="38"/>
      <c r="T61" s="38"/>
      <c r="U61" s="38"/>
      <c r="V61" s="38"/>
      <c r="W61" s="38"/>
      <c r="X61" s="38"/>
      <c r="Y61" s="38"/>
      <c r="Z61" s="38"/>
      <c r="AA61" s="38"/>
      <c r="AB61" s="38"/>
      <c r="AC61" s="38"/>
      <c r="AD61" s="38"/>
      <c r="AE61" s="38"/>
    </row>
    <row r="62">
      <c r="B62" s="22"/>
      <c r="L62" s="22"/>
    </row>
    <row r="63">
      <c r="B63" s="22"/>
      <c r="L63" s="22"/>
    </row>
    <row r="64">
      <c r="B64" s="22"/>
      <c r="L64" s="22"/>
    </row>
    <row r="65" s="2" customFormat="1">
      <c r="A65" s="38"/>
      <c r="B65" s="39"/>
      <c r="C65" s="38"/>
      <c r="D65" s="56" t="s">
        <v>56</v>
      </c>
      <c r="E65" s="59"/>
      <c r="F65" s="59"/>
      <c r="G65" s="56" t="s">
        <v>57</v>
      </c>
      <c r="H65" s="59"/>
      <c r="I65" s="59"/>
      <c r="J65" s="59"/>
      <c r="K65" s="59"/>
      <c r="L65" s="55"/>
      <c r="S65" s="38"/>
      <c r="T65" s="38"/>
      <c r="U65" s="38"/>
      <c r="V65" s="38"/>
      <c r="W65" s="38"/>
      <c r="X65" s="38"/>
      <c r="Y65" s="38"/>
      <c r="Z65" s="38"/>
      <c r="AA65" s="38"/>
      <c r="AB65" s="38"/>
      <c r="AC65" s="38"/>
      <c r="AD65" s="38"/>
      <c r="AE65" s="38"/>
    </row>
    <row r="66">
      <c r="B66" s="22"/>
      <c r="L66" s="22"/>
    </row>
    <row r="67">
      <c r="B67" s="22"/>
      <c r="L67" s="22"/>
    </row>
    <row r="68">
      <c r="B68" s="22"/>
      <c r="L68" s="22"/>
    </row>
    <row r="69">
      <c r="B69" s="22"/>
      <c r="L69" s="22"/>
    </row>
    <row r="70">
      <c r="B70" s="22"/>
      <c r="L70" s="22"/>
    </row>
    <row r="71">
      <c r="B71" s="22"/>
      <c r="L71" s="22"/>
    </row>
    <row r="72">
      <c r="B72" s="22"/>
      <c r="L72" s="22"/>
    </row>
    <row r="73">
      <c r="B73" s="22"/>
      <c r="L73" s="22"/>
    </row>
    <row r="74">
      <c r="B74" s="22"/>
      <c r="L74" s="22"/>
    </row>
    <row r="75">
      <c r="B75" s="22"/>
      <c r="L75" s="22"/>
    </row>
    <row r="76" s="2" customFormat="1">
      <c r="A76" s="38"/>
      <c r="B76" s="39"/>
      <c r="C76" s="38"/>
      <c r="D76" s="58" t="s">
        <v>54</v>
      </c>
      <c r="E76" s="41"/>
      <c r="F76" s="143" t="s">
        <v>55</v>
      </c>
      <c r="G76" s="58" t="s">
        <v>54</v>
      </c>
      <c r="H76" s="41"/>
      <c r="I76" s="41"/>
      <c r="J76" s="144" t="s">
        <v>55</v>
      </c>
      <c r="K76" s="41"/>
      <c r="L76" s="55"/>
      <c r="S76" s="38"/>
      <c r="T76" s="38"/>
      <c r="U76" s="38"/>
      <c r="V76" s="38"/>
      <c r="W76" s="38"/>
      <c r="X76" s="38"/>
      <c r="Y76" s="38"/>
      <c r="Z76" s="38"/>
      <c r="AA76" s="38"/>
      <c r="AB76" s="38"/>
      <c r="AC76" s="38"/>
      <c r="AD76" s="38"/>
      <c r="AE76" s="38"/>
    </row>
    <row r="77" s="2" customFormat="1" ht="14.4" customHeight="1">
      <c r="A77" s="38"/>
      <c r="B77" s="60"/>
      <c r="C77" s="61"/>
      <c r="D77" s="61"/>
      <c r="E77" s="61"/>
      <c r="F77" s="61"/>
      <c r="G77" s="61"/>
      <c r="H77" s="61"/>
      <c r="I77" s="61"/>
      <c r="J77" s="61"/>
      <c r="K77" s="61"/>
      <c r="L77" s="55"/>
      <c r="S77" s="38"/>
      <c r="T77" s="38"/>
      <c r="U77" s="38"/>
      <c r="V77" s="38"/>
      <c r="W77" s="38"/>
      <c r="X77" s="38"/>
      <c r="Y77" s="38"/>
      <c r="Z77" s="38"/>
      <c r="AA77" s="38"/>
      <c r="AB77" s="38"/>
      <c r="AC77" s="38"/>
      <c r="AD77" s="38"/>
      <c r="AE77" s="38"/>
    </row>
    <row r="81" s="2" customFormat="1" ht="6.96" customHeight="1">
      <c r="A81" s="38"/>
      <c r="B81" s="62"/>
      <c r="C81" s="63"/>
      <c r="D81" s="63"/>
      <c r="E81" s="63"/>
      <c r="F81" s="63"/>
      <c r="G81" s="63"/>
      <c r="H81" s="63"/>
      <c r="I81" s="63"/>
      <c r="J81" s="63"/>
      <c r="K81" s="63"/>
      <c r="L81" s="55"/>
      <c r="S81" s="38"/>
      <c r="T81" s="38"/>
      <c r="U81" s="38"/>
      <c r="V81" s="38"/>
      <c r="W81" s="38"/>
      <c r="X81" s="38"/>
      <c r="Y81" s="38"/>
      <c r="Z81" s="38"/>
      <c r="AA81" s="38"/>
      <c r="AB81" s="38"/>
      <c r="AC81" s="38"/>
      <c r="AD81" s="38"/>
      <c r="AE81" s="38"/>
    </row>
    <row r="82" s="2" customFormat="1" ht="24.96" customHeight="1">
      <c r="A82" s="38"/>
      <c r="B82" s="39"/>
      <c r="C82" s="23" t="s">
        <v>176</v>
      </c>
      <c r="D82" s="38"/>
      <c r="E82" s="38"/>
      <c r="F82" s="38"/>
      <c r="G82" s="38"/>
      <c r="H82" s="38"/>
      <c r="I82" s="38"/>
      <c r="J82" s="38"/>
      <c r="K82" s="38"/>
      <c r="L82" s="55"/>
      <c r="S82" s="38"/>
      <c r="T82" s="38"/>
      <c r="U82" s="38"/>
      <c r="V82" s="38"/>
      <c r="W82" s="38"/>
      <c r="X82" s="38"/>
      <c r="Y82" s="38"/>
      <c r="Z82" s="38"/>
      <c r="AA82" s="38"/>
      <c r="AB82" s="38"/>
      <c r="AC82" s="38"/>
      <c r="AD82" s="38"/>
      <c r="AE82" s="38"/>
    </row>
    <row r="83" s="2" customFormat="1" ht="6.96" customHeight="1">
      <c r="A83" s="38"/>
      <c r="B83" s="39"/>
      <c r="C83" s="38"/>
      <c r="D83" s="38"/>
      <c r="E83" s="38"/>
      <c r="F83" s="38"/>
      <c r="G83" s="38"/>
      <c r="H83" s="38"/>
      <c r="I83" s="38"/>
      <c r="J83" s="38"/>
      <c r="K83" s="38"/>
      <c r="L83" s="55"/>
      <c r="S83" s="38"/>
      <c r="T83" s="38"/>
      <c r="U83" s="38"/>
      <c r="V83" s="38"/>
      <c r="W83" s="38"/>
      <c r="X83" s="38"/>
      <c r="Y83" s="38"/>
      <c r="Z83" s="38"/>
      <c r="AA83" s="38"/>
      <c r="AB83" s="38"/>
      <c r="AC83" s="38"/>
      <c r="AD83" s="38"/>
      <c r="AE83" s="38"/>
    </row>
    <row r="84" s="2" customFormat="1" ht="12" customHeight="1">
      <c r="A84" s="38"/>
      <c r="B84" s="39"/>
      <c r="C84" s="32" t="s">
        <v>15</v>
      </c>
      <c r="D84" s="38"/>
      <c r="E84" s="38"/>
      <c r="F84" s="38"/>
      <c r="G84" s="38"/>
      <c r="H84" s="38"/>
      <c r="I84" s="38"/>
      <c r="J84" s="38"/>
      <c r="K84" s="38"/>
      <c r="L84" s="55"/>
      <c r="S84" s="38"/>
      <c r="T84" s="38"/>
      <c r="U84" s="38"/>
      <c r="V84" s="38"/>
      <c r="W84" s="38"/>
      <c r="X84" s="38"/>
      <c r="Y84" s="38"/>
      <c r="Z84" s="38"/>
      <c r="AA84" s="38"/>
      <c r="AB84" s="38"/>
      <c r="AC84" s="38"/>
      <c r="AD84" s="38"/>
      <c r="AE84" s="38"/>
    </row>
    <row r="85" s="2" customFormat="1" ht="16.5" customHeight="1">
      <c r="A85" s="38"/>
      <c r="B85" s="39"/>
      <c r="C85" s="38"/>
      <c r="D85" s="38"/>
      <c r="E85" s="129" t="str">
        <f>E7</f>
        <v>SN Žireč</v>
      </c>
      <c r="F85" s="32"/>
      <c r="G85" s="32"/>
      <c r="H85" s="32"/>
      <c r="I85" s="38"/>
      <c r="J85" s="38"/>
      <c r="K85" s="38"/>
      <c r="L85" s="55"/>
      <c r="S85" s="38"/>
      <c r="T85" s="38"/>
      <c r="U85" s="38"/>
      <c r="V85" s="38"/>
      <c r="W85" s="38"/>
      <c r="X85" s="38"/>
      <c r="Y85" s="38"/>
      <c r="Z85" s="38"/>
      <c r="AA85" s="38"/>
      <c r="AB85" s="38"/>
      <c r="AC85" s="38"/>
      <c r="AD85" s="38"/>
      <c r="AE85" s="38"/>
    </row>
    <row r="86" s="1" customFormat="1" ht="12" customHeight="1">
      <c r="B86" s="22"/>
      <c r="C86" s="32" t="s">
        <v>171</v>
      </c>
      <c r="L86" s="22"/>
    </row>
    <row r="87" s="2" customFormat="1" ht="16.5" customHeight="1">
      <c r="A87" s="38"/>
      <c r="B87" s="39"/>
      <c r="C87" s="38"/>
      <c r="D87" s="38"/>
      <c r="E87" s="129" t="s">
        <v>172</v>
      </c>
      <c r="F87" s="38"/>
      <c r="G87" s="38"/>
      <c r="H87" s="38"/>
      <c r="I87" s="38"/>
      <c r="J87" s="38"/>
      <c r="K87" s="38"/>
      <c r="L87" s="55"/>
      <c r="S87" s="38"/>
      <c r="T87" s="38"/>
      <c r="U87" s="38"/>
      <c r="V87" s="38"/>
      <c r="W87" s="38"/>
      <c r="X87" s="38"/>
      <c r="Y87" s="38"/>
      <c r="Z87" s="38"/>
      <c r="AA87" s="38"/>
      <c r="AB87" s="38"/>
      <c r="AC87" s="38"/>
      <c r="AD87" s="38"/>
      <c r="AE87" s="38"/>
    </row>
    <row r="88" s="2" customFormat="1" ht="12" customHeight="1">
      <c r="A88" s="38"/>
      <c r="B88" s="39"/>
      <c r="C88" s="32" t="s">
        <v>173</v>
      </c>
      <c r="D88" s="38"/>
      <c r="E88" s="38"/>
      <c r="F88" s="38"/>
      <c r="G88" s="38"/>
      <c r="H88" s="38"/>
      <c r="I88" s="38"/>
      <c r="J88" s="38"/>
      <c r="K88" s="38"/>
      <c r="L88" s="55"/>
      <c r="S88" s="38"/>
      <c r="T88" s="38"/>
      <c r="U88" s="38"/>
      <c r="V88" s="38"/>
      <c r="W88" s="38"/>
      <c r="X88" s="38"/>
      <c r="Y88" s="38"/>
      <c r="Z88" s="38"/>
      <c r="AA88" s="38"/>
      <c r="AB88" s="38"/>
      <c r="AC88" s="38"/>
      <c r="AD88" s="38"/>
      <c r="AE88" s="38"/>
    </row>
    <row r="89" s="2" customFormat="1" ht="16.5" customHeight="1">
      <c r="A89" s="38"/>
      <c r="B89" s="39"/>
      <c r="C89" s="38"/>
      <c r="D89" s="38"/>
      <c r="E89" s="67" t="str">
        <f>E11</f>
        <v>SO 01.3 - Úprava terénu pod hrází</v>
      </c>
      <c r="F89" s="38"/>
      <c r="G89" s="38"/>
      <c r="H89" s="38"/>
      <c r="I89" s="38"/>
      <c r="J89" s="38"/>
      <c r="K89" s="38"/>
      <c r="L89" s="55"/>
      <c r="S89" s="38"/>
      <c r="T89" s="38"/>
      <c r="U89" s="38"/>
      <c r="V89" s="38"/>
      <c r="W89" s="38"/>
      <c r="X89" s="38"/>
      <c r="Y89" s="38"/>
      <c r="Z89" s="38"/>
      <c r="AA89" s="38"/>
      <c r="AB89" s="38"/>
      <c r="AC89" s="38"/>
      <c r="AD89" s="38"/>
      <c r="AE89" s="38"/>
    </row>
    <row r="90" s="2" customFormat="1" ht="6.96" customHeight="1">
      <c r="A90" s="38"/>
      <c r="B90" s="39"/>
      <c r="C90" s="38"/>
      <c r="D90" s="38"/>
      <c r="E90" s="38"/>
      <c r="F90" s="38"/>
      <c r="G90" s="38"/>
      <c r="H90" s="38"/>
      <c r="I90" s="38"/>
      <c r="J90" s="38"/>
      <c r="K90" s="38"/>
      <c r="L90" s="55"/>
      <c r="S90" s="38"/>
      <c r="T90" s="38"/>
      <c r="U90" s="38"/>
      <c r="V90" s="38"/>
      <c r="W90" s="38"/>
      <c r="X90" s="38"/>
      <c r="Y90" s="38"/>
      <c r="Z90" s="38"/>
      <c r="AA90" s="38"/>
      <c r="AB90" s="38"/>
      <c r="AC90" s="38"/>
      <c r="AD90" s="38"/>
      <c r="AE90" s="38"/>
    </row>
    <row r="91" s="2" customFormat="1" ht="12" customHeight="1">
      <c r="A91" s="38"/>
      <c r="B91" s="39"/>
      <c r="C91" s="32" t="s">
        <v>19</v>
      </c>
      <c r="D91" s="38"/>
      <c r="E91" s="38"/>
      <c r="F91" s="27" t="str">
        <f>F14</f>
        <v xml:space="preserve"> </v>
      </c>
      <c r="G91" s="38"/>
      <c r="H91" s="38"/>
      <c r="I91" s="32" t="s">
        <v>21</v>
      </c>
      <c r="J91" s="69" t="str">
        <f>IF(J14="","",J14)</f>
        <v>17. 12. 2018</v>
      </c>
      <c r="K91" s="38"/>
      <c r="L91" s="55"/>
      <c r="S91" s="38"/>
      <c r="T91" s="38"/>
      <c r="U91" s="38"/>
      <c r="V91" s="38"/>
      <c r="W91" s="38"/>
      <c r="X91" s="38"/>
      <c r="Y91" s="38"/>
      <c r="Z91" s="38"/>
      <c r="AA91" s="38"/>
      <c r="AB91" s="38"/>
      <c r="AC91" s="38"/>
      <c r="AD91" s="38"/>
      <c r="AE91" s="38"/>
    </row>
    <row r="92" s="2" customFormat="1" ht="6.96" customHeight="1">
      <c r="A92" s="38"/>
      <c r="B92" s="39"/>
      <c r="C92" s="38"/>
      <c r="D92" s="38"/>
      <c r="E92" s="38"/>
      <c r="F92" s="38"/>
      <c r="G92" s="38"/>
      <c r="H92" s="38"/>
      <c r="I92" s="38"/>
      <c r="J92" s="38"/>
      <c r="K92" s="38"/>
      <c r="L92" s="55"/>
      <c r="S92" s="38"/>
      <c r="T92" s="38"/>
      <c r="U92" s="38"/>
      <c r="V92" s="38"/>
      <c r="W92" s="38"/>
      <c r="X92" s="38"/>
      <c r="Y92" s="38"/>
      <c r="Z92" s="38"/>
      <c r="AA92" s="38"/>
      <c r="AB92" s="38"/>
      <c r="AC92" s="38"/>
      <c r="AD92" s="38"/>
      <c r="AE92" s="38"/>
    </row>
    <row r="93" s="2" customFormat="1" ht="25.65" customHeight="1">
      <c r="A93" s="38"/>
      <c r="B93" s="39"/>
      <c r="C93" s="32" t="s">
        <v>23</v>
      </c>
      <c r="D93" s="38"/>
      <c r="E93" s="38"/>
      <c r="F93" s="27" t="str">
        <f>E17</f>
        <v>Povodí Labe, státní podnik</v>
      </c>
      <c r="G93" s="38"/>
      <c r="H93" s="38"/>
      <c r="I93" s="32" t="s">
        <v>31</v>
      </c>
      <c r="J93" s="36" t="str">
        <f>E23</f>
        <v>Sweco Hydroprojekt a.s.</v>
      </c>
      <c r="K93" s="38"/>
      <c r="L93" s="55"/>
      <c r="S93" s="38"/>
      <c r="T93" s="38"/>
      <c r="U93" s="38"/>
      <c r="V93" s="38"/>
      <c r="W93" s="38"/>
      <c r="X93" s="38"/>
      <c r="Y93" s="38"/>
      <c r="Z93" s="38"/>
      <c r="AA93" s="38"/>
      <c r="AB93" s="38"/>
      <c r="AC93" s="38"/>
      <c r="AD93" s="38"/>
      <c r="AE93" s="38"/>
    </row>
    <row r="94" s="2" customFormat="1" ht="15.15" customHeight="1">
      <c r="A94" s="38"/>
      <c r="B94" s="39"/>
      <c r="C94" s="32" t="s">
        <v>29</v>
      </c>
      <c r="D94" s="38"/>
      <c r="E94" s="38"/>
      <c r="F94" s="27" t="str">
        <f>IF(E20="","",E20)</f>
        <v>Vyplň údaj</v>
      </c>
      <c r="G94" s="38"/>
      <c r="H94" s="38"/>
      <c r="I94" s="32" t="s">
        <v>36</v>
      </c>
      <c r="J94" s="36" t="str">
        <f>E26</f>
        <v xml:space="preserve"> </v>
      </c>
      <c r="K94" s="38"/>
      <c r="L94" s="55"/>
      <c r="S94" s="38"/>
      <c r="T94" s="38"/>
      <c r="U94" s="38"/>
      <c r="V94" s="38"/>
      <c r="W94" s="38"/>
      <c r="X94" s="38"/>
      <c r="Y94" s="38"/>
      <c r="Z94" s="38"/>
      <c r="AA94" s="38"/>
      <c r="AB94" s="38"/>
      <c r="AC94" s="38"/>
      <c r="AD94" s="38"/>
      <c r="AE94" s="38"/>
    </row>
    <row r="95" s="2" customFormat="1" ht="10.32" customHeight="1">
      <c r="A95" s="38"/>
      <c r="B95" s="39"/>
      <c r="C95" s="38"/>
      <c r="D95" s="38"/>
      <c r="E95" s="38"/>
      <c r="F95" s="38"/>
      <c r="G95" s="38"/>
      <c r="H95" s="38"/>
      <c r="I95" s="38"/>
      <c r="J95" s="38"/>
      <c r="K95" s="38"/>
      <c r="L95" s="55"/>
      <c r="S95" s="38"/>
      <c r="T95" s="38"/>
      <c r="U95" s="38"/>
      <c r="V95" s="38"/>
      <c r="W95" s="38"/>
      <c r="X95" s="38"/>
      <c r="Y95" s="38"/>
      <c r="Z95" s="38"/>
      <c r="AA95" s="38"/>
      <c r="AB95" s="38"/>
      <c r="AC95" s="38"/>
      <c r="AD95" s="38"/>
      <c r="AE95" s="38"/>
    </row>
    <row r="96" s="2" customFormat="1" ht="29.28" customHeight="1">
      <c r="A96" s="38"/>
      <c r="B96" s="39"/>
      <c r="C96" s="145" t="s">
        <v>177</v>
      </c>
      <c r="D96" s="137"/>
      <c r="E96" s="137"/>
      <c r="F96" s="137"/>
      <c r="G96" s="137"/>
      <c r="H96" s="137"/>
      <c r="I96" s="137"/>
      <c r="J96" s="146" t="s">
        <v>178</v>
      </c>
      <c r="K96" s="137"/>
      <c r="L96" s="55"/>
      <c r="S96" s="38"/>
      <c r="T96" s="38"/>
      <c r="U96" s="38"/>
      <c r="V96" s="38"/>
      <c r="W96" s="38"/>
      <c r="X96" s="38"/>
      <c r="Y96" s="38"/>
      <c r="Z96" s="38"/>
      <c r="AA96" s="38"/>
      <c r="AB96" s="38"/>
      <c r="AC96" s="38"/>
      <c r="AD96" s="38"/>
      <c r="AE96" s="38"/>
    </row>
    <row r="97" s="2" customFormat="1" ht="10.32" customHeight="1">
      <c r="A97" s="38"/>
      <c r="B97" s="39"/>
      <c r="C97" s="38"/>
      <c r="D97" s="38"/>
      <c r="E97" s="38"/>
      <c r="F97" s="38"/>
      <c r="G97" s="38"/>
      <c r="H97" s="38"/>
      <c r="I97" s="38"/>
      <c r="J97" s="38"/>
      <c r="K97" s="38"/>
      <c r="L97" s="55"/>
      <c r="S97" s="38"/>
      <c r="T97" s="38"/>
      <c r="U97" s="38"/>
      <c r="V97" s="38"/>
      <c r="W97" s="38"/>
      <c r="X97" s="38"/>
      <c r="Y97" s="38"/>
      <c r="Z97" s="38"/>
      <c r="AA97" s="38"/>
      <c r="AB97" s="38"/>
      <c r="AC97" s="38"/>
      <c r="AD97" s="38"/>
      <c r="AE97" s="38"/>
    </row>
    <row r="98" s="2" customFormat="1" ht="22.8" customHeight="1">
      <c r="A98" s="38"/>
      <c r="B98" s="39"/>
      <c r="C98" s="147" t="s">
        <v>179</v>
      </c>
      <c r="D98" s="38"/>
      <c r="E98" s="38"/>
      <c r="F98" s="38"/>
      <c r="G98" s="38"/>
      <c r="H98" s="38"/>
      <c r="I98" s="38"/>
      <c r="J98" s="96">
        <f>J123</f>
        <v>0</v>
      </c>
      <c r="K98" s="38"/>
      <c r="L98" s="55"/>
      <c r="S98" s="38"/>
      <c r="T98" s="38"/>
      <c r="U98" s="38"/>
      <c r="V98" s="38"/>
      <c r="W98" s="38"/>
      <c r="X98" s="38"/>
      <c r="Y98" s="38"/>
      <c r="Z98" s="38"/>
      <c r="AA98" s="38"/>
      <c r="AB98" s="38"/>
      <c r="AC98" s="38"/>
      <c r="AD98" s="38"/>
      <c r="AE98" s="38"/>
      <c r="AU98" s="19" t="s">
        <v>180</v>
      </c>
    </row>
    <row r="99" s="9" customFormat="1" ht="24.96" customHeight="1">
      <c r="A99" s="9"/>
      <c r="B99" s="148"/>
      <c r="C99" s="9"/>
      <c r="D99" s="149" t="s">
        <v>181</v>
      </c>
      <c r="E99" s="150"/>
      <c r="F99" s="150"/>
      <c r="G99" s="150"/>
      <c r="H99" s="150"/>
      <c r="I99" s="150"/>
      <c r="J99" s="151">
        <f>J124</f>
        <v>0</v>
      </c>
      <c r="K99" s="9"/>
      <c r="L99" s="148"/>
      <c r="S99" s="9"/>
      <c r="T99" s="9"/>
      <c r="U99" s="9"/>
      <c r="V99" s="9"/>
      <c r="W99" s="9"/>
      <c r="X99" s="9"/>
      <c r="Y99" s="9"/>
      <c r="Z99" s="9"/>
      <c r="AA99" s="9"/>
      <c r="AB99" s="9"/>
      <c r="AC99" s="9"/>
      <c r="AD99" s="9"/>
      <c r="AE99" s="9"/>
    </row>
    <row r="100" s="10" customFormat="1" ht="19.92" customHeight="1">
      <c r="A100" s="10"/>
      <c r="B100" s="152"/>
      <c r="C100" s="10"/>
      <c r="D100" s="153" t="s">
        <v>182</v>
      </c>
      <c r="E100" s="154"/>
      <c r="F100" s="154"/>
      <c r="G100" s="154"/>
      <c r="H100" s="154"/>
      <c r="I100" s="154"/>
      <c r="J100" s="155">
        <f>J125</f>
        <v>0</v>
      </c>
      <c r="K100" s="10"/>
      <c r="L100" s="152"/>
      <c r="S100" s="10"/>
      <c r="T100" s="10"/>
      <c r="U100" s="10"/>
      <c r="V100" s="10"/>
      <c r="W100" s="10"/>
      <c r="X100" s="10"/>
      <c r="Y100" s="10"/>
      <c r="Z100" s="10"/>
      <c r="AA100" s="10"/>
      <c r="AB100" s="10"/>
      <c r="AC100" s="10"/>
      <c r="AD100" s="10"/>
      <c r="AE100" s="10"/>
    </row>
    <row r="101" s="10" customFormat="1" ht="19.92" customHeight="1">
      <c r="A101" s="10"/>
      <c r="B101" s="152"/>
      <c r="C101" s="10"/>
      <c r="D101" s="153" t="s">
        <v>188</v>
      </c>
      <c r="E101" s="154"/>
      <c r="F101" s="154"/>
      <c r="G101" s="154"/>
      <c r="H101" s="154"/>
      <c r="I101" s="154"/>
      <c r="J101" s="155">
        <f>J157</f>
        <v>0</v>
      </c>
      <c r="K101" s="10"/>
      <c r="L101" s="152"/>
      <c r="S101" s="10"/>
      <c r="T101" s="10"/>
      <c r="U101" s="10"/>
      <c r="V101" s="10"/>
      <c r="W101" s="10"/>
      <c r="X101" s="10"/>
      <c r="Y101" s="10"/>
      <c r="Z101" s="10"/>
      <c r="AA101" s="10"/>
      <c r="AB101" s="10"/>
      <c r="AC101" s="10"/>
      <c r="AD101" s="10"/>
      <c r="AE101" s="10"/>
    </row>
    <row r="102" s="2" customFormat="1" ht="21.84" customHeight="1">
      <c r="A102" s="38"/>
      <c r="B102" s="39"/>
      <c r="C102" s="38"/>
      <c r="D102" s="38"/>
      <c r="E102" s="38"/>
      <c r="F102" s="38"/>
      <c r="G102" s="38"/>
      <c r="H102" s="38"/>
      <c r="I102" s="38"/>
      <c r="J102" s="38"/>
      <c r="K102" s="38"/>
      <c r="L102" s="55"/>
      <c r="S102" s="38"/>
      <c r="T102" s="38"/>
      <c r="U102" s="38"/>
      <c r="V102" s="38"/>
      <c r="W102" s="38"/>
      <c r="X102" s="38"/>
      <c r="Y102" s="38"/>
      <c r="Z102" s="38"/>
      <c r="AA102" s="38"/>
      <c r="AB102" s="38"/>
      <c r="AC102" s="38"/>
      <c r="AD102" s="38"/>
      <c r="AE102" s="38"/>
    </row>
    <row r="103" s="2" customFormat="1" ht="6.96" customHeight="1">
      <c r="A103" s="38"/>
      <c r="B103" s="60"/>
      <c r="C103" s="61"/>
      <c r="D103" s="61"/>
      <c r="E103" s="61"/>
      <c r="F103" s="61"/>
      <c r="G103" s="61"/>
      <c r="H103" s="61"/>
      <c r="I103" s="61"/>
      <c r="J103" s="61"/>
      <c r="K103" s="61"/>
      <c r="L103" s="55"/>
      <c r="S103" s="38"/>
      <c r="T103" s="38"/>
      <c r="U103" s="38"/>
      <c r="V103" s="38"/>
      <c r="W103" s="38"/>
      <c r="X103" s="38"/>
      <c r="Y103" s="38"/>
      <c r="Z103" s="38"/>
      <c r="AA103" s="38"/>
      <c r="AB103" s="38"/>
      <c r="AC103" s="38"/>
      <c r="AD103" s="38"/>
      <c r="AE103" s="38"/>
    </row>
    <row r="107" s="2" customFormat="1" ht="6.96" customHeight="1">
      <c r="A107" s="38"/>
      <c r="B107" s="62"/>
      <c r="C107" s="63"/>
      <c r="D107" s="63"/>
      <c r="E107" s="63"/>
      <c r="F107" s="63"/>
      <c r="G107" s="63"/>
      <c r="H107" s="63"/>
      <c r="I107" s="63"/>
      <c r="J107" s="63"/>
      <c r="K107" s="63"/>
      <c r="L107" s="55"/>
      <c r="S107" s="38"/>
      <c r="T107" s="38"/>
      <c r="U107" s="38"/>
      <c r="V107" s="38"/>
      <c r="W107" s="38"/>
      <c r="X107" s="38"/>
      <c r="Y107" s="38"/>
      <c r="Z107" s="38"/>
      <c r="AA107" s="38"/>
      <c r="AB107" s="38"/>
      <c r="AC107" s="38"/>
      <c r="AD107" s="38"/>
      <c r="AE107" s="38"/>
    </row>
    <row r="108" s="2" customFormat="1" ht="24.96" customHeight="1">
      <c r="A108" s="38"/>
      <c r="B108" s="39"/>
      <c r="C108" s="23" t="s">
        <v>190</v>
      </c>
      <c r="D108" s="38"/>
      <c r="E108" s="38"/>
      <c r="F108" s="38"/>
      <c r="G108" s="38"/>
      <c r="H108" s="38"/>
      <c r="I108" s="38"/>
      <c r="J108" s="38"/>
      <c r="K108" s="38"/>
      <c r="L108" s="55"/>
      <c r="S108" s="38"/>
      <c r="T108" s="38"/>
      <c r="U108" s="38"/>
      <c r="V108" s="38"/>
      <c r="W108" s="38"/>
      <c r="X108" s="38"/>
      <c r="Y108" s="38"/>
      <c r="Z108" s="38"/>
      <c r="AA108" s="38"/>
      <c r="AB108" s="38"/>
      <c r="AC108" s="38"/>
      <c r="AD108" s="38"/>
      <c r="AE108" s="38"/>
    </row>
    <row r="109" s="2" customFormat="1" ht="6.96" customHeight="1">
      <c r="A109" s="38"/>
      <c r="B109" s="39"/>
      <c r="C109" s="38"/>
      <c r="D109" s="38"/>
      <c r="E109" s="38"/>
      <c r="F109" s="38"/>
      <c r="G109" s="38"/>
      <c r="H109" s="38"/>
      <c r="I109" s="38"/>
      <c r="J109" s="38"/>
      <c r="K109" s="38"/>
      <c r="L109" s="55"/>
      <c r="S109" s="38"/>
      <c r="T109" s="38"/>
      <c r="U109" s="38"/>
      <c r="V109" s="38"/>
      <c r="W109" s="38"/>
      <c r="X109" s="38"/>
      <c r="Y109" s="38"/>
      <c r="Z109" s="38"/>
      <c r="AA109" s="38"/>
      <c r="AB109" s="38"/>
      <c r="AC109" s="38"/>
      <c r="AD109" s="38"/>
      <c r="AE109" s="38"/>
    </row>
    <row r="110" s="2" customFormat="1" ht="12" customHeight="1">
      <c r="A110" s="38"/>
      <c r="B110" s="39"/>
      <c r="C110" s="32" t="s">
        <v>15</v>
      </c>
      <c r="D110" s="38"/>
      <c r="E110" s="38"/>
      <c r="F110" s="38"/>
      <c r="G110" s="38"/>
      <c r="H110" s="38"/>
      <c r="I110" s="38"/>
      <c r="J110" s="38"/>
      <c r="K110" s="38"/>
      <c r="L110" s="55"/>
      <c r="S110" s="38"/>
      <c r="T110" s="38"/>
      <c r="U110" s="38"/>
      <c r="V110" s="38"/>
      <c r="W110" s="38"/>
      <c r="X110" s="38"/>
      <c r="Y110" s="38"/>
      <c r="Z110" s="38"/>
      <c r="AA110" s="38"/>
      <c r="AB110" s="38"/>
      <c r="AC110" s="38"/>
      <c r="AD110" s="38"/>
      <c r="AE110" s="38"/>
    </row>
    <row r="111" s="2" customFormat="1" ht="16.5" customHeight="1">
      <c r="A111" s="38"/>
      <c r="B111" s="39"/>
      <c r="C111" s="38"/>
      <c r="D111" s="38"/>
      <c r="E111" s="129" t="str">
        <f>E7</f>
        <v>SN Žireč</v>
      </c>
      <c r="F111" s="32"/>
      <c r="G111" s="32"/>
      <c r="H111" s="32"/>
      <c r="I111" s="38"/>
      <c r="J111" s="38"/>
      <c r="K111" s="38"/>
      <c r="L111" s="55"/>
      <c r="S111" s="38"/>
      <c r="T111" s="38"/>
      <c r="U111" s="38"/>
      <c r="V111" s="38"/>
      <c r="W111" s="38"/>
      <c r="X111" s="38"/>
      <c r="Y111" s="38"/>
      <c r="Z111" s="38"/>
      <c r="AA111" s="38"/>
      <c r="AB111" s="38"/>
      <c r="AC111" s="38"/>
      <c r="AD111" s="38"/>
      <c r="AE111" s="38"/>
    </row>
    <row r="112" s="1" customFormat="1" ht="12" customHeight="1">
      <c r="B112" s="22"/>
      <c r="C112" s="32" t="s">
        <v>171</v>
      </c>
      <c r="L112" s="22"/>
    </row>
    <row r="113" s="2" customFormat="1" ht="16.5" customHeight="1">
      <c r="A113" s="38"/>
      <c r="B113" s="39"/>
      <c r="C113" s="38"/>
      <c r="D113" s="38"/>
      <c r="E113" s="129" t="s">
        <v>172</v>
      </c>
      <c r="F113" s="38"/>
      <c r="G113" s="38"/>
      <c r="H113" s="38"/>
      <c r="I113" s="38"/>
      <c r="J113" s="38"/>
      <c r="K113" s="38"/>
      <c r="L113" s="55"/>
      <c r="S113" s="38"/>
      <c r="T113" s="38"/>
      <c r="U113" s="38"/>
      <c r="V113" s="38"/>
      <c r="W113" s="38"/>
      <c r="X113" s="38"/>
      <c r="Y113" s="38"/>
      <c r="Z113" s="38"/>
      <c r="AA113" s="38"/>
      <c r="AB113" s="38"/>
      <c r="AC113" s="38"/>
      <c r="AD113" s="38"/>
      <c r="AE113" s="38"/>
    </row>
    <row r="114" s="2" customFormat="1" ht="12" customHeight="1">
      <c r="A114" s="38"/>
      <c r="B114" s="39"/>
      <c r="C114" s="32" t="s">
        <v>173</v>
      </c>
      <c r="D114" s="38"/>
      <c r="E114" s="38"/>
      <c r="F114" s="38"/>
      <c r="G114" s="38"/>
      <c r="H114" s="38"/>
      <c r="I114" s="38"/>
      <c r="J114" s="38"/>
      <c r="K114" s="38"/>
      <c r="L114" s="55"/>
      <c r="S114" s="38"/>
      <c r="T114" s="38"/>
      <c r="U114" s="38"/>
      <c r="V114" s="38"/>
      <c r="W114" s="38"/>
      <c r="X114" s="38"/>
      <c r="Y114" s="38"/>
      <c r="Z114" s="38"/>
      <c r="AA114" s="38"/>
      <c r="AB114" s="38"/>
      <c r="AC114" s="38"/>
      <c r="AD114" s="38"/>
      <c r="AE114" s="38"/>
    </row>
    <row r="115" s="2" customFormat="1" ht="16.5" customHeight="1">
      <c r="A115" s="38"/>
      <c r="B115" s="39"/>
      <c r="C115" s="38"/>
      <c r="D115" s="38"/>
      <c r="E115" s="67" t="str">
        <f>E11</f>
        <v>SO 01.3 - Úprava terénu pod hrází</v>
      </c>
      <c r="F115" s="38"/>
      <c r="G115" s="38"/>
      <c r="H115" s="38"/>
      <c r="I115" s="38"/>
      <c r="J115" s="38"/>
      <c r="K115" s="38"/>
      <c r="L115" s="55"/>
      <c r="S115" s="38"/>
      <c r="T115" s="38"/>
      <c r="U115" s="38"/>
      <c r="V115" s="38"/>
      <c r="W115" s="38"/>
      <c r="X115" s="38"/>
      <c r="Y115" s="38"/>
      <c r="Z115" s="38"/>
      <c r="AA115" s="38"/>
      <c r="AB115" s="38"/>
      <c r="AC115" s="38"/>
      <c r="AD115" s="38"/>
      <c r="AE115" s="38"/>
    </row>
    <row r="116" s="2" customFormat="1" ht="6.96" customHeight="1">
      <c r="A116" s="38"/>
      <c r="B116" s="39"/>
      <c r="C116" s="38"/>
      <c r="D116" s="38"/>
      <c r="E116" s="38"/>
      <c r="F116" s="38"/>
      <c r="G116" s="38"/>
      <c r="H116" s="38"/>
      <c r="I116" s="38"/>
      <c r="J116" s="38"/>
      <c r="K116" s="38"/>
      <c r="L116" s="55"/>
      <c r="S116" s="38"/>
      <c r="T116" s="38"/>
      <c r="U116" s="38"/>
      <c r="V116" s="38"/>
      <c r="W116" s="38"/>
      <c r="X116" s="38"/>
      <c r="Y116" s="38"/>
      <c r="Z116" s="38"/>
      <c r="AA116" s="38"/>
      <c r="AB116" s="38"/>
      <c r="AC116" s="38"/>
      <c r="AD116" s="38"/>
      <c r="AE116" s="38"/>
    </row>
    <row r="117" s="2" customFormat="1" ht="12" customHeight="1">
      <c r="A117" s="38"/>
      <c r="B117" s="39"/>
      <c r="C117" s="32" t="s">
        <v>19</v>
      </c>
      <c r="D117" s="38"/>
      <c r="E117" s="38"/>
      <c r="F117" s="27" t="str">
        <f>F14</f>
        <v xml:space="preserve"> </v>
      </c>
      <c r="G117" s="38"/>
      <c r="H117" s="38"/>
      <c r="I117" s="32" t="s">
        <v>21</v>
      </c>
      <c r="J117" s="69" t="str">
        <f>IF(J14="","",J14)</f>
        <v>17. 12. 2018</v>
      </c>
      <c r="K117" s="38"/>
      <c r="L117" s="55"/>
      <c r="S117" s="38"/>
      <c r="T117" s="38"/>
      <c r="U117" s="38"/>
      <c r="V117" s="38"/>
      <c r="W117" s="38"/>
      <c r="X117" s="38"/>
      <c r="Y117" s="38"/>
      <c r="Z117" s="38"/>
      <c r="AA117" s="38"/>
      <c r="AB117" s="38"/>
      <c r="AC117" s="38"/>
      <c r="AD117" s="38"/>
      <c r="AE117" s="38"/>
    </row>
    <row r="118" s="2" customFormat="1" ht="6.96" customHeight="1">
      <c r="A118" s="38"/>
      <c r="B118" s="39"/>
      <c r="C118" s="38"/>
      <c r="D118" s="38"/>
      <c r="E118" s="38"/>
      <c r="F118" s="38"/>
      <c r="G118" s="38"/>
      <c r="H118" s="38"/>
      <c r="I118" s="38"/>
      <c r="J118" s="38"/>
      <c r="K118" s="38"/>
      <c r="L118" s="55"/>
      <c r="S118" s="38"/>
      <c r="T118" s="38"/>
      <c r="U118" s="38"/>
      <c r="V118" s="38"/>
      <c r="W118" s="38"/>
      <c r="X118" s="38"/>
      <c r="Y118" s="38"/>
      <c r="Z118" s="38"/>
      <c r="AA118" s="38"/>
      <c r="AB118" s="38"/>
      <c r="AC118" s="38"/>
      <c r="AD118" s="38"/>
      <c r="AE118" s="38"/>
    </row>
    <row r="119" s="2" customFormat="1" ht="25.65" customHeight="1">
      <c r="A119" s="38"/>
      <c r="B119" s="39"/>
      <c r="C119" s="32" t="s">
        <v>23</v>
      </c>
      <c r="D119" s="38"/>
      <c r="E119" s="38"/>
      <c r="F119" s="27" t="str">
        <f>E17</f>
        <v>Povodí Labe, státní podnik</v>
      </c>
      <c r="G119" s="38"/>
      <c r="H119" s="38"/>
      <c r="I119" s="32" t="s">
        <v>31</v>
      </c>
      <c r="J119" s="36" t="str">
        <f>E23</f>
        <v>Sweco Hydroprojekt a.s.</v>
      </c>
      <c r="K119" s="38"/>
      <c r="L119" s="55"/>
      <c r="S119" s="38"/>
      <c r="T119" s="38"/>
      <c r="U119" s="38"/>
      <c r="V119" s="38"/>
      <c r="W119" s="38"/>
      <c r="X119" s="38"/>
      <c r="Y119" s="38"/>
      <c r="Z119" s="38"/>
      <c r="AA119" s="38"/>
      <c r="AB119" s="38"/>
      <c r="AC119" s="38"/>
      <c r="AD119" s="38"/>
      <c r="AE119" s="38"/>
    </row>
    <row r="120" s="2" customFormat="1" ht="15.15" customHeight="1">
      <c r="A120" s="38"/>
      <c r="B120" s="39"/>
      <c r="C120" s="32" t="s">
        <v>29</v>
      </c>
      <c r="D120" s="38"/>
      <c r="E120" s="38"/>
      <c r="F120" s="27" t="str">
        <f>IF(E20="","",E20)</f>
        <v>Vyplň údaj</v>
      </c>
      <c r="G120" s="38"/>
      <c r="H120" s="38"/>
      <c r="I120" s="32" t="s">
        <v>36</v>
      </c>
      <c r="J120" s="36" t="str">
        <f>E26</f>
        <v xml:space="preserve"> </v>
      </c>
      <c r="K120" s="38"/>
      <c r="L120" s="55"/>
      <c r="S120" s="38"/>
      <c r="T120" s="38"/>
      <c r="U120" s="38"/>
      <c r="V120" s="38"/>
      <c r="W120" s="38"/>
      <c r="X120" s="38"/>
      <c r="Y120" s="38"/>
      <c r="Z120" s="38"/>
      <c r="AA120" s="38"/>
      <c r="AB120" s="38"/>
      <c r="AC120" s="38"/>
      <c r="AD120" s="38"/>
      <c r="AE120" s="38"/>
    </row>
    <row r="121" s="2" customFormat="1" ht="10.32" customHeight="1">
      <c r="A121" s="38"/>
      <c r="B121" s="39"/>
      <c r="C121" s="38"/>
      <c r="D121" s="38"/>
      <c r="E121" s="38"/>
      <c r="F121" s="38"/>
      <c r="G121" s="38"/>
      <c r="H121" s="38"/>
      <c r="I121" s="38"/>
      <c r="J121" s="38"/>
      <c r="K121" s="38"/>
      <c r="L121" s="55"/>
      <c r="S121" s="38"/>
      <c r="T121" s="38"/>
      <c r="U121" s="38"/>
      <c r="V121" s="38"/>
      <c r="W121" s="38"/>
      <c r="X121" s="38"/>
      <c r="Y121" s="38"/>
      <c r="Z121" s="38"/>
      <c r="AA121" s="38"/>
      <c r="AB121" s="38"/>
      <c r="AC121" s="38"/>
      <c r="AD121" s="38"/>
      <c r="AE121" s="38"/>
    </row>
    <row r="122" s="11" customFormat="1" ht="29.28" customHeight="1">
      <c r="A122" s="156"/>
      <c r="B122" s="157"/>
      <c r="C122" s="158" t="s">
        <v>191</v>
      </c>
      <c r="D122" s="159" t="s">
        <v>64</v>
      </c>
      <c r="E122" s="159" t="s">
        <v>60</v>
      </c>
      <c r="F122" s="159" t="s">
        <v>61</v>
      </c>
      <c r="G122" s="159" t="s">
        <v>192</v>
      </c>
      <c r="H122" s="159" t="s">
        <v>193</v>
      </c>
      <c r="I122" s="159" t="s">
        <v>194</v>
      </c>
      <c r="J122" s="159" t="s">
        <v>178</v>
      </c>
      <c r="K122" s="160" t="s">
        <v>195</v>
      </c>
      <c r="L122" s="161"/>
      <c r="M122" s="86" t="s">
        <v>1</v>
      </c>
      <c r="N122" s="87" t="s">
        <v>43</v>
      </c>
      <c r="O122" s="87" t="s">
        <v>196</v>
      </c>
      <c r="P122" s="87" t="s">
        <v>197</v>
      </c>
      <c r="Q122" s="87" t="s">
        <v>198</v>
      </c>
      <c r="R122" s="87" t="s">
        <v>199</v>
      </c>
      <c r="S122" s="87" t="s">
        <v>200</v>
      </c>
      <c r="T122" s="88" t="s">
        <v>201</v>
      </c>
      <c r="U122" s="156"/>
      <c r="V122" s="156"/>
      <c r="W122" s="156"/>
      <c r="X122" s="156"/>
      <c r="Y122" s="156"/>
      <c r="Z122" s="156"/>
      <c r="AA122" s="156"/>
      <c r="AB122" s="156"/>
      <c r="AC122" s="156"/>
      <c r="AD122" s="156"/>
      <c r="AE122" s="156"/>
    </row>
    <row r="123" s="2" customFormat="1" ht="22.8" customHeight="1">
      <c r="A123" s="38"/>
      <c r="B123" s="39"/>
      <c r="C123" s="93" t="s">
        <v>202</v>
      </c>
      <c r="D123" s="38"/>
      <c r="E123" s="38"/>
      <c r="F123" s="38"/>
      <c r="G123" s="38"/>
      <c r="H123" s="38"/>
      <c r="I123" s="38"/>
      <c r="J123" s="162">
        <f>BK123</f>
        <v>0</v>
      </c>
      <c r="K123" s="38"/>
      <c r="L123" s="39"/>
      <c r="M123" s="89"/>
      <c r="N123" s="73"/>
      <c r="O123" s="90"/>
      <c r="P123" s="163">
        <f>P124</f>
        <v>0</v>
      </c>
      <c r="Q123" s="90"/>
      <c r="R123" s="163">
        <f>R124</f>
        <v>0.12712999999999999</v>
      </c>
      <c r="S123" s="90"/>
      <c r="T123" s="164">
        <f>T124</f>
        <v>0</v>
      </c>
      <c r="U123" s="38"/>
      <c r="V123" s="38"/>
      <c r="W123" s="38"/>
      <c r="X123" s="38"/>
      <c r="Y123" s="38"/>
      <c r="Z123" s="38"/>
      <c r="AA123" s="38"/>
      <c r="AB123" s="38"/>
      <c r="AC123" s="38"/>
      <c r="AD123" s="38"/>
      <c r="AE123" s="38"/>
      <c r="AT123" s="19" t="s">
        <v>78</v>
      </c>
      <c r="AU123" s="19" t="s">
        <v>180</v>
      </c>
      <c r="BK123" s="165">
        <f>BK124</f>
        <v>0</v>
      </c>
    </row>
    <row r="124" s="12" customFormat="1" ht="25.92" customHeight="1">
      <c r="A124" s="12"/>
      <c r="B124" s="166"/>
      <c r="C124" s="12"/>
      <c r="D124" s="167" t="s">
        <v>78</v>
      </c>
      <c r="E124" s="168" t="s">
        <v>203</v>
      </c>
      <c r="F124" s="168" t="s">
        <v>204</v>
      </c>
      <c r="G124" s="12"/>
      <c r="H124" s="12"/>
      <c r="I124" s="169"/>
      <c r="J124" s="170">
        <f>BK124</f>
        <v>0</v>
      </c>
      <c r="K124" s="12"/>
      <c r="L124" s="166"/>
      <c r="M124" s="171"/>
      <c r="N124" s="172"/>
      <c r="O124" s="172"/>
      <c r="P124" s="173">
        <f>P125+P157</f>
        <v>0</v>
      </c>
      <c r="Q124" s="172"/>
      <c r="R124" s="173">
        <f>R125+R157</f>
        <v>0.12712999999999999</v>
      </c>
      <c r="S124" s="172"/>
      <c r="T124" s="174">
        <f>T125+T157</f>
        <v>0</v>
      </c>
      <c r="U124" s="12"/>
      <c r="V124" s="12"/>
      <c r="W124" s="12"/>
      <c r="X124" s="12"/>
      <c r="Y124" s="12"/>
      <c r="Z124" s="12"/>
      <c r="AA124" s="12"/>
      <c r="AB124" s="12"/>
      <c r="AC124" s="12"/>
      <c r="AD124" s="12"/>
      <c r="AE124" s="12"/>
      <c r="AR124" s="167" t="s">
        <v>86</v>
      </c>
      <c r="AT124" s="175" t="s">
        <v>78</v>
      </c>
      <c r="AU124" s="175" t="s">
        <v>79</v>
      </c>
      <c r="AY124" s="167" t="s">
        <v>205</v>
      </c>
      <c r="BK124" s="176">
        <f>BK125+BK157</f>
        <v>0</v>
      </c>
    </row>
    <row r="125" s="12" customFormat="1" ht="22.8" customHeight="1">
      <c r="A125" s="12"/>
      <c r="B125" s="166"/>
      <c r="C125" s="12"/>
      <c r="D125" s="167" t="s">
        <v>78</v>
      </c>
      <c r="E125" s="177" t="s">
        <v>86</v>
      </c>
      <c r="F125" s="177" t="s">
        <v>206</v>
      </c>
      <c r="G125" s="12"/>
      <c r="H125" s="12"/>
      <c r="I125" s="169"/>
      <c r="J125" s="178">
        <f>BK125</f>
        <v>0</v>
      </c>
      <c r="K125" s="12"/>
      <c r="L125" s="166"/>
      <c r="M125" s="171"/>
      <c r="N125" s="172"/>
      <c r="O125" s="172"/>
      <c r="P125" s="173">
        <f>SUM(P126:P156)</f>
        <v>0</v>
      </c>
      <c r="Q125" s="172"/>
      <c r="R125" s="173">
        <f>SUM(R126:R156)</f>
        <v>0.12712999999999999</v>
      </c>
      <c r="S125" s="172"/>
      <c r="T125" s="174">
        <f>SUM(T126:T156)</f>
        <v>0</v>
      </c>
      <c r="U125" s="12"/>
      <c r="V125" s="12"/>
      <c r="W125" s="12"/>
      <c r="X125" s="12"/>
      <c r="Y125" s="12"/>
      <c r="Z125" s="12"/>
      <c r="AA125" s="12"/>
      <c r="AB125" s="12"/>
      <c r="AC125" s="12"/>
      <c r="AD125" s="12"/>
      <c r="AE125" s="12"/>
      <c r="AR125" s="167" t="s">
        <v>86</v>
      </c>
      <c r="AT125" s="175" t="s">
        <v>78</v>
      </c>
      <c r="AU125" s="175" t="s">
        <v>86</v>
      </c>
      <c r="AY125" s="167" t="s">
        <v>205</v>
      </c>
      <c r="BK125" s="176">
        <f>SUM(BK126:BK156)</f>
        <v>0</v>
      </c>
    </row>
    <row r="126" s="2" customFormat="1" ht="24.15" customHeight="1">
      <c r="A126" s="38"/>
      <c r="B126" s="179"/>
      <c r="C126" s="180" t="s">
        <v>86</v>
      </c>
      <c r="D126" s="180" t="s">
        <v>207</v>
      </c>
      <c r="E126" s="181" t="s">
        <v>242</v>
      </c>
      <c r="F126" s="182" t="s">
        <v>243</v>
      </c>
      <c r="G126" s="183" t="s">
        <v>233</v>
      </c>
      <c r="H126" s="184">
        <v>1695</v>
      </c>
      <c r="I126" s="185"/>
      <c r="J126" s="184">
        <f>ROUND(I126*H126,2)</f>
        <v>0</v>
      </c>
      <c r="K126" s="182" t="s">
        <v>234</v>
      </c>
      <c r="L126" s="39"/>
      <c r="M126" s="186" t="s">
        <v>1</v>
      </c>
      <c r="N126" s="187" t="s">
        <v>44</v>
      </c>
      <c r="O126" s="77"/>
      <c r="P126" s="188">
        <f>O126*H126</f>
        <v>0</v>
      </c>
      <c r="Q126" s="188">
        <v>0</v>
      </c>
      <c r="R126" s="188">
        <f>Q126*H126</f>
        <v>0</v>
      </c>
      <c r="S126" s="188">
        <v>0</v>
      </c>
      <c r="T126" s="189">
        <f>S126*H126</f>
        <v>0</v>
      </c>
      <c r="U126" s="38"/>
      <c r="V126" s="38"/>
      <c r="W126" s="38"/>
      <c r="X126" s="38"/>
      <c r="Y126" s="38"/>
      <c r="Z126" s="38"/>
      <c r="AA126" s="38"/>
      <c r="AB126" s="38"/>
      <c r="AC126" s="38"/>
      <c r="AD126" s="38"/>
      <c r="AE126" s="38"/>
      <c r="AR126" s="190" t="s">
        <v>212</v>
      </c>
      <c r="AT126" s="190" t="s">
        <v>207</v>
      </c>
      <c r="AU126" s="190" t="s">
        <v>88</v>
      </c>
      <c r="AY126" s="19" t="s">
        <v>205</v>
      </c>
      <c r="BE126" s="191">
        <f>IF(N126="základní",J126,0)</f>
        <v>0</v>
      </c>
      <c r="BF126" s="191">
        <f>IF(N126="snížená",J126,0)</f>
        <v>0</v>
      </c>
      <c r="BG126" s="191">
        <f>IF(N126="zákl. přenesená",J126,0)</f>
        <v>0</v>
      </c>
      <c r="BH126" s="191">
        <f>IF(N126="sníž. přenesená",J126,0)</f>
        <v>0</v>
      </c>
      <c r="BI126" s="191">
        <f>IF(N126="nulová",J126,0)</f>
        <v>0</v>
      </c>
      <c r="BJ126" s="19" t="s">
        <v>86</v>
      </c>
      <c r="BK126" s="191">
        <f>ROUND(I126*H126,2)</f>
        <v>0</v>
      </c>
      <c r="BL126" s="19" t="s">
        <v>212</v>
      </c>
      <c r="BM126" s="190" t="s">
        <v>531</v>
      </c>
    </row>
    <row r="127" s="2" customFormat="1">
      <c r="A127" s="38"/>
      <c r="B127" s="39"/>
      <c r="C127" s="38"/>
      <c r="D127" s="192" t="s">
        <v>214</v>
      </c>
      <c r="E127" s="38"/>
      <c r="F127" s="193" t="s">
        <v>245</v>
      </c>
      <c r="G127" s="38"/>
      <c r="H127" s="38"/>
      <c r="I127" s="194"/>
      <c r="J127" s="38"/>
      <c r="K127" s="38"/>
      <c r="L127" s="39"/>
      <c r="M127" s="195"/>
      <c r="N127" s="196"/>
      <c r="O127" s="77"/>
      <c r="P127" s="77"/>
      <c r="Q127" s="77"/>
      <c r="R127" s="77"/>
      <c r="S127" s="77"/>
      <c r="T127" s="78"/>
      <c r="U127" s="38"/>
      <c r="V127" s="38"/>
      <c r="W127" s="38"/>
      <c r="X127" s="38"/>
      <c r="Y127" s="38"/>
      <c r="Z127" s="38"/>
      <c r="AA127" s="38"/>
      <c r="AB127" s="38"/>
      <c r="AC127" s="38"/>
      <c r="AD127" s="38"/>
      <c r="AE127" s="38"/>
      <c r="AT127" s="19" t="s">
        <v>214</v>
      </c>
      <c r="AU127" s="19" t="s">
        <v>88</v>
      </c>
    </row>
    <row r="128" s="2" customFormat="1">
      <c r="A128" s="38"/>
      <c r="B128" s="39"/>
      <c r="C128" s="38"/>
      <c r="D128" s="192" t="s">
        <v>237</v>
      </c>
      <c r="E128" s="38"/>
      <c r="F128" s="197" t="s">
        <v>246</v>
      </c>
      <c r="G128" s="38"/>
      <c r="H128" s="38"/>
      <c r="I128" s="194"/>
      <c r="J128" s="38"/>
      <c r="K128" s="38"/>
      <c r="L128" s="39"/>
      <c r="M128" s="195"/>
      <c r="N128" s="196"/>
      <c r="O128" s="77"/>
      <c r="P128" s="77"/>
      <c r="Q128" s="77"/>
      <c r="R128" s="77"/>
      <c r="S128" s="77"/>
      <c r="T128" s="78"/>
      <c r="U128" s="38"/>
      <c r="V128" s="38"/>
      <c r="W128" s="38"/>
      <c r="X128" s="38"/>
      <c r="Y128" s="38"/>
      <c r="Z128" s="38"/>
      <c r="AA128" s="38"/>
      <c r="AB128" s="38"/>
      <c r="AC128" s="38"/>
      <c r="AD128" s="38"/>
      <c r="AE128" s="38"/>
      <c r="AT128" s="19" t="s">
        <v>237</v>
      </c>
      <c r="AU128" s="19" t="s">
        <v>88</v>
      </c>
    </row>
    <row r="129" s="15" customFormat="1">
      <c r="A129" s="15"/>
      <c r="B129" s="223"/>
      <c r="C129" s="15"/>
      <c r="D129" s="192" t="s">
        <v>218</v>
      </c>
      <c r="E129" s="224" t="s">
        <v>1</v>
      </c>
      <c r="F129" s="225" t="s">
        <v>532</v>
      </c>
      <c r="G129" s="15"/>
      <c r="H129" s="224" t="s">
        <v>1</v>
      </c>
      <c r="I129" s="226"/>
      <c r="J129" s="15"/>
      <c r="K129" s="15"/>
      <c r="L129" s="223"/>
      <c r="M129" s="227"/>
      <c r="N129" s="228"/>
      <c r="O129" s="228"/>
      <c r="P129" s="228"/>
      <c r="Q129" s="228"/>
      <c r="R129" s="228"/>
      <c r="S129" s="228"/>
      <c r="T129" s="229"/>
      <c r="U129" s="15"/>
      <c r="V129" s="15"/>
      <c r="W129" s="15"/>
      <c r="X129" s="15"/>
      <c r="Y129" s="15"/>
      <c r="Z129" s="15"/>
      <c r="AA129" s="15"/>
      <c r="AB129" s="15"/>
      <c r="AC129" s="15"/>
      <c r="AD129" s="15"/>
      <c r="AE129" s="15"/>
      <c r="AT129" s="224" t="s">
        <v>218</v>
      </c>
      <c r="AU129" s="224" t="s">
        <v>88</v>
      </c>
      <c r="AV129" s="15" t="s">
        <v>86</v>
      </c>
      <c r="AW129" s="15" t="s">
        <v>35</v>
      </c>
      <c r="AX129" s="15" t="s">
        <v>79</v>
      </c>
      <c r="AY129" s="224" t="s">
        <v>205</v>
      </c>
    </row>
    <row r="130" s="13" customFormat="1">
      <c r="A130" s="13"/>
      <c r="B130" s="198"/>
      <c r="C130" s="13"/>
      <c r="D130" s="192" t="s">
        <v>218</v>
      </c>
      <c r="E130" s="199" t="s">
        <v>1</v>
      </c>
      <c r="F130" s="200" t="s">
        <v>533</v>
      </c>
      <c r="G130" s="13"/>
      <c r="H130" s="201">
        <v>1695</v>
      </c>
      <c r="I130" s="202"/>
      <c r="J130" s="13"/>
      <c r="K130" s="13"/>
      <c r="L130" s="198"/>
      <c r="M130" s="203"/>
      <c r="N130" s="204"/>
      <c r="O130" s="204"/>
      <c r="P130" s="204"/>
      <c r="Q130" s="204"/>
      <c r="R130" s="204"/>
      <c r="S130" s="204"/>
      <c r="T130" s="205"/>
      <c r="U130" s="13"/>
      <c r="V130" s="13"/>
      <c r="W130" s="13"/>
      <c r="X130" s="13"/>
      <c r="Y130" s="13"/>
      <c r="Z130" s="13"/>
      <c r="AA130" s="13"/>
      <c r="AB130" s="13"/>
      <c r="AC130" s="13"/>
      <c r="AD130" s="13"/>
      <c r="AE130" s="13"/>
      <c r="AT130" s="199" t="s">
        <v>218</v>
      </c>
      <c r="AU130" s="199" t="s">
        <v>88</v>
      </c>
      <c r="AV130" s="13" t="s">
        <v>88</v>
      </c>
      <c r="AW130" s="13" t="s">
        <v>35</v>
      </c>
      <c r="AX130" s="13" t="s">
        <v>79</v>
      </c>
      <c r="AY130" s="199" t="s">
        <v>205</v>
      </c>
    </row>
    <row r="131" s="14" customFormat="1">
      <c r="A131" s="14"/>
      <c r="B131" s="206"/>
      <c r="C131" s="14"/>
      <c r="D131" s="192" t="s">
        <v>218</v>
      </c>
      <c r="E131" s="207" t="s">
        <v>1</v>
      </c>
      <c r="F131" s="208" t="s">
        <v>220</v>
      </c>
      <c r="G131" s="14"/>
      <c r="H131" s="209">
        <v>1695</v>
      </c>
      <c r="I131" s="210"/>
      <c r="J131" s="14"/>
      <c r="K131" s="14"/>
      <c r="L131" s="206"/>
      <c r="M131" s="211"/>
      <c r="N131" s="212"/>
      <c r="O131" s="212"/>
      <c r="P131" s="212"/>
      <c r="Q131" s="212"/>
      <c r="R131" s="212"/>
      <c r="S131" s="212"/>
      <c r="T131" s="213"/>
      <c r="U131" s="14"/>
      <c r="V131" s="14"/>
      <c r="W131" s="14"/>
      <c r="X131" s="14"/>
      <c r="Y131" s="14"/>
      <c r="Z131" s="14"/>
      <c r="AA131" s="14"/>
      <c r="AB131" s="14"/>
      <c r="AC131" s="14"/>
      <c r="AD131" s="14"/>
      <c r="AE131" s="14"/>
      <c r="AT131" s="207" t="s">
        <v>218</v>
      </c>
      <c r="AU131" s="207" t="s">
        <v>88</v>
      </c>
      <c r="AV131" s="14" t="s">
        <v>212</v>
      </c>
      <c r="AW131" s="14" t="s">
        <v>35</v>
      </c>
      <c r="AX131" s="14" t="s">
        <v>86</v>
      </c>
      <c r="AY131" s="207" t="s">
        <v>205</v>
      </c>
    </row>
    <row r="132" s="2" customFormat="1" ht="21.75" customHeight="1">
      <c r="A132" s="38"/>
      <c r="B132" s="179"/>
      <c r="C132" s="180" t="s">
        <v>88</v>
      </c>
      <c r="D132" s="180" t="s">
        <v>207</v>
      </c>
      <c r="E132" s="181" t="s">
        <v>264</v>
      </c>
      <c r="F132" s="182" t="s">
        <v>265</v>
      </c>
      <c r="G132" s="183" t="s">
        <v>233</v>
      </c>
      <c r="H132" s="184">
        <v>1695</v>
      </c>
      <c r="I132" s="185"/>
      <c r="J132" s="184">
        <f>ROUND(I132*H132,2)</f>
        <v>0</v>
      </c>
      <c r="K132" s="182" t="s">
        <v>234</v>
      </c>
      <c r="L132" s="39"/>
      <c r="M132" s="186" t="s">
        <v>1</v>
      </c>
      <c r="N132" s="187" t="s">
        <v>44</v>
      </c>
      <c r="O132" s="77"/>
      <c r="P132" s="188">
        <f>O132*H132</f>
        <v>0</v>
      </c>
      <c r="Q132" s="188">
        <v>0</v>
      </c>
      <c r="R132" s="188">
        <f>Q132*H132</f>
        <v>0</v>
      </c>
      <c r="S132" s="188">
        <v>0</v>
      </c>
      <c r="T132" s="189">
        <f>S132*H132</f>
        <v>0</v>
      </c>
      <c r="U132" s="38"/>
      <c r="V132" s="38"/>
      <c r="W132" s="38"/>
      <c r="X132" s="38"/>
      <c r="Y132" s="38"/>
      <c r="Z132" s="38"/>
      <c r="AA132" s="38"/>
      <c r="AB132" s="38"/>
      <c r="AC132" s="38"/>
      <c r="AD132" s="38"/>
      <c r="AE132" s="38"/>
      <c r="AR132" s="190" t="s">
        <v>212</v>
      </c>
      <c r="AT132" s="190" t="s">
        <v>207</v>
      </c>
      <c r="AU132" s="190" t="s">
        <v>88</v>
      </c>
      <c r="AY132" s="19" t="s">
        <v>205</v>
      </c>
      <c r="BE132" s="191">
        <f>IF(N132="základní",J132,0)</f>
        <v>0</v>
      </c>
      <c r="BF132" s="191">
        <f>IF(N132="snížená",J132,0)</f>
        <v>0</v>
      </c>
      <c r="BG132" s="191">
        <f>IF(N132="zákl. přenesená",J132,0)</f>
        <v>0</v>
      </c>
      <c r="BH132" s="191">
        <f>IF(N132="sníž. přenesená",J132,0)</f>
        <v>0</v>
      </c>
      <c r="BI132" s="191">
        <f>IF(N132="nulová",J132,0)</f>
        <v>0</v>
      </c>
      <c r="BJ132" s="19" t="s">
        <v>86</v>
      </c>
      <c r="BK132" s="191">
        <f>ROUND(I132*H132,2)</f>
        <v>0</v>
      </c>
      <c r="BL132" s="19" t="s">
        <v>212</v>
      </c>
      <c r="BM132" s="190" t="s">
        <v>534</v>
      </c>
    </row>
    <row r="133" s="2" customFormat="1">
      <c r="A133" s="38"/>
      <c r="B133" s="39"/>
      <c r="C133" s="38"/>
      <c r="D133" s="192" t="s">
        <v>214</v>
      </c>
      <c r="E133" s="38"/>
      <c r="F133" s="193" t="s">
        <v>267</v>
      </c>
      <c r="G133" s="38"/>
      <c r="H133" s="38"/>
      <c r="I133" s="194"/>
      <c r="J133" s="38"/>
      <c r="K133" s="38"/>
      <c r="L133" s="39"/>
      <c r="M133" s="195"/>
      <c r="N133" s="196"/>
      <c r="O133" s="77"/>
      <c r="P133" s="77"/>
      <c r="Q133" s="77"/>
      <c r="R133" s="77"/>
      <c r="S133" s="77"/>
      <c r="T133" s="78"/>
      <c r="U133" s="38"/>
      <c r="V133" s="38"/>
      <c r="W133" s="38"/>
      <c r="X133" s="38"/>
      <c r="Y133" s="38"/>
      <c r="Z133" s="38"/>
      <c r="AA133" s="38"/>
      <c r="AB133" s="38"/>
      <c r="AC133" s="38"/>
      <c r="AD133" s="38"/>
      <c r="AE133" s="38"/>
      <c r="AT133" s="19" t="s">
        <v>214</v>
      </c>
      <c r="AU133" s="19" t="s">
        <v>88</v>
      </c>
    </row>
    <row r="134" s="2" customFormat="1">
      <c r="A134" s="38"/>
      <c r="B134" s="39"/>
      <c r="C134" s="38"/>
      <c r="D134" s="192" t="s">
        <v>237</v>
      </c>
      <c r="E134" s="38"/>
      <c r="F134" s="197" t="s">
        <v>268</v>
      </c>
      <c r="G134" s="38"/>
      <c r="H134" s="38"/>
      <c r="I134" s="194"/>
      <c r="J134" s="38"/>
      <c r="K134" s="38"/>
      <c r="L134" s="39"/>
      <c r="M134" s="195"/>
      <c r="N134" s="196"/>
      <c r="O134" s="77"/>
      <c r="P134" s="77"/>
      <c r="Q134" s="77"/>
      <c r="R134" s="77"/>
      <c r="S134" s="77"/>
      <c r="T134" s="78"/>
      <c r="U134" s="38"/>
      <c r="V134" s="38"/>
      <c r="W134" s="38"/>
      <c r="X134" s="38"/>
      <c r="Y134" s="38"/>
      <c r="Z134" s="38"/>
      <c r="AA134" s="38"/>
      <c r="AB134" s="38"/>
      <c r="AC134" s="38"/>
      <c r="AD134" s="38"/>
      <c r="AE134" s="38"/>
      <c r="AT134" s="19" t="s">
        <v>237</v>
      </c>
      <c r="AU134" s="19" t="s">
        <v>88</v>
      </c>
    </row>
    <row r="135" s="15" customFormat="1">
      <c r="A135" s="15"/>
      <c r="B135" s="223"/>
      <c r="C135" s="15"/>
      <c r="D135" s="192" t="s">
        <v>218</v>
      </c>
      <c r="E135" s="224" t="s">
        <v>1</v>
      </c>
      <c r="F135" s="225" t="s">
        <v>535</v>
      </c>
      <c r="G135" s="15"/>
      <c r="H135" s="224" t="s">
        <v>1</v>
      </c>
      <c r="I135" s="226"/>
      <c r="J135" s="15"/>
      <c r="K135" s="15"/>
      <c r="L135" s="223"/>
      <c r="M135" s="227"/>
      <c r="N135" s="228"/>
      <c r="O135" s="228"/>
      <c r="P135" s="228"/>
      <c r="Q135" s="228"/>
      <c r="R135" s="228"/>
      <c r="S135" s="228"/>
      <c r="T135" s="229"/>
      <c r="U135" s="15"/>
      <c r="V135" s="15"/>
      <c r="W135" s="15"/>
      <c r="X135" s="15"/>
      <c r="Y135" s="15"/>
      <c r="Z135" s="15"/>
      <c r="AA135" s="15"/>
      <c r="AB135" s="15"/>
      <c r="AC135" s="15"/>
      <c r="AD135" s="15"/>
      <c r="AE135" s="15"/>
      <c r="AT135" s="224" t="s">
        <v>218</v>
      </c>
      <c r="AU135" s="224" t="s">
        <v>88</v>
      </c>
      <c r="AV135" s="15" t="s">
        <v>86</v>
      </c>
      <c r="AW135" s="15" t="s">
        <v>35</v>
      </c>
      <c r="AX135" s="15" t="s">
        <v>79</v>
      </c>
      <c r="AY135" s="224" t="s">
        <v>205</v>
      </c>
    </row>
    <row r="136" s="13" customFormat="1">
      <c r="A136" s="13"/>
      <c r="B136" s="198"/>
      <c r="C136" s="13"/>
      <c r="D136" s="192" t="s">
        <v>218</v>
      </c>
      <c r="E136" s="199" t="s">
        <v>1</v>
      </c>
      <c r="F136" s="200" t="s">
        <v>533</v>
      </c>
      <c r="G136" s="13"/>
      <c r="H136" s="201">
        <v>1695</v>
      </c>
      <c r="I136" s="202"/>
      <c r="J136" s="13"/>
      <c r="K136" s="13"/>
      <c r="L136" s="198"/>
      <c r="M136" s="203"/>
      <c r="N136" s="204"/>
      <c r="O136" s="204"/>
      <c r="P136" s="204"/>
      <c r="Q136" s="204"/>
      <c r="R136" s="204"/>
      <c r="S136" s="204"/>
      <c r="T136" s="205"/>
      <c r="U136" s="13"/>
      <c r="V136" s="13"/>
      <c r="W136" s="13"/>
      <c r="X136" s="13"/>
      <c r="Y136" s="13"/>
      <c r="Z136" s="13"/>
      <c r="AA136" s="13"/>
      <c r="AB136" s="13"/>
      <c r="AC136" s="13"/>
      <c r="AD136" s="13"/>
      <c r="AE136" s="13"/>
      <c r="AT136" s="199" t="s">
        <v>218</v>
      </c>
      <c r="AU136" s="199" t="s">
        <v>88</v>
      </c>
      <c r="AV136" s="13" t="s">
        <v>88</v>
      </c>
      <c r="AW136" s="13" t="s">
        <v>35</v>
      </c>
      <c r="AX136" s="13" t="s">
        <v>79</v>
      </c>
      <c r="AY136" s="199" t="s">
        <v>205</v>
      </c>
    </row>
    <row r="137" s="14" customFormat="1">
      <c r="A137" s="14"/>
      <c r="B137" s="206"/>
      <c r="C137" s="14"/>
      <c r="D137" s="192" t="s">
        <v>218</v>
      </c>
      <c r="E137" s="207" t="s">
        <v>1</v>
      </c>
      <c r="F137" s="208" t="s">
        <v>220</v>
      </c>
      <c r="G137" s="14"/>
      <c r="H137" s="209">
        <v>1695</v>
      </c>
      <c r="I137" s="210"/>
      <c r="J137" s="14"/>
      <c r="K137" s="14"/>
      <c r="L137" s="206"/>
      <c r="M137" s="211"/>
      <c r="N137" s="212"/>
      <c r="O137" s="212"/>
      <c r="P137" s="212"/>
      <c r="Q137" s="212"/>
      <c r="R137" s="212"/>
      <c r="S137" s="212"/>
      <c r="T137" s="213"/>
      <c r="U137" s="14"/>
      <c r="V137" s="14"/>
      <c r="W137" s="14"/>
      <c r="X137" s="14"/>
      <c r="Y137" s="14"/>
      <c r="Z137" s="14"/>
      <c r="AA137" s="14"/>
      <c r="AB137" s="14"/>
      <c r="AC137" s="14"/>
      <c r="AD137" s="14"/>
      <c r="AE137" s="14"/>
      <c r="AT137" s="207" t="s">
        <v>218</v>
      </c>
      <c r="AU137" s="207" t="s">
        <v>88</v>
      </c>
      <c r="AV137" s="14" t="s">
        <v>212</v>
      </c>
      <c r="AW137" s="14" t="s">
        <v>35</v>
      </c>
      <c r="AX137" s="14" t="s">
        <v>86</v>
      </c>
      <c r="AY137" s="207" t="s">
        <v>205</v>
      </c>
    </row>
    <row r="138" s="2" customFormat="1" ht="24.15" customHeight="1">
      <c r="A138" s="38"/>
      <c r="B138" s="179"/>
      <c r="C138" s="180" t="s">
        <v>230</v>
      </c>
      <c r="D138" s="180" t="s">
        <v>207</v>
      </c>
      <c r="E138" s="181" t="s">
        <v>536</v>
      </c>
      <c r="F138" s="182" t="s">
        <v>537</v>
      </c>
      <c r="G138" s="183" t="s">
        <v>210</v>
      </c>
      <c r="H138" s="184">
        <v>8475</v>
      </c>
      <c r="I138" s="185"/>
      <c r="J138" s="184">
        <f>ROUND(I138*H138,2)</f>
        <v>0</v>
      </c>
      <c r="K138" s="182" t="s">
        <v>211</v>
      </c>
      <c r="L138" s="39"/>
      <c r="M138" s="186" t="s">
        <v>1</v>
      </c>
      <c r="N138" s="187" t="s">
        <v>44</v>
      </c>
      <c r="O138" s="77"/>
      <c r="P138" s="188">
        <f>O138*H138</f>
        <v>0</v>
      </c>
      <c r="Q138" s="188">
        <v>0</v>
      </c>
      <c r="R138" s="188">
        <f>Q138*H138</f>
        <v>0</v>
      </c>
      <c r="S138" s="188">
        <v>0</v>
      </c>
      <c r="T138" s="189">
        <f>S138*H138</f>
        <v>0</v>
      </c>
      <c r="U138" s="38"/>
      <c r="V138" s="38"/>
      <c r="W138" s="38"/>
      <c r="X138" s="38"/>
      <c r="Y138" s="38"/>
      <c r="Z138" s="38"/>
      <c r="AA138" s="38"/>
      <c r="AB138" s="38"/>
      <c r="AC138" s="38"/>
      <c r="AD138" s="38"/>
      <c r="AE138" s="38"/>
      <c r="AR138" s="190" t="s">
        <v>212</v>
      </c>
      <c r="AT138" s="190" t="s">
        <v>207</v>
      </c>
      <c r="AU138" s="190" t="s">
        <v>88</v>
      </c>
      <c r="AY138" s="19" t="s">
        <v>205</v>
      </c>
      <c r="BE138" s="191">
        <f>IF(N138="základní",J138,0)</f>
        <v>0</v>
      </c>
      <c r="BF138" s="191">
        <f>IF(N138="snížená",J138,0)</f>
        <v>0</v>
      </c>
      <c r="BG138" s="191">
        <f>IF(N138="zákl. přenesená",J138,0)</f>
        <v>0</v>
      </c>
      <c r="BH138" s="191">
        <f>IF(N138="sníž. přenesená",J138,0)</f>
        <v>0</v>
      </c>
      <c r="BI138" s="191">
        <f>IF(N138="nulová",J138,0)</f>
        <v>0</v>
      </c>
      <c r="BJ138" s="19" t="s">
        <v>86</v>
      </c>
      <c r="BK138" s="191">
        <f>ROUND(I138*H138,2)</f>
        <v>0</v>
      </c>
      <c r="BL138" s="19" t="s">
        <v>212</v>
      </c>
      <c r="BM138" s="190" t="s">
        <v>538</v>
      </c>
    </row>
    <row r="139" s="15" customFormat="1">
      <c r="A139" s="15"/>
      <c r="B139" s="223"/>
      <c r="C139" s="15"/>
      <c r="D139" s="192" t="s">
        <v>218</v>
      </c>
      <c r="E139" s="224" t="s">
        <v>1</v>
      </c>
      <c r="F139" s="225" t="s">
        <v>539</v>
      </c>
      <c r="G139" s="15"/>
      <c r="H139" s="224" t="s">
        <v>1</v>
      </c>
      <c r="I139" s="226"/>
      <c r="J139" s="15"/>
      <c r="K139" s="15"/>
      <c r="L139" s="223"/>
      <c r="M139" s="227"/>
      <c r="N139" s="228"/>
      <c r="O139" s="228"/>
      <c r="P139" s="228"/>
      <c r="Q139" s="228"/>
      <c r="R139" s="228"/>
      <c r="S139" s="228"/>
      <c r="T139" s="229"/>
      <c r="U139" s="15"/>
      <c r="V139" s="15"/>
      <c r="W139" s="15"/>
      <c r="X139" s="15"/>
      <c r="Y139" s="15"/>
      <c r="Z139" s="15"/>
      <c r="AA139" s="15"/>
      <c r="AB139" s="15"/>
      <c r="AC139" s="15"/>
      <c r="AD139" s="15"/>
      <c r="AE139" s="15"/>
      <c r="AT139" s="224" t="s">
        <v>218</v>
      </c>
      <c r="AU139" s="224" t="s">
        <v>88</v>
      </c>
      <c r="AV139" s="15" t="s">
        <v>86</v>
      </c>
      <c r="AW139" s="15" t="s">
        <v>35</v>
      </c>
      <c r="AX139" s="15" t="s">
        <v>79</v>
      </c>
      <c r="AY139" s="224" t="s">
        <v>205</v>
      </c>
    </row>
    <row r="140" s="13" customFormat="1">
      <c r="A140" s="13"/>
      <c r="B140" s="198"/>
      <c r="C140" s="13"/>
      <c r="D140" s="192" t="s">
        <v>218</v>
      </c>
      <c r="E140" s="199" t="s">
        <v>1</v>
      </c>
      <c r="F140" s="200" t="s">
        <v>540</v>
      </c>
      <c r="G140" s="13"/>
      <c r="H140" s="201">
        <v>8475</v>
      </c>
      <c r="I140" s="202"/>
      <c r="J140" s="13"/>
      <c r="K140" s="13"/>
      <c r="L140" s="198"/>
      <c r="M140" s="203"/>
      <c r="N140" s="204"/>
      <c r="O140" s="204"/>
      <c r="P140" s="204"/>
      <c r="Q140" s="204"/>
      <c r="R140" s="204"/>
      <c r="S140" s="204"/>
      <c r="T140" s="205"/>
      <c r="U140" s="13"/>
      <c r="V140" s="13"/>
      <c r="W140" s="13"/>
      <c r="X140" s="13"/>
      <c r="Y140" s="13"/>
      <c r="Z140" s="13"/>
      <c r="AA140" s="13"/>
      <c r="AB140" s="13"/>
      <c r="AC140" s="13"/>
      <c r="AD140" s="13"/>
      <c r="AE140" s="13"/>
      <c r="AT140" s="199" t="s">
        <v>218</v>
      </c>
      <c r="AU140" s="199" t="s">
        <v>88</v>
      </c>
      <c r="AV140" s="13" t="s">
        <v>88</v>
      </c>
      <c r="AW140" s="13" t="s">
        <v>35</v>
      </c>
      <c r="AX140" s="13" t="s">
        <v>79</v>
      </c>
      <c r="AY140" s="199" t="s">
        <v>205</v>
      </c>
    </row>
    <row r="141" s="14" customFormat="1">
      <c r="A141" s="14"/>
      <c r="B141" s="206"/>
      <c r="C141" s="14"/>
      <c r="D141" s="192" t="s">
        <v>218</v>
      </c>
      <c r="E141" s="207" t="s">
        <v>1</v>
      </c>
      <c r="F141" s="208" t="s">
        <v>220</v>
      </c>
      <c r="G141" s="14"/>
      <c r="H141" s="209">
        <v>8475</v>
      </c>
      <c r="I141" s="210"/>
      <c r="J141" s="14"/>
      <c r="K141" s="14"/>
      <c r="L141" s="206"/>
      <c r="M141" s="211"/>
      <c r="N141" s="212"/>
      <c r="O141" s="212"/>
      <c r="P141" s="212"/>
      <c r="Q141" s="212"/>
      <c r="R141" s="212"/>
      <c r="S141" s="212"/>
      <c r="T141" s="213"/>
      <c r="U141" s="14"/>
      <c r="V141" s="14"/>
      <c r="W141" s="14"/>
      <c r="X141" s="14"/>
      <c r="Y141" s="14"/>
      <c r="Z141" s="14"/>
      <c r="AA141" s="14"/>
      <c r="AB141" s="14"/>
      <c r="AC141" s="14"/>
      <c r="AD141" s="14"/>
      <c r="AE141" s="14"/>
      <c r="AT141" s="207" t="s">
        <v>218</v>
      </c>
      <c r="AU141" s="207" t="s">
        <v>88</v>
      </c>
      <c r="AV141" s="14" t="s">
        <v>212</v>
      </c>
      <c r="AW141" s="14" t="s">
        <v>35</v>
      </c>
      <c r="AX141" s="14" t="s">
        <v>86</v>
      </c>
      <c r="AY141" s="207" t="s">
        <v>205</v>
      </c>
    </row>
    <row r="142" s="2" customFormat="1" ht="24.15" customHeight="1">
      <c r="A142" s="38"/>
      <c r="B142" s="179"/>
      <c r="C142" s="180" t="s">
        <v>212</v>
      </c>
      <c r="D142" s="180" t="s">
        <v>207</v>
      </c>
      <c r="E142" s="181" t="s">
        <v>541</v>
      </c>
      <c r="F142" s="182" t="s">
        <v>542</v>
      </c>
      <c r="G142" s="183" t="s">
        <v>210</v>
      </c>
      <c r="H142" s="184">
        <v>8475</v>
      </c>
      <c r="I142" s="185"/>
      <c r="J142" s="184">
        <f>ROUND(I142*H142,2)</f>
        <v>0</v>
      </c>
      <c r="K142" s="182" t="s">
        <v>234</v>
      </c>
      <c r="L142" s="39"/>
      <c r="M142" s="186" t="s">
        <v>1</v>
      </c>
      <c r="N142" s="187" t="s">
        <v>44</v>
      </c>
      <c r="O142" s="77"/>
      <c r="P142" s="188">
        <f>O142*H142</f>
        <v>0</v>
      </c>
      <c r="Q142" s="188">
        <v>0</v>
      </c>
      <c r="R142" s="188">
        <f>Q142*H142</f>
        <v>0</v>
      </c>
      <c r="S142" s="188">
        <v>0</v>
      </c>
      <c r="T142" s="189">
        <f>S142*H142</f>
        <v>0</v>
      </c>
      <c r="U142" s="38"/>
      <c r="V142" s="38"/>
      <c r="W142" s="38"/>
      <c r="X142" s="38"/>
      <c r="Y142" s="38"/>
      <c r="Z142" s="38"/>
      <c r="AA142" s="38"/>
      <c r="AB142" s="38"/>
      <c r="AC142" s="38"/>
      <c r="AD142" s="38"/>
      <c r="AE142" s="38"/>
      <c r="AR142" s="190" t="s">
        <v>212</v>
      </c>
      <c r="AT142" s="190" t="s">
        <v>207</v>
      </c>
      <c r="AU142" s="190" t="s">
        <v>88</v>
      </c>
      <c r="AY142" s="19" t="s">
        <v>205</v>
      </c>
      <c r="BE142" s="191">
        <f>IF(N142="základní",J142,0)</f>
        <v>0</v>
      </c>
      <c r="BF142" s="191">
        <f>IF(N142="snížená",J142,0)</f>
        <v>0</v>
      </c>
      <c r="BG142" s="191">
        <f>IF(N142="zákl. přenesená",J142,0)</f>
        <v>0</v>
      </c>
      <c r="BH142" s="191">
        <f>IF(N142="sníž. přenesená",J142,0)</f>
        <v>0</v>
      </c>
      <c r="BI142" s="191">
        <f>IF(N142="nulová",J142,0)</f>
        <v>0</v>
      </c>
      <c r="BJ142" s="19" t="s">
        <v>86</v>
      </c>
      <c r="BK142" s="191">
        <f>ROUND(I142*H142,2)</f>
        <v>0</v>
      </c>
      <c r="BL142" s="19" t="s">
        <v>212</v>
      </c>
      <c r="BM142" s="190" t="s">
        <v>543</v>
      </c>
    </row>
    <row r="143" s="2" customFormat="1">
      <c r="A143" s="38"/>
      <c r="B143" s="39"/>
      <c r="C143" s="38"/>
      <c r="D143" s="192" t="s">
        <v>214</v>
      </c>
      <c r="E143" s="38"/>
      <c r="F143" s="193" t="s">
        <v>544</v>
      </c>
      <c r="G143" s="38"/>
      <c r="H143" s="38"/>
      <c r="I143" s="194"/>
      <c r="J143" s="38"/>
      <c r="K143" s="38"/>
      <c r="L143" s="39"/>
      <c r="M143" s="195"/>
      <c r="N143" s="196"/>
      <c r="O143" s="77"/>
      <c r="P143" s="77"/>
      <c r="Q143" s="77"/>
      <c r="R143" s="77"/>
      <c r="S143" s="77"/>
      <c r="T143" s="78"/>
      <c r="U143" s="38"/>
      <c r="V143" s="38"/>
      <c r="W143" s="38"/>
      <c r="X143" s="38"/>
      <c r="Y143" s="38"/>
      <c r="Z143" s="38"/>
      <c r="AA143" s="38"/>
      <c r="AB143" s="38"/>
      <c r="AC143" s="38"/>
      <c r="AD143" s="38"/>
      <c r="AE143" s="38"/>
      <c r="AT143" s="19" t="s">
        <v>214</v>
      </c>
      <c r="AU143" s="19" t="s">
        <v>88</v>
      </c>
    </row>
    <row r="144" s="2" customFormat="1">
      <c r="A144" s="38"/>
      <c r="B144" s="39"/>
      <c r="C144" s="38"/>
      <c r="D144" s="192" t="s">
        <v>237</v>
      </c>
      <c r="E144" s="38"/>
      <c r="F144" s="197" t="s">
        <v>284</v>
      </c>
      <c r="G144" s="38"/>
      <c r="H144" s="38"/>
      <c r="I144" s="194"/>
      <c r="J144" s="38"/>
      <c r="K144" s="38"/>
      <c r="L144" s="39"/>
      <c r="M144" s="195"/>
      <c r="N144" s="196"/>
      <c r="O144" s="77"/>
      <c r="P144" s="77"/>
      <c r="Q144" s="77"/>
      <c r="R144" s="77"/>
      <c r="S144" s="77"/>
      <c r="T144" s="78"/>
      <c r="U144" s="38"/>
      <c r="V144" s="38"/>
      <c r="W144" s="38"/>
      <c r="X144" s="38"/>
      <c r="Y144" s="38"/>
      <c r="Z144" s="38"/>
      <c r="AA144" s="38"/>
      <c r="AB144" s="38"/>
      <c r="AC144" s="38"/>
      <c r="AD144" s="38"/>
      <c r="AE144" s="38"/>
      <c r="AT144" s="19" t="s">
        <v>237</v>
      </c>
      <c r="AU144" s="19" t="s">
        <v>88</v>
      </c>
    </row>
    <row r="145" s="15" customFormat="1">
      <c r="A145" s="15"/>
      <c r="B145" s="223"/>
      <c r="C145" s="15"/>
      <c r="D145" s="192" t="s">
        <v>218</v>
      </c>
      <c r="E145" s="224" t="s">
        <v>1</v>
      </c>
      <c r="F145" s="225" t="s">
        <v>539</v>
      </c>
      <c r="G145" s="15"/>
      <c r="H145" s="224" t="s">
        <v>1</v>
      </c>
      <c r="I145" s="226"/>
      <c r="J145" s="15"/>
      <c r="K145" s="15"/>
      <c r="L145" s="223"/>
      <c r="M145" s="227"/>
      <c r="N145" s="228"/>
      <c r="O145" s="228"/>
      <c r="P145" s="228"/>
      <c r="Q145" s="228"/>
      <c r="R145" s="228"/>
      <c r="S145" s="228"/>
      <c r="T145" s="229"/>
      <c r="U145" s="15"/>
      <c r="V145" s="15"/>
      <c r="W145" s="15"/>
      <c r="X145" s="15"/>
      <c r="Y145" s="15"/>
      <c r="Z145" s="15"/>
      <c r="AA145" s="15"/>
      <c r="AB145" s="15"/>
      <c r="AC145" s="15"/>
      <c r="AD145" s="15"/>
      <c r="AE145" s="15"/>
      <c r="AT145" s="224" t="s">
        <v>218</v>
      </c>
      <c r="AU145" s="224" t="s">
        <v>88</v>
      </c>
      <c r="AV145" s="15" t="s">
        <v>86</v>
      </c>
      <c r="AW145" s="15" t="s">
        <v>35</v>
      </c>
      <c r="AX145" s="15" t="s">
        <v>79</v>
      </c>
      <c r="AY145" s="224" t="s">
        <v>205</v>
      </c>
    </row>
    <row r="146" s="13" customFormat="1">
      <c r="A146" s="13"/>
      <c r="B146" s="198"/>
      <c r="C146" s="13"/>
      <c r="D146" s="192" t="s">
        <v>218</v>
      </c>
      <c r="E146" s="199" t="s">
        <v>1</v>
      </c>
      <c r="F146" s="200" t="s">
        <v>540</v>
      </c>
      <c r="G146" s="13"/>
      <c r="H146" s="201">
        <v>8475</v>
      </c>
      <c r="I146" s="202"/>
      <c r="J146" s="13"/>
      <c r="K146" s="13"/>
      <c r="L146" s="198"/>
      <c r="M146" s="203"/>
      <c r="N146" s="204"/>
      <c r="O146" s="204"/>
      <c r="P146" s="204"/>
      <c r="Q146" s="204"/>
      <c r="R146" s="204"/>
      <c r="S146" s="204"/>
      <c r="T146" s="205"/>
      <c r="U146" s="13"/>
      <c r="V146" s="13"/>
      <c r="W146" s="13"/>
      <c r="X146" s="13"/>
      <c r="Y146" s="13"/>
      <c r="Z146" s="13"/>
      <c r="AA146" s="13"/>
      <c r="AB146" s="13"/>
      <c r="AC146" s="13"/>
      <c r="AD146" s="13"/>
      <c r="AE146" s="13"/>
      <c r="AT146" s="199" t="s">
        <v>218</v>
      </c>
      <c r="AU146" s="199" t="s">
        <v>88</v>
      </c>
      <c r="AV146" s="13" t="s">
        <v>88</v>
      </c>
      <c r="AW146" s="13" t="s">
        <v>35</v>
      </c>
      <c r="AX146" s="13" t="s">
        <v>79</v>
      </c>
      <c r="AY146" s="199" t="s">
        <v>205</v>
      </c>
    </row>
    <row r="147" s="14" customFormat="1">
      <c r="A147" s="14"/>
      <c r="B147" s="206"/>
      <c r="C147" s="14"/>
      <c r="D147" s="192" t="s">
        <v>218</v>
      </c>
      <c r="E147" s="207" t="s">
        <v>1</v>
      </c>
      <c r="F147" s="208" t="s">
        <v>220</v>
      </c>
      <c r="G147" s="14"/>
      <c r="H147" s="209">
        <v>8475</v>
      </c>
      <c r="I147" s="210"/>
      <c r="J147" s="14"/>
      <c r="K147" s="14"/>
      <c r="L147" s="206"/>
      <c r="M147" s="211"/>
      <c r="N147" s="212"/>
      <c r="O147" s="212"/>
      <c r="P147" s="212"/>
      <c r="Q147" s="212"/>
      <c r="R147" s="212"/>
      <c r="S147" s="212"/>
      <c r="T147" s="213"/>
      <c r="U147" s="14"/>
      <c r="V147" s="14"/>
      <c r="W147" s="14"/>
      <c r="X147" s="14"/>
      <c r="Y147" s="14"/>
      <c r="Z147" s="14"/>
      <c r="AA147" s="14"/>
      <c r="AB147" s="14"/>
      <c r="AC147" s="14"/>
      <c r="AD147" s="14"/>
      <c r="AE147" s="14"/>
      <c r="AT147" s="207" t="s">
        <v>218</v>
      </c>
      <c r="AU147" s="207" t="s">
        <v>88</v>
      </c>
      <c r="AV147" s="14" t="s">
        <v>212</v>
      </c>
      <c r="AW147" s="14" t="s">
        <v>35</v>
      </c>
      <c r="AX147" s="14" t="s">
        <v>86</v>
      </c>
      <c r="AY147" s="207" t="s">
        <v>205</v>
      </c>
    </row>
    <row r="148" s="2" customFormat="1" ht="24.15" customHeight="1">
      <c r="A148" s="38"/>
      <c r="B148" s="179"/>
      <c r="C148" s="180" t="s">
        <v>258</v>
      </c>
      <c r="D148" s="180" t="s">
        <v>207</v>
      </c>
      <c r="E148" s="181" t="s">
        <v>287</v>
      </c>
      <c r="F148" s="182" t="s">
        <v>288</v>
      </c>
      <c r="G148" s="183" t="s">
        <v>210</v>
      </c>
      <c r="H148" s="184">
        <v>8475</v>
      </c>
      <c r="I148" s="185"/>
      <c r="J148" s="184">
        <f>ROUND(I148*H148,2)</f>
        <v>0</v>
      </c>
      <c r="K148" s="182" t="s">
        <v>234</v>
      </c>
      <c r="L148" s="39"/>
      <c r="M148" s="186" t="s">
        <v>1</v>
      </c>
      <c r="N148" s="187" t="s">
        <v>44</v>
      </c>
      <c r="O148" s="77"/>
      <c r="P148" s="188">
        <f>O148*H148</f>
        <v>0</v>
      </c>
      <c r="Q148" s="188">
        <v>0</v>
      </c>
      <c r="R148" s="188">
        <f>Q148*H148</f>
        <v>0</v>
      </c>
      <c r="S148" s="188">
        <v>0</v>
      </c>
      <c r="T148" s="189">
        <f>S148*H148</f>
        <v>0</v>
      </c>
      <c r="U148" s="38"/>
      <c r="V148" s="38"/>
      <c r="W148" s="38"/>
      <c r="X148" s="38"/>
      <c r="Y148" s="38"/>
      <c r="Z148" s="38"/>
      <c r="AA148" s="38"/>
      <c r="AB148" s="38"/>
      <c r="AC148" s="38"/>
      <c r="AD148" s="38"/>
      <c r="AE148" s="38"/>
      <c r="AR148" s="190" t="s">
        <v>212</v>
      </c>
      <c r="AT148" s="190" t="s">
        <v>207</v>
      </c>
      <c r="AU148" s="190" t="s">
        <v>88</v>
      </c>
      <c r="AY148" s="19" t="s">
        <v>205</v>
      </c>
      <c r="BE148" s="191">
        <f>IF(N148="základní",J148,0)</f>
        <v>0</v>
      </c>
      <c r="BF148" s="191">
        <f>IF(N148="snížená",J148,0)</f>
        <v>0</v>
      </c>
      <c r="BG148" s="191">
        <f>IF(N148="zákl. přenesená",J148,0)</f>
        <v>0</v>
      </c>
      <c r="BH148" s="191">
        <f>IF(N148="sníž. přenesená",J148,0)</f>
        <v>0</v>
      </c>
      <c r="BI148" s="191">
        <f>IF(N148="nulová",J148,0)</f>
        <v>0</v>
      </c>
      <c r="BJ148" s="19" t="s">
        <v>86</v>
      </c>
      <c r="BK148" s="191">
        <f>ROUND(I148*H148,2)</f>
        <v>0</v>
      </c>
      <c r="BL148" s="19" t="s">
        <v>212</v>
      </c>
      <c r="BM148" s="190" t="s">
        <v>545</v>
      </c>
    </row>
    <row r="149" s="2" customFormat="1">
      <c r="A149" s="38"/>
      <c r="B149" s="39"/>
      <c r="C149" s="38"/>
      <c r="D149" s="192" t="s">
        <v>214</v>
      </c>
      <c r="E149" s="38"/>
      <c r="F149" s="193" t="s">
        <v>290</v>
      </c>
      <c r="G149" s="38"/>
      <c r="H149" s="38"/>
      <c r="I149" s="194"/>
      <c r="J149" s="38"/>
      <c r="K149" s="38"/>
      <c r="L149" s="39"/>
      <c r="M149" s="195"/>
      <c r="N149" s="196"/>
      <c r="O149" s="77"/>
      <c r="P149" s="77"/>
      <c r="Q149" s="77"/>
      <c r="R149" s="77"/>
      <c r="S149" s="77"/>
      <c r="T149" s="78"/>
      <c r="U149" s="38"/>
      <c r="V149" s="38"/>
      <c r="W149" s="38"/>
      <c r="X149" s="38"/>
      <c r="Y149" s="38"/>
      <c r="Z149" s="38"/>
      <c r="AA149" s="38"/>
      <c r="AB149" s="38"/>
      <c r="AC149" s="38"/>
      <c r="AD149" s="38"/>
      <c r="AE149" s="38"/>
      <c r="AT149" s="19" t="s">
        <v>214</v>
      </c>
      <c r="AU149" s="19" t="s">
        <v>88</v>
      </c>
    </row>
    <row r="150" s="2" customFormat="1">
      <c r="A150" s="38"/>
      <c r="B150" s="39"/>
      <c r="C150" s="38"/>
      <c r="D150" s="192" t="s">
        <v>237</v>
      </c>
      <c r="E150" s="38"/>
      <c r="F150" s="197" t="s">
        <v>291</v>
      </c>
      <c r="G150" s="38"/>
      <c r="H150" s="38"/>
      <c r="I150" s="194"/>
      <c r="J150" s="38"/>
      <c r="K150" s="38"/>
      <c r="L150" s="39"/>
      <c r="M150" s="195"/>
      <c r="N150" s="196"/>
      <c r="O150" s="77"/>
      <c r="P150" s="77"/>
      <c r="Q150" s="77"/>
      <c r="R150" s="77"/>
      <c r="S150" s="77"/>
      <c r="T150" s="78"/>
      <c r="U150" s="38"/>
      <c r="V150" s="38"/>
      <c r="W150" s="38"/>
      <c r="X150" s="38"/>
      <c r="Y150" s="38"/>
      <c r="Z150" s="38"/>
      <c r="AA150" s="38"/>
      <c r="AB150" s="38"/>
      <c r="AC150" s="38"/>
      <c r="AD150" s="38"/>
      <c r="AE150" s="38"/>
      <c r="AT150" s="19" t="s">
        <v>237</v>
      </c>
      <c r="AU150" s="19" t="s">
        <v>88</v>
      </c>
    </row>
    <row r="151" s="15" customFormat="1">
      <c r="A151" s="15"/>
      <c r="B151" s="223"/>
      <c r="C151" s="15"/>
      <c r="D151" s="192" t="s">
        <v>218</v>
      </c>
      <c r="E151" s="224" t="s">
        <v>1</v>
      </c>
      <c r="F151" s="225" t="s">
        <v>98</v>
      </c>
      <c r="G151" s="15"/>
      <c r="H151" s="224" t="s">
        <v>1</v>
      </c>
      <c r="I151" s="226"/>
      <c r="J151" s="15"/>
      <c r="K151" s="15"/>
      <c r="L151" s="223"/>
      <c r="M151" s="227"/>
      <c r="N151" s="228"/>
      <c r="O151" s="228"/>
      <c r="P151" s="228"/>
      <c r="Q151" s="228"/>
      <c r="R151" s="228"/>
      <c r="S151" s="228"/>
      <c r="T151" s="229"/>
      <c r="U151" s="15"/>
      <c r="V151" s="15"/>
      <c r="W151" s="15"/>
      <c r="X151" s="15"/>
      <c r="Y151" s="15"/>
      <c r="Z151" s="15"/>
      <c r="AA151" s="15"/>
      <c r="AB151" s="15"/>
      <c r="AC151" s="15"/>
      <c r="AD151" s="15"/>
      <c r="AE151" s="15"/>
      <c r="AT151" s="224" t="s">
        <v>218</v>
      </c>
      <c r="AU151" s="224" t="s">
        <v>88</v>
      </c>
      <c r="AV151" s="15" t="s">
        <v>86</v>
      </c>
      <c r="AW151" s="15" t="s">
        <v>35</v>
      </c>
      <c r="AX151" s="15" t="s">
        <v>79</v>
      </c>
      <c r="AY151" s="224" t="s">
        <v>205</v>
      </c>
    </row>
    <row r="152" s="13" customFormat="1">
      <c r="A152" s="13"/>
      <c r="B152" s="198"/>
      <c r="C152" s="13"/>
      <c r="D152" s="192" t="s">
        <v>218</v>
      </c>
      <c r="E152" s="199" t="s">
        <v>1</v>
      </c>
      <c r="F152" s="200" t="s">
        <v>540</v>
      </c>
      <c r="G152" s="13"/>
      <c r="H152" s="201">
        <v>8475</v>
      </c>
      <c r="I152" s="202"/>
      <c r="J152" s="13"/>
      <c r="K152" s="13"/>
      <c r="L152" s="198"/>
      <c r="M152" s="203"/>
      <c r="N152" s="204"/>
      <c r="O152" s="204"/>
      <c r="P152" s="204"/>
      <c r="Q152" s="204"/>
      <c r="R152" s="204"/>
      <c r="S152" s="204"/>
      <c r="T152" s="205"/>
      <c r="U152" s="13"/>
      <c r="V152" s="13"/>
      <c r="W152" s="13"/>
      <c r="X152" s="13"/>
      <c r="Y152" s="13"/>
      <c r="Z152" s="13"/>
      <c r="AA152" s="13"/>
      <c r="AB152" s="13"/>
      <c r="AC152" s="13"/>
      <c r="AD152" s="13"/>
      <c r="AE152" s="13"/>
      <c r="AT152" s="199" t="s">
        <v>218</v>
      </c>
      <c r="AU152" s="199" t="s">
        <v>88</v>
      </c>
      <c r="AV152" s="13" t="s">
        <v>88</v>
      </c>
      <c r="AW152" s="13" t="s">
        <v>35</v>
      </c>
      <c r="AX152" s="13" t="s">
        <v>79</v>
      </c>
      <c r="AY152" s="199" t="s">
        <v>205</v>
      </c>
    </row>
    <row r="153" s="14" customFormat="1">
      <c r="A153" s="14"/>
      <c r="B153" s="206"/>
      <c r="C153" s="14"/>
      <c r="D153" s="192" t="s">
        <v>218</v>
      </c>
      <c r="E153" s="207" t="s">
        <v>1</v>
      </c>
      <c r="F153" s="208" t="s">
        <v>220</v>
      </c>
      <c r="G153" s="14"/>
      <c r="H153" s="209">
        <v>8475</v>
      </c>
      <c r="I153" s="210"/>
      <c r="J153" s="14"/>
      <c r="K153" s="14"/>
      <c r="L153" s="206"/>
      <c r="M153" s="211"/>
      <c r="N153" s="212"/>
      <c r="O153" s="212"/>
      <c r="P153" s="212"/>
      <c r="Q153" s="212"/>
      <c r="R153" s="212"/>
      <c r="S153" s="212"/>
      <c r="T153" s="213"/>
      <c r="U153" s="14"/>
      <c r="V153" s="14"/>
      <c r="W153" s="14"/>
      <c r="X153" s="14"/>
      <c r="Y153" s="14"/>
      <c r="Z153" s="14"/>
      <c r="AA153" s="14"/>
      <c r="AB153" s="14"/>
      <c r="AC153" s="14"/>
      <c r="AD153" s="14"/>
      <c r="AE153" s="14"/>
      <c r="AT153" s="207" t="s">
        <v>218</v>
      </c>
      <c r="AU153" s="207" t="s">
        <v>88</v>
      </c>
      <c r="AV153" s="14" t="s">
        <v>212</v>
      </c>
      <c r="AW153" s="14" t="s">
        <v>35</v>
      </c>
      <c r="AX153" s="14" t="s">
        <v>86</v>
      </c>
      <c r="AY153" s="207" t="s">
        <v>205</v>
      </c>
    </row>
    <row r="154" s="2" customFormat="1" ht="16.5" customHeight="1">
      <c r="A154" s="38"/>
      <c r="B154" s="179"/>
      <c r="C154" s="214" t="s">
        <v>263</v>
      </c>
      <c r="D154" s="214" t="s">
        <v>221</v>
      </c>
      <c r="E154" s="215" t="s">
        <v>295</v>
      </c>
      <c r="F154" s="216" t="s">
        <v>296</v>
      </c>
      <c r="G154" s="217" t="s">
        <v>297</v>
      </c>
      <c r="H154" s="218">
        <v>127.13</v>
      </c>
      <c r="I154" s="219"/>
      <c r="J154" s="218">
        <f>ROUND(I154*H154,2)</f>
        <v>0</v>
      </c>
      <c r="K154" s="216" t="s">
        <v>234</v>
      </c>
      <c r="L154" s="220"/>
      <c r="M154" s="221" t="s">
        <v>1</v>
      </c>
      <c r="N154" s="222" t="s">
        <v>44</v>
      </c>
      <c r="O154" s="77"/>
      <c r="P154" s="188">
        <f>O154*H154</f>
        <v>0</v>
      </c>
      <c r="Q154" s="188">
        <v>0.001</v>
      </c>
      <c r="R154" s="188">
        <f>Q154*H154</f>
        <v>0.12712999999999999</v>
      </c>
      <c r="S154" s="188">
        <v>0</v>
      </c>
      <c r="T154" s="189">
        <f>S154*H154</f>
        <v>0</v>
      </c>
      <c r="U154" s="38"/>
      <c r="V154" s="38"/>
      <c r="W154" s="38"/>
      <c r="X154" s="38"/>
      <c r="Y154" s="38"/>
      <c r="Z154" s="38"/>
      <c r="AA154" s="38"/>
      <c r="AB154" s="38"/>
      <c r="AC154" s="38"/>
      <c r="AD154" s="38"/>
      <c r="AE154" s="38"/>
      <c r="AR154" s="190" t="s">
        <v>225</v>
      </c>
      <c r="AT154" s="190" t="s">
        <v>221</v>
      </c>
      <c r="AU154" s="190" t="s">
        <v>88</v>
      </c>
      <c r="AY154" s="19" t="s">
        <v>205</v>
      </c>
      <c r="BE154" s="191">
        <f>IF(N154="základní",J154,0)</f>
        <v>0</v>
      </c>
      <c r="BF154" s="191">
        <f>IF(N154="snížená",J154,0)</f>
        <v>0</v>
      </c>
      <c r="BG154" s="191">
        <f>IF(N154="zákl. přenesená",J154,0)</f>
        <v>0</v>
      </c>
      <c r="BH154" s="191">
        <f>IF(N154="sníž. přenesená",J154,0)</f>
        <v>0</v>
      </c>
      <c r="BI154" s="191">
        <f>IF(N154="nulová",J154,0)</f>
        <v>0</v>
      </c>
      <c r="BJ154" s="19" t="s">
        <v>86</v>
      </c>
      <c r="BK154" s="191">
        <f>ROUND(I154*H154,2)</f>
        <v>0</v>
      </c>
      <c r="BL154" s="19" t="s">
        <v>212</v>
      </c>
      <c r="BM154" s="190" t="s">
        <v>546</v>
      </c>
    </row>
    <row r="155" s="2" customFormat="1">
      <c r="A155" s="38"/>
      <c r="B155" s="39"/>
      <c r="C155" s="38"/>
      <c r="D155" s="192" t="s">
        <v>214</v>
      </c>
      <c r="E155" s="38"/>
      <c r="F155" s="193" t="s">
        <v>296</v>
      </c>
      <c r="G155" s="38"/>
      <c r="H155" s="38"/>
      <c r="I155" s="194"/>
      <c r="J155" s="38"/>
      <c r="K155" s="38"/>
      <c r="L155" s="39"/>
      <c r="M155" s="195"/>
      <c r="N155" s="196"/>
      <c r="O155" s="77"/>
      <c r="P155" s="77"/>
      <c r="Q155" s="77"/>
      <c r="R155" s="77"/>
      <c r="S155" s="77"/>
      <c r="T155" s="78"/>
      <c r="U155" s="38"/>
      <c r="V155" s="38"/>
      <c r="W155" s="38"/>
      <c r="X155" s="38"/>
      <c r="Y155" s="38"/>
      <c r="Z155" s="38"/>
      <c r="AA155" s="38"/>
      <c r="AB155" s="38"/>
      <c r="AC155" s="38"/>
      <c r="AD155" s="38"/>
      <c r="AE155" s="38"/>
      <c r="AT155" s="19" t="s">
        <v>214</v>
      </c>
      <c r="AU155" s="19" t="s">
        <v>88</v>
      </c>
    </row>
    <row r="156" s="13" customFormat="1">
      <c r="A156" s="13"/>
      <c r="B156" s="198"/>
      <c r="C156" s="13"/>
      <c r="D156" s="192" t="s">
        <v>218</v>
      </c>
      <c r="E156" s="13"/>
      <c r="F156" s="200" t="s">
        <v>547</v>
      </c>
      <c r="G156" s="13"/>
      <c r="H156" s="201">
        <v>127.13</v>
      </c>
      <c r="I156" s="202"/>
      <c r="J156" s="13"/>
      <c r="K156" s="13"/>
      <c r="L156" s="198"/>
      <c r="M156" s="203"/>
      <c r="N156" s="204"/>
      <c r="O156" s="204"/>
      <c r="P156" s="204"/>
      <c r="Q156" s="204"/>
      <c r="R156" s="204"/>
      <c r="S156" s="204"/>
      <c r="T156" s="205"/>
      <c r="U156" s="13"/>
      <c r="V156" s="13"/>
      <c r="W156" s="13"/>
      <c r="X156" s="13"/>
      <c r="Y156" s="13"/>
      <c r="Z156" s="13"/>
      <c r="AA156" s="13"/>
      <c r="AB156" s="13"/>
      <c r="AC156" s="13"/>
      <c r="AD156" s="13"/>
      <c r="AE156" s="13"/>
      <c r="AT156" s="199" t="s">
        <v>218</v>
      </c>
      <c r="AU156" s="199" t="s">
        <v>88</v>
      </c>
      <c r="AV156" s="13" t="s">
        <v>88</v>
      </c>
      <c r="AW156" s="13" t="s">
        <v>3</v>
      </c>
      <c r="AX156" s="13" t="s">
        <v>86</v>
      </c>
      <c r="AY156" s="199" t="s">
        <v>205</v>
      </c>
    </row>
    <row r="157" s="12" customFormat="1" ht="22.8" customHeight="1">
      <c r="A157" s="12"/>
      <c r="B157" s="166"/>
      <c r="C157" s="12"/>
      <c r="D157" s="167" t="s">
        <v>78</v>
      </c>
      <c r="E157" s="177" t="s">
        <v>415</v>
      </c>
      <c r="F157" s="177" t="s">
        <v>416</v>
      </c>
      <c r="G157" s="12"/>
      <c r="H157" s="12"/>
      <c r="I157" s="169"/>
      <c r="J157" s="178">
        <f>BK157</f>
        <v>0</v>
      </c>
      <c r="K157" s="12"/>
      <c r="L157" s="166"/>
      <c r="M157" s="171"/>
      <c r="N157" s="172"/>
      <c r="O157" s="172"/>
      <c r="P157" s="173">
        <f>SUM(P158:P159)</f>
        <v>0</v>
      </c>
      <c r="Q157" s="172"/>
      <c r="R157" s="173">
        <f>SUM(R158:R159)</f>
        <v>0</v>
      </c>
      <c r="S157" s="172"/>
      <c r="T157" s="174">
        <f>SUM(T158:T159)</f>
        <v>0</v>
      </c>
      <c r="U157" s="12"/>
      <c r="V157" s="12"/>
      <c r="W157" s="12"/>
      <c r="X157" s="12"/>
      <c r="Y157" s="12"/>
      <c r="Z157" s="12"/>
      <c r="AA157" s="12"/>
      <c r="AB157" s="12"/>
      <c r="AC157" s="12"/>
      <c r="AD157" s="12"/>
      <c r="AE157" s="12"/>
      <c r="AR157" s="167" t="s">
        <v>86</v>
      </c>
      <c r="AT157" s="175" t="s">
        <v>78</v>
      </c>
      <c r="AU157" s="175" t="s">
        <v>86</v>
      </c>
      <c r="AY157" s="167" t="s">
        <v>205</v>
      </c>
      <c r="BK157" s="176">
        <f>SUM(BK158:BK159)</f>
        <v>0</v>
      </c>
    </row>
    <row r="158" s="2" customFormat="1" ht="21.75" customHeight="1">
      <c r="A158" s="38"/>
      <c r="B158" s="179"/>
      <c r="C158" s="180" t="s">
        <v>272</v>
      </c>
      <c r="D158" s="180" t="s">
        <v>207</v>
      </c>
      <c r="E158" s="181" t="s">
        <v>418</v>
      </c>
      <c r="F158" s="182" t="s">
        <v>419</v>
      </c>
      <c r="G158" s="183" t="s">
        <v>224</v>
      </c>
      <c r="H158" s="184">
        <v>0.13</v>
      </c>
      <c r="I158" s="185"/>
      <c r="J158" s="184">
        <f>ROUND(I158*H158,2)</f>
        <v>0</v>
      </c>
      <c r="K158" s="182" t="s">
        <v>234</v>
      </c>
      <c r="L158" s="39"/>
      <c r="M158" s="186" t="s">
        <v>1</v>
      </c>
      <c r="N158" s="187" t="s">
        <v>44</v>
      </c>
      <c r="O158" s="77"/>
      <c r="P158" s="188">
        <f>O158*H158</f>
        <v>0</v>
      </c>
      <c r="Q158" s="188">
        <v>0</v>
      </c>
      <c r="R158" s="188">
        <f>Q158*H158</f>
        <v>0</v>
      </c>
      <c r="S158" s="188">
        <v>0</v>
      </c>
      <c r="T158" s="189">
        <f>S158*H158</f>
        <v>0</v>
      </c>
      <c r="U158" s="38"/>
      <c r="V158" s="38"/>
      <c r="W158" s="38"/>
      <c r="X158" s="38"/>
      <c r="Y158" s="38"/>
      <c r="Z158" s="38"/>
      <c r="AA158" s="38"/>
      <c r="AB158" s="38"/>
      <c r="AC158" s="38"/>
      <c r="AD158" s="38"/>
      <c r="AE158" s="38"/>
      <c r="AR158" s="190" t="s">
        <v>212</v>
      </c>
      <c r="AT158" s="190" t="s">
        <v>207</v>
      </c>
      <c r="AU158" s="190" t="s">
        <v>88</v>
      </c>
      <c r="AY158" s="19" t="s">
        <v>205</v>
      </c>
      <c r="BE158" s="191">
        <f>IF(N158="základní",J158,0)</f>
        <v>0</v>
      </c>
      <c r="BF158" s="191">
        <f>IF(N158="snížená",J158,0)</f>
        <v>0</v>
      </c>
      <c r="BG158" s="191">
        <f>IF(N158="zákl. přenesená",J158,0)</f>
        <v>0</v>
      </c>
      <c r="BH158" s="191">
        <f>IF(N158="sníž. přenesená",J158,0)</f>
        <v>0</v>
      </c>
      <c r="BI158" s="191">
        <f>IF(N158="nulová",J158,0)</f>
        <v>0</v>
      </c>
      <c r="BJ158" s="19" t="s">
        <v>86</v>
      </c>
      <c r="BK158" s="191">
        <f>ROUND(I158*H158,2)</f>
        <v>0</v>
      </c>
      <c r="BL158" s="19" t="s">
        <v>212</v>
      </c>
      <c r="BM158" s="190" t="s">
        <v>548</v>
      </c>
    </row>
    <row r="159" s="2" customFormat="1">
      <c r="A159" s="38"/>
      <c r="B159" s="39"/>
      <c r="C159" s="38"/>
      <c r="D159" s="192" t="s">
        <v>214</v>
      </c>
      <c r="E159" s="38"/>
      <c r="F159" s="193" t="s">
        <v>421</v>
      </c>
      <c r="G159" s="38"/>
      <c r="H159" s="38"/>
      <c r="I159" s="194"/>
      <c r="J159" s="38"/>
      <c r="K159" s="38"/>
      <c r="L159" s="39"/>
      <c r="M159" s="243"/>
      <c r="N159" s="244"/>
      <c r="O159" s="240"/>
      <c r="P159" s="240"/>
      <c r="Q159" s="240"/>
      <c r="R159" s="240"/>
      <c r="S159" s="240"/>
      <c r="T159" s="245"/>
      <c r="U159" s="38"/>
      <c r="V159" s="38"/>
      <c r="W159" s="38"/>
      <c r="X159" s="38"/>
      <c r="Y159" s="38"/>
      <c r="Z159" s="38"/>
      <c r="AA159" s="38"/>
      <c r="AB159" s="38"/>
      <c r="AC159" s="38"/>
      <c r="AD159" s="38"/>
      <c r="AE159" s="38"/>
      <c r="AT159" s="19" t="s">
        <v>214</v>
      </c>
      <c r="AU159" s="19" t="s">
        <v>88</v>
      </c>
    </row>
    <row r="160" s="2" customFormat="1" ht="6.96" customHeight="1">
      <c r="A160" s="38"/>
      <c r="B160" s="60"/>
      <c r="C160" s="61"/>
      <c r="D160" s="61"/>
      <c r="E160" s="61"/>
      <c r="F160" s="61"/>
      <c r="G160" s="61"/>
      <c r="H160" s="61"/>
      <c r="I160" s="61"/>
      <c r="J160" s="61"/>
      <c r="K160" s="61"/>
      <c r="L160" s="39"/>
      <c r="M160" s="38"/>
      <c r="O160" s="38"/>
      <c r="P160" s="38"/>
      <c r="Q160" s="38"/>
      <c r="R160" s="38"/>
      <c r="S160" s="38"/>
      <c r="T160" s="38"/>
      <c r="U160" s="38"/>
      <c r="V160" s="38"/>
      <c r="W160" s="38"/>
      <c r="X160" s="38"/>
      <c r="Y160" s="38"/>
      <c r="Z160" s="38"/>
      <c r="AA160" s="38"/>
      <c r="AB160" s="38"/>
      <c r="AC160" s="38"/>
      <c r="AD160" s="38"/>
      <c r="AE160" s="38"/>
    </row>
  </sheetData>
  <autoFilter ref="C122:K159"/>
  <mergeCells count="12">
    <mergeCell ref="E7:H7"/>
    <mergeCell ref="E9:H9"/>
    <mergeCell ref="E11:H11"/>
    <mergeCell ref="E20:H20"/>
    <mergeCell ref="E29:H29"/>
    <mergeCell ref="E85:H85"/>
    <mergeCell ref="E87:H87"/>
    <mergeCell ref="E89:H89"/>
    <mergeCell ref="E111:H111"/>
    <mergeCell ref="E113:H113"/>
    <mergeCell ref="E115:H115"/>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8" t="s">
        <v>5</v>
      </c>
      <c r="M2" s="1"/>
      <c r="N2" s="1"/>
      <c r="O2" s="1"/>
      <c r="P2" s="1"/>
      <c r="Q2" s="1"/>
      <c r="R2" s="1"/>
      <c r="S2" s="1"/>
      <c r="T2" s="1"/>
      <c r="U2" s="1"/>
      <c r="V2" s="1"/>
      <c r="AT2" s="19" t="s">
        <v>105</v>
      </c>
    </row>
    <row r="3" s="1" customFormat="1" ht="6.96" customHeight="1">
      <c r="B3" s="20"/>
      <c r="C3" s="21"/>
      <c r="D3" s="21"/>
      <c r="E3" s="21"/>
      <c r="F3" s="21"/>
      <c r="G3" s="21"/>
      <c r="H3" s="21"/>
      <c r="I3" s="21"/>
      <c r="J3" s="21"/>
      <c r="K3" s="21"/>
      <c r="L3" s="22"/>
      <c r="AT3" s="19" t="s">
        <v>88</v>
      </c>
    </row>
    <row r="4" s="1" customFormat="1" ht="24.96" customHeight="1">
      <c r="B4" s="22"/>
      <c r="D4" s="23" t="s">
        <v>170</v>
      </c>
      <c r="L4" s="22"/>
      <c r="M4" s="128" t="s">
        <v>10</v>
      </c>
      <c r="AT4" s="19" t="s">
        <v>3</v>
      </c>
    </row>
    <row r="5" s="1" customFormat="1" ht="6.96" customHeight="1">
      <c r="B5" s="22"/>
      <c r="L5" s="22"/>
    </row>
    <row r="6" s="1" customFormat="1" ht="12" customHeight="1">
      <c r="B6" s="22"/>
      <c r="D6" s="32" t="s">
        <v>15</v>
      </c>
      <c r="L6" s="22"/>
    </row>
    <row r="7" s="1" customFormat="1" ht="16.5" customHeight="1">
      <c r="B7" s="22"/>
      <c r="E7" s="129" t="str">
        <f>'Rekapitulace stavby'!K6</f>
        <v>SN Žireč</v>
      </c>
      <c r="F7" s="32"/>
      <c r="G7" s="32"/>
      <c r="H7" s="32"/>
      <c r="L7" s="22"/>
    </row>
    <row r="8" s="1" customFormat="1" ht="12" customHeight="1">
      <c r="B8" s="22"/>
      <c r="D8" s="32" t="s">
        <v>171</v>
      </c>
      <c r="L8" s="22"/>
    </row>
    <row r="9" s="2" customFormat="1" ht="16.5" customHeight="1">
      <c r="A9" s="38"/>
      <c r="B9" s="39"/>
      <c r="C9" s="38"/>
      <c r="D9" s="38"/>
      <c r="E9" s="129" t="s">
        <v>549</v>
      </c>
      <c r="F9" s="38"/>
      <c r="G9" s="38"/>
      <c r="H9" s="38"/>
      <c r="I9" s="38"/>
      <c r="J9" s="38"/>
      <c r="K9" s="38"/>
      <c r="L9" s="55"/>
      <c r="S9" s="38"/>
      <c r="T9" s="38"/>
      <c r="U9" s="38"/>
      <c r="V9" s="38"/>
      <c r="W9" s="38"/>
      <c r="X9" s="38"/>
      <c r="Y9" s="38"/>
      <c r="Z9" s="38"/>
      <c r="AA9" s="38"/>
      <c r="AB9" s="38"/>
      <c r="AC9" s="38"/>
      <c r="AD9" s="38"/>
      <c r="AE9" s="38"/>
    </row>
    <row r="10" s="2" customFormat="1" ht="12" customHeight="1">
      <c r="A10" s="38"/>
      <c r="B10" s="39"/>
      <c r="C10" s="38"/>
      <c r="D10" s="32" t="s">
        <v>173</v>
      </c>
      <c r="E10" s="38"/>
      <c r="F10" s="38"/>
      <c r="G10" s="38"/>
      <c r="H10" s="38"/>
      <c r="I10" s="38"/>
      <c r="J10" s="38"/>
      <c r="K10" s="38"/>
      <c r="L10" s="55"/>
      <c r="S10" s="38"/>
      <c r="T10" s="38"/>
      <c r="U10" s="38"/>
      <c r="V10" s="38"/>
      <c r="W10" s="38"/>
      <c r="X10" s="38"/>
      <c r="Y10" s="38"/>
      <c r="Z10" s="38"/>
      <c r="AA10" s="38"/>
      <c r="AB10" s="38"/>
      <c r="AC10" s="38"/>
      <c r="AD10" s="38"/>
      <c r="AE10" s="38"/>
    </row>
    <row r="11" s="2" customFormat="1" ht="16.5" customHeight="1">
      <c r="A11" s="38"/>
      <c r="B11" s="39"/>
      <c r="C11" s="38"/>
      <c r="D11" s="38"/>
      <c r="E11" s="67" t="s">
        <v>550</v>
      </c>
      <c r="F11" s="38"/>
      <c r="G11" s="38"/>
      <c r="H11" s="38"/>
      <c r="I11" s="38"/>
      <c r="J11" s="38"/>
      <c r="K11" s="38"/>
      <c r="L11" s="55"/>
      <c r="S11" s="38"/>
      <c r="T11" s="38"/>
      <c r="U11" s="38"/>
      <c r="V11" s="38"/>
      <c r="W11" s="38"/>
      <c r="X11" s="38"/>
      <c r="Y11" s="38"/>
      <c r="Z11" s="38"/>
      <c r="AA11" s="38"/>
      <c r="AB11" s="38"/>
      <c r="AC11" s="38"/>
      <c r="AD11" s="38"/>
      <c r="AE11" s="38"/>
    </row>
    <row r="12" s="2" customFormat="1">
      <c r="A12" s="38"/>
      <c r="B12" s="39"/>
      <c r="C12" s="38"/>
      <c r="D12" s="38"/>
      <c r="E12" s="38"/>
      <c r="F12" s="38"/>
      <c r="G12" s="38"/>
      <c r="H12" s="38"/>
      <c r="I12" s="38"/>
      <c r="J12" s="38"/>
      <c r="K12" s="38"/>
      <c r="L12" s="55"/>
      <c r="S12" s="38"/>
      <c r="T12" s="38"/>
      <c r="U12" s="38"/>
      <c r="V12" s="38"/>
      <c r="W12" s="38"/>
      <c r="X12" s="38"/>
      <c r="Y12" s="38"/>
      <c r="Z12" s="38"/>
      <c r="AA12" s="38"/>
      <c r="AB12" s="38"/>
      <c r="AC12" s="38"/>
      <c r="AD12" s="38"/>
      <c r="AE12" s="38"/>
    </row>
    <row r="13" s="2" customFormat="1" ht="12" customHeight="1">
      <c r="A13" s="38"/>
      <c r="B13" s="39"/>
      <c r="C13" s="38"/>
      <c r="D13" s="32" t="s">
        <v>17</v>
      </c>
      <c r="E13" s="38"/>
      <c r="F13" s="27" t="s">
        <v>1</v>
      </c>
      <c r="G13" s="38"/>
      <c r="H13" s="38"/>
      <c r="I13" s="32" t="s">
        <v>18</v>
      </c>
      <c r="J13" s="27" t="s">
        <v>1</v>
      </c>
      <c r="K13" s="38"/>
      <c r="L13" s="55"/>
      <c r="S13" s="38"/>
      <c r="T13" s="38"/>
      <c r="U13" s="38"/>
      <c r="V13" s="38"/>
      <c r="W13" s="38"/>
      <c r="X13" s="38"/>
      <c r="Y13" s="38"/>
      <c r="Z13" s="38"/>
      <c r="AA13" s="38"/>
      <c r="AB13" s="38"/>
      <c r="AC13" s="38"/>
      <c r="AD13" s="38"/>
      <c r="AE13" s="38"/>
    </row>
    <row r="14" s="2" customFormat="1" ht="12" customHeight="1">
      <c r="A14" s="38"/>
      <c r="B14" s="39"/>
      <c r="C14" s="38"/>
      <c r="D14" s="32" t="s">
        <v>19</v>
      </c>
      <c r="E14" s="38"/>
      <c r="F14" s="27" t="s">
        <v>20</v>
      </c>
      <c r="G14" s="38"/>
      <c r="H14" s="38"/>
      <c r="I14" s="32" t="s">
        <v>21</v>
      </c>
      <c r="J14" s="69" t="str">
        <f>'Rekapitulace stavby'!AN8</f>
        <v>17. 12. 2018</v>
      </c>
      <c r="K14" s="38"/>
      <c r="L14" s="55"/>
      <c r="S14" s="38"/>
      <c r="T14" s="38"/>
      <c r="U14" s="38"/>
      <c r="V14" s="38"/>
      <c r="W14" s="38"/>
      <c r="X14" s="38"/>
      <c r="Y14" s="38"/>
      <c r="Z14" s="38"/>
      <c r="AA14" s="38"/>
      <c r="AB14" s="38"/>
      <c r="AC14" s="38"/>
      <c r="AD14" s="38"/>
      <c r="AE14" s="38"/>
    </row>
    <row r="15" s="2" customFormat="1" ht="10.8" customHeight="1">
      <c r="A15" s="38"/>
      <c r="B15" s="39"/>
      <c r="C15" s="38"/>
      <c r="D15" s="38"/>
      <c r="E15" s="38"/>
      <c r="F15" s="38"/>
      <c r="G15" s="38"/>
      <c r="H15" s="38"/>
      <c r="I15" s="38"/>
      <c r="J15" s="38"/>
      <c r="K15" s="38"/>
      <c r="L15" s="55"/>
      <c r="S15" s="38"/>
      <c r="T15" s="38"/>
      <c r="U15" s="38"/>
      <c r="V15" s="38"/>
      <c r="W15" s="38"/>
      <c r="X15" s="38"/>
      <c r="Y15" s="38"/>
      <c r="Z15" s="38"/>
      <c r="AA15" s="38"/>
      <c r="AB15" s="38"/>
      <c r="AC15" s="38"/>
      <c r="AD15" s="38"/>
      <c r="AE15" s="38"/>
    </row>
    <row r="16" s="2" customFormat="1" ht="12" customHeight="1">
      <c r="A16" s="38"/>
      <c r="B16" s="39"/>
      <c r="C16" s="38"/>
      <c r="D16" s="32" t="s">
        <v>23</v>
      </c>
      <c r="E16" s="38"/>
      <c r="F16" s="38"/>
      <c r="G16" s="38"/>
      <c r="H16" s="38"/>
      <c r="I16" s="32" t="s">
        <v>24</v>
      </c>
      <c r="J16" s="27" t="s">
        <v>25</v>
      </c>
      <c r="K16" s="38"/>
      <c r="L16" s="55"/>
      <c r="S16" s="38"/>
      <c r="T16" s="38"/>
      <c r="U16" s="38"/>
      <c r="V16" s="38"/>
      <c r="W16" s="38"/>
      <c r="X16" s="38"/>
      <c r="Y16" s="38"/>
      <c r="Z16" s="38"/>
      <c r="AA16" s="38"/>
      <c r="AB16" s="38"/>
      <c r="AC16" s="38"/>
      <c r="AD16" s="38"/>
      <c r="AE16" s="38"/>
    </row>
    <row r="17" s="2" customFormat="1" ht="18" customHeight="1">
      <c r="A17" s="38"/>
      <c r="B17" s="39"/>
      <c r="C17" s="38"/>
      <c r="D17" s="38"/>
      <c r="E17" s="27" t="s">
        <v>26</v>
      </c>
      <c r="F17" s="38"/>
      <c r="G17" s="38"/>
      <c r="H17" s="38"/>
      <c r="I17" s="32" t="s">
        <v>27</v>
      </c>
      <c r="J17" s="27" t="s">
        <v>28</v>
      </c>
      <c r="K17" s="38"/>
      <c r="L17" s="55"/>
      <c r="S17" s="38"/>
      <c r="T17" s="38"/>
      <c r="U17" s="38"/>
      <c r="V17" s="38"/>
      <c r="W17" s="38"/>
      <c r="X17" s="38"/>
      <c r="Y17" s="38"/>
      <c r="Z17" s="38"/>
      <c r="AA17" s="38"/>
      <c r="AB17" s="38"/>
      <c r="AC17" s="38"/>
      <c r="AD17" s="38"/>
      <c r="AE17" s="38"/>
    </row>
    <row r="18" s="2" customFormat="1" ht="6.96" customHeight="1">
      <c r="A18" s="38"/>
      <c r="B18" s="39"/>
      <c r="C18" s="38"/>
      <c r="D18" s="38"/>
      <c r="E18" s="38"/>
      <c r="F18" s="38"/>
      <c r="G18" s="38"/>
      <c r="H18" s="38"/>
      <c r="I18" s="38"/>
      <c r="J18" s="38"/>
      <c r="K18" s="38"/>
      <c r="L18" s="55"/>
      <c r="S18" s="38"/>
      <c r="T18" s="38"/>
      <c r="U18" s="38"/>
      <c r="V18" s="38"/>
      <c r="W18" s="38"/>
      <c r="X18" s="38"/>
      <c r="Y18" s="38"/>
      <c r="Z18" s="38"/>
      <c r="AA18" s="38"/>
      <c r="AB18" s="38"/>
      <c r="AC18" s="38"/>
      <c r="AD18" s="38"/>
      <c r="AE18" s="38"/>
    </row>
    <row r="19" s="2" customFormat="1" ht="12" customHeight="1">
      <c r="A19" s="38"/>
      <c r="B19" s="39"/>
      <c r="C19" s="38"/>
      <c r="D19" s="32" t="s">
        <v>29</v>
      </c>
      <c r="E19" s="38"/>
      <c r="F19" s="38"/>
      <c r="G19" s="38"/>
      <c r="H19" s="38"/>
      <c r="I19" s="32" t="s">
        <v>24</v>
      </c>
      <c r="J19" s="33" t="str">
        <f>'Rekapitulace stavby'!AN13</f>
        <v>Vyplň údaj</v>
      </c>
      <c r="K19" s="38"/>
      <c r="L19" s="55"/>
      <c r="S19" s="38"/>
      <c r="T19" s="38"/>
      <c r="U19" s="38"/>
      <c r="V19" s="38"/>
      <c r="W19" s="38"/>
      <c r="X19" s="38"/>
      <c r="Y19" s="38"/>
      <c r="Z19" s="38"/>
      <c r="AA19" s="38"/>
      <c r="AB19" s="38"/>
      <c r="AC19" s="38"/>
      <c r="AD19" s="38"/>
      <c r="AE19" s="38"/>
    </row>
    <row r="20" s="2" customFormat="1" ht="18" customHeight="1">
      <c r="A20" s="38"/>
      <c r="B20" s="39"/>
      <c r="C20" s="38"/>
      <c r="D20" s="38"/>
      <c r="E20" s="33" t="str">
        <f>'Rekapitulace stavby'!E14</f>
        <v>Vyplň údaj</v>
      </c>
      <c r="F20" s="27"/>
      <c r="G20" s="27"/>
      <c r="H20" s="27"/>
      <c r="I20" s="32" t="s">
        <v>27</v>
      </c>
      <c r="J20" s="33" t="str">
        <f>'Rekapitulace stavby'!AN14</f>
        <v>Vyplň údaj</v>
      </c>
      <c r="K20" s="38"/>
      <c r="L20" s="55"/>
      <c r="S20" s="38"/>
      <c r="T20" s="38"/>
      <c r="U20" s="38"/>
      <c r="V20" s="38"/>
      <c r="W20" s="38"/>
      <c r="X20" s="38"/>
      <c r="Y20" s="38"/>
      <c r="Z20" s="38"/>
      <c r="AA20" s="38"/>
      <c r="AB20" s="38"/>
      <c r="AC20" s="38"/>
      <c r="AD20" s="38"/>
      <c r="AE20" s="38"/>
    </row>
    <row r="21" s="2" customFormat="1" ht="6.96" customHeight="1">
      <c r="A21" s="38"/>
      <c r="B21" s="39"/>
      <c r="C21" s="38"/>
      <c r="D21" s="38"/>
      <c r="E21" s="38"/>
      <c r="F21" s="38"/>
      <c r="G21" s="38"/>
      <c r="H21" s="38"/>
      <c r="I21" s="38"/>
      <c r="J21" s="38"/>
      <c r="K21" s="38"/>
      <c r="L21" s="55"/>
      <c r="S21" s="38"/>
      <c r="T21" s="38"/>
      <c r="U21" s="38"/>
      <c r="V21" s="38"/>
      <c r="W21" s="38"/>
      <c r="X21" s="38"/>
      <c r="Y21" s="38"/>
      <c r="Z21" s="38"/>
      <c r="AA21" s="38"/>
      <c r="AB21" s="38"/>
      <c r="AC21" s="38"/>
      <c r="AD21" s="38"/>
      <c r="AE21" s="38"/>
    </row>
    <row r="22" s="2" customFormat="1" ht="12" customHeight="1">
      <c r="A22" s="38"/>
      <c r="B22" s="39"/>
      <c r="C22" s="38"/>
      <c r="D22" s="32" t="s">
        <v>31</v>
      </c>
      <c r="E22" s="38"/>
      <c r="F22" s="38"/>
      <c r="G22" s="38"/>
      <c r="H22" s="38"/>
      <c r="I22" s="32" t="s">
        <v>24</v>
      </c>
      <c r="J22" s="27" t="s">
        <v>32</v>
      </c>
      <c r="K22" s="38"/>
      <c r="L22" s="55"/>
      <c r="S22" s="38"/>
      <c r="T22" s="38"/>
      <c r="U22" s="38"/>
      <c r="V22" s="38"/>
      <c r="W22" s="38"/>
      <c r="X22" s="38"/>
      <c r="Y22" s="38"/>
      <c r="Z22" s="38"/>
      <c r="AA22" s="38"/>
      <c r="AB22" s="38"/>
      <c r="AC22" s="38"/>
      <c r="AD22" s="38"/>
      <c r="AE22" s="38"/>
    </row>
    <row r="23" s="2" customFormat="1" ht="18" customHeight="1">
      <c r="A23" s="38"/>
      <c r="B23" s="39"/>
      <c r="C23" s="38"/>
      <c r="D23" s="38"/>
      <c r="E23" s="27" t="s">
        <v>33</v>
      </c>
      <c r="F23" s="38"/>
      <c r="G23" s="38"/>
      <c r="H23" s="38"/>
      <c r="I23" s="32" t="s">
        <v>27</v>
      </c>
      <c r="J23" s="27" t="s">
        <v>34</v>
      </c>
      <c r="K23" s="38"/>
      <c r="L23" s="55"/>
      <c r="S23" s="38"/>
      <c r="T23" s="38"/>
      <c r="U23" s="38"/>
      <c r="V23" s="38"/>
      <c r="W23" s="38"/>
      <c r="X23" s="38"/>
      <c r="Y23" s="38"/>
      <c r="Z23" s="38"/>
      <c r="AA23" s="38"/>
      <c r="AB23" s="38"/>
      <c r="AC23" s="38"/>
      <c r="AD23" s="38"/>
      <c r="AE23" s="38"/>
    </row>
    <row r="24" s="2" customFormat="1" ht="6.96" customHeight="1">
      <c r="A24" s="38"/>
      <c r="B24" s="39"/>
      <c r="C24" s="38"/>
      <c r="D24" s="38"/>
      <c r="E24" s="38"/>
      <c r="F24" s="38"/>
      <c r="G24" s="38"/>
      <c r="H24" s="38"/>
      <c r="I24" s="38"/>
      <c r="J24" s="38"/>
      <c r="K24" s="38"/>
      <c r="L24" s="55"/>
      <c r="S24" s="38"/>
      <c r="T24" s="38"/>
      <c r="U24" s="38"/>
      <c r="V24" s="38"/>
      <c r="W24" s="38"/>
      <c r="X24" s="38"/>
      <c r="Y24" s="38"/>
      <c r="Z24" s="38"/>
      <c r="AA24" s="38"/>
      <c r="AB24" s="38"/>
      <c r="AC24" s="38"/>
      <c r="AD24" s="38"/>
      <c r="AE24" s="38"/>
    </row>
    <row r="25" s="2" customFormat="1" ht="12" customHeight="1">
      <c r="A25" s="38"/>
      <c r="B25" s="39"/>
      <c r="C25" s="38"/>
      <c r="D25" s="32" t="s">
        <v>36</v>
      </c>
      <c r="E25" s="38"/>
      <c r="F25" s="38"/>
      <c r="G25" s="38"/>
      <c r="H25" s="38"/>
      <c r="I25" s="32" t="s">
        <v>24</v>
      </c>
      <c r="J25" s="27" t="str">
        <f>IF('Rekapitulace stavby'!AN19="","",'Rekapitulace stavby'!AN19)</f>
        <v/>
      </c>
      <c r="K25" s="38"/>
      <c r="L25" s="55"/>
      <c r="S25" s="38"/>
      <c r="T25" s="38"/>
      <c r="U25" s="38"/>
      <c r="V25" s="38"/>
      <c r="W25" s="38"/>
      <c r="X25" s="38"/>
      <c r="Y25" s="38"/>
      <c r="Z25" s="38"/>
      <c r="AA25" s="38"/>
      <c r="AB25" s="38"/>
      <c r="AC25" s="38"/>
      <c r="AD25" s="38"/>
      <c r="AE25" s="38"/>
    </row>
    <row r="26" s="2" customFormat="1" ht="18" customHeight="1">
      <c r="A26" s="38"/>
      <c r="B26" s="39"/>
      <c r="C26" s="38"/>
      <c r="D26" s="38"/>
      <c r="E26" s="27" t="str">
        <f>IF('Rekapitulace stavby'!E20="","",'Rekapitulace stavby'!E20)</f>
        <v xml:space="preserve"> </v>
      </c>
      <c r="F26" s="38"/>
      <c r="G26" s="38"/>
      <c r="H26" s="38"/>
      <c r="I26" s="32" t="s">
        <v>27</v>
      </c>
      <c r="J26" s="27" t="str">
        <f>IF('Rekapitulace stavby'!AN20="","",'Rekapitulace stavby'!AN20)</f>
        <v/>
      </c>
      <c r="K26" s="38"/>
      <c r="L26" s="55"/>
      <c r="S26" s="38"/>
      <c r="T26" s="38"/>
      <c r="U26" s="38"/>
      <c r="V26" s="38"/>
      <c r="W26" s="38"/>
      <c r="X26" s="38"/>
      <c r="Y26" s="38"/>
      <c r="Z26" s="38"/>
      <c r="AA26" s="38"/>
      <c r="AB26" s="38"/>
      <c r="AC26" s="38"/>
      <c r="AD26" s="38"/>
      <c r="AE26" s="38"/>
    </row>
    <row r="27" s="2" customFormat="1" ht="6.96" customHeight="1">
      <c r="A27" s="38"/>
      <c r="B27" s="39"/>
      <c r="C27" s="38"/>
      <c r="D27" s="38"/>
      <c r="E27" s="38"/>
      <c r="F27" s="38"/>
      <c r="G27" s="38"/>
      <c r="H27" s="38"/>
      <c r="I27" s="38"/>
      <c r="J27" s="38"/>
      <c r="K27" s="38"/>
      <c r="L27" s="55"/>
      <c r="S27" s="38"/>
      <c r="T27" s="38"/>
      <c r="U27" s="38"/>
      <c r="V27" s="38"/>
      <c r="W27" s="38"/>
      <c r="X27" s="38"/>
      <c r="Y27" s="38"/>
      <c r="Z27" s="38"/>
      <c r="AA27" s="38"/>
      <c r="AB27" s="38"/>
      <c r="AC27" s="38"/>
      <c r="AD27" s="38"/>
      <c r="AE27" s="38"/>
    </row>
    <row r="28" s="2" customFormat="1" ht="12" customHeight="1">
      <c r="A28" s="38"/>
      <c r="B28" s="39"/>
      <c r="C28" s="38"/>
      <c r="D28" s="32" t="s">
        <v>37</v>
      </c>
      <c r="E28" s="38"/>
      <c r="F28" s="38"/>
      <c r="G28" s="38"/>
      <c r="H28" s="38"/>
      <c r="I28" s="38"/>
      <c r="J28" s="38"/>
      <c r="K28" s="38"/>
      <c r="L28" s="55"/>
      <c r="S28" s="38"/>
      <c r="T28" s="38"/>
      <c r="U28" s="38"/>
      <c r="V28" s="38"/>
      <c r="W28" s="38"/>
      <c r="X28" s="38"/>
      <c r="Y28" s="38"/>
      <c r="Z28" s="38"/>
      <c r="AA28" s="38"/>
      <c r="AB28" s="38"/>
      <c r="AC28" s="38"/>
      <c r="AD28" s="38"/>
      <c r="AE28" s="38"/>
    </row>
    <row r="29" s="8" customFormat="1" ht="16.5" customHeight="1">
      <c r="A29" s="130"/>
      <c r="B29" s="131"/>
      <c r="C29" s="130"/>
      <c r="D29" s="130"/>
      <c r="E29" s="36" t="s">
        <v>1</v>
      </c>
      <c r="F29" s="36"/>
      <c r="G29" s="36"/>
      <c r="H29" s="36"/>
      <c r="I29" s="130"/>
      <c r="J29" s="130"/>
      <c r="K29" s="130"/>
      <c r="L29" s="132"/>
      <c r="S29" s="130"/>
      <c r="T29" s="130"/>
      <c r="U29" s="130"/>
      <c r="V29" s="130"/>
      <c r="W29" s="130"/>
      <c r="X29" s="130"/>
      <c r="Y29" s="130"/>
      <c r="Z29" s="130"/>
      <c r="AA29" s="130"/>
      <c r="AB29" s="130"/>
      <c r="AC29" s="130"/>
      <c r="AD29" s="130"/>
      <c r="AE29" s="130"/>
    </row>
    <row r="30" s="2" customFormat="1" ht="6.96" customHeight="1">
      <c r="A30" s="38"/>
      <c r="B30" s="39"/>
      <c r="C30" s="38"/>
      <c r="D30" s="38"/>
      <c r="E30" s="38"/>
      <c r="F30" s="38"/>
      <c r="G30" s="38"/>
      <c r="H30" s="38"/>
      <c r="I30" s="38"/>
      <c r="J30" s="38"/>
      <c r="K30" s="38"/>
      <c r="L30" s="55"/>
      <c r="S30" s="38"/>
      <c r="T30" s="38"/>
      <c r="U30" s="38"/>
      <c r="V30" s="38"/>
      <c r="W30" s="38"/>
      <c r="X30" s="38"/>
      <c r="Y30" s="38"/>
      <c r="Z30" s="38"/>
      <c r="AA30" s="38"/>
      <c r="AB30" s="38"/>
      <c r="AC30" s="38"/>
      <c r="AD30" s="38"/>
      <c r="AE30" s="38"/>
    </row>
    <row r="31" s="2" customFormat="1" ht="6.96" customHeight="1">
      <c r="A31" s="38"/>
      <c r="B31" s="39"/>
      <c r="C31" s="38"/>
      <c r="D31" s="90"/>
      <c r="E31" s="90"/>
      <c r="F31" s="90"/>
      <c r="G31" s="90"/>
      <c r="H31" s="90"/>
      <c r="I31" s="90"/>
      <c r="J31" s="90"/>
      <c r="K31" s="90"/>
      <c r="L31" s="55"/>
      <c r="S31" s="38"/>
      <c r="T31" s="38"/>
      <c r="U31" s="38"/>
      <c r="V31" s="38"/>
      <c r="W31" s="38"/>
      <c r="X31" s="38"/>
      <c r="Y31" s="38"/>
      <c r="Z31" s="38"/>
      <c r="AA31" s="38"/>
      <c r="AB31" s="38"/>
      <c r="AC31" s="38"/>
      <c r="AD31" s="38"/>
      <c r="AE31" s="38"/>
    </row>
    <row r="32" s="2" customFormat="1" ht="25.44" customHeight="1">
      <c r="A32" s="38"/>
      <c r="B32" s="39"/>
      <c r="C32" s="38"/>
      <c r="D32" s="133" t="s">
        <v>39</v>
      </c>
      <c r="E32" s="38"/>
      <c r="F32" s="38"/>
      <c r="G32" s="38"/>
      <c r="H32" s="38"/>
      <c r="I32" s="38"/>
      <c r="J32" s="96">
        <f>ROUND(J128, 2)</f>
        <v>0</v>
      </c>
      <c r="K32" s="38"/>
      <c r="L32" s="55"/>
      <c r="S32" s="38"/>
      <c r="T32" s="38"/>
      <c r="U32" s="38"/>
      <c r="V32" s="38"/>
      <c r="W32" s="38"/>
      <c r="X32" s="38"/>
      <c r="Y32" s="38"/>
      <c r="Z32" s="38"/>
      <c r="AA32" s="38"/>
      <c r="AB32" s="38"/>
      <c r="AC32" s="38"/>
      <c r="AD32" s="38"/>
      <c r="AE32" s="38"/>
    </row>
    <row r="33" s="2" customFormat="1" ht="6.96" customHeight="1">
      <c r="A33" s="38"/>
      <c r="B33" s="39"/>
      <c r="C33" s="38"/>
      <c r="D33" s="90"/>
      <c r="E33" s="90"/>
      <c r="F33" s="90"/>
      <c r="G33" s="90"/>
      <c r="H33" s="90"/>
      <c r="I33" s="90"/>
      <c r="J33" s="90"/>
      <c r="K33" s="90"/>
      <c r="L33" s="55"/>
      <c r="S33" s="38"/>
      <c r="T33" s="38"/>
      <c r="U33" s="38"/>
      <c r="V33" s="38"/>
      <c r="W33" s="38"/>
      <c r="X33" s="38"/>
      <c r="Y33" s="38"/>
      <c r="Z33" s="38"/>
      <c r="AA33" s="38"/>
      <c r="AB33" s="38"/>
      <c r="AC33" s="38"/>
      <c r="AD33" s="38"/>
      <c r="AE33" s="38"/>
    </row>
    <row r="34" s="2" customFormat="1" ht="14.4" customHeight="1">
      <c r="A34" s="38"/>
      <c r="B34" s="39"/>
      <c r="C34" s="38"/>
      <c r="D34" s="38"/>
      <c r="E34" s="38"/>
      <c r="F34" s="43" t="s">
        <v>41</v>
      </c>
      <c r="G34" s="38"/>
      <c r="H34" s="38"/>
      <c r="I34" s="43" t="s">
        <v>40</v>
      </c>
      <c r="J34" s="43" t="s">
        <v>42</v>
      </c>
      <c r="K34" s="38"/>
      <c r="L34" s="55"/>
      <c r="S34" s="38"/>
      <c r="T34" s="38"/>
      <c r="U34" s="38"/>
      <c r="V34" s="38"/>
      <c r="W34" s="38"/>
      <c r="X34" s="38"/>
      <c r="Y34" s="38"/>
      <c r="Z34" s="38"/>
      <c r="AA34" s="38"/>
      <c r="AB34" s="38"/>
      <c r="AC34" s="38"/>
      <c r="AD34" s="38"/>
      <c r="AE34" s="38"/>
    </row>
    <row r="35" s="2" customFormat="1" ht="14.4" customHeight="1">
      <c r="A35" s="38"/>
      <c r="B35" s="39"/>
      <c r="C35" s="38"/>
      <c r="D35" s="134" t="s">
        <v>43</v>
      </c>
      <c r="E35" s="32" t="s">
        <v>44</v>
      </c>
      <c r="F35" s="135">
        <f>ROUND((SUM(BE128:BE284)),  2)</f>
        <v>0</v>
      </c>
      <c r="G35" s="38"/>
      <c r="H35" s="38"/>
      <c r="I35" s="136">
        <v>0.20999999999999999</v>
      </c>
      <c r="J35" s="135">
        <f>ROUND(((SUM(BE128:BE284))*I35),  2)</f>
        <v>0</v>
      </c>
      <c r="K35" s="38"/>
      <c r="L35" s="55"/>
      <c r="S35" s="38"/>
      <c r="T35" s="38"/>
      <c r="U35" s="38"/>
      <c r="V35" s="38"/>
      <c r="W35" s="38"/>
      <c r="X35" s="38"/>
      <c r="Y35" s="38"/>
      <c r="Z35" s="38"/>
      <c r="AA35" s="38"/>
      <c r="AB35" s="38"/>
      <c r="AC35" s="38"/>
      <c r="AD35" s="38"/>
      <c r="AE35" s="38"/>
    </row>
    <row r="36" s="2" customFormat="1" ht="14.4" customHeight="1">
      <c r="A36" s="38"/>
      <c r="B36" s="39"/>
      <c r="C36" s="38"/>
      <c r="D36" s="38"/>
      <c r="E36" s="32" t="s">
        <v>45</v>
      </c>
      <c r="F36" s="135">
        <f>ROUND((SUM(BF128:BF284)),  2)</f>
        <v>0</v>
      </c>
      <c r="G36" s="38"/>
      <c r="H36" s="38"/>
      <c r="I36" s="136">
        <v>0.14999999999999999</v>
      </c>
      <c r="J36" s="135">
        <f>ROUND(((SUM(BF128:BF284))*I36),  2)</f>
        <v>0</v>
      </c>
      <c r="K36" s="38"/>
      <c r="L36" s="55"/>
      <c r="S36" s="38"/>
      <c r="T36" s="38"/>
      <c r="U36" s="38"/>
      <c r="V36" s="38"/>
      <c r="W36" s="38"/>
      <c r="X36" s="38"/>
      <c r="Y36" s="38"/>
      <c r="Z36" s="38"/>
      <c r="AA36" s="38"/>
      <c r="AB36" s="38"/>
      <c r="AC36" s="38"/>
      <c r="AD36" s="38"/>
      <c r="AE36" s="38"/>
    </row>
    <row r="37" hidden="1" s="2" customFormat="1" ht="14.4" customHeight="1">
      <c r="A37" s="38"/>
      <c r="B37" s="39"/>
      <c r="C37" s="38"/>
      <c r="D37" s="38"/>
      <c r="E37" s="32" t="s">
        <v>46</v>
      </c>
      <c r="F37" s="135">
        <f>ROUND((SUM(BG128:BG284)),  2)</f>
        <v>0</v>
      </c>
      <c r="G37" s="38"/>
      <c r="H37" s="38"/>
      <c r="I37" s="136">
        <v>0.20999999999999999</v>
      </c>
      <c r="J37" s="135">
        <f>0</f>
        <v>0</v>
      </c>
      <c r="K37" s="38"/>
      <c r="L37" s="55"/>
      <c r="S37" s="38"/>
      <c r="T37" s="38"/>
      <c r="U37" s="38"/>
      <c r="V37" s="38"/>
      <c r="W37" s="38"/>
      <c r="X37" s="38"/>
      <c r="Y37" s="38"/>
      <c r="Z37" s="38"/>
      <c r="AA37" s="38"/>
      <c r="AB37" s="38"/>
      <c r="AC37" s="38"/>
      <c r="AD37" s="38"/>
      <c r="AE37" s="38"/>
    </row>
    <row r="38" hidden="1" s="2" customFormat="1" ht="14.4" customHeight="1">
      <c r="A38" s="38"/>
      <c r="B38" s="39"/>
      <c r="C38" s="38"/>
      <c r="D38" s="38"/>
      <c r="E38" s="32" t="s">
        <v>47</v>
      </c>
      <c r="F38" s="135">
        <f>ROUND((SUM(BH128:BH284)),  2)</f>
        <v>0</v>
      </c>
      <c r="G38" s="38"/>
      <c r="H38" s="38"/>
      <c r="I38" s="136">
        <v>0.14999999999999999</v>
      </c>
      <c r="J38" s="135">
        <f>0</f>
        <v>0</v>
      </c>
      <c r="K38" s="38"/>
      <c r="L38" s="55"/>
      <c r="S38" s="38"/>
      <c r="T38" s="38"/>
      <c r="U38" s="38"/>
      <c r="V38" s="38"/>
      <c r="W38" s="38"/>
      <c r="X38" s="38"/>
      <c r="Y38" s="38"/>
      <c r="Z38" s="38"/>
      <c r="AA38" s="38"/>
      <c r="AB38" s="38"/>
      <c r="AC38" s="38"/>
      <c r="AD38" s="38"/>
      <c r="AE38" s="38"/>
    </row>
    <row r="39" hidden="1" s="2" customFormat="1" ht="14.4" customHeight="1">
      <c r="A39" s="38"/>
      <c r="B39" s="39"/>
      <c r="C39" s="38"/>
      <c r="D39" s="38"/>
      <c r="E39" s="32" t="s">
        <v>48</v>
      </c>
      <c r="F39" s="135">
        <f>ROUND((SUM(BI128:BI284)),  2)</f>
        <v>0</v>
      </c>
      <c r="G39" s="38"/>
      <c r="H39" s="38"/>
      <c r="I39" s="136">
        <v>0</v>
      </c>
      <c r="J39" s="135">
        <f>0</f>
        <v>0</v>
      </c>
      <c r="K39" s="38"/>
      <c r="L39" s="55"/>
      <c r="S39" s="38"/>
      <c r="T39" s="38"/>
      <c r="U39" s="38"/>
      <c r="V39" s="38"/>
      <c r="W39" s="38"/>
      <c r="X39" s="38"/>
      <c r="Y39" s="38"/>
      <c r="Z39" s="38"/>
      <c r="AA39" s="38"/>
      <c r="AB39" s="38"/>
      <c r="AC39" s="38"/>
      <c r="AD39" s="38"/>
      <c r="AE39" s="38"/>
    </row>
    <row r="40" s="2" customFormat="1" ht="6.96" customHeight="1">
      <c r="A40" s="38"/>
      <c r="B40" s="39"/>
      <c r="C40" s="38"/>
      <c r="D40" s="38"/>
      <c r="E40" s="38"/>
      <c r="F40" s="38"/>
      <c r="G40" s="38"/>
      <c r="H40" s="38"/>
      <c r="I40" s="38"/>
      <c r="J40" s="38"/>
      <c r="K40" s="38"/>
      <c r="L40" s="55"/>
      <c r="S40" s="38"/>
      <c r="T40" s="38"/>
      <c r="U40" s="38"/>
      <c r="V40" s="38"/>
      <c r="W40" s="38"/>
      <c r="X40" s="38"/>
      <c r="Y40" s="38"/>
      <c r="Z40" s="38"/>
      <c r="AA40" s="38"/>
      <c r="AB40" s="38"/>
      <c r="AC40" s="38"/>
      <c r="AD40" s="38"/>
      <c r="AE40" s="38"/>
    </row>
    <row r="41" s="2" customFormat="1" ht="25.44" customHeight="1">
      <c r="A41" s="38"/>
      <c r="B41" s="39"/>
      <c r="C41" s="137"/>
      <c r="D41" s="138" t="s">
        <v>49</v>
      </c>
      <c r="E41" s="81"/>
      <c r="F41" s="81"/>
      <c r="G41" s="139" t="s">
        <v>50</v>
      </c>
      <c r="H41" s="140" t="s">
        <v>51</v>
      </c>
      <c r="I41" s="81"/>
      <c r="J41" s="141">
        <f>SUM(J32:J39)</f>
        <v>0</v>
      </c>
      <c r="K41" s="142"/>
      <c r="L41" s="55"/>
      <c r="S41" s="38"/>
      <c r="T41" s="38"/>
      <c r="U41" s="38"/>
      <c r="V41" s="38"/>
      <c r="W41" s="38"/>
      <c r="X41" s="38"/>
      <c r="Y41" s="38"/>
      <c r="Z41" s="38"/>
      <c r="AA41" s="38"/>
      <c r="AB41" s="38"/>
      <c r="AC41" s="38"/>
      <c r="AD41" s="38"/>
      <c r="AE41" s="38"/>
    </row>
    <row r="42" s="2" customFormat="1" ht="14.4" customHeight="1">
      <c r="A42" s="38"/>
      <c r="B42" s="39"/>
      <c r="C42" s="38"/>
      <c r="D42" s="38"/>
      <c r="E42" s="38"/>
      <c r="F42" s="38"/>
      <c r="G42" s="38"/>
      <c r="H42" s="38"/>
      <c r="I42" s="38"/>
      <c r="J42" s="38"/>
      <c r="K42" s="38"/>
      <c r="L42" s="55"/>
      <c r="S42" s="38"/>
      <c r="T42" s="38"/>
      <c r="U42" s="38"/>
      <c r="V42" s="38"/>
      <c r="W42" s="38"/>
      <c r="X42" s="38"/>
      <c r="Y42" s="38"/>
      <c r="Z42" s="38"/>
      <c r="AA42" s="38"/>
      <c r="AB42" s="38"/>
      <c r="AC42" s="38"/>
      <c r="AD42" s="38"/>
      <c r="AE42" s="38"/>
    </row>
    <row r="43" s="1" customFormat="1" ht="14.4" customHeight="1">
      <c r="B43" s="22"/>
      <c r="L43" s="22"/>
    </row>
    <row r="44" s="1" customFormat="1" ht="14.4" customHeight="1">
      <c r="B44" s="22"/>
      <c r="L44" s="22"/>
    </row>
    <row r="45" s="1" customFormat="1" ht="14.4" customHeight="1">
      <c r="B45" s="22"/>
      <c r="L45" s="22"/>
    </row>
    <row r="46" s="1" customFormat="1" ht="14.4" customHeight="1">
      <c r="B46" s="22"/>
      <c r="L46" s="22"/>
    </row>
    <row r="47" s="1" customFormat="1" ht="14.4" customHeight="1">
      <c r="B47" s="22"/>
      <c r="L47" s="22"/>
    </row>
    <row r="48" s="1" customFormat="1" ht="14.4" customHeight="1">
      <c r="B48" s="22"/>
      <c r="L48" s="22"/>
    </row>
    <row r="49" s="1" customFormat="1" ht="14.4" customHeight="1">
      <c r="B49" s="22"/>
      <c r="L49" s="22"/>
    </row>
    <row r="50" s="2" customFormat="1" ht="14.4" customHeight="1">
      <c r="B50" s="55"/>
      <c r="D50" s="56" t="s">
        <v>52</v>
      </c>
      <c r="E50" s="57"/>
      <c r="F50" s="57"/>
      <c r="G50" s="56" t="s">
        <v>53</v>
      </c>
      <c r="H50" s="57"/>
      <c r="I50" s="57"/>
      <c r="J50" s="57"/>
      <c r="K50" s="57"/>
      <c r="L50" s="55"/>
    </row>
    <row r="51">
      <c r="B51" s="22"/>
      <c r="L51" s="22"/>
    </row>
    <row r="52">
      <c r="B52" s="22"/>
      <c r="L52" s="22"/>
    </row>
    <row r="53">
      <c r="B53" s="22"/>
      <c r="L53" s="22"/>
    </row>
    <row r="54">
      <c r="B54" s="22"/>
      <c r="L54" s="22"/>
    </row>
    <row r="55">
      <c r="B55" s="22"/>
      <c r="L55" s="22"/>
    </row>
    <row r="56">
      <c r="B56" s="22"/>
      <c r="L56" s="22"/>
    </row>
    <row r="57">
      <c r="B57" s="22"/>
      <c r="L57" s="22"/>
    </row>
    <row r="58">
      <c r="B58" s="22"/>
      <c r="L58" s="22"/>
    </row>
    <row r="59">
      <c r="B59" s="22"/>
      <c r="L59" s="22"/>
    </row>
    <row r="60">
      <c r="B60" s="22"/>
      <c r="L60" s="22"/>
    </row>
    <row r="61" s="2" customFormat="1">
      <c r="A61" s="38"/>
      <c r="B61" s="39"/>
      <c r="C61" s="38"/>
      <c r="D61" s="58" t="s">
        <v>54</v>
      </c>
      <c r="E61" s="41"/>
      <c r="F61" s="143" t="s">
        <v>55</v>
      </c>
      <c r="G61" s="58" t="s">
        <v>54</v>
      </c>
      <c r="H61" s="41"/>
      <c r="I61" s="41"/>
      <c r="J61" s="144" t="s">
        <v>55</v>
      </c>
      <c r="K61" s="41"/>
      <c r="L61" s="55"/>
      <c r="S61" s="38"/>
      <c r="T61" s="38"/>
      <c r="U61" s="38"/>
      <c r="V61" s="38"/>
      <c r="W61" s="38"/>
      <c r="X61" s="38"/>
      <c r="Y61" s="38"/>
      <c r="Z61" s="38"/>
      <c r="AA61" s="38"/>
      <c r="AB61" s="38"/>
      <c r="AC61" s="38"/>
      <c r="AD61" s="38"/>
      <c r="AE61" s="38"/>
    </row>
    <row r="62">
      <c r="B62" s="22"/>
      <c r="L62" s="22"/>
    </row>
    <row r="63">
      <c r="B63" s="22"/>
      <c r="L63" s="22"/>
    </row>
    <row r="64">
      <c r="B64" s="22"/>
      <c r="L64" s="22"/>
    </row>
    <row r="65" s="2" customFormat="1">
      <c r="A65" s="38"/>
      <c r="B65" s="39"/>
      <c r="C65" s="38"/>
      <c r="D65" s="56" t="s">
        <v>56</v>
      </c>
      <c r="E65" s="59"/>
      <c r="F65" s="59"/>
      <c r="G65" s="56" t="s">
        <v>57</v>
      </c>
      <c r="H65" s="59"/>
      <c r="I65" s="59"/>
      <c r="J65" s="59"/>
      <c r="K65" s="59"/>
      <c r="L65" s="55"/>
      <c r="S65" s="38"/>
      <c r="T65" s="38"/>
      <c r="U65" s="38"/>
      <c r="V65" s="38"/>
      <c r="W65" s="38"/>
      <c r="X65" s="38"/>
      <c r="Y65" s="38"/>
      <c r="Z65" s="38"/>
      <c r="AA65" s="38"/>
      <c r="AB65" s="38"/>
      <c r="AC65" s="38"/>
      <c r="AD65" s="38"/>
      <c r="AE65" s="38"/>
    </row>
    <row r="66">
      <c r="B66" s="22"/>
      <c r="L66" s="22"/>
    </row>
    <row r="67">
      <c r="B67" s="22"/>
      <c r="L67" s="22"/>
    </row>
    <row r="68">
      <c r="B68" s="22"/>
      <c r="L68" s="22"/>
    </row>
    <row r="69">
      <c r="B69" s="22"/>
      <c r="L69" s="22"/>
    </row>
    <row r="70">
      <c r="B70" s="22"/>
      <c r="L70" s="22"/>
    </row>
    <row r="71">
      <c r="B71" s="22"/>
      <c r="L71" s="22"/>
    </row>
    <row r="72">
      <c r="B72" s="22"/>
      <c r="L72" s="22"/>
    </row>
    <row r="73">
      <c r="B73" s="22"/>
      <c r="L73" s="22"/>
    </row>
    <row r="74">
      <c r="B74" s="22"/>
      <c r="L74" s="22"/>
    </row>
    <row r="75">
      <c r="B75" s="22"/>
      <c r="L75" s="22"/>
    </row>
    <row r="76" s="2" customFormat="1">
      <c r="A76" s="38"/>
      <c r="B76" s="39"/>
      <c r="C76" s="38"/>
      <c r="D76" s="58" t="s">
        <v>54</v>
      </c>
      <c r="E76" s="41"/>
      <c r="F76" s="143" t="s">
        <v>55</v>
      </c>
      <c r="G76" s="58" t="s">
        <v>54</v>
      </c>
      <c r="H76" s="41"/>
      <c r="I76" s="41"/>
      <c r="J76" s="144" t="s">
        <v>55</v>
      </c>
      <c r="K76" s="41"/>
      <c r="L76" s="55"/>
      <c r="S76" s="38"/>
      <c r="T76" s="38"/>
      <c r="U76" s="38"/>
      <c r="V76" s="38"/>
      <c r="W76" s="38"/>
      <c r="X76" s="38"/>
      <c r="Y76" s="38"/>
      <c r="Z76" s="38"/>
      <c r="AA76" s="38"/>
      <c r="AB76" s="38"/>
      <c r="AC76" s="38"/>
      <c r="AD76" s="38"/>
      <c r="AE76" s="38"/>
    </row>
    <row r="77" s="2" customFormat="1" ht="14.4" customHeight="1">
      <c r="A77" s="38"/>
      <c r="B77" s="60"/>
      <c r="C77" s="61"/>
      <c r="D77" s="61"/>
      <c r="E77" s="61"/>
      <c r="F77" s="61"/>
      <c r="G77" s="61"/>
      <c r="H77" s="61"/>
      <c r="I77" s="61"/>
      <c r="J77" s="61"/>
      <c r="K77" s="61"/>
      <c r="L77" s="55"/>
      <c r="S77" s="38"/>
      <c r="T77" s="38"/>
      <c r="U77" s="38"/>
      <c r="V77" s="38"/>
      <c r="W77" s="38"/>
      <c r="X77" s="38"/>
      <c r="Y77" s="38"/>
      <c r="Z77" s="38"/>
      <c r="AA77" s="38"/>
      <c r="AB77" s="38"/>
      <c r="AC77" s="38"/>
      <c r="AD77" s="38"/>
      <c r="AE77" s="38"/>
    </row>
    <row r="81" s="2" customFormat="1" ht="6.96" customHeight="1">
      <c r="A81" s="38"/>
      <c r="B81" s="62"/>
      <c r="C81" s="63"/>
      <c r="D81" s="63"/>
      <c r="E81" s="63"/>
      <c r="F81" s="63"/>
      <c r="G81" s="63"/>
      <c r="H81" s="63"/>
      <c r="I81" s="63"/>
      <c r="J81" s="63"/>
      <c r="K81" s="63"/>
      <c r="L81" s="55"/>
      <c r="S81" s="38"/>
      <c r="T81" s="38"/>
      <c r="U81" s="38"/>
      <c r="V81" s="38"/>
      <c r="W81" s="38"/>
      <c r="X81" s="38"/>
      <c r="Y81" s="38"/>
      <c r="Z81" s="38"/>
      <c r="AA81" s="38"/>
      <c r="AB81" s="38"/>
      <c r="AC81" s="38"/>
      <c r="AD81" s="38"/>
      <c r="AE81" s="38"/>
    </row>
    <row r="82" s="2" customFormat="1" ht="24.96" customHeight="1">
      <c r="A82" s="38"/>
      <c r="B82" s="39"/>
      <c r="C82" s="23" t="s">
        <v>176</v>
      </c>
      <c r="D82" s="38"/>
      <c r="E82" s="38"/>
      <c r="F82" s="38"/>
      <c r="G82" s="38"/>
      <c r="H82" s="38"/>
      <c r="I82" s="38"/>
      <c r="J82" s="38"/>
      <c r="K82" s="38"/>
      <c r="L82" s="55"/>
      <c r="S82" s="38"/>
      <c r="T82" s="38"/>
      <c r="U82" s="38"/>
      <c r="V82" s="38"/>
      <c r="W82" s="38"/>
      <c r="X82" s="38"/>
      <c r="Y82" s="38"/>
      <c r="Z82" s="38"/>
      <c r="AA82" s="38"/>
      <c r="AB82" s="38"/>
      <c r="AC82" s="38"/>
      <c r="AD82" s="38"/>
      <c r="AE82" s="38"/>
    </row>
    <row r="83" s="2" customFormat="1" ht="6.96" customHeight="1">
      <c r="A83" s="38"/>
      <c r="B83" s="39"/>
      <c r="C83" s="38"/>
      <c r="D83" s="38"/>
      <c r="E83" s="38"/>
      <c r="F83" s="38"/>
      <c r="G83" s="38"/>
      <c r="H83" s="38"/>
      <c r="I83" s="38"/>
      <c r="J83" s="38"/>
      <c r="K83" s="38"/>
      <c r="L83" s="55"/>
      <c r="S83" s="38"/>
      <c r="T83" s="38"/>
      <c r="U83" s="38"/>
      <c r="V83" s="38"/>
      <c r="W83" s="38"/>
      <c r="X83" s="38"/>
      <c r="Y83" s="38"/>
      <c r="Z83" s="38"/>
      <c r="AA83" s="38"/>
      <c r="AB83" s="38"/>
      <c r="AC83" s="38"/>
      <c r="AD83" s="38"/>
      <c r="AE83" s="38"/>
    </row>
    <row r="84" s="2" customFormat="1" ht="12" customHeight="1">
      <c r="A84" s="38"/>
      <c r="B84" s="39"/>
      <c r="C84" s="32" t="s">
        <v>15</v>
      </c>
      <c r="D84" s="38"/>
      <c r="E84" s="38"/>
      <c r="F84" s="38"/>
      <c r="G84" s="38"/>
      <c r="H84" s="38"/>
      <c r="I84" s="38"/>
      <c r="J84" s="38"/>
      <c r="K84" s="38"/>
      <c r="L84" s="55"/>
      <c r="S84" s="38"/>
      <c r="T84" s="38"/>
      <c r="U84" s="38"/>
      <c r="V84" s="38"/>
      <c r="W84" s="38"/>
      <c r="X84" s="38"/>
      <c r="Y84" s="38"/>
      <c r="Z84" s="38"/>
      <c r="AA84" s="38"/>
      <c r="AB84" s="38"/>
      <c r="AC84" s="38"/>
      <c r="AD84" s="38"/>
      <c r="AE84" s="38"/>
    </row>
    <row r="85" s="2" customFormat="1" ht="16.5" customHeight="1">
      <c r="A85" s="38"/>
      <c r="B85" s="39"/>
      <c r="C85" s="38"/>
      <c r="D85" s="38"/>
      <c r="E85" s="129" t="str">
        <f>E7</f>
        <v>SN Žireč</v>
      </c>
      <c r="F85" s="32"/>
      <c r="G85" s="32"/>
      <c r="H85" s="32"/>
      <c r="I85" s="38"/>
      <c r="J85" s="38"/>
      <c r="K85" s="38"/>
      <c r="L85" s="55"/>
      <c r="S85" s="38"/>
      <c r="T85" s="38"/>
      <c r="U85" s="38"/>
      <c r="V85" s="38"/>
      <c r="W85" s="38"/>
      <c r="X85" s="38"/>
      <c r="Y85" s="38"/>
      <c r="Z85" s="38"/>
      <c r="AA85" s="38"/>
      <c r="AB85" s="38"/>
      <c r="AC85" s="38"/>
      <c r="AD85" s="38"/>
      <c r="AE85" s="38"/>
    </row>
    <row r="86" s="1" customFormat="1" ht="12" customHeight="1">
      <c r="B86" s="22"/>
      <c r="C86" s="32" t="s">
        <v>171</v>
      </c>
      <c r="L86" s="22"/>
    </row>
    <row r="87" s="2" customFormat="1" ht="16.5" customHeight="1">
      <c r="A87" s="38"/>
      <c r="B87" s="39"/>
      <c r="C87" s="38"/>
      <c r="D87" s="38"/>
      <c r="E87" s="129" t="s">
        <v>549</v>
      </c>
      <c r="F87" s="38"/>
      <c r="G87" s="38"/>
      <c r="H87" s="38"/>
      <c r="I87" s="38"/>
      <c r="J87" s="38"/>
      <c r="K87" s="38"/>
      <c r="L87" s="55"/>
      <c r="S87" s="38"/>
      <c r="T87" s="38"/>
      <c r="U87" s="38"/>
      <c r="V87" s="38"/>
      <c r="W87" s="38"/>
      <c r="X87" s="38"/>
      <c r="Y87" s="38"/>
      <c r="Z87" s="38"/>
      <c r="AA87" s="38"/>
      <c r="AB87" s="38"/>
      <c r="AC87" s="38"/>
      <c r="AD87" s="38"/>
      <c r="AE87" s="38"/>
    </row>
    <row r="88" s="2" customFormat="1" ht="12" customHeight="1">
      <c r="A88" s="38"/>
      <c r="B88" s="39"/>
      <c r="C88" s="32" t="s">
        <v>173</v>
      </c>
      <c r="D88" s="38"/>
      <c r="E88" s="38"/>
      <c r="F88" s="38"/>
      <c r="G88" s="38"/>
      <c r="H88" s="38"/>
      <c r="I88" s="38"/>
      <c r="J88" s="38"/>
      <c r="K88" s="38"/>
      <c r="L88" s="55"/>
      <c r="S88" s="38"/>
      <c r="T88" s="38"/>
      <c r="U88" s="38"/>
      <c r="V88" s="38"/>
      <c r="W88" s="38"/>
      <c r="X88" s="38"/>
      <c r="Y88" s="38"/>
      <c r="Z88" s="38"/>
      <c r="AA88" s="38"/>
      <c r="AB88" s="38"/>
      <c r="AC88" s="38"/>
      <c r="AD88" s="38"/>
      <c r="AE88" s="38"/>
    </row>
    <row r="89" s="2" customFormat="1" ht="16.5" customHeight="1">
      <c r="A89" s="38"/>
      <c r="B89" s="39"/>
      <c r="C89" s="38"/>
      <c r="D89" s="38"/>
      <c r="E89" s="67" t="str">
        <f>E11</f>
        <v>SO 02.1 - Korunový přeliv</v>
      </c>
      <c r="F89" s="38"/>
      <c r="G89" s="38"/>
      <c r="H89" s="38"/>
      <c r="I89" s="38"/>
      <c r="J89" s="38"/>
      <c r="K89" s="38"/>
      <c r="L89" s="55"/>
      <c r="S89" s="38"/>
      <c r="T89" s="38"/>
      <c r="U89" s="38"/>
      <c r="V89" s="38"/>
      <c r="W89" s="38"/>
      <c r="X89" s="38"/>
      <c r="Y89" s="38"/>
      <c r="Z89" s="38"/>
      <c r="AA89" s="38"/>
      <c r="AB89" s="38"/>
      <c r="AC89" s="38"/>
      <c r="AD89" s="38"/>
      <c r="AE89" s="38"/>
    </row>
    <row r="90" s="2" customFormat="1" ht="6.96" customHeight="1">
      <c r="A90" s="38"/>
      <c r="B90" s="39"/>
      <c r="C90" s="38"/>
      <c r="D90" s="38"/>
      <c r="E90" s="38"/>
      <c r="F90" s="38"/>
      <c r="G90" s="38"/>
      <c r="H90" s="38"/>
      <c r="I90" s="38"/>
      <c r="J90" s="38"/>
      <c r="K90" s="38"/>
      <c r="L90" s="55"/>
      <c r="S90" s="38"/>
      <c r="T90" s="38"/>
      <c r="U90" s="38"/>
      <c r="V90" s="38"/>
      <c r="W90" s="38"/>
      <c r="X90" s="38"/>
      <c r="Y90" s="38"/>
      <c r="Z90" s="38"/>
      <c r="AA90" s="38"/>
      <c r="AB90" s="38"/>
      <c r="AC90" s="38"/>
      <c r="AD90" s="38"/>
      <c r="AE90" s="38"/>
    </row>
    <row r="91" s="2" customFormat="1" ht="12" customHeight="1">
      <c r="A91" s="38"/>
      <c r="B91" s="39"/>
      <c r="C91" s="32" t="s">
        <v>19</v>
      </c>
      <c r="D91" s="38"/>
      <c r="E91" s="38"/>
      <c r="F91" s="27" t="str">
        <f>F14</f>
        <v xml:space="preserve"> </v>
      </c>
      <c r="G91" s="38"/>
      <c r="H91" s="38"/>
      <c r="I91" s="32" t="s">
        <v>21</v>
      </c>
      <c r="J91" s="69" t="str">
        <f>IF(J14="","",J14)</f>
        <v>17. 12. 2018</v>
      </c>
      <c r="K91" s="38"/>
      <c r="L91" s="55"/>
      <c r="S91" s="38"/>
      <c r="T91" s="38"/>
      <c r="U91" s="38"/>
      <c r="V91" s="38"/>
      <c r="W91" s="38"/>
      <c r="X91" s="38"/>
      <c r="Y91" s="38"/>
      <c r="Z91" s="38"/>
      <c r="AA91" s="38"/>
      <c r="AB91" s="38"/>
      <c r="AC91" s="38"/>
      <c r="AD91" s="38"/>
      <c r="AE91" s="38"/>
    </row>
    <row r="92" s="2" customFormat="1" ht="6.96" customHeight="1">
      <c r="A92" s="38"/>
      <c r="B92" s="39"/>
      <c r="C92" s="38"/>
      <c r="D92" s="38"/>
      <c r="E92" s="38"/>
      <c r="F92" s="38"/>
      <c r="G92" s="38"/>
      <c r="H92" s="38"/>
      <c r="I92" s="38"/>
      <c r="J92" s="38"/>
      <c r="K92" s="38"/>
      <c r="L92" s="55"/>
      <c r="S92" s="38"/>
      <c r="T92" s="38"/>
      <c r="U92" s="38"/>
      <c r="V92" s="38"/>
      <c r="W92" s="38"/>
      <c r="X92" s="38"/>
      <c r="Y92" s="38"/>
      <c r="Z92" s="38"/>
      <c r="AA92" s="38"/>
      <c r="AB92" s="38"/>
      <c r="AC92" s="38"/>
      <c r="AD92" s="38"/>
      <c r="AE92" s="38"/>
    </row>
    <row r="93" s="2" customFormat="1" ht="25.65" customHeight="1">
      <c r="A93" s="38"/>
      <c r="B93" s="39"/>
      <c r="C93" s="32" t="s">
        <v>23</v>
      </c>
      <c r="D93" s="38"/>
      <c r="E93" s="38"/>
      <c r="F93" s="27" t="str">
        <f>E17</f>
        <v>Povodí Labe, státní podnik</v>
      </c>
      <c r="G93" s="38"/>
      <c r="H93" s="38"/>
      <c r="I93" s="32" t="s">
        <v>31</v>
      </c>
      <c r="J93" s="36" t="str">
        <f>E23</f>
        <v>Sweco Hydroprojekt a.s.</v>
      </c>
      <c r="K93" s="38"/>
      <c r="L93" s="55"/>
      <c r="S93" s="38"/>
      <c r="T93" s="38"/>
      <c r="U93" s="38"/>
      <c r="V93" s="38"/>
      <c r="W93" s="38"/>
      <c r="X93" s="38"/>
      <c r="Y93" s="38"/>
      <c r="Z93" s="38"/>
      <c r="AA93" s="38"/>
      <c r="AB93" s="38"/>
      <c r="AC93" s="38"/>
      <c r="AD93" s="38"/>
      <c r="AE93" s="38"/>
    </row>
    <row r="94" s="2" customFormat="1" ht="15.15" customHeight="1">
      <c r="A94" s="38"/>
      <c r="B94" s="39"/>
      <c r="C94" s="32" t="s">
        <v>29</v>
      </c>
      <c r="D94" s="38"/>
      <c r="E94" s="38"/>
      <c r="F94" s="27" t="str">
        <f>IF(E20="","",E20)</f>
        <v>Vyplň údaj</v>
      </c>
      <c r="G94" s="38"/>
      <c r="H94" s="38"/>
      <c r="I94" s="32" t="s">
        <v>36</v>
      </c>
      <c r="J94" s="36" t="str">
        <f>E26</f>
        <v xml:space="preserve"> </v>
      </c>
      <c r="K94" s="38"/>
      <c r="L94" s="55"/>
      <c r="S94" s="38"/>
      <c r="T94" s="38"/>
      <c r="U94" s="38"/>
      <c r="V94" s="38"/>
      <c r="W94" s="38"/>
      <c r="X94" s="38"/>
      <c r="Y94" s="38"/>
      <c r="Z94" s="38"/>
      <c r="AA94" s="38"/>
      <c r="AB94" s="38"/>
      <c r="AC94" s="38"/>
      <c r="AD94" s="38"/>
      <c r="AE94" s="38"/>
    </row>
    <row r="95" s="2" customFormat="1" ht="10.32" customHeight="1">
      <c r="A95" s="38"/>
      <c r="B95" s="39"/>
      <c r="C95" s="38"/>
      <c r="D95" s="38"/>
      <c r="E95" s="38"/>
      <c r="F95" s="38"/>
      <c r="G95" s="38"/>
      <c r="H95" s="38"/>
      <c r="I95" s="38"/>
      <c r="J95" s="38"/>
      <c r="K95" s="38"/>
      <c r="L95" s="55"/>
      <c r="S95" s="38"/>
      <c r="T95" s="38"/>
      <c r="U95" s="38"/>
      <c r="V95" s="38"/>
      <c r="W95" s="38"/>
      <c r="X95" s="38"/>
      <c r="Y95" s="38"/>
      <c r="Z95" s="38"/>
      <c r="AA95" s="38"/>
      <c r="AB95" s="38"/>
      <c r="AC95" s="38"/>
      <c r="AD95" s="38"/>
      <c r="AE95" s="38"/>
    </row>
    <row r="96" s="2" customFormat="1" ht="29.28" customHeight="1">
      <c r="A96" s="38"/>
      <c r="B96" s="39"/>
      <c r="C96" s="145" t="s">
        <v>177</v>
      </c>
      <c r="D96" s="137"/>
      <c r="E96" s="137"/>
      <c r="F96" s="137"/>
      <c r="G96" s="137"/>
      <c r="H96" s="137"/>
      <c r="I96" s="137"/>
      <c r="J96" s="146" t="s">
        <v>178</v>
      </c>
      <c r="K96" s="137"/>
      <c r="L96" s="55"/>
      <c r="S96" s="38"/>
      <c r="T96" s="38"/>
      <c r="U96" s="38"/>
      <c r="V96" s="38"/>
      <c r="W96" s="38"/>
      <c r="X96" s="38"/>
      <c r="Y96" s="38"/>
      <c r="Z96" s="38"/>
      <c r="AA96" s="38"/>
      <c r="AB96" s="38"/>
      <c r="AC96" s="38"/>
      <c r="AD96" s="38"/>
      <c r="AE96" s="38"/>
    </row>
    <row r="97" s="2" customFormat="1" ht="10.32" customHeight="1">
      <c r="A97" s="38"/>
      <c r="B97" s="39"/>
      <c r="C97" s="38"/>
      <c r="D97" s="38"/>
      <c r="E97" s="38"/>
      <c r="F97" s="38"/>
      <c r="G97" s="38"/>
      <c r="H97" s="38"/>
      <c r="I97" s="38"/>
      <c r="J97" s="38"/>
      <c r="K97" s="38"/>
      <c r="L97" s="55"/>
      <c r="S97" s="38"/>
      <c r="T97" s="38"/>
      <c r="U97" s="38"/>
      <c r="V97" s="38"/>
      <c r="W97" s="38"/>
      <c r="X97" s="38"/>
      <c r="Y97" s="38"/>
      <c r="Z97" s="38"/>
      <c r="AA97" s="38"/>
      <c r="AB97" s="38"/>
      <c r="AC97" s="38"/>
      <c r="AD97" s="38"/>
      <c r="AE97" s="38"/>
    </row>
    <row r="98" s="2" customFormat="1" ht="22.8" customHeight="1">
      <c r="A98" s="38"/>
      <c r="B98" s="39"/>
      <c r="C98" s="147" t="s">
        <v>179</v>
      </c>
      <c r="D98" s="38"/>
      <c r="E98" s="38"/>
      <c r="F98" s="38"/>
      <c r="G98" s="38"/>
      <c r="H98" s="38"/>
      <c r="I98" s="38"/>
      <c r="J98" s="96">
        <f>J128</f>
        <v>0</v>
      </c>
      <c r="K98" s="38"/>
      <c r="L98" s="55"/>
      <c r="S98" s="38"/>
      <c r="T98" s="38"/>
      <c r="U98" s="38"/>
      <c r="V98" s="38"/>
      <c r="W98" s="38"/>
      <c r="X98" s="38"/>
      <c r="Y98" s="38"/>
      <c r="Z98" s="38"/>
      <c r="AA98" s="38"/>
      <c r="AB98" s="38"/>
      <c r="AC98" s="38"/>
      <c r="AD98" s="38"/>
      <c r="AE98" s="38"/>
      <c r="AU98" s="19" t="s">
        <v>180</v>
      </c>
    </row>
    <row r="99" s="9" customFormat="1" ht="24.96" customHeight="1">
      <c r="A99" s="9"/>
      <c r="B99" s="148"/>
      <c r="C99" s="9"/>
      <c r="D99" s="149" t="s">
        <v>181</v>
      </c>
      <c r="E99" s="150"/>
      <c r="F99" s="150"/>
      <c r="G99" s="150"/>
      <c r="H99" s="150"/>
      <c r="I99" s="150"/>
      <c r="J99" s="151">
        <f>J129</f>
        <v>0</v>
      </c>
      <c r="K99" s="9"/>
      <c r="L99" s="148"/>
      <c r="S99" s="9"/>
      <c r="T99" s="9"/>
      <c r="U99" s="9"/>
      <c r="V99" s="9"/>
      <c r="W99" s="9"/>
      <c r="X99" s="9"/>
      <c r="Y99" s="9"/>
      <c r="Z99" s="9"/>
      <c r="AA99" s="9"/>
      <c r="AB99" s="9"/>
      <c r="AC99" s="9"/>
      <c r="AD99" s="9"/>
      <c r="AE99" s="9"/>
    </row>
    <row r="100" s="10" customFormat="1" ht="19.92" customHeight="1">
      <c r="A100" s="10"/>
      <c r="B100" s="152"/>
      <c r="C100" s="10"/>
      <c r="D100" s="153" t="s">
        <v>182</v>
      </c>
      <c r="E100" s="154"/>
      <c r="F100" s="154"/>
      <c r="G100" s="154"/>
      <c r="H100" s="154"/>
      <c r="I100" s="154"/>
      <c r="J100" s="155">
        <f>J130</f>
        <v>0</v>
      </c>
      <c r="K100" s="10"/>
      <c r="L100" s="152"/>
      <c r="S100" s="10"/>
      <c r="T100" s="10"/>
      <c r="U100" s="10"/>
      <c r="V100" s="10"/>
      <c r="W100" s="10"/>
      <c r="X100" s="10"/>
      <c r="Y100" s="10"/>
      <c r="Z100" s="10"/>
      <c r="AA100" s="10"/>
      <c r="AB100" s="10"/>
      <c r="AC100" s="10"/>
      <c r="AD100" s="10"/>
      <c r="AE100" s="10"/>
    </row>
    <row r="101" s="10" customFormat="1" ht="19.92" customHeight="1">
      <c r="A101" s="10"/>
      <c r="B101" s="152"/>
      <c r="C101" s="10"/>
      <c r="D101" s="153" t="s">
        <v>183</v>
      </c>
      <c r="E101" s="154"/>
      <c r="F101" s="154"/>
      <c r="G101" s="154"/>
      <c r="H101" s="154"/>
      <c r="I101" s="154"/>
      <c r="J101" s="155">
        <f>J219</f>
        <v>0</v>
      </c>
      <c r="K101" s="10"/>
      <c r="L101" s="152"/>
      <c r="S101" s="10"/>
      <c r="T101" s="10"/>
      <c r="U101" s="10"/>
      <c r="V101" s="10"/>
      <c r="W101" s="10"/>
      <c r="X101" s="10"/>
      <c r="Y101" s="10"/>
      <c r="Z101" s="10"/>
      <c r="AA101" s="10"/>
      <c r="AB101" s="10"/>
      <c r="AC101" s="10"/>
      <c r="AD101" s="10"/>
      <c r="AE101" s="10"/>
    </row>
    <row r="102" s="10" customFormat="1" ht="19.92" customHeight="1">
      <c r="A102" s="10"/>
      <c r="B102" s="152"/>
      <c r="C102" s="10"/>
      <c r="D102" s="153" t="s">
        <v>184</v>
      </c>
      <c r="E102" s="154"/>
      <c r="F102" s="154"/>
      <c r="G102" s="154"/>
      <c r="H102" s="154"/>
      <c r="I102" s="154"/>
      <c r="J102" s="155">
        <f>J235</f>
        <v>0</v>
      </c>
      <c r="K102" s="10"/>
      <c r="L102" s="152"/>
      <c r="S102" s="10"/>
      <c r="T102" s="10"/>
      <c r="U102" s="10"/>
      <c r="V102" s="10"/>
      <c r="W102" s="10"/>
      <c r="X102" s="10"/>
      <c r="Y102" s="10"/>
      <c r="Z102" s="10"/>
      <c r="AA102" s="10"/>
      <c r="AB102" s="10"/>
      <c r="AC102" s="10"/>
      <c r="AD102" s="10"/>
      <c r="AE102" s="10"/>
    </row>
    <row r="103" s="10" customFormat="1" ht="19.92" customHeight="1">
      <c r="A103" s="10"/>
      <c r="B103" s="152"/>
      <c r="C103" s="10"/>
      <c r="D103" s="153" t="s">
        <v>185</v>
      </c>
      <c r="E103" s="154"/>
      <c r="F103" s="154"/>
      <c r="G103" s="154"/>
      <c r="H103" s="154"/>
      <c r="I103" s="154"/>
      <c r="J103" s="155">
        <f>J254</f>
        <v>0</v>
      </c>
      <c r="K103" s="10"/>
      <c r="L103" s="152"/>
      <c r="S103" s="10"/>
      <c r="T103" s="10"/>
      <c r="U103" s="10"/>
      <c r="V103" s="10"/>
      <c r="W103" s="10"/>
      <c r="X103" s="10"/>
      <c r="Y103" s="10"/>
      <c r="Z103" s="10"/>
      <c r="AA103" s="10"/>
      <c r="AB103" s="10"/>
      <c r="AC103" s="10"/>
      <c r="AD103" s="10"/>
      <c r="AE103" s="10"/>
    </row>
    <row r="104" s="10" customFormat="1" ht="19.92" customHeight="1">
      <c r="A104" s="10"/>
      <c r="B104" s="152"/>
      <c r="C104" s="10"/>
      <c r="D104" s="153" t="s">
        <v>187</v>
      </c>
      <c r="E104" s="154"/>
      <c r="F104" s="154"/>
      <c r="G104" s="154"/>
      <c r="H104" s="154"/>
      <c r="I104" s="154"/>
      <c r="J104" s="155">
        <f>J273</f>
        <v>0</v>
      </c>
      <c r="K104" s="10"/>
      <c r="L104" s="152"/>
      <c r="S104" s="10"/>
      <c r="T104" s="10"/>
      <c r="U104" s="10"/>
      <c r="V104" s="10"/>
      <c r="W104" s="10"/>
      <c r="X104" s="10"/>
      <c r="Y104" s="10"/>
      <c r="Z104" s="10"/>
      <c r="AA104" s="10"/>
      <c r="AB104" s="10"/>
      <c r="AC104" s="10"/>
      <c r="AD104" s="10"/>
      <c r="AE104" s="10"/>
    </row>
    <row r="105" s="10" customFormat="1" ht="19.92" customHeight="1">
      <c r="A105" s="10"/>
      <c r="B105" s="152"/>
      <c r="C105" s="10"/>
      <c r="D105" s="153" t="s">
        <v>188</v>
      </c>
      <c r="E105" s="154"/>
      <c r="F105" s="154"/>
      <c r="G105" s="154"/>
      <c r="H105" s="154"/>
      <c r="I105" s="154"/>
      <c r="J105" s="155">
        <f>J279</f>
        <v>0</v>
      </c>
      <c r="K105" s="10"/>
      <c r="L105" s="152"/>
      <c r="S105" s="10"/>
      <c r="T105" s="10"/>
      <c r="U105" s="10"/>
      <c r="V105" s="10"/>
      <c r="W105" s="10"/>
      <c r="X105" s="10"/>
      <c r="Y105" s="10"/>
      <c r="Z105" s="10"/>
      <c r="AA105" s="10"/>
      <c r="AB105" s="10"/>
      <c r="AC105" s="10"/>
      <c r="AD105" s="10"/>
      <c r="AE105" s="10"/>
    </row>
    <row r="106" s="9" customFormat="1" ht="24.96" customHeight="1">
      <c r="A106" s="9"/>
      <c r="B106" s="148"/>
      <c r="C106" s="9"/>
      <c r="D106" s="149" t="s">
        <v>189</v>
      </c>
      <c r="E106" s="150"/>
      <c r="F106" s="150"/>
      <c r="G106" s="150"/>
      <c r="H106" s="150"/>
      <c r="I106" s="150"/>
      <c r="J106" s="151">
        <f>J282</f>
        <v>0</v>
      </c>
      <c r="K106" s="9"/>
      <c r="L106" s="148"/>
      <c r="S106" s="9"/>
      <c r="T106" s="9"/>
      <c r="U106" s="9"/>
      <c r="V106" s="9"/>
      <c r="W106" s="9"/>
      <c r="X106" s="9"/>
      <c r="Y106" s="9"/>
      <c r="Z106" s="9"/>
      <c r="AA106" s="9"/>
      <c r="AB106" s="9"/>
      <c r="AC106" s="9"/>
      <c r="AD106" s="9"/>
      <c r="AE106" s="9"/>
    </row>
    <row r="107" s="2" customFormat="1" ht="21.84" customHeight="1">
      <c r="A107" s="38"/>
      <c r="B107" s="39"/>
      <c r="C107" s="38"/>
      <c r="D107" s="38"/>
      <c r="E107" s="38"/>
      <c r="F107" s="38"/>
      <c r="G107" s="38"/>
      <c r="H107" s="38"/>
      <c r="I107" s="38"/>
      <c r="J107" s="38"/>
      <c r="K107" s="38"/>
      <c r="L107" s="55"/>
      <c r="S107" s="38"/>
      <c r="T107" s="38"/>
      <c r="U107" s="38"/>
      <c r="V107" s="38"/>
      <c r="W107" s="38"/>
      <c r="X107" s="38"/>
      <c r="Y107" s="38"/>
      <c r="Z107" s="38"/>
      <c r="AA107" s="38"/>
      <c r="AB107" s="38"/>
      <c r="AC107" s="38"/>
      <c r="AD107" s="38"/>
      <c r="AE107" s="38"/>
    </row>
    <row r="108" s="2" customFormat="1" ht="6.96" customHeight="1">
      <c r="A108" s="38"/>
      <c r="B108" s="60"/>
      <c r="C108" s="61"/>
      <c r="D108" s="61"/>
      <c r="E108" s="61"/>
      <c r="F108" s="61"/>
      <c r="G108" s="61"/>
      <c r="H108" s="61"/>
      <c r="I108" s="61"/>
      <c r="J108" s="61"/>
      <c r="K108" s="61"/>
      <c r="L108" s="55"/>
      <c r="S108" s="38"/>
      <c r="T108" s="38"/>
      <c r="U108" s="38"/>
      <c r="V108" s="38"/>
      <c r="W108" s="38"/>
      <c r="X108" s="38"/>
      <c r="Y108" s="38"/>
      <c r="Z108" s="38"/>
      <c r="AA108" s="38"/>
      <c r="AB108" s="38"/>
      <c r="AC108" s="38"/>
      <c r="AD108" s="38"/>
      <c r="AE108" s="38"/>
    </row>
    <row r="112" s="2" customFormat="1" ht="6.96" customHeight="1">
      <c r="A112" s="38"/>
      <c r="B112" s="62"/>
      <c r="C112" s="63"/>
      <c r="D112" s="63"/>
      <c r="E112" s="63"/>
      <c r="F112" s="63"/>
      <c r="G112" s="63"/>
      <c r="H112" s="63"/>
      <c r="I112" s="63"/>
      <c r="J112" s="63"/>
      <c r="K112" s="63"/>
      <c r="L112" s="55"/>
      <c r="S112" s="38"/>
      <c r="T112" s="38"/>
      <c r="U112" s="38"/>
      <c r="V112" s="38"/>
      <c r="W112" s="38"/>
      <c r="X112" s="38"/>
      <c r="Y112" s="38"/>
      <c r="Z112" s="38"/>
      <c r="AA112" s="38"/>
      <c r="AB112" s="38"/>
      <c r="AC112" s="38"/>
      <c r="AD112" s="38"/>
      <c r="AE112" s="38"/>
    </row>
    <row r="113" s="2" customFormat="1" ht="24.96" customHeight="1">
      <c r="A113" s="38"/>
      <c r="B113" s="39"/>
      <c r="C113" s="23" t="s">
        <v>190</v>
      </c>
      <c r="D113" s="38"/>
      <c r="E113" s="38"/>
      <c r="F113" s="38"/>
      <c r="G113" s="38"/>
      <c r="H113" s="38"/>
      <c r="I113" s="38"/>
      <c r="J113" s="38"/>
      <c r="K113" s="38"/>
      <c r="L113" s="55"/>
      <c r="S113" s="38"/>
      <c r="T113" s="38"/>
      <c r="U113" s="38"/>
      <c r="V113" s="38"/>
      <c r="W113" s="38"/>
      <c r="X113" s="38"/>
      <c r="Y113" s="38"/>
      <c r="Z113" s="38"/>
      <c r="AA113" s="38"/>
      <c r="AB113" s="38"/>
      <c r="AC113" s="38"/>
      <c r="AD113" s="38"/>
      <c r="AE113" s="38"/>
    </row>
    <row r="114" s="2" customFormat="1" ht="6.96" customHeight="1">
      <c r="A114" s="38"/>
      <c r="B114" s="39"/>
      <c r="C114" s="38"/>
      <c r="D114" s="38"/>
      <c r="E114" s="38"/>
      <c r="F114" s="38"/>
      <c r="G114" s="38"/>
      <c r="H114" s="38"/>
      <c r="I114" s="38"/>
      <c r="J114" s="38"/>
      <c r="K114" s="38"/>
      <c r="L114" s="55"/>
      <c r="S114" s="38"/>
      <c r="T114" s="38"/>
      <c r="U114" s="38"/>
      <c r="V114" s="38"/>
      <c r="W114" s="38"/>
      <c r="X114" s="38"/>
      <c r="Y114" s="38"/>
      <c r="Z114" s="38"/>
      <c r="AA114" s="38"/>
      <c r="AB114" s="38"/>
      <c r="AC114" s="38"/>
      <c r="AD114" s="38"/>
      <c r="AE114" s="38"/>
    </row>
    <row r="115" s="2" customFormat="1" ht="12" customHeight="1">
      <c r="A115" s="38"/>
      <c r="B115" s="39"/>
      <c r="C115" s="32" t="s">
        <v>15</v>
      </c>
      <c r="D115" s="38"/>
      <c r="E115" s="38"/>
      <c r="F115" s="38"/>
      <c r="G115" s="38"/>
      <c r="H115" s="38"/>
      <c r="I115" s="38"/>
      <c r="J115" s="38"/>
      <c r="K115" s="38"/>
      <c r="L115" s="55"/>
      <c r="S115" s="38"/>
      <c r="T115" s="38"/>
      <c r="U115" s="38"/>
      <c r="V115" s="38"/>
      <c r="W115" s="38"/>
      <c r="X115" s="38"/>
      <c r="Y115" s="38"/>
      <c r="Z115" s="38"/>
      <c r="AA115" s="38"/>
      <c r="AB115" s="38"/>
      <c r="AC115" s="38"/>
      <c r="AD115" s="38"/>
      <c r="AE115" s="38"/>
    </row>
    <row r="116" s="2" customFormat="1" ht="16.5" customHeight="1">
      <c r="A116" s="38"/>
      <c r="B116" s="39"/>
      <c r="C116" s="38"/>
      <c r="D116" s="38"/>
      <c r="E116" s="129" t="str">
        <f>E7</f>
        <v>SN Žireč</v>
      </c>
      <c r="F116" s="32"/>
      <c r="G116" s="32"/>
      <c r="H116" s="32"/>
      <c r="I116" s="38"/>
      <c r="J116" s="38"/>
      <c r="K116" s="38"/>
      <c r="L116" s="55"/>
      <c r="S116" s="38"/>
      <c r="T116" s="38"/>
      <c r="U116" s="38"/>
      <c r="V116" s="38"/>
      <c r="W116" s="38"/>
      <c r="X116" s="38"/>
      <c r="Y116" s="38"/>
      <c r="Z116" s="38"/>
      <c r="AA116" s="38"/>
      <c r="AB116" s="38"/>
      <c r="AC116" s="38"/>
      <c r="AD116" s="38"/>
      <c r="AE116" s="38"/>
    </row>
    <row r="117" s="1" customFormat="1" ht="12" customHeight="1">
      <c r="B117" s="22"/>
      <c r="C117" s="32" t="s">
        <v>171</v>
      </c>
      <c r="L117" s="22"/>
    </row>
    <row r="118" s="2" customFormat="1" ht="16.5" customHeight="1">
      <c r="A118" s="38"/>
      <c r="B118" s="39"/>
      <c r="C118" s="38"/>
      <c r="D118" s="38"/>
      <c r="E118" s="129" t="s">
        <v>549</v>
      </c>
      <c r="F118" s="38"/>
      <c r="G118" s="38"/>
      <c r="H118" s="38"/>
      <c r="I118" s="38"/>
      <c r="J118" s="38"/>
      <c r="K118" s="38"/>
      <c r="L118" s="55"/>
      <c r="S118" s="38"/>
      <c r="T118" s="38"/>
      <c r="U118" s="38"/>
      <c r="V118" s="38"/>
      <c r="W118" s="38"/>
      <c r="X118" s="38"/>
      <c r="Y118" s="38"/>
      <c r="Z118" s="38"/>
      <c r="AA118" s="38"/>
      <c r="AB118" s="38"/>
      <c r="AC118" s="38"/>
      <c r="AD118" s="38"/>
      <c r="AE118" s="38"/>
    </row>
    <row r="119" s="2" customFormat="1" ht="12" customHeight="1">
      <c r="A119" s="38"/>
      <c r="B119" s="39"/>
      <c r="C119" s="32" t="s">
        <v>173</v>
      </c>
      <c r="D119" s="38"/>
      <c r="E119" s="38"/>
      <c r="F119" s="38"/>
      <c r="G119" s="38"/>
      <c r="H119" s="38"/>
      <c r="I119" s="38"/>
      <c r="J119" s="38"/>
      <c r="K119" s="38"/>
      <c r="L119" s="55"/>
      <c r="S119" s="38"/>
      <c r="T119" s="38"/>
      <c r="U119" s="38"/>
      <c r="V119" s="38"/>
      <c r="W119" s="38"/>
      <c r="X119" s="38"/>
      <c r="Y119" s="38"/>
      <c r="Z119" s="38"/>
      <c r="AA119" s="38"/>
      <c r="AB119" s="38"/>
      <c r="AC119" s="38"/>
      <c r="AD119" s="38"/>
      <c r="AE119" s="38"/>
    </row>
    <row r="120" s="2" customFormat="1" ht="16.5" customHeight="1">
      <c r="A120" s="38"/>
      <c r="B120" s="39"/>
      <c r="C120" s="38"/>
      <c r="D120" s="38"/>
      <c r="E120" s="67" t="str">
        <f>E11</f>
        <v>SO 02.1 - Korunový přeliv</v>
      </c>
      <c r="F120" s="38"/>
      <c r="G120" s="38"/>
      <c r="H120" s="38"/>
      <c r="I120" s="38"/>
      <c r="J120" s="38"/>
      <c r="K120" s="38"/>
      <c r="L120" s="55"/>
      <c r="S120" s="38"/>
      <c r="T120" s="38"/>
      <c r="U120" s="38"/>
      <c r="V120" s="38"/>
      <c r="W120" s="38"/>
      <c r="X120" s="38"/>
      <c r="Y120" s="38"/>
      <c r="Z120" s="38"/>
      <c r="AA120" s="38"/>
      <c r="AB120" s="38"/>
      <c r="AC120" s="38"/>
      <c r="AD120" s="38"/>
      <c r="AE120" s="38"/>
    </row>
    <row r="121" s="2" customFormat="1" ht="6.96" customHeight="1">
      <c r="A121" s="38"/>
      <c r="B121" s="39"/>
      <c r="C121" s="38"/>
      <c r="D121" s="38"/>
      <c r="E121" s="38"/>
      <c r="F121" s="38"/>
      <c r="G121" s="38"/>
      <c r="H121" s="38"/>
      <c r="I121" s="38"/>
      <c r="J121" s="38"/>
      <c r="K121" s="38"/>
      <c r="L121" s="55"/>
      <c r="S121" s="38"/>
      <c r="T121" s="38"/>
      <c r="U121" s="38"/>
      <c r="V121" s="38"/>
      <c r="W121" s="38"/>
      <c r="X121" s="38"/>
      <c r="Y121" s="38"/>
      <c r="Z121" s="38"/>
      <c r="AA121" s="38"/>
      <c r="AB121" s="38"/>
      <c r="AC121" s="38"/>
      <c r="AD121" s="38"/>
      <c r="AE121" s="38"/>
    </row>
    <row r="122" s="2" customFormat="1" ht="12" customHeight="1">
      <c r="A122" s="38"/>
      <c r="B122" s="39"/>
      <c r="C122" s="32" t="s">
        <v>19</v>
      </c>
      <c r="D122" s="38"/>
      <c r="E122" s="38"/>
      <c r="F122" s="27" t="str">
        <f>F14</f>
        <v xml:space="preserve"> </v>
      </c>
      <c r="G122" s="38"/>
      <c r="H122" s="38"/>
      <c r="I122" s="32" t="s">
        <v>21</v>
      </c>
      <c r="J122" s="69" t="str">
        <f>IF(J14="","",J14)</f>
        <v>17. 12. 2018</v>
      </c>
      <c r="K122" s="38"/>
      <c r="L122" s="55"/>
      <c r="S122" s="38"/>
      <c r="T122" s="38"/>
      <c r="U122" s="38"/>
      <c r="V122" s="38"/>
      <c r="W122" s="38"/>
      <c r="X122" s="38"/>
      <c r="Y122" s="38"/>
      <c r="Z122" s="38"/>
      <c r="AA122" s="38"/>
      <c r="AB122" s="38"/>
      <c r="AC122" s="38"/>
      <c r="AD122" s="38"/>
      <c r="AE122" s="38"/>
    </row>
    <row r="123" s="2" customFormat="1" ht="6.96" customHeight="1">
      <c r="A123" s="38"/>
      <c r="B123" s="39"/>
      <c r="C123" s="38"/>
      <c r="D123" s="38"/>
      <c r="E123" s="38"/>
      <c r="F123" s="38"/>
      <c r="G123" s="38"/>
      <c r="H123" s="38"/>
      <c r="I123" s="38"/>
      <c r="J123" s="38"/>
      <c r="K123" s="38"/>
      <c r="L123" s="55"/>
      <c r="S123" s="38"/>
      <c r="T123" s="38"/>
      <c r="U123" s="38"/>
      <c r="V123" s="38"/>
      <c r="W123" s="38"/>
      <c r="X123" s="38"/>
      <c r="Y123" s="38"/>
      <c r="Z123" s="38"/>
      <c r="AA123" s="38"/>
      <c r="AB123" s="38"/>
      <c r="AC123" s="38"/>
      <c r="AD123" s="38"/>
      <c r="AE123" s="38"/>
    </row>
    <row r="124" s="2" customFormat="1" ht="25.65" customHeight="1">
      <c r="A124" s="38"/>
      <c r="B124" s="39"/>
      <c r="C124" s="32" t="s">
        <v>23</v>
      </c>
      <c r="D124" s="38"/>
      <c r="E124" s="38"/>
      <c r="F124" s="27" t="str">
        <f>E17</f>
        <v>Povodí Labe, státní podnik</v>
      </c>
      <c r="G124" s="38"/>
      <c r="H124" s="38"/>
      <c r="I124" s="32" t="s">
        <v>31</v>
      </c>
      <c r="J124" s="36" t="str">
        <f>E23</f>
        <v>Sweco Hydroprojekt a.s.</v>
      </c>
      <c r="K124" s="38"/>
      <c r="L124" s="55"/>
      <c r="S124" s="38"/>
      <c r="T124" s="38"/>
      <c r="U124" s="38"/>
      <c r="V124" s="38"/>
      <c r="W124" s="38"/>
      <c r="X124" s="38"/>
      <c r="Y124" s="38"/>
      <c r="Z124" s="38"/>
      <c r="AA124" s="38"/>
      <c r="AB124" s="38"/>
      <c r="AC124" s="38"/>
      <c r="AD124" s="38"/>
      <c r="AE124" s="38"/>
    </row>
    <row r="125" s="2" customFormat="1" ht="15.15" customHeight="1">
      <c r="A125" s="38"/>
      <c r="B125" s="39"/>
      <c r="C125" s="32" t="s">
        <v>29</v>
      </c>
      <c r="D125" s="38"/>
      <c r="E125" s="38"/>
      <c r="F125" s="27" t="str">
        <f>IF(E20="","",E20)</f>
        <v>Vyplň údaj</v>
      </c>
      <c r="G125" s="38"/>
      <c r="H125" s="38"/>
      <c r="I125" s="32" t="s">
        <v>36</v>
      </c>
      <c r="J125" s="36" t="str">
        <f>E26</f>
        <v xml:space="preserve"> </v>
      </c>
      <c r="K125" s="38"/>
      <c r="L125" s="55"/>
      <c r="S125" s="38"/>
      <c r="T125" s="38"/>
      <c r="U125" s="38"/>
      <c r="V125" s="38"/>
      <c r="W125" s="38"/>
      <c r="X125" s="38"/>
      <c r="Y125" s="38"/>
      <c r="Z125" s="38"/>
      <c r="AA125" s="38"/>
      <c r="AB125" s="38"/>
      <c r="AC125" s="38"/>
      <c r="AD125" s="38"/>
      <c r="AE125" s="38"/>
    </row>
    <row r="126" s="2" customFormat="1" ht="10.32" customHeight="1">
      <c r="A126" s="38"/>
      <c r="B126" s="39"/>
      <c r="C126" s="38"/>
      <c r="D126" s="38"/>
      <c r="E126" s="38"/>
      <c r="F126" s="38"/>
      <c r="G126" s="38"/>
      <c r="H126" s="38"/>
      <c r="I126" s="38"/>
      <c r="J126" s="38"/>
      <c r="K126" s="38"/>
      <c r="L126" s="55"/>
      <c r="S126" s="38"/>
      <c r="T126" s="38"/>
      <c r="U126" s="38"/>
      <c r="V126" s="38"/>
      <c r="W126" s="38"/>
      <c r="X126" s="38"/>
      <c r="Y126" s="38"/>
      <c r="Z126" s="38"/>
      <c r="AA126" s="38"/>
      <c r="AB126" s="38"/>
      <c r="AC126" s="38"/>
      <c r="AD126" s="38"/>
      <c r="AE126" s="38"/>
    </row>
    <row r="127" s="11" customFormat="1" ht="29.28" customHeight="1">
      <c r="A127" s="156"/>
      <c r="B127" s="157"/>
      <c r="C127" s="158" t="s">
        <v>191</v>
      </c>
      <c r="D127" s="159" t="s">
        <v>64</v>
      </c>
      <c r="E127" s="159" t="s">
        <v>60</v>
      </c>
      <c r="F127" s="159" t="s">
        <v>61</v>
      </c>
      <c r="G127" s="159" t="s">
        <v>192</v>
      </c>
      <c r="H127" s="159" t="s">
        <v>193</v>
      </c>
      <c r="I127" s="159" t="s">
        <v>194</v>
      </c>
      <c r="J127" s="159" t="s">
        <v>178</v>
      </c>
      <c r="K127" s="160" t="s">
        <v>195</v>
      </c>
      <c r="L127" s="161"/>
      <c r="M127" s="86" t="s">
        <v>1</v>
      </c>
      <c r="N127" s="87" t="s">
        <v>43</v>
      </c>
      <c r="O127" s="87" t="s">
        <v>196</v>
      </c>
      <c r="P127" s="87" t="s">
        <v>197</v>
      </c>
      <c r="Q127" s="87" t="s">
        <v>198</v>
      </c>
      <c r="R127" s="87" t="s">
        <v>199</v>
      </c>
      <c r="S127" s="87" t="s">
        <v>200</v>
      </c>
      <c r="T127" s="88" t="s">
        <v>201</v>
      </c>
      <c r="U127" s="156"/>
      <c r="V127" s="156"/>
      <c r="W127" s="156"/>
      <c r="X127" s="156"/>
      <c r="Y127" s="156"/>
      <c r="Z127" s="156"/>
      <c r="AA127" s="156"/>
      <c r="AB127" s="156"/>
      <c r="AC127" s="156"/>
      <c r="AD127" s="156"/>
      <c r="AE127" s="156"/>
    </row>
    <row r="128" s="2" customFormat="1" ht="22.8" customHeight="1">
      <c r="A128" s="38"/>
      <c r="B128" s="39"/>
      <c r="C128" s="93" t="s">
        <v>202</v>
      </c>
      <c r="D128" s="38"/>
      <c r="E128" s="38"/>
      <c r="F128" s="38"/>
      <c r="G128" s="38"/>
      <c r="H128" s="38"/>
      <c r="I128" s="38"/>
      <c r="J128" s="162">
        <f>BK128</f>
        <v>0</v>
      </c>
      <c r="K128" s="38"/>
      <c r="L128" s="39"/>
      <c r="M128" s="89"/>
      <c r="N128" s="73"/>
      <c r="O128" s="90"/>
      <c r="P128" s="163">
        <f>P129+P282</f>
        <v>0</v>
      </c>
      <c r="Q128" s="90"/>
      <c r="R128" s="163">
        <f>R129+R282</f>
        <v>1307.8013885999999</v>
      </c>
      <c r="S128" s="90"/>
      <c r="T128" s="164">
        <f>T129+T282</f>
        <v>0</v>
      </c>
      <c r="U128" s="38"/>
      <c r="V128" s="38"/>
      <c r="W128" s="38"/>
      <c r="X128" s="38"/>
      <c r="Y128" s="38"/>
      <c r="Z128" s="38"/>
      <c r="AA128" s="38"/>
      <c r="AB128" s="38"/>
      <c r="AC128" s="38"/>
      <c r="AD128" s="38"/>
      <c r="AE128" s="38"/>
      <c r="AT128" s="19" t="s">
        <v>78</v>
      </c>
      <c r="AU128" s="19" t="s">
        <v>180</v>
      </c>
      <c r="BK128" s="165">
        <f>BK129+BK282</f>
        <v>0</v>
      </c>
    </row>
    <row r="129" s="12" customFormat="1" ht="25.92" customHeight="1">
      <c r="A129" s="12"/>
      <c r="B129" s="166"/>
      <c r="C129" s="12"/>
      <c r="D129" s="167" t="s">
        <v>78</v>
      </c>
      <c r="E129" s="168" t="s">
        <v>203</v>
      </c>
      <c r="F129" s="168" t="s">
        <v>204</v>
      </c>
      <c r="G129" s="12"/>
      <c r="H129" s="12"/>
      <c r="I129" s="169"/>
      <c r="J129" s="170">
        <f>BK129</f>
        <v>0</v>
      </c>
      <c r="K129" s="12"/>
      <c r="L129" s="166"/>
      <c r="M129" s="171"/>
      <c r="N129" s="172"/>
      <c r="O129" s="172"/>
      <c r="P129" s="173">
        <f>P130+P219+P235+P254+P273+P279</f>
        <v>0</v>
      </c>
      <c r="Q129" s="172"/>
      <c r="R129" s="173">
        <f>R130+R219+R235+R254+R273+R279</f>
        <v>1307.8013885999999</v>
      </c>
      <c r="S129" s="172"/>
      <c r="T129" s="174">
        <f>T130+T219+T235+T254+T273+T279</f>
        <v>0</v>
      </c>
      <c r="U129" s="12"/>
      <c r="V129" s="12"/>
      <c r="W129" s="12"/>
      <c r="X129" s="12"/>
      <c r="Y129" s="12"/>
      <c r="Z129" s="12"/>
      <c r="AA129" s="12"/>
      <c r="AB129" s="12"/>
      <c r="AC129" s="12"/>
      <c r="AD129" s="12"/>
      <c r="AE129" s="12"/>
      <c r="AR129" s="167" t="s">
        <v>86</v>
      </c>
      <c r="AT129" s="175" t="s">
        <v>78</v>
      </c>
      <c r="AU129" s="175" t="s">
        <v>79</v>
      </c>
      <c r="AY129" s="167" t="s">
        <v>205</v>
      </c>
      <c r="BK129" s="176">
        <f>BK130+BK219+BK235+BK254+BK273+BK279</f>
        <v>0</v>
      </c>
    </row>
    <row r="130" s="12" customFormat="1" ht="22.8" customHeight="1">
      <c r="A130" s="12"/>
      <c r="B130" s="166"/>
      <c r="C130" s="12"/>
      <c r="D130" s="167" t="s">
        <v>78</v>
      </c>
      <c r="E130" s="177" t="s">
        <v>86</v>
      </c>
      <c r="F130" s="177" t="s">
        <v>206</v>
      </c>
      <c r="G130" s="12"/>
      <c r="H130" s="12"/>
      <c r="I130" s="169"/>
      <c r="J130" s="178">
        <f>BK130</f>
        <v>0</v>
      </c>
      <c r="K130" s="12"/>
      <c r="L130" s="166"/>
      <c r="M130" s="171"/>
      <c r="N130" s="172"/>
      <c r="O130" s="172"/>
      <c r="P130" s="173">
        <f>SUM(P131:P218)</f>
        <v>0</v>
      </c>
      <c r="Q130" s="172"/>
      <c r="R130" s="173">
        <f>SUM(R131:R218)</f>
        <v>53.351320000000001</v>
      </c>
      <c r="S130" s="172"/>
      <c r="T130" s="174">
        <f>SUM(T131:T218)</f>
        <v>0</v>
      </c>
      <c r="U130" s="12"/>
      <c r="V130" s="12"/>
      <c r="W130" s="12"/>
      <c r="X130" s="12"/>
      <c r="Y130" s="12"/>
      <c r="Z130" s="12"/>
      <c r="AA130" s="12"/>
      <c r="AB130" s="12"/>
      <c r="AC130" s="12"/>
      <c r="AD130" s="12"/>
      <c r="AE130" s="12"/>
      <c r="AR130" s="167" t="s">
        <v>86</v>
      </c>
      <c r="AT130" s="175" t="s">
        <v>78</v>
      </c>
      <c r="AU130" s="175" t="s">
        <v>86</v>
      </c>
      <c r="AY130" s="167" t="s">
        <v>205</v>
      </c>
      <c r="BK130" s="176">
        <f>SUM(BK131:BK218)</f>
        <v>0</v>
      </c>
    </row>
    <row r="131" s="2" customFormat="1" ht="24.15" customHeight="1">
      <c r="A131" s="38"/>
      <c r="B131" s="179"/>
      <c r="C131" s="180" t="s">
        <v>86</v>
      </c>
      <c r="D131" s="180" t="s">
        <v>207</v>
      </c>
      <c r="E131" s="181" t="s">
        <v>208</v>
      </c>
      <c r="F131" s="182" t="s">
        <v>209</v>
      </c>
      <c r="G131" s="183" t="s">
        <v>210</v>
      </c>
      <c r="H131" s="184">
        <v>2615.3299999999999</v>
      </c>
      <c r="I131" s="185"/>
      <c r="J131" s="184">
        <f>ROUND(I131*H131,2)</f>
        <v>0</v>
      </c>
      <c r="K131" s="182" t="s">
        <v>211</v>
      </c>
      <c r="L131" s="39"/>
      <c r="M131" s="186" t="s">
        <v>1</v>
      </c>
      <c r="N131" s="187" t="s">
        <v>44</v>
      </c>
      <c r="O131" s="77"/>
      <c r="P131" s="188">
        <f>O131*H131</f>
        <v>0</v>
      </c>
      <c r="Q131" s="188">
        <v>0</v>
      </c>
      <c r="R131" s="188">
        <f>Q131*H131</f>
        <v>0</v>
      </c>
      <c r="S131" s="188">
        <v>0</v>
      </c>
      <c r="T131" s="189">
        <f>S131*H131</f>
        <v>0</v>
      </c>
      <c r="U131" s="38"/>
      <c r="V131" s="38"/>
      <c r="W131" s="38"/>
      <c r="X131" s="38"/>
      <c r="Y131" s="38"/>
      <c r="Z131" s="38"/>
      <c r="AA131" s="38"/>
      <c r="AB131" s="38"/>
      <c r="AC131" s="38"/>
      <c r="AD131" s="38"/>
      <c r="AE131" s="38"/>
      <c r="AR131" s="190" t="s">
        <v>212</v>
      </c>
      <c r="AT131" s="190" t="s">
        <v>207</v>
      </c>
      <c r="AU131" s="190" t="s">
        <v>88</v>
      </c>
      <c r="AY131" s="19" t="s">
        <v>205</v>
      </c>
      <c r="BE131" s="191">
        <f>IF(N131="základní",J131,0)</f>
        <v>0</v>
      </c>
      <c r="BF131" s="191">
        <f>IF(N131="snížená",J131,0)</f>
        <v>0</v>
      </c>
      <c r="BG131" s="191">
        <f>IF(N131="zákl. přenesená",J131,0)</f>
        <v>0</v>
      </c>
      <c r="BH131" s="191">
        <f>IF(N131="sníž. přenesená",J131,0)</f>
        <v>0</v>
      </c>
      <c r="BI131" s="191">
        <f>IF(N131="nulová",J131,0)</f>
        <v>0</v>
      </c>
      <c r="BJ131" s="19" t="s">
        <v>86</v>
      </c>
      <c r="BK131" s="191">
        <f>ROUND(I131*H131,2)</f>
        <v>0</v>
      </c>
      <c r="BL131" s="19" t="s">
        <v>212</v>
      </c>
      <c r="BM131" s="190" t="s">
        <v>551</v>
      </c>
    </row>
    <row r="132" s="2" customFormat="1">
      <c r="A132" s="38"/>
      <c r="B132" s="39"/>
      <c r="C132" s="38"/>
      <c r="D132" s="192" t="s">
        <v>214</v>
      </c>
      <c r="E132" s="38"/>
      <c r="F132" s="193" t="s">
        <v>552</v>
      </c>
      <c r="G132" s="38"/>
      <c r="H132" s="38"/>
      <c r="I132" s="194"/>
      <c r="J132" s="38"/>
      <c r="K132" s="38"/>
      <c r="L132" s="39"/>
      <c r="M132" s="195"/>
      <c r="N132" s="196"/>
      <c r="O132" s="77"/>
      <c r="P132" s="77"/>
      <c r="Q132" s="77"/>
      <c r="R132" s="77"/>
      <c r="S132" s="77"/>
      <c r="T132" s="78"/>
      <c r="U132" s="38"/>
      <c r="V132" s="38"/>
      <c r="W132" s="38"/>
      <c r="X132" s="38"/>
      <c r="Y132" s="38"/>
      <c r="Z132" s="38"/>
      <c r="AA132" s="38"/>
      <c r="AB132" s="38"/>
      <c r="AC132" s="38"/>
      <c r="AD132" s="38"/>
      <c r="AE132" s="38"/>
      <c r="AT132" s="19" t="s">
        <v>214</v>
      </c>
      <c r="AU132" s="19" t="s">
        <v>88</v>
      </c>
    </row>
    <row r="133" s="2" customFormat="1">
      <c r="A133" s="38"/>
      <c r="B133" s="39"/>
      <c r="C133" s="38"/>
      <c r="D133" s="192" t="s">
        <v>216</v>
      </c>
      <c r="E133" s="38"/>
      <c r="F133" s="197" t="s">
        <v>217</v>
      </c>
      <c r="G133" s="38"/>
      <c r="H133" s="38"/>
      <c r="I133" s="194"/>
      <c r="J133" s="38"/>
      <c r="K133" s="38"/>
      <c r="L133" s="39"/>
      <c r="M133" s="195"/>
      <c r="N133" s="196"/>
      <c r="O133" s="77"/>
      <c r="P133" s="77"/>
      <c r="Q133" s="77"/>
      <c r="R133" s="77"/>
      <c r="S133" s="77"/>
      <c r="T133" s="78"/>
      <c r="U133" s="38"/>
      <c r="V133" s="38"/>
      <c r="W133" s="38"/>
      <c r="X133" s="38"/>
      <c r="Y133" s="38"/>
      <c r="Z133" s="38"/>
      <c r="AA133" s="38"/>
      <c r="AB133" s="38"/>
      <c r="AC133" s="38"/>
      <c r="AD133" s="38"/>
      <c r="AE133" s="38"/>
      <c r="AT133" s="19" t="s">
        <v>216</v>
      </c>
      <c r="AU133" s="19" t="s">
        <v>88</v>
      </c>
    </row>
    <row r="134" s="13" customFormat="1">
      <c r="A134" s="13"/>
      <c r="B134" s="198"/>
      <c r="C134" s="13"/>
      <c r="D134" s="192" t="s">
        <v>218</v>
      </c>
      <c r="E134" s="199" t="s">
        <v>1</v>
      </c>
      <c r="F134" s="200" t="s">
        <v>553</v>
      </c>
      <c r="G134" s="13"/>
      <c r="H134" s="201">
        <v>2615.3299999999999</v>
      </c>
      <c r="I134" s="202"/>
      <c r="J134" s="13"/>
      <c r="K134" s="13"/>
      <c r="L134" s="198"/>
      <c r="M134" s="203"/>
      <c r="N134" s="204"/>
      <c r="O134" s="204"/>
      <c r="P134" s="204"/>
      <c r="Q134" s="204"/>
      <c r="R134" s="204"/>
      <c r="S134" s="204"/>
      <c r="T134" s="205"/>
      <c r="U134" s="13"/>
      <c r="V134" s="13"/>
      <c r="W134" s="13"/>
      <c r="X134" s="13"/>
      <c r="Y134" s="13"/>
      <c r="Z134" s="13"/>
      <c r="AA134" s="13"/>
      <c r="AB134" s="13"/>
      <c r="AC134" s="13"/>
      <c r="AD134" s="13"/>
      <c r="AE134" s="13"/>
      <c r="AT134" s="199" t="s">
        <v>218</v>
      </c>
      <c r="AU134" s="199" t="s">
        <v>88</v>
      </c>
      <c r="AV134" s="13" t="s">
        <v>88</v>
      </c>
      <c r="AW134" s="13" t="s">
        <v>35</v>
      </c>
      <c r="AX134" s="13" t="s">
        <v>79</v>
      </c>
      <c r="AY134" s="199" t="s">
        <v>205</v>
      </c>
    </row>
    <row r="135" s="14" customFormat="1">
      <c r="A135" s="14"/>
      <c r="B135" s="206"/>
      <c r="C135" s="14"/>
      <c r="D135" s="192" t="s">
        <v>218</v>
      </c>
      <c r="E135" s="207" t="s">
        <v>1</v>
      </c>
      <c r="F135" s="208" t="s">
        <v>220</v>
      </c>
      <c r="G135" s="14"/>
      <c r="H135" s="209">
        <v>2615.3299999999999</v>
      </c>
      <c r="I135" s="210"/>
      <c r="J135" s="14"/>
      <c r="K135" s="14"/>
      <c r="L135" s="206"/>
      <c r="M135" s="211"/>
      <c r="N135" s="212"/>
      <c r="O135" s="212"/>
      <c r="P135" s="212"/>
      <c r="Q135" s="212"/>
      <c r="R135" s="212"/>
      <c r="S135" s="212"/>
      <c r="T135" s="213"/>
      <c r="U135" s="14"/>
      <c r="V135" s="14"/>
      <c r="W135" s="14"/>
      <c r="X135" s="14"/>
      <c r="Y135" s="14"/>
      <c r="Z135" s="14"/>
      <c r="AA135" s="14"/>
      <c r="AB135" s="14"/>
      <c r="AC135" s="14"/>
      <c r="AD135" s="14"/>
      <c r="AE135" s="14"/>
      <c r="AT135" s="207" t="s">
        <v>218</v>
      </c>
      <c r="AU135" s="207" t="s">
        <v>88</v>
      </c>
      <c r="AV135" s="14" t="s">
        <v>212</v>
      </c>
      <c r="AW135" s="14" t="s">
        <v>35</v>
      </c>
      <c r="AX135" s="14" t="s">
        <v>86</v>
      </c>
      <c r="AY135" s="207" t="s">
        <v>205</v>
      </c>
    </row>
    <row r="136" s="2" customFormat="1" ht="16.5" customHeight="1">
      <c r="A136" s="38"/>
      <c r="B136" s="179"/>
      <c r="C136" s="214" t="s">
        <v>88</v>
      </c>
      <c r="D136" s="214" t="s">
        <v>221</v>
      </c>
      <c r="E136" s="215" t="s">
        <v>222</v>
      </c>
      <c r="F136" s="216" t="s">
        <v>223</v>
      </c>
      <c r="G136" s="217" t="s">
        <v>224</v>
      </c>
      <c r="H136" s="218">
        <v>53.350000000000001</v>
      </c>
      <c r="I136" s="219"/>
      <c r="J136" s="218">
        <f>ROUND(I136*H136,2)</f>
        <v>0</v>
      </c>
      <c r="K136" s="216" t="s">
        <v>211</v>
      </c>
      <c r="L136" s="220"/>
      <c r="M136" s="221" t="s">
        <v>1</v>
      </c>
      <c r="N136" s="222" t="s">
        <v>44</v>
      </c>
      <c r="O136" s="77"/>
      <c r="P136" s="188">
        <f>O136*H136</f>
        <v>0</v>
      </c>
      <c r="Q136" s="188">
        <v>1</v>
      </c>
      <c r="R136" s="188">
        <f>Q136*H136</f>
        <v>53.350000000000001</v>
      </c>
      <c r="S136" s="188">
        <v>0</v>
      </c>
      <c r="T136" s="189">
        <f>S136*H136</f>
        <v>0</v>
      </c>
      <c r="U136" s="38"/>
      <c r="V136" s="38"/>
      <c r="W136" s="38"/>
      <c r="X136" s="38"/>
      <c r="Y136" s="38"/>
      <c r="Z136" s="38"/>
      <c r="AA136" s="38"/>
      <c r="AB136" s="38"/>
      <c r="AC136" s="38"/>
      <c r="AD136" s="38"/>
      <c r="AE136" s="38"/>
      <c r="AR136" s="190" t="s">
        <v>225</v>
      </c>
      <c r="AT136" s="190" t="s">
        <v>221</v>
      </c>
      <c r="AU136" s="190" t="s">
        <v>88</v>
      </c>
      <c r="AY136" s="19" t="s">
        <v>205</v>
      </c>
      <c r="BE136" s="191">
        <f>IF(N136="základní",J136,0)</f>
        <v>0</v>
      </c>
      <c r="BF136" s="191">
        <f>IF(N136="snížená",J136,0)</f>
        <v>0</v>
      </c>
      <c r="BG136" s="191">
        <f>IF(N136="zákl. přenesená",J136,0)</f>
        <v>0</v>
      </c>
      <c r="BH136" s="191">
        <f>IF(N136="sníž. přenesená",J136,0)</f>
        <v>0</v>
      </c>
      <c r="BI136" s="191">
        <f>IF(N136="nulová",J136,0)</f>
        <v>0</v>
      </c>
      <c r="BJ136" s="19" t="s">
        <v>86</v>
      </c>
      <c r="BK136" s="191">
        <f>ROUND(I136*H136,2)</f>
        <v>0</v>
      </c>
      <c r="BL136" s="19" t="s">
        <v>212</v>
      </c>
      <c r="BM136" s="190" t="s">
        <v>554</v>
      </c>
    </row>
    <row r="137" s="2" customFormat="1">
      <c r="A137" s="38"/>
      <c r="B137" s="39"/>
      <c r="C137" s="38"/>
      <c r="D137" s="192" t="s">
        <v>214</v>
      </c>
      <c r="E137" s="38"/>
      <c r="F137" s="193" t="s">
        <v>227</v>
      </c>
      <c r="G137" s="38"/>
      <c r="H137" s="38"/>
      <c r="I137" s="194"/>
      <c r="J137" s="38"/>
      <c r="K137" s="38"/>
      <c r="L137" s="39"/>
      <c r="M137" s="195"/>
      <c r="N137" s="196"/>
      <c r="O137" s="77"/>
      <c r="P137" s="77"/>
      <c r="Q137" s="77"/>
      <c r="R137" s="77"/>
      <c r="S137" s="77"/>
      <c r="T137" s="78"/>
      <c r="U137" s="38"/>
      <c r="V137" s="38"/>
      <c r="W137" s="38"/>
      <c r="X137" s="38"/>
      <c r="Y137" s="38"/>
      <c r="Z137" s="38"/>
      <c r="AA137" s="38"/>
      <c r="AB137" s="38"/>
      <c r="AC137" s="38"/>
      <c r="AD137" s="38"/>
      <c r="AE137" s="38"/>
      <c r="AT137" s="19" t="s">
        <v>214</v>
      </c>
      <c r="AU137" s="19" t="s">
        <v>88</v>
      </c>
    </row>
    <row r="138" s="15" customFormat="1">
      <c r="A138" s="15"/>
      <c r="B138" s="223"/>
      <c r="C138" s="15"/>
      <c r="D138" s="192" t="s">
        <v>218</v>
      </c>
      <c r="E138" s="224" t="s">
        <v>1</v>
      </c>
      <c r="F138" s="225" t="s">
        <v>555</v>
      </c>
      <c r="G138" s="15"/>
      <c r="H138" s="224" t="s">
        <v>1</v>
      </c>
      <c r="I138" s="226"/>
      <c r="J138" s="15"/>
      <c r="K138" s="15"/>
      <c r="L138" s="223"/>
      <c r="M138" s="227"/>
      <c r="N138" s="228"/>
      <c r="O138" s="228"/>
      <c r="P138" s="228"/>
      <c r="Q138" s="228"/>
      <c r="R138" s="228"/>
      <c r="S138" s="228"/>
      <c r="T138" s="229"/>
      <c r="U138" s="15"/>
      <c r="V138" s="15"/>
      <c r="W138" s="15"/>
      <c r="X138" s="15"/>
      <c r="Y138" s="15"/>
      <c r="Z138" s="15"/>
      <c r="AA138" s="15"/>
      <c r="AB138" s="15"/>
      <c r="AC138" s="15"/>
      <c r="AD138" s="15"/>
      <c r="AE138" s="15"/>
      <c r="AT138" s="224" t="s">
        <v>218</v>
      </c>
      <c r="AU138" s="224" t="s">
        <v>88</v>
      </c>
      <c r="AV138" s="15" t="s">
        <v>86</v>
      </c>
      <c r="AW138" s="15" t="s">
        <v>35</v>
      </c>
      <c r="AX138" s="15" t="s">
        <v>79</v>
      </c>
      <c r="AY138" s="224" t="s">
        <v>205</v>
      </c>
    </row>
    <row r="139" s="13" customFormat="1">
      <c r="A139" s="13"/>
      <c r="B139" s="198"/>
      <c r="C139" s="13"/>
      <c r="D139" s="192" t="s">
        <v>218</v>
      </c>
      <c r="E139" s="199" t="s">
        <v>1</v>
      </c>
      <c r="F139" s="200" t="s">
        <v>556</v>
      </c>
      <c r="G139" s="13"/>
      <c r="H139" s="201">
        <v>53.350000000000001</v>
      </c>
      <c r="I139" s="202"/>
      <c r="J139" s="13"/>
      <c r="K139" s="13"/>
      <c r="L139" s="198"/>
      <c r="M139" s="203"/>
      <c r="N139" s="204"/>
      <c r="O139" s="204"/>
      <c r="P139" s="204"/>
      <c r="Q139" s="204"/>
      <c r="R139" s="204"/>
      <c r="S139" s="204"/>
      <c r="T139" s="205"/>
      <c r="U139" s="13"/>
      <c r="V139" s="13"/>
      <c r="W139" s="13"/>
      <c r="X139" s="13"/>
      <c r="Y139" s="13"/>
      <c r="Z139" s="13"/>
      <c r="AA139" s="13"/>
      <c r="AB139" s="13"/>
      <c r="AC139" s="13"/>
      <c r="AD139" s="13"/>
      <c r="AE139" s="13"/>
      <c r="AT139" s="199" t="s">
        <v>218</v>
      </c>
      <c r="AU139" s="199" t="s">
        <v>88</v>
      </c>
      <c r="AV139" s="13" t="s">
        <v>88</v>
      </c>
      <c r="AW139" s="13" t="s">
        <v>35</v>
      </c>
      <c r="AX139" s="13" t="s">
        <v>79</v>
      </c>
      <c r="AY139" s="199" t="s">
        <v>205</v>
      </c>
    </row>
    <row r="140" s="14" customFormat="1">
      <c r="A140" s="14"/>
      <c r="B140" s="206"/>
      <c r="C140" s="14"/>
      <c r="D140" s="192" t="s">
        <v>218</v>
      </c>
      <c r="E140" s="207" t="s">
        <v>1</v>
      </c>
      <c r="F140" s="208" t="s">
        <v>220</v>
      </c>
      <c r="G140" s="14"/>
      <c r="H140" s="209">
        <v>53.350000000000001</v>
      </c>
      <c r="I140" s="210"/>
      <c r="J140" s="14"/>
      <c r="K140" s="14"/>
      <c r="L140" s="206"/>
      <c r="M140" s="211"/>
      <c r="N140" s="212"/>
      <c r="O140" s="212"/>
      <c r="P140" s="212"/>
      <c r="Q140" s="212"/>
      <c r="R140" s="212"/>
      <c r="S140" s="212"/>
      <c r="T140" s="213"/>
      <c r="U140" s="14"/>
      <c r="V140" s="14"/>
      <c r="W140" s="14"/>
      <c r="X140" s="14"/>
      <c r="Y140" s="14"/>
      <c r="Z140" s="14"/>
      <c r="AA140" s="14"/>
      <c r="AB140" s="14"/>
      <c r="AC140" s="14"/>
      <c r="AD140" s="14"/>
      <c r="AE140" s="14"/>
      <c r="AT140" s="207" t="s">
        <v>218</v>
      </c>
      <c r="AU140" s="207" t="s">
        <v>88</v>
      </c>
      <c r="AV140" s="14" t="s">
        <v>212</v>
      </c>
      <c r="AW140" s="14" t="s">
        <v>35</v>
      </c>
      <c r="AX140" s="14" t="s">
        <v>86</v>
      </c>
      <c r="AY140" s="207" t="s">
        <v>205</v>
      </c>
    </row>
    <row r="141" s="2" customFormat="1" ht="24.15" customHeight="1">
      <c r="A141" s="38"/>
      <c r="B141" s="179"/>
      <c r="C141" s="180" t="s">
        <v>230</v>
      </c>
      <c r="D141" s="180" t="s">
        <v>207</v>
      </c>
      <c r="E141" s="181" t="s">
        <v>231</v>
      </c>
      <c r="F141" s="182" t="s">
        <v>232</v>
      </c>
      <c r="G141" s="183" t="s">
        <v>233</v>
      </c>
      <c r="H141" s="184">
        <v>2428.1999999999998</v>
      </c>
      <c r="I141" s="185"/>
      <c r="J141" s="184">
        <f>ROUND(I141*H141,2)</f>
        <v>0</v>
      </c>
      <c r="K141" s="182" t="s">
        <v>234</v>
      </c>
      <c r="L141" s="39"/>
      <c r="M141" s="186" t="s">
        <v>1</v>
      </c>
      <c r="N141" s="187" t="s">
        <v>44</v>
      </c>
      <c r="O141" s="77"/>
      <c r="P141" s="188">
        <f>O141*H141</f>
        <v>0</v>
      </c>
      <c r="Q141" s="188">
        <v>0</v>
      </c>
      <c r="R141" s="188">
        <f>Q141*H141</f>
        <v>0</v>
      </c>
      <c r="S141" s="188">
        <v>0</v>
      </c>
      <c r="T141" s="189">
        <f>S141*H141</f>
        <v>0</v>
      </c>
      <c r="U141" s="38"/>
      <c r="V141" s="38"/>
      <c r="W141" s="38"/>
      <c r="X141" s="38"/>
      <c r="Y141" s="38"/>
      <c r="Z141" s="38"/>
      <c r="AA141" s="38"/>
      <c r="AB141" s="38"/>
      <c r="AC141" s="38"/>
      <c r="AD141" s="38"/>
      <c r="AE141" s="38"/>
      <c r="AR141" s="190" t="s">
        <v>212</v>
      </c>
      <c r="AT141" s="190" t="s">
        <v>207</v>
      </c>
      <c r="AU141" s="190" t="s">
        <v>88</v>
      </c>
      <c r="AY141" s="19" t="s">
        <v>205</v>
      </c>
      <c r="BE141" s="191">
        <f>IF(N141="základní",J141,0)</f>
        <v>0</v>
      </c>
      <c r="BF141" s="191">
        <f>IF(N141="snížená",J141,0)</f>
        <v>0</v>
      </c>
      <c r="BG141" s="191">
        <f>IF(N141="zákl. přenesená",J141,0)</f>
        <v>0</v>
      </c>
      <c r="BH141" s="191">
        <f>IF(N141="sníž. přenesená",J141,0)</f>
        <v>0</v>
      </c>
      <c r="BI141" s="191">
        <f>IF(N141="nulová",J141,0)</f>
        <v>0</v>
      </c>
      <c r="BJ141" s="19" t="s">
        <v>86</v>
      </c>
      <c r="BK141" s="191">
        <f>ROUND(I141*H141,2)</f>
        <v>0</v>
      </c>
      <c r="BL141" s="19" t="s">
        <v>212</v>
      </c>
      <c r="BM141" s="190" t="s">
        <v>557</v>
      </c>
    </row>
    <row r="142" s="2" customFormat="1">
      <c r="A142" s="38"/>
      <c r="B142" s="39"/>
      <c r="C142" s="38"/>
      <c r="D142" s="192" t="s">
        <v>214</v>
      </c>
      <c r="E142" s="38"/>
      <c r="F142" s="193" t="s">
        <v>236</v>
      </c>
      <c r="G142" s="38"/>
      <c r="H142" s="38"/>
      <c r="I142" s="194"/>
      <c r="J142" s="38"/>
      <c r="K142" s="38"/>
      <c r="L142" s="39"/>
      <c r="M142" s="195"/>
      <c r="N142" s="196"/>
      <c r="O142" s="77"/>
      <c r="P142" s="77"/>
      <c r="Q142" s="77"/>
      <c r="R142" s="77"/>
      <c r="S142" s="77"/>
      <c r="T142" s="78"/>
      <c r="U142" s="38"/>
      <c r="V142" s="38"/>
      <c r="W142" s="38"/>
      <c r="X142" s="38"/>
      <c r="Y142" s="38"/>
      <c r="Z142" s="38"/>
      <c r="AA142" s="38"/>
      <c r="AB142" s="38"/>
      <c r="AC142" s="38"/>
      <c r="AD142" s="38"/>
      <c r="AE142" s="38"/>
      <c r="AT142" s="19" t="s">
        <v>214</v>
      </c>
      <c r="AU142" s="19" t="s">
        <v>88</v>
      </c>
    </row>
    <row r="143" s="2" customFormat="1">
      <c r="A143" s="38"/>
      <c r="B143" s="39"/>
      <c r="C143" s="38"/>
      <c r="D143" s="192" t="s">
        <v>237</v>
      </c>
      <c r="E143" s="38"/>
      <c r="F143" s="197" t="s">
        <v>238</v>
      </c>
      <c r="G143" s="38"/>
      <c r="H143" s="38"/>
      <c r="I143" s="194"/>
      <c r="J143" s="38"/>
      <c r="K143" s="38"/>
      <c r="L143" s="39"/>
      <c r="M143" s="195"/>
      <c r="N143" s="196"/>
      <c r="O143" s="77"/>
      <c r="P143" s="77"/>
      <c r="Q143" s="77"/>
      <c r="R143" s="77"/>
      <c r="S143" s="77"/>
      <c r="T143" s="78"/>
      <c r="U143" s="38"/>
      <c r="V143" s="38"/>
      <c r="W143" s="38"/>
      <c r="X143" s="38"/>
      <c r="Y143" s="38"/>
      <c r="Z143" s="38"/>
      <c r="AA143" s="38"/>
      <c r="AB143" s="38"/>
      <c r="AC143" s="38"/>
      <c r="AD143" s="38"/>
      <c r="AE143" s="38"/>
      <c r="AT143" s="19" t="s">
        <v>237</v>
      </c>
      <c r="AU143" s="19" t="s">
        <v>88</v>
      </c>
    </row>
    <row r="144" s="15" customFormat="1">
      <c r="A144" s="15"/>
      <c r="B144" s="223"/>
      <c r="C144" s="15"/>
      <c r="D144" s="192" t="s">
        <v>218</v>
      </c>
      <c r="E144" s="224" t="s">
        <v>1</v>
      </c>
      <c r="F144" s="225" t="s">
        <v>104</v>
      </c>
      <c r="G144" s="15"/>
      <c r="H144" s="224" t="s">
        <v>1</v>
      </c>
      <c r="I144" s="226"/>
      <c r="J144" s="15"/>
      <c r="K144" s="15"/>
      <c r="L144" s="223"/>
      <c r="M144" s="227"/>
      <c r="N144" s="228"/>
      <c r="O144" s="228"/>
      <c r="P144" s="228"/>
      <c r="Q144" s="228"/>
      <c r="R144" s="228"/>
      <c r="S144" s="228"/>
      <c r="T144" s="229"/>
      <c r="U144" s="15"/>
      <c r="V144" s="15"/>
      <c r="W144" s="15"/>
      <c r="X144" s="15"/>
      <c r="Y144" s="15"/>
      <c r="Z144" s="15"/>
      <c r="AA144" s="15"/>
      <c r="AB144" s="15"/>
      <c r="AC144" s="15"/>
      <c r="AD144" s="15"/>
      <c r="AE144" s="15"/>
      <c r="AT144" s="224" t="s">
        <v>218</v>
      </c>
      <c r="AU144" s="224" t="s">
        <v>88</v>
      </c>
      <c r="AV144" s="15" t="s">
        <v>86</v>
      </c>
      <c r="AW144" s="15" t="s">
        <v>35</v>
      </c>
      <c r="AX144" s="15" t="s">
        <v>79</v>
      </c>
      <c r="AY144" s="224" t="s">
        <v>205</v>
      </c>
    </row>
    <row r="145" s="13" customFormat="1">
      <c r="A145" s="13"/>
      <c r="B145" s="198"/>
      <c r="C145" s="13"/>
      <c r="D145" s="192" t="s">
        <v>218</v>
      </c>
      <c r="E145" s="199" t="s">
        <v>1</v>
      </c>
      <c r="F145" s="200" t="s">
        <v>558</v>
      </c>
      <c r="G145" s="13"/>
      <c r="H145" s="201">
        <v>1344.0999999999999</v>
      </c>
      <c r="I145" s="202"/>
      <c r="J145" s="13"/>
      <c r="K145" s="13"/>
      <c r="L145" s="198"/>
      <c r="M145" s="203"/>
      <c r="N145" s="204"/>
      <c r="O145" s="204"/>
      <c r="P145" s="204"/>
      <c r="Q145" s="204"/>
      <c r="R145" s="204"/>
      <c r="S145" s="204"/>
      <c r="T145" s="205"/>
      <c r="U145" s="13"/>
      <c r="V145" s="13"/>
      <c r="W145" s="13"/>
      <c r="X145" s="13"/>
      <c r="Y145" s="13"/>
      <c r="Z145" s="13"/>
      <c r="AA145" s="13"/>
      <c r="AB145" s="13"/>
      <c r="AC145" s="13"/>
      <c r="AD145" s="13"/>
      <c r="AE145" s="13"/>
      <c r="AT145" s="199" t="s">
        <v>218</v>
      </c>
      <c r="AU145" s="199" t="s">
        <v>88</v>
      </c>
      <c r="AV145" s="13" t="s">
        <v>88</v>
      </c>
      <c r="AW145" s="13" t="s">
        <v>35</v>
      </c>
      <c r="AX145" s="13" t="s">
        <v>79</v>
      </c>
      <c r="AY145" s="199" t="s">
        <v>205</v>
      </c>
    </row>
    <row r="146" s="13" customFormat="1">
      <c r="A146" s="13"/>
      <c r="B146" s="198"/>
      <c r="C146" s="13"/>
      <c r="D146" s="192" t="s">
        <v>218</v>
      </c>
      <c r="E146" s="199" t="s">
        <v>1</v>
      </c>
      <c r="F146" s="200" t="s">
        <v>559</v>
      </c>
      <c r="G146" s="13"/>
      <c r="H146" s="201">
        <v>1084.0999999999999</v>
      </c>
      <c r="I146" s="202"/>
      <c r="J146" s="13"/>
      <c r="K146" s="13"/>
      <c r="L146" s="198"/>
      <c r="M146" s="203"/>
      <c r="N146" s="204"/>
      <c r="O146" s="204"/>
      <c r="P146" s="204"/>
      <c r="Q146" s="204"/>
      <c r="R146" s="204"/>
      <c r="S146" s="204"/>
      <c r="T146" s="205"/>
      <c r="U146" s="13"/>
      <c r="V146" s="13"/>
      <c r="W146" s="13"/>
      <c r="X146" s="13"/>
      <c r="Y146" s="13"/>
      <c r="Z146" s="13"/>
      <c r="AA146" s="13"/>
      <c r="AB146" s="13"/>
      <c r="AC146" s="13"/>
      <c r="AD146" s="13"/>
      <c r="AE146" s="13"/>
      <c r="AT146" s="199" t="s">
        <v>218</v>
      </c>
      <c r="AU146" s="199" t="s">
        <v>88</v>
      </c>
      <c r="AV146" s="13" t="s">
        <v>88</v>
      </c>
      <c r="AW146" s="13" t="s">
        <v>35</v>
      </c>
      <c r="AX146" s="13" t="s">
        <v>79</v>
      </c>
      <c r="AY146" s="199" t="s">
        <v>205</v>
      </c>
    </row>
    <row r="147" s="14" customFormat="1">
      <c r="A147" s="14"/>
      <c r="B147" s="206"/>
      <c r="C147" s="14"/>
      <c r="D147" s="192" t="s">
        <v>218</v>
      </c>
      <c r="E147" s="207" t="s">
        <v>1</v>
      </c>
      <c r="F147" s="208" t="s">
        <v>220</v>
      </c>
      <c r="G147" s="14"/>
      <c r="H147" s="209">
        <v>2428.1999999999998</v>
      </c>
      <c r="I147" s="210"/>
      <c r="J147" s="14"/>
      <c r="K147" s="14"/>
      <c r="L147" s="206"/>
      <c r="M147" s="211"/>
      <c r="N147" s="212"/>
      <c r="O147" s="212"/>
      <c r="P147" s="212"/>
      <c r="Q147" s="212"/>
      <c r="R147" s="212"/>
      <c r="S147" s="212"/>
      <c r="T147" s="213"/>
      <c r="U147" s="14"/>
      <c r="V147" s="14"/>
      <c r="W147" s="14"/>
      <c r="X147" s="14"/>
      <c r="Y147" s="14"/>
      <c r="Z147" s="14"/>
      <c r="AA147" s="14"/>
      <c r="AB147" s="14"/>
      <c r="AC147" s="14"/>
      <c r="AD147" s="14"/>
      <c r="AE147" s="14"/>
      <c r="AT147" s="207" t="s">
        <v>218</v>
      </c>
      <c r="AU147" s="207" t="s">
        <v>88</v>
      </c>
      <c r="AV147" s="14" t="s">
        <v>212</v>
      </c>
      <c r="AW147" s="14" t="s">
        <v>35</v>
      </c>
      <c r="AX147" s="14" t="s">
        <v>86</v>
      </c>
      <c r="AY147" s="207" t="s">
        <v>205</v>
      </c>
    </row>
    <row r="148" s="2" customFormat="1" ht="24.15" customHeight="1">
      <c r="A148" s="38"/>
      <c r="B148" s="179"/>
      <c r="C148" s="180" t="s">
        <v>212</v>
      </c>
      <c r="D148" s="180" t="s">
        <v>207</v>
      </c>
      <c r="E148" s="181" t="s">
        <v>242</v>
      </c>
      <c r="F148" s="182" t="s">
        <v>243</v>
      </c>
      <c r="G148" s="183" t="s">
        <v>233</v>
      </c>
      <c r="H148" s="184">
        <v>2132.5</v>
      </c>
      <c r="I148" s="185"/>
      <c r="J148" s="184">
        <f>ROUND(I148*H148,2)</f>
        <v>0</v>
      </c>
      <c r="K148" s="182" t="s">
        <v>234</v>
      </c>
      <c r="L148" s="39"/>
      <c r="M148" s="186" t="s">
        <v>1</v>
      </c>
      <c r="N148" s="187" t="s">
        <v>44</v>
      </c>
      <c r="O148" s="77"/>
      <c r="P148" s="188">
        <f>O148*H148</f>
        <v>0</v>
      </c>
      <c r="Q148" s="188">
        <v>0</v>
      </c>
      <c r="R148" s="188">
        <f>Q148*H148</f>
        <v>0</v>
      </c>
      <c r="S148" s="188">
        <v>0</v>
      </c>
      <c r="T148" s="189">
        <f>S148*H148</f>
        <v>0</v>
      </c>
      <c r="U148" s="38"/>
      <c r="V148" s="38"/>
      <c r="W148" s="38"/>
      <c r="X148" s="38"/>
      <c r="Y148" s="38"/>
      <c r="Z148" s="38"/>
      <c r="AA148" s="38"/>
      <c r="AB148" s="38"/>
      <c r="AC148" s="38"/>
      <c r="AD148" s="38"/>
      <c r="AE148" s="38"/>
      <c r="AR148" s="190" t="s">
        <v>212</v>
      </c>
      <c r="AT148" s="190" t="s">
        <v>207</v>
      </c>
      <c r="AU148" s="190" t="s">
        <v>88</v>
      </c>
      <c r="AY148" s="19" t="s">
        <v>205</v>
      </c>
      <c r="BE148" s="191">
        <f>IF(N148="základní",J148,0)</f>
        <v>0</v>
      </c>
      <c r="BF148" s="191">
        <f>IF(N148="snížená",J148,0)</f>
        <v>0</v>
      </c>
      <c r="BG148" s="191">
        <f>IF(N148="zákl. přenesená",J148,0)</f>
        <v>0</v>
      </c>
      <c r="BH148" s="191">
        <f>IF(N148="sníž. přenesená",J148,0)</f>
        <v>0</v>
      </c>
      <c r="BI148" s="191">
        <f>IF(N148="nulová",J148,0)</f>
        <v>0</v>
      </c>
      <c r="BJ148" s="19" t="s">
        <v>86</v>
      </c>
      <c r="BK148" s="191">
        <f>ROUND(I148*H148,2)</f>
        <v>0</v>
      </c>
      <c r="BL148" s="19" t="s">
        <v>212</v>
      </c>
      <c r="BM148" s="190" t="s">
        <v>560</v>
      </c>
    </row>
    <row r="149" s="2" customFormat="1">
      <c r="A149" s="38"/>
      <c r="B149" s="39"/>
      <c r="C149" s="38"/>
      <c r="D149" s="192" t="s">
        <v>214</v>
      </c>
      <c r="E149" s="38"/>
      <c r="F149" s="193" t="s">
        <v>245</v>
      </c>
      <c r="G149" s="38"/>
      <c r="H149" s="38"/>
      <c r="I149" s="194"/>
      <c r="J149" s="38"/>
      <c r="K149" s="38"/>
      <c r="L149" s="39"/>
      <c r="M149" s="195"/>
      <c r="N149" s="196"/>
      <c r="O149" s="77"/>
      <c r="P149" s="77"/>
      <c r="Q149" s="77"/>
      <c r="R149" s="77"/>
      <c r="S149" s="77"/>
      <c r="T149" s="78"/>
      <c r="U149" s="38"/>
      <c r="V149" s="38"/>
      <c r="W149" s="38"/>
      <c r="X149" s="38"/>
      <c r="Y149" s="38"/>
      <c r="Z149" s="38"/>
      <c r="AA149" s="38"/>
      <c r="AB149" s="38"/>
      <c r="AC149" s="38"/>
      <c r="AD149" s="38"/>
      <c r="AE149" s="38"/>
      <c r="AT149" s="19" t="s">
        <v>214</v>
      </c>
      <c r="AU149" s="19" t="s">
        <v>88</v>
      </c>
    </row>
    <row r="150" s="2" customFormat="1">
      <c r="A150" s="38"/>
      <c r="B150" s="39"/>
      <c r="C150" s="38"/>
      <c r="D150" s="192" t="s">
        <v>237</v>
      </c>
      <c r="E150" s="38"/>
      <c r="F150" s="197" t="s">
        <v>246</v>
      </c>
      <c r="G150" s="38"/>
      <c r="H150" s="38"/>
      <c r="I150" s="194"/>
      <c r="J150" s="38"/>
      <c r="K150" s="38"/>
      <c r="L150" s="39"/>
      <c r="M150" s="195"/>
      <c r="N150" s="196"/>
      <c r="O150" s="77"/>
      <c r="P150" s="77"/>
      <c r="Q150" s="77"/>
      <c r="R150" s="77"/>
      <c r="S150" s="77"/>
      <c r="T150" s="78"/>
      <c r="U150" s="38"/>
      <c r="V150" s="38"/>
      <c r="W150" s="38"/>
      <c r="X150" s="38"/>
      <c r="Y150" s="38"/>
      <c r="Z150" s="38"/>
      <c r="AA150" s="38"/>
      <c r="AB150" s="38"/>
      <c r="AC150" s="38"/>
      <c r="AD150" s="38"/>
      <c r="AE150" s="38"/>
      <c r="AT150" s="19" t="s">
        <v>237</v>
      </c>
      <c r="AU150" s="19" t="s">
        <v>88</v>
      </c>
    </row>
    <row r="151" s="15" customFormat="1">
      <c r="A151" s="15"/>
      <c r="B151" s="223"/>
      <c r="C151" s="15"/>
      <c r="D151" s="192" t="s">
        <v>218</v>
      </c>
      <c r="E151" s="224" t="s">
        <v>1</v>
      </c>
      <c r="F151" s="225" t="s">
        <v>561</v>
      </c>
      <c r="G151" s="15"/>
      <c r="H151" s="224" t="s">
        <v>1</v>
      </c>
      <c r="I151" s="226"/>
      <c r="J151" s="15"/>
      <c r="K151" s="15"/>
      <c r="L151" s="223"/>
      <c r="M151" s="227"/>
      <c r="N151" s="228"/>
      <c r="O151" s="228"/>
      <c r="P151" s="228"/>
      <c r="Q151" s="228"/>
      <c r="R151" s="228"/>
      <c r="S151" s="228"/>
      <c r="T151" s="229"/>
      <c r="U151" s="15"/>
      <c r="V151" s="15"/>
      <c r="W151" s="15"/>
      <c r="X151" s="15"/>
      <c r="Y151" s="15"/>
      <c r="Z151" s="15"/>
      <c r="AA151" s="15"/>
      <c r="AB151" s="15"/>
      <c r="AC151" s="15"/>
      <c r="AD151" s="15"/>
      <c r="AE151" s="15"/>
      <c r="AT151" s="224" t="s">
        <v>218</v>
      </c>
      <c r="AU151" s="224" t="s">
        <v>88</v>
      </c>
      <c r="AV151" s="15" t="s">
        <v>86</v>
      </c>
      <c r="AW151" s="15" t="s">
        <v>35</v>
      </c>
      <c r="AX151" s="15" t="s">
        <v>79</v>
      </c>
      <c r="AY151" s="224" t="s">
        <v>205</v>
      </c>
    </row>
    <row r="152" s="13" customFormat="1">
      <c r="A152" s="13"/>
      <c r="B152" s="198"/>
      <c r="C152" s="13"/>
      <c r="D152" s="192" t="s">
        <v>218</v>
      </c>
      <c r="E152" s="199" t="s">
        <v>1</v>
      </c>
      <c r="F152" s="200" t="s">
        <v>562</v>
      </c>
      <c r="G152" s="13"/>
      <c r="H152" s="201">
        <v>1344.0999999999999</v>
      </c>
      <c r="I152" s="202"/>
      <c r="J152" s="13"/>
      <c r="K152" s="13"/>
      <c r="L152" s="198"/>
      <c r="M152" s="203"/>
      <c r="N152" s="204"/>
      <c r="O152" s="204"/>
      <c r="P152" s="204"/>
      <c r="Q152" s="204"/>
      <c r="R152" s="204"/>
      <c r="S152" s="204"/>
      <c r="T152" s="205"/>
      <c r="U152" s="13"/>
      <c r="V152" s="13"/>
      <c r="W152" s="13"/>
      <c r="X152" s="13"/>
      <c r="Y152" s="13"/>
      <c r="Z152" s="13"/>
      <c r="AA152" s="13"/>
      <c r="AB152" s="13"/>
      <c r="AC152" s="13"/>
      <c r="AD152" s="13"/>
      <c r="AE152" s="13"/>
      <c r="AT152" s="199" t="s">
        <v>218</v>
      </c>
      <c r="AU152" s="199" t="s">
        <v>88</v>
      </c>
      <c r="AV152" s="13" t="s">
        <v>88</v>
      </c>
      <c r="AW152" s="13" t="s">
        <v>35</v>
      </c>
      <c r="AX152" s="13" t="s">
        <v>79</v>
      </c>
      <c r="AY152" s="199" t="s">
        <v>205</v>
      </c>
    </row>
    <row r="153" s="15" customFormat="1">
      <c r="A153" s="15"/>
      <c r="B153" s="223"/>
      <c r="C153" s="15"/>
      <c r="D153" s="192" t="s">
        <v>218</v>
      </c>
      <c r="E153" s="224" t="s">
        <v>1</v>
      </c>
      <c r="F153" s="225" t="s">
        <v>563</v>
      </c>
      <c r="G153" s="15"/>
      <c r="H153" s="224" t="s">
        <v>1</v>
      </c>
      <c r="I153" s="226"/>
      <c r="J153" s="15"/>
      <c r="K153" s="15"/>
      <c r="L153" s="223"/>
      <c r="M153" s="227"/>
      <c r="N153" s="228"/>
      <c r="O153" s="228"/>
      <c r="P153" s="228"/>
      <c r="Q153" s="228"/>
      <c r="R153" s="228"/>
      <c r="S153" s="228"/>
      <c r="T153" s="229"/>
      <c r="U153" s="15"/>
      <c r="V153" s="15"/>
      <c r="W153" s="15"/>
      <c r="X153" s="15"/>
      <c r="Y153" s="15"/>
      <c r="Z153" s="15"/>
      <c r="AA153" s="15"/>
      <c r="AB153" s="15"/>
      <c r="AC153" s="15"/>
      <c r="AD153" s="15"/>
      <c r="AE153" s="15"/>
      <c r="AT153" s="224" t="s">
        <v>218</v>
      </c>
      <c r="AU153" s="224" t="s">
        <v>88</v>
      </c>
      <c r="AV153" s="15" t="s">
        <v>86</v>
      </c>
      <c r="AW153" s="15" t="s">
        <v>35</v>
      </c>
      <c r="AX153" s="15" t="s">
        <v>79</v>
      </c>
      <c r="AY153" s="224" t="s">
        <v>205</v>
      </c>
    </row>
    <row r="154" s="13" customFormat="1">
      <c r="A154" s="13"/>
      <c r="B154" s="198"/>
      <c r="C154" s="13"/>
      <c r="D154" s="192" t="s">
        <v>218</v>
      </c>
      <c r="E154" s="199" t="s">
        <v>1</v>
      </c>
      <c r="F154" s="200" t="s">
        <v>564</v>
      </c>
      <c r="G154" s="13"/>
      <c r="H154" s="201">
        <v>784.60000000000002</v>
      </c>
      <c r="I154" s="202"/>
      <c r="J154" s="13"/>
      <c r="K154" s="13"/>
      <c r="L154" s="198"/>
      <c r="M154" s="203"/>
      <c r="N154" s="204"/>
      <c r="O154" s="204"/>
      <c r="P154" s="204"/>
      <c r="Q154" s="204"/>
      <c r="R154" s="204"/>
      <c r="S154" s="204"/>
      <c r="T154" s="205"/>
      <c r="U154" s="13"/>
      <c r="V154" s="13"/>
      <c r="W154" s="13"/>
      <c r="X154" s="13"/>
      <c r="Y154" s="13"/>
      <c r="Z154" s="13"/>
      <c r="AA154" s="13"/>
      <c r="AB154" s="13"/>
      <c r="AC154" s="13"/>
      <c r="AD154" s="13"/>
      <c r="AE154" s="13"/>
      <c r="AT154" s="199" t="s">
        <v>218</v>
      </c>
      <c r="AU154" s="199" t="s">
        <v>88</v>
      </c>
      <c r="AV154" s="13" t="s">
        <v>88</v>
      </c>
      <c r="AW154" s="13" t="s">
        <v>35</v>
      </c>
      <c r="AX154" s="13" t="s">
        <v>79</v>
      </c>
      <c r="AY154" s="199" t="s">
        <v>205</v>
      </c>
    </row>
    <row r="155" s="15" customFormat="1">
      <c r="A155" s="15"/>
      <c r="B155" s="223"/>
      <c r="C155" s="15"/>
      <c r="D155" s="192" t="s">
        <v>218</v>
      </c>
      <c r="E155" s="224" t="s">
        <v>1</v>
      </c>
      <c r="F155" s="225" t="s">
        <v>253</v>
      </c>
      <c r="G155" s="15"/>
      <c r="H155" s="224" t="s">
        <v>1</v>
      </c>
      <c r="I155" s="226"/>
      <c r="J155" s="15"/>
      <c r="K155" s="15"/>
      <c r="L155" s="223"/>
      <c r="M155" s="227"/>
      <c r="N155" s="228"/>
      <c r="O155" s="228"/>
      <c r="P155" s="228"/>
      <c r="Q155" s="228"/>
      <c r="R155" s="228"/>
      <c r="S155" s="228"/>
      <c r="T155" s="229"/>
      <c r="U155" s="15"/>
      <c r="V155" s="15"/>
      <c r="W155" s="15"/>
      <c r="X155" s="15"/>
      <c r="Y155" s="15"/>
      <c r="Z155" s="15"/>
      <c r="AA155" s="15"/>
      <c r="AB155" s="15"/>
      <c r="AC155" s="15"/>
      <c r="AD155" s="15"/>
      <c r="AE155" s="15"/>
      <c r="AT155" s="224" t="s">
        <v>218</v>
      </c>
      <c r="AU155" s="224" t="s">
        <v>88</v>
      </c>
      <c r="AV155" s="15" t="s">
        <v>86</v>
      </c>
      <c r="AW155" s="15" t="s">
        <v>35</v>
      </c>
      <c r="AX155" s="15" t="s">
        <v>79</v>
      </c>
      <c r="AY155" s="224" t="s">
        <v>205</v>
      </c>
    </row>
    <row r="156" s="15" customFormat="1">
      <c r="A156" s="15"/>
      <c r="B156" s="223"/>
      <c r="C156" s="15"/>
      <c r="D156" s="192" t="s">
        <v>218</v>
      </c>
      <c r="E156" s="224" t="s">
        <v>1</v>
      </c>
      <c r="F156" s="225" t="s">
        <v>254</v>
      </c>
      <c r="G156" s="15"/>
      <c r="H156" s="224" t="s">
        <v>1</v>
      </c>
      <c r="I156" s="226"/>
      <c r="J156" s="15"/>
      <c r="K156" s="15"/>
      <c r="L156" s="223"/>
      <c r="M156" s="227"/>
      <c r="N156" s="228"/>
      <c r="O156" s="228"/>
      <c r="P156" s="228"/>
      <c r="Q156" s="228"/>
      <c r="R156" s="228"/>
      <c r="S156" s="228"/>
      <c r="T156" s="229"/>
      <c r="U156" s="15"/>
      <c r="V156" s="15"/>
      <c r="W156" s="15"/>
      <c r="X156" s="15"/>
      <c r="Y156" s="15"/>
      <c r="Z156" s="15"/>
      <c r="AA156" s="15"/>
      <c r="AB156" s="15"/>
      <c r="AC156" s="15"/>
      <c r="AD156" s="15"/>
      <c r="AE156" s="15"/>
      <c r="AT156" s="224" t="s">
        <v>218</v>
      </c>
      <c r="AU156" s="224" t="s">
        <v>88</v>
      </c>
      <c r="AV156" s="15" t="s">
        <v>86</v>
      </c>
      <c r="AW156" s="15" t="s">
        <v>35</v>
      </c>
      <c r="AX156" s="15" t="s">
        <v>79</v>
      </c>
      <c r="AY156" s="224" t="s">
        <v>205</v>
      </c>
    </row>
    <row r="157" s="13" customFormat="1">
      <c r="A157" s="13"/>
      <c r="B157" s="198"/>
      <c r="C157" s="13"/>
      <c r="D157" s="192" t="s">
        <v>218</v>
      </c>
      <c r="E157" s="199" t="s">
        <v>1</v>
      </c>
      <c r="F157" s="200" t="s">
        <v>565</v>
      </c>
      <c r="G157" s="13"/>
      <c r="H157" s="201">
        <v>3.7999999999999998</v>
      </c>
      <c r="I157" s="202"/>
      <c r="J157" s="13"/>
      <c r="K157" s="13"/>
      <c r="L157" s="198"/>
      <c r="M157" s="203"/>
      <c r="N157" s="204"/>
      <c r="O157" s="204"/>
      <c r="P157" s="204"/>
      <c r="Q157" s="204"/>
      <c r="R157" s="204"/>
      <c r="S157" s="204"/>
      <c r="T157" s="205"/>
      <c r="U157" s="13"/>
      <c r="V157" s="13"/>
      <c r="W157" s="13"/>
      <c r="X157" s="13"/>
      <c r="Y157" s="13"/>
      <c r="Z157" s="13"/>
      <c r="AA157" s="13"/>
      <c r="AB157" s="13"/>
      <c r="AC157" s="13"/>
      <c r="AD157" s="13"/>
      <c r="AE157" s="13"/>
      <c r="AT157" s="199" t="s">
        <v>218</v>
      </c>
      <c r="AU157" s="199" t="s">
        <v>88</v>
      </c>
      <c r="AV157" s="13" t="s">
        <v>88</v>
      </c>
      <c r="AW157" s="13" t="s">
        <v>35</v>
      </c>
      <c r="AX157" s="13" t="s">
        <v>79</v>
      </c>
      <c r="AY157" s="199" t="s">
        <v>205</v>
      </c>
    </row>
    <row r="158" s="14" customFormat="1">
      <c r="A158" s="14"/>
      <c r="B158" s="206"/>
      <c r="C158" s="14"/>
      <c r="D158" s="192" t="s">
        <v>218</v>
      </c>
      <c r="E158" s="207" t="s">
        <v>1</v>
      </c>
      <c r="F158" s="208" t="s">
        <v>220</v>
      </c>
      <c r="G158" s="14"/>
      <c r="H158" s="209">
        <v>2132.5</v>
      </c>
      <c r="I158" s="210"/>
      <c r="J158" s="14"/>
      <c r="K158" s="14"/>
      <c r="L158" s="206"/>
      <c r="M158" s="211"/>
      <c r="N158" s="212"/>
      <c r="O158" s="212"/>
      <c r="P158" s="212"/>
      <c r="Q158" s="212"/>
      <c r="R158" s="212"/>
      <c r="S158" s="212"/>
      <c r="T158" s="213"/>
      <c r="U158" s="14"/>
      <c r="V158" s="14"/>
      <c r="W158" s="14"/>
      <c r="X158" s="14"/>
      <c r="Y158" s="14"/>
      <c r="Z158" s="14"/>
      <c r="AA158" s="14"/>
      <c r="AB158" s="14"/>
      <c r="AC158" s="14"/>
      <c r="AD158" s="14"/>
      <c r="AE158" s="14"/>
      <c r="AT158" s="207" t="s">
        <v>218</v>
      </c>
      <c r="AU158" s="207" t="s">
        <v>88</v>
      </c>
      <c r="AV158" s="14" t="s">
        <v>212</v>
      </c>
      <c r="AW158" s="14" t="s">
        <v>35</v>
      </c>
      <c r="AX158" s="14" t="s">
        <v>86</v>
      </c>
      <c r="AY158" s="207" t="s">
        <v>205</v>
      </c>
    </row>
    <row r="159" s="2" customFormat="1" ht="24.15" customHeight="1">
      <c r="A159" s="38"/>
      <c r="B159" s="179"/>
      <c r="C159" s="180" t="s">
        <v>258</v>
      </c>
      <c r="D159" s="180" t="s">
        <v>207</v>
      </c>
      <c r="E159" s="181" t="s">
        <v>259</v>
      </c>
      <c r="F159" s="182" t="s">
        <v>260</v>
      </c>
      <c r="G159" s="183" t="s">
        <v>233</v>
      </c>
      <c r="H159" s="184">
        <v>796.60000000000002</v>
      </c>
      <c r="I159" s="185"/>
      <c r="J159" s="184">
        <f>ROUND(I159*H159,2)</f>
        <v>0</v>
      </c>
      <c r="K159" s="182" t="s">
        <v>211</v>
      </c>
      <c r="L159" s="39"/>
      <c r="M159" s="186" t="s">
        <v>1</v>
      </c>
      <c r="N159" s="187" t="s">
        <v>44</v>
      </c>
      <c r="O159" s="77"/>
      <c r="P159" s="188">
        <f>O159*H159</f>
        <v>0</v>
      </c>
      <c r="Q159" s="188">
        <v>0</v>
      </c>
      <c r="R159" s="188">
        <f>Q159*H159</f>
        <v>0</v>
      </c>
      <c r="S159" s="188">
        <v>0</v>
      </c>
      <c r="T159" s="189">
        <f>S159*H159</f>
        <v>0</v>
      </c>
      <c r="U159" s="38"/>
      <c r="V159" s="38"/>
      <c r="W159" s="38"/>
      <c r="X159" s="38"/>
      <c r="Y159" s="38"/>
      <c r="Z159" s="38"/>
      <c r="AA159" s="38"/>
      <c r="AB159" s="38"/>
      <c r="AC159" s="38"/>
      <c r="AD159" s="38"/>
      <c r="AE159" s="38"/>
      <c r="AR159" s="190" t="s">
        <v>212</v>
      </c>
      <c r="AT159" s="190" t="s">
        <v>207</v>
      </c>
      <c r="AU159" s="190" t="s">
        <v>88</v>
      </c>
      <c r="AY159" s="19" t="s">
        <v>205</v>
      </c>
      <c r="BE159" s="191">
        <f>IF(N159="základní",J159,0)</f>
        <v>0</v>
      </c>
      <c r="BF159" s="191">
        <f>IF(N159="snížená",J159,0)</f>
        <v>0</v>
      </c>
      <c r="BG159" s="191">
        <f>IF(N159="zákl. přenesená",J159,0)</f>
        <v>0</v>
      </c>
      <c r="BH159" s="191">
        <f>IF(N159="sníž. přenesená",J159,0)</f>
        <v>0</v>
      </c>
      <c r="BI159" s="191">
        <f>IF(N159="nulová",J159,0)</f>
        <v>0</v>
      </c>
      <c r="BJ159" s="19" t="s">
        <v>86</v>
      </c>
      <c r="BK159" s="191">
        <f>ROUND(I159*H159,2)</f>
        <v>0</v>
      </c>
      <c r="BL159" s="19" t="s">
        <v>212</v>
      </c>
      <c r="BM159" s="190" t="s">
        <v>566</v>
      </c>
    </row>
    <row r="160" s="13" customFormat="1">
      <c r="A160" s="13"/>
      <c r="B160" s="198"/>
      <c r="C160" s="13"/>
      <c r="D160" s="192" t="s">
        <v>218</v>
      </c>
      <c r="E160" s="199" t="s">
        <v>1</v>
      </c>
      <c r="F160" s="200" t="s">
        <v>567</v>
      </c>
      <c r="G160" s="13"/>
      <c r="H160" s="201">
        <v>1084.0999999999999</v>
      </c>
      <c r="I160" s="202"/>
      <c r="J160" s="13"/>
      <c r="K160" s="13"/>
      <c r="L160" s="198"/>
      <c r="M160" s="203"/>
      <c r="N160" s="204"/>
      <c r="O160" s="204"/>
      <c r="P160" s="204"/>
      <c r="Q160" s="204"/>
      <c r="R160" s="204"/>
      <c r="S160" s="204"/>
      <c r="T160" s="205"/>
      <c r="U160" s="13"/>
      <c r="V160" s="13"/>
      <c r="W160" s="13"/>
      <c r="X160" s="13"/>
      <c r="Y160" s="13"/>
      <c r="Z160" s="13"/>
      <c r="AA160" s="13"/>
      <c r="AB160" s="13"/>
      <c r="AC160" s="13"/>
      <c r="AD160" s="13"/>
      <c r="AE160" s="13"/>
      <c r="AT160" s="199" t="s">
        <v>218</v>
      </c>
      <c r="AU160" s="199" t="s">
        <v>88</v>
      </c>
      <c r="AV160" s="13" t="s">
        <v>88</v>
      </c>
      <c r="AW160" s="13" t="s">
        <v>35</v>
      </c>
      <c r="AX160" s="13" t="s">
        <v>79</v>
      </c>
      <c r="AY160" s="199" t="s">
        <v>205</v>
      </c>
    </row>
    <row r="161" s="13" customFormat="1">
      <c r="A161" s="13"/>
      <c r="B161" s="198"/>
      <c r="C161" s="13"/>
      <c r="D161" s="192" t="s">
        <v>218</v>
      </c>
      <c r="E161" s="199" t="s">
        <v>1</v>
      </c>
      <c r="F161" s="200" t="s">
        <v>568</v>
      </c>
      <c r="G161" s="13"/>
      <c r="H161" s="201">
        <v>-287.5</v>
      </c>
      <c r="I161" s="202"/>
      <c r="J161" s="13"/>
      <c r="K161" s="13"/>
      <c r="L161" s="198"/>
      <c r="M161" s="203"/>
      <c r="N161" s="204"/>
      <c r="O161" s="204"/>
      <c r="P161" s="204"/>
      <c r="Q161" s="204"/>
      <c r="R161" s="204"/>
      <c r="S161" s="204"/>
      <c r="T161" s="205"/>
      <c r="U161" s="13"/>
      <c r="V161" s="13"/>
      <c r="W161" s="13"/>
      <c r="X161" s="13"/>
      <c r="Y161" s="13"/>
      <c r="Z161" s="13"/>
      <c r="AA161" s="13"/>
      <c r="AB161" s="13"/>
      <c r="AC161" s="13"/>
      <c r="AD161" s="13"/>
      <c r="AE161" s="13"/>
      <c r="AT161" s="199" t="s">
        <v>218</v>
      </c>
      <c r="AU161" s="199" t="s">
        <v>88</v>
      </c>
      <c r="AV161" s="13" t="s">
        <v>88</v>
      </c>
      <c r="AW161" s="13" t="s">
        <v>35</v>
      </c>
      <c r="AX161" s="13" t="s">
        <v>79</v>
      </c>
      <c r="AY161" s="199" t="s">
        <v>205</v>
      </c>
    </row>
    <row r="162" s="14" customFormat="1">
      <c r="A162" s="14"/>
      <c r="B162" s="206"/>
      <c r="C162" s="14"/>
      <c r="D162" s="192" t="s">
        <v>218</v>
      </c>
      <c r="E162" s="207" t="s">
        <v>1</v>
      </c>
      <c r="F162" s="208" t="s">
        <v>220</v>
      </c>
      <c r="G162" s="14"/>
      <c r="H162" s="209">
        <v>796.60000000000002</v>
      </c>
      <c r="I162" s="210"/>
      <c r="J162" s="14"/>
      <c r="K162" s="14"/>
      <c r="L162" s="206"/>
      <c r="M162" s="211"/>
      <c r="N162" s="212"/>
      <c r="O162" s="212"/>
      <c r="P162" s="212"/>
      <c r="Q162" s="212"/>
      <c r="R162" s="212"/>
      <c r="S162" s="212"/>
      <c r="T162" s="213"/>
      <c r="U162" s="14"/>
      <c r="V162" s="14"/>
      <c r="W162" s="14"/>
      <c r="X162" s="14"/>
      <c r="Y162" s="14"/>
      <c r="Z162" s="14"/>
      <c r="AA162" s="14"/>
      <c r="AB162" s="14"/>
      <c r="AC162" s="14"/>
      <c r="AD162" s="14"/>
      <c r="AE162" s="14"/>
      <c r="AT162" s="207" t="s">
        <v>218</v>
      </c>
      <c r="AU162" s="207" t="s">
        <v>88</v>
      </c>
      <c r="AV162" s="14" t="s">
        <v>212</v>
      </c>
      <c r="AW162" s="14" t="s">
        <v>35</v>
      </c>
      <c r="AX162" s="14" t="s">
        <v>86</v>
      </c>
      <c r="AY162" s="207" t="s">
        <v>205</v>
      </c>
    </row>
    <row r="163" s="2" customFormat="1" ht="21.75" customHeight="1">
      <c r="A163" s="38"/>
      <c r="B163" s="179"/>
      <c r="C163" s="180" t="s">
        <v>263</v>
      </c>
      <c r="D163" s="180" t="s">
        <v>207</v>
      </c>
      <c r="E163" s="181" t="s">
        <v>264</v>
      </c>
      <c r="F163" s="182" t="s">
        <v>265</v>
      </c>
      <c r="G163" s="183" t="s">
        <v>233</v>
      </c>
      <c r="H163" s="184">
        <v>1075.9000000000001</v>
      </c>
      <c r="I163" s="185"/>
      <c r="J163" s="184">
        <f>ROUND(I163*H163,2)</f>
        <v>0</v>
      </c>
      <c r="K163" s="182" t="s">
        <v>234</v>
      </c>
      <c r="L163" s="39"/>
      <c r="M163" s="186" t="s">
        <v>1</v>
      </c>
      <c r="N163" s="187" t="s">
        <v>44</v>
      </c>
      <c r="O163" s="77"/>
      <c r="P163" s="188">
        <f>O163*H163</f>
        <v>0</v>
      </c>
      <c r="Q163" s="188">
        <v>0</v>
      </c>
      <c r="R163" s="188">
        <f>Q163*H163</f>
        <v>0</v>
      </c>
      <c r="S163" s="188">
        <v>0</v>
      </c>
      <c r="T163" s="189">
        <f>S163*H163</f>
        <v>0</v>
      </c>
      <c r="U163" s="38"/>
      <c r="V163" s="38"/>
      <c r="W163" s="38"/>
      <c r="X163" s="38"/>
      <c r="Y163" s="38"/>
      <c r="Z163" s="38"/>
      <c r="AA163" s="38"/>
      <c r="AB163" s="38"/>
      <c r="AC163" s="38"/>
      <c r="AD163" s="38"/>
      <c r="AE163" s="38"/>
      <c r="AR163" s="190" t="s">
        <v>212</v>
      </c>
      <c r="AT163" s="190" t="s">
        <v>207</v>
      </c>
      <c r="AU163" s="190" t="s">
        <v>88</v>
      </c>
      <c r="AY163" s="19" t="s">
        <v>205</v>
      </c>
      <c r="BE163" s="191">
        <f>IF(N163="základní",J163,0)</f>
        <v>0</v>
      </c>
      <c r="BF163" s="191">
        <f>IF(N163="snížená",J163,0)</f>
        <v>0</v>
      </c>
      <c r="BG163" s="191">
        <f>IF(N163="zákl. přenesená",J163,0)</f>
        <v>0</v>
      </c>
      <c r="BH163" s="191">
        <f>IF(N163="sníž. přenesená",J163,0)</f>
        <v>0</v>
      </c>
      <c r="BI163" s="191">
        <f>IF(N163="nulová",J163,0)</f>
        <v>0</v>
      </c>
      <c r="BJ163" s="19" t="s">
        <v>86</v>
      </c>
      <c r="BK163" s="191">
        <f>ROUND(I163*H163,2)</f>
        <v>0</v>
      </c>
      <c r="BL163" s="19" t="s">
        <v>212</v>
      </c>
      <c r="BM163" s="190" t="s">
        <v>569</v>
      </c>
    </row>
    <row r="164" s="2" customFormat="1">
      <c r="A164" s="38"/>
      <c r="B164" s="39"/>
      <c r="C164" s="38"/>
      <c r="D164" s="192" t="s">
        <v>214</v>
      </c>
      <c r="E164" s="38"/>
      <c r="F164" s="193" t="s">
        <v>267</v>
      </c>
      <c r="G164" s="38"/>
      <c r="H164" s="38"/>
      <c r="I164" s="194"/>
      <c r="J164" s="38"/>
      <c r="K164" s="38"/>
      <c r="L164" s="39"/>
      <c r="M164" s="195"/>
      <c r="N164" s="196"/>
      <c r="O164" s="77"/>
      <c r="P164" s="77"/>
      <c r="Q164" s="77"/>
      <c r="R164" s="77"/>
      <c r="S164" s="77"/>
      <c r="T164" s="78"/>
      <c r="U164" s="38"/>
      <c r="V164" s="38"/>
      <c r="W164" s="38"/>
      <c r="X164" s="38"/>
      <c r="Y164" s="38"/>
      <c r="Z164" s="38"/>
      <c r="AA164" s="38"/>
      <c r="AB164" s="38"/>
      <c r="AC164" s="38"/>
      <c r="AD164" s="38"/>
      <c r="AE164" s="38"/>
      <c r="AT164" s="19" t="s">
        <v>214</v>
      </c>
      <c r="AU164" s="19" t="s">
        <v>88</v>
      </c>
    </row>
    <row r="165" s="2" customFormat="1">
      <c r="A165" s="38"/>
      <c r="B165" s="39"/>
      <c r="C165" s="38"/>
      <c r="D165" s="192" t="s">
        <v>237</v>
      </c>
      <c r="E165" s="38"/>
      <c r="F165" s="197" t="s">
        <v>268</v>
      </c>
      <c r="G165" s="38"/>
      <c r="H165" s="38"/>
      <c r="I165" s="194"/>
      <c r="J165" s="38"/>
      <c r="K165" s="38"/>
      <c r="L165" s="39"/>
      <c r="M165" s="195"/>
      <c r="N165" s="196"/>
      <c r="O165" s="77"/>
      <c r="P165" s="77"/>
      <c r="Q165" s="77"/>
      <c r="R165" s="77"/>
      <c r="S165" s="77"/>
      <c r="T165" s="78"/>
      <c r="U165" s="38"/>
      <c r="V165" s="38"/>
      <c r="W165" s="38"/>
      <c r="X165" s="38"/>
      <c r="Y165" s="38"/>
      <c r="Z165" s="38"/>
      <c r="AA165" s="38"/>
      <c r="AB165" s="38"/>
      <c r="AC165" s="38"/>
      <c r="AD165" s="38"/>
      <c r="AE165" s="38"/>
      <c r="AT165" s="19" t="s">
        <v>237</v>
      </c>
      <c r="AU165" s="19" t="s">
        <v>88</v>
      </c>
    </row>
    <row r="166" s="15" customFormat="1">
      <c r="A166" s="15"/>
      <c r="B166" s="223"/>
      <c r="C166" s="15"/>
      <c r="D166" s="192" t="s">
        <v>218</v>
      </c>
      <c r="E166" s="224" t="s">
        <v>1</v>
      </c>
      <c r="F166" s="225" t="s">
        <v>570</v>
      </c>
      <c r="G166" s="15"/>
      <c r="H166" s="224" t="s">
        <v>1</v>
      </c>
      <c r="I166" s="226"/>
      <c r="J166" s="15"/>
      <c r="K166" s="15"/>
      <c r="L166" s="223"/>
      <c r="M166" s="227"/>
      <c r="N166" s="228"/>
      <c r="O166" s="228"/>
      <c r="P166" s="228"/>
      <c r="Q166" s="228"/>
      <c r="R166" s="228"/>
      <c r="S166" s="228"/>
      <c r="T166" s="229"/>
      <c r="U166" s="15"/>
      <c r="V166" s="15"/>
      <c r="W166" s="15"/>
      <c r="X166" s="15"/>
      <c r="Y166" s="15"/>
      <c r="Z166" s="15"/>
      <c r="AA166" s="15"/>
      <c r="AB166" s="15"/>
      <c r="AC166" s="15"/>
      <c r="AD166" s="15"/>
      <c r="AE166" s="15"/>
      <c r="AT166" s="224" t="s">
        <v>218</v>
      </c>
      <c r="AU166" s="224" t="s">
        <v>88</v>
      </c>
      <c r="AV166" s="15" t="s">
        <v>86</v>
      </c>
      <c r="AW166" s="15" t="s">
        <v>35</v>
      </c>
      <c r="AX166" s="15" t="s">
        <v>79</v>
      </c>
      <c r="AY166" s="224" t="s">
        <v>205</v>
      </c>
    </row>
    <row r="167" s="13" customFormat="1">
      <c r="A167" s="13"/>
      <c r="B167" s="198"/>
      <c r="C167" s="13"/>
      <c r="D167" s="192" t="s">
        <v>218</v>
      </c>
      <c r="E167" s="199" t="s">
        <v>1</v>
      </c>
      <c r="F167" s="200" t="s">
        <v>571</v>
      </c>
      <c r="G167" s="13"/>
      <c r="H167" s="201">
        <v>287.5</v>
      </c>
      <c r="I167" s="202"/>
      <c r="J167" s="13"/>
      <c r="K167" s="13"/>
      <c r="L167" s="198"/>
      <c r="M167" s="203"/>
      <c r="N167" s="204"/>
      <c r="O167" s="204"/>
      <c r="P167" s="204"/>
      <c r="Q167" s="204"/>
      <c r="R167" s="204"/>
      <c r="S167" s="204"/>
      <c r="T167" s="205"/>
      <c r="U167" s="13"/>
      <c r="V167" s="13"/>
      <c r="W167" s="13"/>
      <c r="X167" s="13"/>
      <c r="Y167" s="13"/>
      <c r="Z167" s="13"/>
      <c r="AA167" s="13"/>
      <c r="AB167" s="13"/>
      <c r="AC167" s="13"/>
      <c r="AD167" s="13"/>
      <c r="AE167" s="13"/>
      <c r="AT167" s="199" t="s">
        <v>218</v>
      </c>
      <c r="AU167" s="199" t="s">
        <v>88</v>
      </c>
      <c r="AV167" s="13" t="s">
        <v>88</v>
      </c>
      <c r="AW167" s="13" t="s">
        <v>35</v>
      </c>
      <c r="AX167" s="13" t="s">
        <v>79</v>
      </c>
      <c r="AY167" s="199" t="s">
        <v>205</v>
      </c>
    </row>
    <row r="168" s="15" customFormat="1">
      <c r="A168" s="15"/>
      <c r="B168" s="223"/>
      <c r="C168" s="15"/>
      <c r="D168" s="192" t="s">
        <v>218</v>
      </c>
      <c r="E168" s="224" t="s">
        <v>1</v>
      </c>
      <c r="F168" s="225" t="s">
        <v>572</v>
      </c>
      <c r="G168" s="15"/>
      <c r="H168" s="224" t="s">
        <v>1</v>
      </c>
      <c r="I168" s="226"/>
      <c r="J168" s="15"/>
      <c r="K168" s="15"/>
      <c r="L168" s="223"/>
      <c r="M168" s="227"/>
      <c r="N168" s="228"/>
      <c r="O168" s="228"/>
      <c r="P168" s="228"/>
      <c r="Q168" s="228"/>
      <c r="R168" s="228"/>
      <c r="S168" s="228"/>
      <c r="T168" s="229"/>
      <c r="U168" s="15"/>
      <c r="V168" s="15"/>
      <c r="W168" s="15"/>
      <c r="X168" s="15"/>
      <c r="Y168" s="15"/>
      <c r="Z168" s="15"/>
      <c r="AA168" s="15"/>
      <c r="AB168" s="15"/>
      <c r="AC168" s="15"/>
      <c r="AD168" s="15"/>
      <c r="AE168" s="15"/>
      <c r="AT168" s="224" t="s">
        <v>218</v>
      </c>
      <c r="AU168" s="224" t="s">
        <v>88</v>
      </c>
      <c r="AV168" s="15" t="s">
        <v>86</v>
      </c>
      <c r="AW168" s="15" t="s">
        <v>35</v>
      </c>
      <c r="AX168" s="15" t="s">
        <v>79</v>
      </c>
      <c r="AY168" s="224" t="s">
        <v>205</v>
      </c>
    </row>
    <row r="169" s="13" customFormat="1">
      <c r="A169" s="13"/>
      <c r="B169" s="198"/>
      <c r="C169" s="13"/>
      <c r="D169" s="192" t="s">
        <v>218</v>
      </c>
      <c r="E169" s="199" t="s">
        <v>1</v>
      </c>
      <c r="F169" s="200" t="s">
        <v>564</v>
      </c>
      <c r="G169" s="13"/>
      <c r="H169" s="201">
        <v>784.60000000000002</v>
      </c>
      <c r="I169" s="202"/>
      <c r="J169" s="13"/>
      <c r="K169" s="13"/>
      <c r="L169" s="198"/>
      <c r="M169" s="203"/>
      <c r="N169" s="204"/>
      <c r="O169" s="204"/>
      <c r="P169" s="204"/>
      <c r="Q169" s="204"/>
      <c r="R169" s="204"/>
      <c r="S169" s="204"/>
      <c r="T169" s="205"/>
      <c r="U169" s="13"/>
      <c r="V169" s="13"/>
      <c r="W169" s="13"/>
      <c r="X169" s="13"/>
      <c r="Y169" s="13"/>
      <c r="Z169" s="13"/>
      <c r="AA169" s="13"/>
      <c r="AB169" s="13"/>
      <c r="AC169" s="13"/>
      <c r="AD169" s="13"/>
      <c r="AE169" s="13"/>
      <c r="AT169" s="199" t="s">
        <v>218</v>
      </c>
      <c r="AU169" s="199" t="s">
        <v>88</v>
      </c>
      <c r="AV169" s="13" t="s">
        <v>88</v>
      </c>
      <c r="AW169" s="13" t="s">
        <v>35</v>
      </c>
      <c r="AX169" s="13" t="s">
        <v>79</v>
      </c>
      <c r="AY169" s="199" t="s">
        <v>205</v>
      </c>
    </row>
    <row r="170" s="15" customFormat="1">
      <c r="A170" s="15"/>
      <c r="B170" s="223"/>
      <c r="C170" s="15"/>
      <c r="D170" s="192" t="s">
        <v>218</v>
      </c>
      <c r="E170" s="224" t="s">
        <v>1</v>
      </c>
      <c r="F170" s="225" t="s">
        <v>271</v>
      </c>
      <c r="G170" s="15"/>
      <c r="H170" s="224" t="s">
        <v>1</v>
      </c>
      <c r="I170" s="226"/>
      <c r="J170" s="15"/>
      <c r="K170" s="15"/>
      <c r="L170" s="223"/>
      <c r="M170" s="227"/>
      <c r="N170" s="228"/>
      <c r="O170" s="228"/>
      <c r="P170" s="228"/>
      <c r="Q170" s="228"/>
      <c r="R170" s="228"/>
      <c r="S170" s="228"/>
      <c r="T170" s="229"/>
      <c r="U170" s="15"/>
      <c r="V170" s="15"/>
      <c r="W170" s="15"/>
      <c r="X170" s="15"/>
      <c r="Y170" s="15"/>
      <c r="Z170" s="15"/>
      <c r="AA170" s="15"/>
      <c r="AB170" s="15"/>
      <c r="AC170" s="15"/>
      <c r="AD170" s="15"/>
      <c r="AE170" s="15"/>
      <c r="AT170" s="224" t="s">
        <v>218</v>
      </c>
      <c r="AU170" s="224" t="s">
        <v>88</v>
      </c>
      <c r="AV170" s="15" t="s">
        <v>86</v>
      </c>
      <c r="AW170" s="15" t="s">
        <v>35</v>
      </c>
      <c r="AX170" s="15" t="s">
        <v>79</v>
      </c>
      <c r="AY170" s="224" t="s">
        <v>205</v>
      </c>
    </row>
    <row r="171" s="15" customFormat="1">
      <c r="A171" s="15"/>
      <c r="B171" s="223"/>
      <c r="C171" s="15"/>
      <c r="D171" s="192" t="s">
        <v>218</v>
      </c>
      <c r="E171" s="224" t="s">
        <v>1</v>
      </c>
      <c r="F171" s="225" t="s">
        <v>254</v>
      </c>
      <c r="G171" s="15"/>
      <c r="H171" s="224" t="s">
        <v>1</v>
      </c>
      <c r="I171" s="226"/>
      <c r="J171" s="15"/>
      <c r="K171" s="15"/>
      <c r="L171" s="223"/>
      <c r="M171" s="227"/>
      <c r="N171" s="228"/>
      <c r="O171" s="228"/>
      <c r="P171" s="228"/>
      <c r="Q171" s="228"/>
      <c r="R171" s="228"/>
      <c r="S171" s="228"/>
      <c r="T171" s="229"/>
      <c r="U171" s="15"/>
      <c r="V171" s="15"/>
      <c r="W171" s="15"/>
      <c r="X171" s="15"/>
      <c r="Y171" s="15"/>
      <c r="Z171" s="15"/>
      <c r="AA171" s="15"/>
      <c r="AB171" s="15"/>
      <c r="AC171" s="15"/>
      <c r="AD171" s="15"/>
      <c r="AE171" s="15"/>
      <c r="AT171" s="224" t="s">
        <v>218</v>
      </c>
      <c r="AU171" s="224" t="s">
        <v>88</v>
      </c>
      <c r="AV171" s="15" t="s">
        <v>86</v>
      </c>
      <c r="AW171" s="15" t="s">
        <v>35</v>
      </c>
      <c r="AX171" s="15" t="s">
        <v>79</v>
      </c>
      <c r="AY171" s="224" t="s">
        <v>205</v>
      </c>
    </row>
    <row r="172" s="13" customFormat="1">
      <c r="A172" s="13"/>
      <c r="B172" s="198"/>
      <c r="C172" s="13"/>
      <c r="D172" s="192" t="s">
        <v>218</v>
      </c>
      <c r="E172" s="199" t="s">
        <v>1</v>
      </c>
      <c r="F172" s="200" t="s">
        <v>565</v>
      </c>
      <c r="G172" s="13"/>
      <c r="H172" s="201">
        <v>3.7999999999999998</v>
      </c>
      <c r="I172" s="202"/>
      <c r="J172" s="13"/>
      <c r="K172" s="13"/>
      <c r="L172" s="198"/>
      <c r="M172" s="203"/>
      <c r="N172" s="204"/>
      <c r="O172" s="204"/>
      <c r="P172" s="204"/>
      <c r="Q172" s="204"/>
      <c r="R172" s="204"/>
      <c r="S172" s="204"/>
      <c r="T172" s="205"/>
      <c r="U172" s="13"/>
      <c r="V172" s="13"/>
      <c r="W172" s="13"/>
      <c r="X172" s="13"/>
      <c r="Y172" s="13"/>
      <c r="Z172" s="13"/>
      <c r="AA172" s="13"/>
      <c r="AB172" s="13"/>
      <c r="AC172" s="13"/>
      <c r="AD172" s="13"/>
      <c r="AE172" s="13"/>
      <c r="AT172" s="199" t="s">
        <v>218</v>
      </c>
      <c r="AU172" s="199" t="s">
        <v>88</v>
      </c>
      <c r="AV172" s="13" t="s">
        <v>88</v>
      </c>
      <c r="AW172" s="13" t="s">
        <v>35</v>
      </c>
      <c r="AX172" s="13" t="s">
        <v>79</v>
      </c>
      <c r="AY172" s="199" t="s">
        <v>205</v>
      </c>
    </row>
    <row r="173" s="14" customFormat="1">
      <c r="A173" s="14"/>
      <c r="B173" s="206"/>
      <c r="C173" s="14"/>
      <c r="D173" s="192" t="s">
        <v>218</v>
      </c>
      <c r="E173" s="207" t="s">
        <v>1</v>
      </c>
      <c r="F173" s="208" t="s">
        <v>220</v>
      </c>
      <c r="G173" s="14"/>
      <c r="H173" s="209">
        <v>1075.8999999999999</v>
      </c>
      <c r="I173" s="210"/>
      <c r="J173" s="14"/>
      <c r="K173" s="14"/>
      <c r="L173" s="206"/>
      <c r="M173" s="211"/>
      <c r="N173" s="212"/>
      <c r="O173" s="212"/>
      <c r="P173" s="212"/>
      <c r="Q173" s="212"/>
      <c r="R173" s="212"/>
      <c r="S173" s="212"/>
      <c r="T173" s="213"/>
      <c r="U173" s="14"/>
      <c r="V173" s="14"/>
      <c r="W173" s="14"/>
      <c r="X173" s="14"/>
      <c r="Y173" s="14"/>
      <c r="Z173" s="14"/>
      <c r="AA173" s="14"/>
      <c r="AB173" s="14"/>
      <c r="AC173" s="14"/>
      <c r="AD173" s="14"/>
      <c r="AE173" s="14"/>
      <c r="AT173" s="207" t="s">
        <v>218</v>
      </c>
      <c r="AU173" s="207" t="s">
        <v>88</v>
      </c>
      <c r="AV173" s="14" t="s">
        <v>212</v>
      </c>
      <c r="AW173" s="14" t="s">
        <v>35</v>
      </c>
      <c r="AX173" s="14" t="s">
        <v>86</v>
      </c>
      <c r="AY173" s="207" t="s">
        <v>205</v>
      </c>
    </row>
    <row r="174" s="2" customFormat="1" ht="24.15" customHeight="1">
      <c r="A174" s="38"/>
      <c r="B174" s="179"/>
      <c r="C174" s="180" t="s">
        <v>272</v>
      </c>
      <c r="D174" s="180" t="s">
        <v>207</v>
      </c>
      <c r="E174" s="181" t="s">
        <v>273</v>
      </c>
      <c r="F174" s="182" t="s">
        <v>274</v>
      </c>
      <c r="G174" s="183" t="s">
        <v>233</v>
      </c>
      <c r="H174" s="184">
        <v>784.62</v>
      </c>
      <c r="I174" s="185"/>
      <c r="J174" s="184">
        <f>ROUND(I174*H174,2)</f>
        <v>0</v>
      </c>
      <c r="K174" s="182" t="s">
        <v>234</v>
      </c>
      <c r="L174" s="39"/>
      <c r="M174" s="186" t="s">
        <v>1</v>
      </c>
      <c r="N174" s="187" t="s">
        <v>44</v>
      </c>
      <c r="O174" s="77"/>
      <c r="P174" s="188">
        <f>O174*H174</f>
        <v>0</v>
      </c>
      <c r="Q174" s="188">
        <v>0</v>
      </c>
      <c r="R174" s="188">
        <f>Q174*H174</f>
        <v>0</v>
      </c>
      <c r="S174" s="188">
        <v>0</v>
      </c>
      <c r="T174" s="189">
        <f>S174*H174</f>
        <v>0</v>
      </c>
      <c r="U174" s="38"/>
      <c r="V174" s="38"/>
      <c r="W174" s="38"/>
      <c r="X174" s="38"/>
      <c r="Y174" s="38"/>
      <c r="Z174" s="38"/>
      <c r="AA174" s="38"/>
      <c r="AB174" s="38"/>
      <c r="AC174" s="38"/>
      <c r="AD174" s="38"/>
      <c r="AE174" s="38"/>
      <c r="AR174" s="190" t="s">
        <v>212</v>
      </c>
      <c r="AT174" s="190" t="s">
        <v>207</v>
      </c>
      <c r="AU174" s="190" t="s">
        <v>88</v>
      </c>
      <c r="AY174" s="19" t="s">
        <v>205</v>
      </c>
      <c r="BE174" s="191">
        <f>IF(N174="základní",J174,0)</f>
        <v>0</v>
      </c>
      <c r="BF174" s="191">
        <f>IF(N174="snížená",J174,0)</f>
        <v>0</v>
      </c>
      <c r="BG174" s="191">
        <f>IF(N174="zákl. přenesená",J174,0)</f>
        <v>0</v>
      </c>
      <c r="BH174" s="191">
        <f>IF(N174="sníž. přenesená",J174,0)</f>
        <v>0</v>
      </c>
      <c r="BI174" s="191">
        <f>IF(N174="nulová",J174,0)</f>
        <v>0</v>
      </c>
      <c r="BJ174" s="19" t="s">
        <v>86</v>
      </c>
      <c r="BK174" s="191">
        <f>ROUND(I174*H174,2)</f>
        <v>0</v>
      </c>
      <c r="BL174" s="19" t="s">
        <v>212</v>
      </c>
      <c r="BM174" s="190" t="s">
        <v>573</v>
      </c>
    </row>
    <row r="175" s="2" customFormat="1">
      <c r="A175" s="38"/>
      <c r="B175" s="39"/>
      <c r="C175" s="38"/>
      <c r="D175" s="192" t="s">
        <v>214</v>
      </c>
      <c r="E175" s="38"/>
      <c r="F175" s="193" t="s">
        <v>276</v>
      </c>
      <c r="G175" s="38"/>
      <c r="H175" s="38"/>
      <c r="I175" s="194"/>
      <c r="J175" s="38"/>
      <c r="K175" s="38"/>
      <c r="L175" s="39"/>
      <c r="M175" s="195"/>
      <c r="N175" s="196"/>
      <c r="O175" s="77"/>
      <c r="P175" s="77"/>
      <c r="Q175" s="77"/>
      <c r="R175" s="77"/>
      <c r="S175" s="77"/>
      <c r="T175" s="78"/>
      <c r="U175" s="38"/>
      <c r="V175" s="38"/>
      <c r="W175" s="38"/>
      <c r="X175" s="38"/>
      <c r="Y175" s="38"/>
      <c r="Z175" s="38"/>
      <c r="AA175" s="38"/>
      <c r="AB175" s="38"/>
      <c r="AC175" s="38"/>
      <c r="AD175" s="38"/>
      <c r="AE175" s="38"/>
      <c r="AT175" s="19" t="s">
        <v>214</v>
      </c>
      <c r="AU175" s="19" t="s">
        <v>88</v>
      </c>
    </row>
    <row r="176" s="2" customFormat="1">
      <c r="A176" s="38"/>
      <c r="B176" s="39"/>
      <c r="C176" s="38"/>
      <c r="D176" s="192" t="s">
        <v>237</v>
      </c>
      <c r="E176" s="38"/>
      <c r="F176" s="197" t="s">
        <v>277</v>
      </c>
      <c r="G176" s="38"/>
      <c r="H176" s="38"/>
      <c r="I176" s="194"/>
      <c r="J176" s="38"/>
      <c r="K176" s="38"/>
      <c r="L176" s="39"/>
      <c r="M176" s="195"/>
      <c r="N176" s="196"/>
      <c r="O176" s="77"/>
      <c r="P176" s="77"/>
      <c r="Q176" s="77"/>
      <c r="R176" s="77"/>
      <c r="S176" s="77"/>
      <c r="T176" s="78"/>
      <c r="U176" s="38"/>
      <c r="V176" s="38"/>
      <c r="W176" s="38"/>
      <c r="X176" s="38"/>
      <c r="Y176" s="38"/>
      <c r="Z176" s="38"/>
      <c r="AA176" s="38"/>
      <c r="AB176" s="38"/>
      <c r="AC176" s="38"/>
      <c r="AD176" s="38"/>
      <c r="AE176" s="38"/>
      <c r="AT176" s="19" t="s">
        <v>237</v>
      </c>
      <c r="AU176" s="19" t="s">
        <v>88</v>
      </c>
    </row>
    <row r="177" s="15" customFormat="1">
      <c r="A177" s="15"/>
      <c r="B177" s="223"/>
      <c r="C177" s="15"/>
      <c r="D177" s="192" t="s">
        <v>218</v>
      </c>
      <c r="E177" s="224" t="s">
        <v>1</v>
      </c>
      <c r="F177" s="225" t="s">
        <v>574</v>
      </c>
      <c r="G177" s="15"/>
      <c r="H177" s="224" t="s">
        <v>1</v>
      </c>
      <c r="I177" s="226"/>
      <c r="J177" s="15"/>
      <c r="K177" s="15"/>
      <c r="L177" s="223"/>
      <c r="M177" s="227"/>
      <c r="N177" s="228"/>
      <c r="O177" s="228"/>
      <c r="P177" s="228"/>
      <c r="Q177" s="228"/>
      <c r="R177" s="228"/>
      <c r="S177" s="228"/>
      <c r="T177" s="229"/>
      <c r="U177" s="15"/>
      <c r="V177" s="15"/>
      <c r="W177" s="15"/>
      <c r="X177" s="15"/>
      <c r="Y177" s="15"/>
      <c r="Z177" s="15"/>
      <c r="AA177" s="15"/>
      <c r="AB177" s="15"/>
      <c r="AC177" s="15"/>
      <c r="AD177" s="15"/>
      <c r="AE177" s="15"/>
      <c r="AT177" s="224" t="s">
        <v>218</v>
      </c>
      <c r="AU177" s="224" t="s">
        <v>88</v>
      </c>
      <c r="AV177" s="15" t="s">
        <v>86</v>
      </c>
      <c r="AW177" s="15" t="s">
        <v>35</v>
      </c>
      <c r="AX177" s="15" t="s">
        <v>79</v>
      </c>
      <c r="AY177" s="224" t="s">
        <v>205</v>
      </c>
    </row>
    <row r="178" s="13" customFormat="1">
      <c r="A178" s="13"/>
      <c r="B178" s="198"/>
      <c r="C178" s="13"/>
      <c r="D178" s="192" t="s">
        <v>218</v>
      </c>
      <c r="E178" s="199" t="s">
        <v>1</v>
      </c>
      <c r="F178" s="200" t="s">
        <v>575</v>
      </c>
      <c r="G178" s="13"/>
      <c r="H178" s="201">
        <v>784.62</v>
      </c>
      <c r="I178" s="202"/>
      <c r="J178" s="13"/>
      <c r="K178" s="13"/>
      <c r="L178" s="198"/>
      <c r="M178" s="203"/>
      <c r="N178" s="204"/>
      <c r="O178" s="204"/>
      <c r="P178" s="204"/>
      <c r="Q178" s="204"/>
      <c r="R178" s="204"/>
      <c r="S178" s="204"/>
      <c r="T178" s="205"/>
      <c r="U178" s="13"/>
      <c r="V178" s="13"/>
      <c r="W178" s="13"/>
      <c r="X178" s="13"/>
      <c r="Y178" s="13"/>
      <c r="Z178" s="13"/>
      <c r="AA178" s="13"/>
      <c r="AB178" s="13"/>
      <c r="AC178" s="13"/>
      <c r="AD178" s="13"/>
      <c r="AE178" s="13"/>
      <c r="AT178" s="199" t="s">
        <v>218</v>
      </c>
      <c r="AU178" s="199" t="s">
        <v>88</v>
      </c>
      <c r="AV178" s="13" t="s">
        <v>88</v>
      </c>
      <c r="AW178" s="13" t="s">
        <v>35</v>
      </c>
      <c r="AX178" s="13" t="s">
        <v>79</v>
      </c>
      <c r="AY178" s="199" t="s">
        <v>205</v>
      </c>
    </row>
    <row r="179" s="14" customFormat="1">
      <c r="A179" s="14"/>
      <c r="B179" s="206"/>
      <c r="C179" s="14"/>
      <c r="D179" s="192" t="s">
        <v>218</v>
      </c>
      <c r="E179" s="207" t="s">
        <v>1</v>
      </c>
      <c r="F179" s="208" t="s">
        <v>220</v>
      </c>
      <c r="G179" s="14"/>
      <c r="H179" s="209">
        <v>784.62</v>
      </c>
      <c r="I179" s="210"/>
      <c r="J179" s="14"/>
      <c r="K179" s="14"/>
      <c r="L179" s="206"/>
      <c r="M179" s="211"/>
      <c r="N179" s="212"/>
      <c r="O179" s="212"/>
      <c r="P179" s="212"/>
      <c r="Q179" s="212"/>
      <c r="R179" s="212"/>
      <c r="S179" s="212"/>
      <c r="T179" s="213"/>
      <c r="U179" s="14"/>
      <c r="V179" s="14"/>
      <c r="W179" s="14"/>
      <c r="X179" s="14"/>
      <c r="Y179" s="14"/>
      <c r="Z179" s="14"/>
      <c r="AA179" s="14"/>
      <c r="AB179" s="14"/>
      <c r="AC179" s="14"/>
      <c r="AD179" s="14"/>
      <c r="AE179" s="14"/>
      <c r="AT179" s="207" t="s">
        <v>218</v>
      </c>
      <c r="AU179" s="207" t="s">
        <v>88</v>
      </c>
      <c r="AV179" s="14" t="s">
        <v>212</v>
      </c>
      <c r="AW179" s="14" t="s">
        <v>35</v>
      </c>
      <c r="AX179" s="14" t="s">
        <v>86</v>
      </c>
      <c r="AY179" s="207" t="s">
        <v>205</v>
      </c>
    </row>
    <row r="180" s="2" customFormat="1" ht="24.15" customHeight="1">
      <c r="A180" s="38"/>
      <c r="B180" s="179"/>
      <c r="C180" s="180" t="s">
        <v>225</v>
      </c>
      <c r="D180" s="180" t="s">
        <v>207</v>
      </c>
      <c r="E180" s="181" t="s">
        <v>576</v>
      </c>
      <c r="F180" s="182" t="s">
        <v>577</v>
      </c>
      <c r="G180" s="183" t="s">
        <v>233</v>
      </c>
      <c r="H180" s="184">
        <v>287.50999999999999</v>
      </c>
      <c r="I180" s="185"/>
      <c r="J180" s="184">
        <f>ROUND(I180*H180,2)</f>
        <v>0</v>
      </c>
      <c r="K180" s="182" t="s">
        <v>234</v>
      </c>
      <c r="L180" s="39"/>
      <c r="M180" s="186" t="s">
        <v>1</v>
      </c>
      <c r="N180" s="187" t="s">
        <v>44</v>
      </c>
      <c r="O180" s="77"/>
      <c r="P180" s="188">
        <f>O180*H180</f>
        <v>0</v>
      </c>
      <c r="Q180" s="188">
        <v>0</v>
      </c>
      <c r="R180" s="188">
        <f>Q180*H180</f>
        <v>0</v>
      </c>
      <c r="S180" s="188">
        <v>0</v>
      </c>
      <c r="T180" s="189">
        <f>S180*H180</f>
        <v>0</v>
      </c>
      <c r="U180" s="38"/>
      <c r="V180" s="38"/>
      <c r="W180" s="38"/>
      <c r="X180" s="38"/>
      <c r="Y180" s="38"/>
      <c r="Z180" s="38"/>
      <c r="AA180" s="38"/>
      <c r="AB180" s="38"/>
      <c r="AC180" s="38"/>
      <c r="AD180" s="38"/>
      <c r="AE180" s="38"/>
      <c r="AR180" s="190" t="s">
        <v>212</v>
      </c>
      <c r="AT180" s="190" t="s">
        <v>207</v>
      </c>
      <c r="AU180" s="190" t="s">
        <v>88</v>
      </c>
      <c r="AY180" s="19" t="s">
        <v>205</v>
      </c>
      <c r="BE180" s="191">
        <f>IF(N180="základní",J180,0)</f>
        <v>0</v>
      </c>
      <c r="BF180" s="191">
        <f>IF(N180="snížená",J180,0)</f>
        <v>0</v>
      </c>
      <c r="BG180" s="191">
        <f>IF(N180="zákl. přenesená",J180,0)</f>
        <v>0</v>
      </c>
      <c r="BH180" s="191">
        <f>IF(N180="sníž. přenesená",J180,0)</f>
        <v>0</v>
      </c>
      <c r="BI180" s="191">
        <f>IF(N180="nulová",J180,0)</f>
        <v>0</v>
      </c>
      <c r="BJ180" s="19" t="s">
        <v>86</v>
      </c>
      <c r="BK180" s="191">
        <f>ROUND(I180*H180,2)</f>
        <v>0</v>
      </c>
      <c r="BL180" s="19" t="s">
        <v>212</v>
      </c>
      <c r="BM180" s="190" t="s">
        <v>578</v>
      </c>
    </row>
    <row r="181" s="2" customFormat="1">
      <c r="A181" s="38"/>
      <c r="B181" s="39"/>
      <c r="C181" s="38"/>
      <c r="D181" s="192" t="s">
        <v>214</v>
      </c>
      <c r="E181" s="38"/>
      <c r="F181" s="193" t="s">
        <v>579</v>
      </c>
      <c r="G181" s="38"/>
      <c r="H181" s="38"/>
      <c r="I181" s="194"/>
      <c r="J181" s="38"/>
      <c r="K181" s="38"/>
      <c r="L181" s="39"/>
      <c r="M181" s="195"/>
      <c r="N181" s="196"/>
      <c r="O181" s="77"/>
      <c r="P181" s="77"/>
      <c r="Q181" s="77"/>
      <c r="R181" s="77"/>
      <c r="S181" s="77"/>
      <c r="T181" s="78"/>
      <c r="U181" s="38"/>
      <c r="V181" s="38"/>
      <c r="W181" s="38"/>
      <c r="X181" s="38"/>
      <c r="Y181" s="38"/>
      <c r="Z181" s="38"/>
      <c r="AA181" s="38"/>
      <c r="AB181" s="38"/>
      <c r="AC181" s="38"/>
      <c r="AD181" s="38"/>
      <c r="AE181" s="38"/>
      <c r="AT181" s="19" t="s">
        <v>214</v>
      </c>
      <c r="AU181" s="19" t="s">
        <v>88</v>
      </c>
    </row>
    <row r="182" s="2" customFormat="1">
      <c r="A182" s="38"/>
      <c r="B182" s="39"/>
      <c r="C182" s="38"/>
      <c r="D182" s="192" t="s">
        <v>237</v>
      </c>
      <c r="E182" s="38"/>
      <c r="F182" s="197" t="s">
        <v>580</v>
      </c>
      <c r="G182" s="38"/>
      <c r="H182" s="38"/>
      <c r="I182" s="194"/>
      <c r="J182" s="38"/>
      <c r="K182" s="38"/>
      <c r="L182" s="39"/>
      <c r="M182" s="195"/>
      <c r="N182" s="196"/>
      <c r="O182" s="77"/>
      <c r="P182" s="77"/>
      <c r="Q182" s="77"/>
      <c r="R182" s="77"/>
      <c r="S182" s="77"/>
      <c r="T182" s="78"/>
      <c r="U182" s="38"/>
      <c r="V182" s="38"/>
      <c r="W182" s="38"/>
      <c r="X182" s="38"/>
      <c r="Y182" s="38"/>
      <c r="Z182" s="38"/>
      <c r="AA182" s="38"/>
      <c r="AB182" s="38"/>
      <c r="AC182" s="38"/>
      <c r="AD182" s="38"/>
      <c r="AE182" s="38"/>
      <c r="AT182" s="19" t="s">
        <v>237</v>
      </c>
      <c r="AU182" s="19" t="s">
        <v>88</v>
      </c>
    </row>
    <row r="183" s="13" customFormat="1">
      <c r="A183" s="13"/>
      <c r="B183" s="198"/>
      <c r="C183" s="13"/>
      <c r="D183" s="192" t="s">
        <v>218</v>
      </c>
      <c r="E183" s="199" t="s">
        <v>1</v>
      </c>
      <c r="F183" s="200" t="s">
        <v>581</v>
      </c>
      <c r="G183" s="13"/>
      <c r="H183" s="201">
        <v>287.50999999999999</v>
      </c>
      <c r="I183" s="202"/>
      <c r="J183" s="13"/>
      <c r="K183" s="13"/>
      <c r="L183" s="198"/>
      <c r="M183" s="203"/>
      <c r="N183" s="204"/>
      <c r="O183" s="204"/>
      <c r="P183" s="204"/>
      <c r="Q183" s="204"/>
      <c r="R183" s="204"/>
      <c r="S183" s="204"/>
      <c r="T183" s="205"/>
      <c r="U183" s="13"/>
      <c r="V183" s="13"/>
      <c r="W183" s="13"/>
      <c r="X183" s="13"/>
      <c r="Y183" s="13"/>
      <c r="Z183" s="13"/>
      <c r="AA183" s="13"/>
      <c r="AB183" s="13"/>
      <c r="AC183" s="13"/>
      <c r="AD183" s="13"/>
      <c r="AE183" s="13"/>
      <c r="AT183" s="199" t="s">
        <v>218</v>
      </c>
      <c r="AU183" s="199" t="s">
        <v>88</v>
      </c>
      <c r="AV183" s="13" t="s">
        <v>88</v>
      </c>
      <c r="AW183" s="13" t="s">
        <v>35</v>
      </c>
      <c r="AX183" s="13" t="s">
        <v>79</v>
      </c>
      <c r="AY183" s="199" t="s">
        <v>205</v>
      </c>
    </row>
    <row r="184" s="14" customFormat="1">
      <c r="A184" s="14"/>
      <c r="B184" s="206"/>
      <c r="C184" s="14"/>
      <c r="D184" s="192" t="s">
        <v>218</v>
      </c>
      <c r="E184" s="207" t="s">
        <v>1</v>
      </c>
      <c r="F184" s="208" t="s">
        <v>220</v>
      </c>
      <c r="G184" s="14"/>
      <c r="H184" s="209">
        <v>287.50999999999999</v>
      </c>
      <c r="I184" s="210"/>
      <c r="J184" s="14"/>
      <c r="K184" s="14"/>
      <c r="L184" s="206"/>
      <c r="M184" s="211"/>
      <c r="N184" s="212"/>
      <c r="O184" s="212"/>
      <c r="P184" s="212"/>
      <c r="Q184" s="212"/>
      <c r="R184" s="212"/>
      <c r="S184" s="212"/>
      <c r="T184" s="213"/>
      <c r="U184" s="14"/>
      <c r="V184" s="14"/>
      <c r="W184" s="14"/>
      <c r="X184" s="14"/>
      <c r="Y184" s="14"/>
      <c r="Z184" s="14"/>
      <c r="AA184" s="14"/>
      <c r="AB184" s="14"/>
      <c r="AC184" s="14"/>
      <c r="AD184" s="14"/>
      <c r="AE184" s="14"/>
      <c r="AT184" s="207" t="s">
        <v>218</v>
      </c>
      <c r="AU184" s="207" t="s">
        <v>88</v>
      </c>
      <c r="AV184" s="14" t="s">
        <v>212</v>
      </c>
      <c r="AW184" s="14" t="s">
        <v>35</v>
      </c>
      <c r="AX184" s="14" t="s">
        <v>86</v>
      </c>
      <c r="AY184" s="207" t="s">
        <v>205</v>
      </c>
    </row>
    <row r="185" s="2" customFormat="1" ht="24.15" customHeight="1">
      <c r="A185" s="38"/>
      <c r="B185" s="179"/>
      <c r="C185" s="180" t="s">
        <v>286</v>
      </c>
      <c r="D185" s="180" t="s">
        <v>207</v>
      </c>
      <c r="E185" s="181" t="s">
        <v>470</v>
      </c>
      <c r="F185" s="182" t="s">
        <v>471</v>
      </c>
      <c r="G185" s="183" t="s">
        <v>210</v>
      </c>
      <c r="H185" s="184">
        <v>50</v>
      </c>
      <c r="I185" s="185"/>
      <c r="J185" s="184">
        <f>ROUND(I185*H185,2)</f>
        <v>0</v>
      </c>
      <c r="K185" s="182" t="s">
        <v>234</v>
      </c>
      <c r="L185" s="39"/>
      <c r="M185" s="186" t="s">
        <v>1</v>
      </c>
      <c r="N185" s="187" t="s">
        <v>44</v>
      </c>
      <c r="O185" s="77"/>
      <c r="P185" s="188">
        <f>O185*H185</f>
        <v>0</v>
      </c>
      <c r="Q185" s="188">
        <v>0</v>
      </c>
      <c r="R185" s="188">
        <f>Q185*H185</f>
        <v>0</v>
      </c>
      <c r="S185" s="188">
        <v>0</v>
      </c>
      <c r="T185" s="189">
        <f>S185*H185</f>
        <v>0</v>
      </c>
      <c r="U185" s="38"/>
      <c r="V185" s="38"/>
      <c r="W185" s="38"/>
      <c r="X185" s="38"/>
      <c r="Y185" s="38"/>
      <c r="Z185" s="38"/>
      <c r="AA185" s="38"/>
      <c r="AB185" s="38"/>
      <c r="AC185" s="38"/>
      <c r="AD185" s="38"/>
      <c r="AE185" s="38"/>
      <c r="AR185" s="190" t="s">
        <v>212</v>
      </c>
      <c r="AT185" s="190" t="s">
        <v>207</v>
      </c>
      <c r="AU185" s="190" t="s">
        <v>88</v>
      </c>
      <c r="AY185" s="19" t="s">
        <v>205</v>
      </c>
      <c r="BE185" s="191">
        <f>IF(N185="základní",J185,0)</f>
        <v>0</v>
      </c>
      <c r="BF185" s="191">
        <f>IF(N185="snížená",J185,0)</f>
        <v>0</v>
      </c>
      <c r="BG185" s="191">
        <f>IF(N185="zákl. přenesená",J185,0)</f>
        <v>0</v>
      </c>
      <c r="BH185" s="191">
        <f>IF(N185="sníž. přenesená",J185,0)</f>
        <v>0</v>
      </c>
      <c r="BI185" s="191">
        <f>IF(N185="nulová",J185,0)</f>
        <v>0</v>
      </c>
      <c r="BJ185" s="19" t="s">
        <v>86</v>
      </c>
      <c r="BK185" s="191">
        <f>ROUND(I185*H185,2)</f>
        <v>0</v>
      </c>
      <c r="BL185" s="19" t="s">
        <v>212</v>
      </c>
      <c r="BM185" s="190" t="s">
        <v>582</v>
      </c>
    </row>
    <row r="186" s="2" customFormat="1">
      <c r="A186" s="38"/>
      <c r="B186" s="39"/>
      <c r="C186" s="38"/>
      <c r="D186" s="192" t="s">
        <v>214</v>
      </c>
      <c r="E186" s="38"/>
      <c r="F186" s="193" t="s">
        <v>473</v>
      </c>
      <c r="G186" s="38"/>
      <c r="H186" s="38"/>
      <c r="I186" s="194"/>
      <c r="J186" s="38"/>
      <c r="K186" s="38"/>
      <c r="L186" s="39"/>
      <c r="M186" s="195"/>
      <c r="N186" s="196"/>
      <c r="O186" s="77"/>
      <c r="P186" s="77"/>
      <c r="Q186" s="77"/>
      <c r="R186" s="77"/>
      <c r="S186" s="77"/>
      <c r="T186" s="78"/>
      <c r="U186" s="38"/>
      <c r="V186" s="38"/>
      <c r="W186" s="38"/>
      <c r="X186" s="38"/>
      <c r="Y186" s="38"/>
      <c r="Z186" s="38"/>
      <c r="AA186" s="38"/>
      <c r="AB186" s="38"/>
      <c r="AC186" s="38"/>
      <c r="AD186" s="38"/>
      <c r="AE186" s="38"/>
      <c r="AT186" s="19" t="s">
        <v>214</v>
      </c>
      <c r="AU186" s="19" t="s">
        <v>88</v>
      </c>
    </row>
    <row r="187" s="2" customFormat="1">
      <c r="A187" s="38"/>
      <c r="B187" s="39"/>
      <c r="C187" s="38"/>
      <c r="D187" s="192" t="s">
        <v>237</v>
      </c>
      <c r="E187" s="38"/>
      <c r="F187" s="197" t="s">
        <v>291</v>
      </c>
      <c r="G187" s="38"/>
      <c r="H187" s="38"/>
      <c r="I187" s="194"/>
      <c r="J187" s="38"/>
      <c r="K187" s="38"/>
      <c r="L187" s="39"/>
      <c r="M187" s="195"/>
      <c r="N187" s="196"/>
      <c r="O187" s="77"/>
      <c r="P187" s="77"/>
      <c r="Q187" s="77"/>
      <c r="R187" s="77"/>
      <c r="S187" s="77"/>
      <c r="T187" s="78"/>
      <c r="U187" s="38"/>
      <c r="V187" s="38"/>
      <c r="W187" s="38"/>
      <c r="X187" s="38"/>
      <c r="Y187" s="38"/>
      <c r="Z187" s="38"/>
      <c r="AA187" s="38"/>
      <c r="AB187" s="38"/>
      <c r="AC187" s="38"/>
      <c r="AD187" s="38"/>
      <c r="AE187" s="38"/>
      <c r="AT187" s="19" t="s">
        <v>237</v>
      </c>
      <c r="AU187" s="19" t="s">
        <v>88</v>
      </c>
    </row>
    <row r="188" s="15" customFormat="1">
      <c r="A188" s="15"/>
      <c r="B188" s="223"/>
      <c r="C188" s="15"/>
      <c r="D188" s="192" t="s">
        <v>218</v>
      </c>
      <c r="E188" s="224" t="s">
        <v>1</v>
      </c>
      <c r="F188" s="225" t="s">
        <v>583</v>
      </c>
      <c r="G188" s="15"/>
      <c r="H188" s="224" t="s">
        <v>1</v>
      </c>
      <c r="I188" s="226"/>
      <c r="J188" s="15"/>
      <c r="K188" s="15"/>
      <c r="L188" s="223"/>
      <c r="M188" s="227"/>
      <c r="N188" s="228"/>
      <c r="O188" s="228"/>
      <c r="P188" s="228"/>
      <c r="Q188" s="228"/>
      <c r="R188" s="228"/>
      <c r="S188" s="228"/>
      <c r="T188" s="229"/>
      <c r="U188" s="15"/>
      <c r="V188" s="15"/>
      <c r="W188" s="15"/>
      <c r="X188" s="15"/>
      <c r="Y188" s="15"/>
      <c r="Z188" s="15"/>
      <c r="AA188" s="15"/>
      <c r="AB188" s="15"/>
      <c r="AC188" s="15"/>
      <c r="AD188" s="15"/>
      <c r="AE188" s="15"/>
      <c r="AT188" s="224" t="s">
        <v>218</v>
      </c>
      <c r="AU188" s="224" t="s">
        <v>88</v>
      </c>
      <c r="AV188" s="15" t="s">
        <v>86</v>
      </c>
      <c r="AW188" s="15" t="s">
        <v>35</v>
      </c>
      <c r="AX188" s="15" t="s">
        <v>79</v>
      </c>
      <c r="AY188" s="224" t="s">
        <v>205</v>
      </c>
    </row>
    <row r="189" s="13" customFormat="1">
      <c r="A189" s="13"/>
      <c r="B189" s="198"/>
      <c r="C189" s="13"/>
      <c r="D189" s="192" t="s">
        <v>218</v>
      </c>
      <c r="E189" s="199" t="s">
        <v>1</v>
      </c>
      <c r="F189" s="200" t="s">
        <v>584</v>
      </c>
      <c r="G189" s="13"/>
      <c r="H189" s="201">
        <v>50</v>
      </c>
      <c r="I189" s="202"/>
      <c r="J189" s="13"/>
      <c r="K189" s="13"/>
      <c r="L189" s="198"/>
      <c r="M189" s="203"/>
      <c r="N189" s="204"/>
      <c r="O189" s="204"/>
      <c r="P189" s="204"/>
      <c r="Q189" s="204"/>
      <c r="R189" s="204"/>
      <c r="S189" s="204"/>
      <c r="T189" s="205"/>
      <c r="U189" s="13"/>
      <c r="V189" s="13"/>
      <c r="W189" s="13"/>
      <c r="X189" s="13"/>
      <c r="Y189" s="13"/>
      <c r="Z189" s="13"/>
      <c r="AA189" s="13"/>
      <c r="AB189" s="13"/>
      <c r="AC189" s="13"/>
      <c r="AD189" s="13"/>
      <c r="AE189" s="13"/>
      <c r="AT189" s="199" t="s">
        <v>218</v>
      </c>
      <c r="AU189" s="199" t="s">
        <v>88</v>
      </c>
      <c r="AV189" s="13" t="s">
        <v>88</v>
      </c>
      <c r="AW189" s="13" t="s">
        <v>35</v>
      </c>
      <c r="AX189" s="13" t="s">
        <v>79</v>
      </c>
      <c r="AY189" s="199" t="s">
        <v>205</v>
      </c>
    </row>
    <row r="190" s="14" customFormat="1">
      <c r="A190" s="14"/>
      <c r="B190" s="206"/>
      <c r="C190" s="14"/>
      <c r="D190" s="192" t="s">
        <v>218</v>
      </c>
      <c r="E190" s="207" t="s">
        <v>1</v>
      </c>
      <c r="F190" s="208" t="s">
        <v>220</v>
      </c>
      <c r="G190" s="14"/>
      <c r="H190" s="209">
        <v>50</v>
      </c>
      <c r="I190" s="210"/>
      <c r="J190" s="14"/>
      <c r="K190" s="14"/>
      <c r="L190" s="206"/>
      <c r="M190" s="211"/>
      <c r="N190" s="212"/>
      <c r="O190" s="212"/>
      <c r="P190" s="212"/>
      <c r="Q190" s="212"/>
      <c r="R190" s="212"/>
      <c r="S190" s="212"/>
      <c r="T190" s="213"/>
      <c r="U190" s="14"/>
      <c r="V190" s="14"/>
      <c r="W190" s="14"/>
      <c r="X190" s="14"/>
      <c r="Y190" s="14"/>
      <c r="Z190" s="14"/>
      <c r="AA190" s="14"/>
      <c r="AB190" s="14"/>
      <c r="AC190" s="14"/>
      <c r="AD190" s="14"/>
      <c r="AE190" s="14"/>
      <c r="AT190" s="207" t="s">
        <v>218</v>
      </c>
      <c r="AU190" s="207" t="s">
        <v>88</v>
      </c>
      <c r="AV190" s="14" t="s">
        <v>212</v>
      </c>
      <c r="AW190" s="14" t="s">
        <v>35</v>
      </c>
      <c r="AX190" s="14" t="s">
        <v>86</v>
      </c>
      <c r="AY190" s="207" t="s">
        <v>205</v>
      </c>
    </row>
    <row r="191" s="2" customFormat="1" ht="16.5" customHeight="1">
      <c r="A191" s="38"/>
      <c r="B191" s="179"/>
      <c r="C191" s="214" t="s">
        <v>294</v>
      </c>
      <c r="D191" s="214" t="s">
        <v>221</v>
      </c>
      <c r="E191" s="215" t="s">
        <v>295</v>
      </c>
      <c r="F191" s="216" t="s">
        <v>296</v>
      </c>
      <c r="G191" s="217" t="s">
        <v>297</v>
      </c>
      <c r="H191" s="218">
        <v>0.75</v>
      </c>
      <c r="I191" s="219"/>
      <c r="J191" s="218">
        <f>ROUND(I191*H191,2)</f>
        <v>0</v>
      </c>
      <c r="K191" s="216" t="s">
        <v>234</v>
      </c>
      <c r="L191" s="220"/>
      <c r="M191" s="221" t="s">
        <v>1</v>
      </c>
      <c r="N191" s="222" t="s">
        <v>44</v>
      </c>
      <c r="O191" s="77"/>
      <c r="P191" s="188">
        <f>O191*H191</f>
        <v>0</v>
      </c>
      <c r="Q191" s="188">
        <v>0.001</v>
      </c>
      <c r="R191" s="188">
        <f>Q191*H191</f>
        <v>0.00075000000000000002</v>
      </c>
      <c r="S191" s="188">
        <v>0</v>
      </c>
      <c r="T191" s="189">
        <f>S191*H191</f>
        <v>0</v>
      </c>
      <c r="U191" s="38"/>
      <c r="V191" s="38"/>
      <c r="W191" s="38"/>
      <c r="X191" s="38"/>
      <c r="Y191" s="38"/>
      <c r="Z191" s="38"/>
      <c r="AA191" s="38"/>
      <c r="AB191" s="38"/>
      <c r="AC191" s="38"/>
      <c r="AD191" s="38"/>
      <c r="AE191" s="38"/>
      <c r="AR191" s="190" t="s">
        <v>225</v>
      </c>
      <c r="AT191" s="190" t="s">
        <v>221</v>
      </c>
      <c r="AU191" s="190" t="s">
        <v>88</v>
      </c>
      <c r="AY191" s="19" t="s">
        <v>205</v>
      </c>
      <c r="BE191" s="191">
        <f>IF(N191="základní",J191,0)</f>
        <v>0</v>
      </c>
      <c r="BF191" s="191">
        <f>IF(N191="snížená",J191,0)</f>
        <v>0</v>
      </c>
      <c r="BG191" s="191">
        <f>IF(N191="zákl. přenesená",J191,0)</f>
        <v>0</v>
      </c>
      <c r="BH191" s="191">
        <f>IF(N191="sníž. přenesená",J191,0)</f>
        <v>0</v>
      </c>
      <c r="BI191" s="191">
        <f>IF(N191="nulová",J191,0)</f>
        <v>0</v>
      </c>
      <c r="BJ191" s="19" t="s">
        <v>86</v>
      </c>
      <c r="BK191" s="191">
        <f>ROUND(I191*H191,2)</f>
        <v>0</v>
      </c>
      <c r="BL191" s="19" t="s">
        <v>212</v>
      </c>
      <c r="BM191" s="190" t="s">
        <v>585</v>
      </c>
    </row>
    <row r="192" s="2" customFormat="1">
      <c r="A192" s="38"/>
      <c r="B192" s="39"/>
      <c r="C192" s="38"/>
      <c r="D192" s="192" t="s">
        <v>214</v>
      </c>
      <c r="E192" s="38"/>
      <c r="F192" s="193" t="s">
        <v>296</v>
      </c>
      <c r="G192" s="38"/>
      <c r="H192" s="38"/>
      <c r="I192" s="194"/>
      <c r="J192" s="38"/>
      <c r="K192" s="38"/>
      <c r="L192" s="39"/>
      <c r="M192" s="195"/>
      <c r="N192" s="196"/>
      <c r="O192" s="77"/>
      <c r="P192" s="77"/>
      <c r="Q192" s="77"/>
      <c r="R192" s="77"/>
      <c r="S192" s="77"/>
      <c r="T192" s="78"/>
      <c r="U192" s="38"/>
      <c r="V192" s="38"/>
      <c r="W192" s="38"/>
      <c r="X192" s="38"/>
      <c r="Y192" s="38"/>
      <c r="Z192" s="38"/>
      <c r="AA192" s="38"/>
      <c r="AB192" s="38"/>
      <c r="AC192" s="38"/>
      <c r="AD192" s="38"/>
      <c r="AE192" s="38"/>
      <c r="AT192" s="19" t="s">
        <v>214</v>
      </c>
      <c r="AU192" s="19" t="s">
        <v>88</v>
      </c>
    </row>
    <row r="193" s="13" customFormat="1">
      <c r="A193" s="13"/>
      <c r="B193" s="198"/>
      <c r="C193" s="13"/>
      <c r="D193" s="192" t="s">
        <v>218</v>
      </c>
      <c r="E193" s="13"/>
      <c r="F193" s="200" t="s">
        <v>586</v>
      </c>
      <c r="G193" s="13"/>
      <c r="H193" s="201">
        <v>0.75</v>
      </c>
      <c r="I193" s="202"/>
      <c r="J193" s="13"/>
      <c r="K193" s="13"/>
      <c r="L193" s="198"/>
      <c r="M193" s="203"/>
      <c r="N193" s="204"/>
      <c r="O193" s="204"/>
      <c r="P193" s="204"/>
      <c r="Q193" s="204"/>
      <c r="R193" s="204"/>
      <c r="S193" s="204"/>
      <c r="T193" s="205"/>
      <c r="U193" s="13"/>
      <c r="V193" s="13"/>
      <c r="W193" s="13"/>
      <c r="X193" s="13"/>
      <c r="Y193" s="13"/>
      <c r="Z193" s="13"/>
      <c r="AA193" s="13"/>
      <c r="AB193" s="13"/>
      <c r="AC193" s="13"/>
      <c r="AD193" s="13"/>
      <c r="AE193" s="13"/>
      <c r="AT193" s="199" t="s">
        <v>218</v>
      </c>
      <c r="AU193" s="199" t="s">
        <v>88</v>
      </c>
      <c r="AV193" s="13" t="s">
        <v>88</v>
      </c>
      <c r="AW193" s="13" t="s">
        <v>3</v>
      </c>
      <c r="AX193" s="13" t="s">
        <v>86</v>
      </c>
      <c r="AY193" s="199" t="s">
        <v>205</v>
      </c>
    </row>
    <row r="194" s="2" customFormat="1" ht="24.15" customHeight="1">
      <c r="A194" s="38"/>
      <c r="B194" s="179"/>
      <c r="C194" s="180" t="s">
        <v>300</v>
      </c>
      <c r="D194" s="180" t="s">
        <v>207</v>
      </c>
      <c r="E194" s="181" t="s">
        <v>587</v>
      </c>
      <c r="F194" s="182" t="s">
        <v>588</v>
      </c>
      <c r="G194" s="183" t="s">
        <v>210</v>
      </c>
      <c r="H194" s="184">
        <v>38</v>
      </c>
      <c r="I194" s="185"/>
      <c r="J194" s="184">
        <f>ROUND(I194*H194,2)</f>
        <v>0</v>
      </c>
      <c r="K194" s="182" t="s">
        <v>234</v>
      </c>
      <c r="L194" s="39"/>
      <c r="M194" s="186" t="s">
        <v>1</v>
      </c>
      <c r="N194" s="187" t="s">
        <v>44</v>
      </c>
      <c r="O194" s="77"/>
      <c r="P194" s="188">
        <f>O194*H194</f>
        <v>0</v>
      </c>
      <c r="Q194" s="188">
        <v>0</v>
      </c>
      <c r="R194" s="188">
        <f>Q194*H194</f>
        <v>0</v>
      </c>
      <c r="S194" s="188">
        <v>0</v>
      </c>
      <c r="T194" s="189">
        <f>S194*H194</f>
        <v>0</v>
      </c>
      <c r="U194" s="38"/>
      <c r="V194" s="38"/>
      <c r="W194" s="38"/>
      <c r="X194" s="38"/>
      <c r="Y194" s="38"/>
      <c r="Z194" s="38"/>
      <c r="AA194" s="38"/>
      <c r="AB194" s="38"/>
      <c r="AC194" s="38"/>
      <c r="AD194" s="38"/>
      <c r="AE194" s="38"/>
      <c r="AR194" s="190" t="s">
        <v>212</v>
      </c>
      <c r="AT194" s="190" t="s">
        <v>207</v>
      </c>
      <c r="AU194" s="190" t="s">
        <v>88</v>
      </c>
      <c r="AY194" s="19" t="s">
        <v>205</v>
      </c>
      <c r="BE194" s="191">
        <f>IF(N194="základní",J194,0)</f>
        <v>0</v>
      </c>
      <c r="BF194" s="191">
        <f>IF(N194="snížená",J194,0)</f>
        <v>0</v>
      </c>
      <c r="BG194" s="191">
        <f>IF(N194="zákl. přenesená",J194,0)</f>
        <v>0</v>
      </c>
      <c r="BH194" s="191">
        <f>IF(N194="sníž. přenesená",J194,0)</f>
        <v>0</v>
      </c>
      <c r="BI194" s="191">
        <f>IF(N194="nulová",J194,0)</f>
        <v>0</v>
      </c>
      <c r="BJ194" s="19" t="s">
        <v>86</v>
      </c>
      <c r="BK194" s="191">
        <f>ROUND(I194*H194,2)</f>
        <v>0</v>
      </c>
      <c r="BL194" s="19" t="s">
        <v>212</v>
      </c>
      <c r="BM194" s="190" t="s">
        <v>589</v>
      </c>
    </row>
    <row r="195" s="2" customFormat="1">
      <c r="A195" s="38"/>
      <c r="B195" s="39"/>
      <c r="C195" s="38"/>
      <c r="D195" s="192" t="s">
        <v>214</v>
      </c>
      <c r="E195" s="38"/>
      <c r="F195" s="193" t="s">
        <v>590</v>
      </c>
      <c r="G195" s="38"/>
      <c r="H195" s="38"/>
      <c r="I195" s="194"/>
      <c r="J195" s="38"/>
      <c r="K195" s="38"/>
      <c r="L195" s="39"/>
      <c r="M195" s="195"/>
      <c r="N195" s="196"/>
      <c r="O195" s="77"/>
      <c r="P195" s="77"/>
      <c r="Q195" s="77"/>
      <c r="R195" s="77"/>
      <c r="S195" s="77"/>
      <c r="T195" s="78"/>
      <c r="U195" s="38"/>
      <c r="V195" s="38"/>
      <c r="W195" s="38"/>
      <c r="X195" s="38"/>
      <c r="Y195" s="38"/>
      <c r="Z195" s="38"/>
      <c r="AA195" s="38"/>
      <c r="AB195" s="38"/>
      <c r="AC195" s="38"/>
      <c r="AD195" s="38"/>
      <c r="AE195" s="38"/>
      <c r="AT195" s="19" t="s">
        <v>214</v>
      </c>
      <c r="AU195" s="19" t="s">
        <v>88</v>
      </c>
    </row>
    <row r="196" s="2" customFormat="1">
      <c r="A196" s="38"/>
      <c r="B196" s="39"/>
      <c r="C196" s="38"/>
      <c r="D196" s="192" t="s">
        <v>237</v>
      </c>
      <c r="E196" s="38"/>
      <c r="F196" s="197" t="s">
        <v>291</v>
      </c>
      <c r="G196" s="38"/>
      <c r="H196" s="38"/>
      <c r="I196" s="194"/>
      <c r="J196" s="38"/>
      <c r="K196" s="38"/>
      <c r="L196" s="39"/>
      <c r="M196" s="195"/>
      <c r="N196" s="196"/>
      <c r="O196" s="77"/>
      <c r="P196" s="77"/>
      <c r="Q196" s="77"/>
      <c r="R196" s="77"/>
      <c r="S196" s="77"/>
      <c r="T196" s="78"/>
      <c r="U196" s="38"/>
      <c r="V196" s="38"/>
      <c r="W196" s="38"/>
      <c r="X196" s="38"/>
      <c r="Y196" s="38"/>
      <c r="Z196" s="38"/>
      <c r="AA196" s="38"/>
      <c r="AB196" s="38"/>
      <c r="AC196" s="38"/>
      <c r="AD196" s="38"/>
      <c r="AE196" s="38"/>
      <c r="AT196" s="19" t="s">
        <v>237</v>
      </c>
      <c r="AU196" s="19" t="s">
        <v>88</v>
      </c>
    </row>
    <row r="197" s="15" customFormat="1">
      <c r="A197" s="15"/>
      <c r="B197" s="223"/>
      <c r="C197" s="15"/>
      <c r="D197" s="192" t="s">
        <v>218</v>
      </c>
      <c r="E197" s="224" t="s">
        <v>1</v>
      </c>
      <c r="F197" s="225" t="s">
        <v>254</v>
      </c>
      <c r="G197" s="15"/>
      <c r="H197" s="224" t="s">
        <v>1</v>
      </c>
      <c r="I197" s="226"/>
      <c r="J197" s="15"/>
      <c r="K197" s="15"/>
      <c r="L197" s="223"/>
      <c r="M197" s="227"/>
      <c r="N197" s="228"/>
      <c r="O197" s="228"/>
      <c r="P197" s="228"/>
      <c r="Q197" s="228"/>
      <c r="R197" s="228"/>
      <c r="S197" s="228"/>
      <c r="T197" s="229"/>
      <c r="U197" s="15"/>
      <c r="V197" s="15"/>
      <c r="W197" s="15"/>
      <c r="X197" s="15"/>
      <c r="Y197" s="15"/>
      <c r="Z197" s="15"/>
      <c r="AA197" s="15"/>
      <c r="AB197" s="15"/>
      <c r="AC197" s="15"/>
      <c r="AD197" s="15"/>
      <c r="AE197" s="15"/>
      <c r="AT197" s="224" t="s">
        <v>218</v>
      </c>
      <c r="AU197" s="224" t="s">
        <v>88</v>
      </c>
      <c r="AV197" s="15" t="s">
        <v>86</v>
      </c>
      <c r="AW197" s="15" t="s">
        <v>35</v>
      </c>
      <c r="AX197" s="15" t="s">
        <v>79</v>
      </c>
      <c r="AY197" s="224" t="s">
        <v>205</v>
      </c>
    </row>
    <row r="198" s="13" customFormat="1">
      <c r="A198" s="13"/>
      <c r="B198" s="198"/>
      <c r="C198" s="13"/>
      <c r="D198" s="192" t="s">
        <v>218</v>
      </c>
      <c r="E198" s="199" t="s">
        <v>1</v>
      </c>
      <c r="F198" s="200" t="s">
        <v>591</v>
      </c>
      <c r="G198" s="13"/>
      <c r="H198" s="201">
        <v>38</v>
      </c>
      <c r="I198" s="202"/>
      <c r="J198" s="13"/>
      <c r="K198" s="13"/>
      <c r="L198" s="198"/>
      <c r="M198" s="203"/>
      <c r="N198" s="204"/>
      <c r="O198" s="204"/>
      <c r="P198" s="204"/>
      <c r="Q198" s="204"/>
      <c r="R198" s="204"/>
      <c r="S198" s="204"/>
      <c r="T198" s="205"/>
      <c r="U198" s="13"/>
      <c r="V198" s="13"/>
      <c r="W198" s="13"/>
      <c r="X198" s="13"/>
      <c r="Y198" s="13"/>
      <c r="Z198" s="13"/>
      <c r="AA198" s="13"/>
      <c r="AB198" s="13"/>
      <c r="AC198" s="13"/>
      <c r="AD198" s="13"/>
      <c r="AE198" s="13"/>
      <c r="AT198" s="199" t="s">
        <v>218</v>
      </c>
      <c r="AU198" s="199" t="s">
        <v>88</v>
      </c>
      <c r="AV198" s="13" t="s">
        <v>88</v>
      </c>
      <c r="AW198" s="13" t="s">
        <v>35</v>
      </c>
      <c r="AX198" s="13" t="s">
        <v>79</v>
      </c>
      <c r="AY198" s="199" t="s">
        <v>205</v>
      </c>
    </row>
    <row r="199" s="14" customFormat="1">
      <c r="A199" s="14"/>
      <c r="B199" s="206"/>
      <c r="C199" s="14"/>
      <c r="D199" s="192" t="s">
        <v>218</v>
      </c>
      <c r="E199" s="207" t="s">
        <v>1</v>
      </c>
      <c r="F199" s="208" t="s">
        <v>220</v>
      </c>
      <c r="G199" s="14"/>
      <c r="H199" s="209">
        <v>38</v>
      </c>
      <c r="I199" s="210"/>
      <c r="J199" s="14"/>
      <c r="K199" s="14"/>
      <c r="L199" s="206"/>
      <c r="M199" s="211"/>
      <c r="N199" s="212"/>
      <c r="O199" s="212"/>
      <c r="P199" s="212"/>
      <c r="Q199" s="212"/>
      <c r="R199" s="212"/>
      <c r="S199" s="212"/>
      <c r="T199" s="213"/>
      <c r="U199" s="14"/>
      <c r="V199" s="14"/>
      <c r="W199" s="14"/>
      <c r="X199" s="14"/>
      <c r="Y199" s="14"/>
      <c r="Z199" s="14"/>
      <c r="AA199" s="14"/>
      <c r="AB199" s="14"/>
      <c r="AC199" s="14"/>
      <c r="AD199" s="14"/>
      <c r="AE199" s="14"/>
      <c r="AT199" s="207" t="s">
        <v>218</v>
      </c>
      <c r="AU199" s="207" t="s">
        <v>88</v>
      </c>
      <c r="AV199" s="14" t="s">
        <v>212</v>
      </c>
      <c r="AW199" s="14" t="s">
        <v>35</v>
      </c>
      <c r="AX199" s="14" t="s">
        <v>86</v>
      </c>
      <c r="AY199" s="207" t="s">
        <v>205</v>
      </c>
    </row>
    <row r="200" s="2" customFormat="1" ht="16.5" customHeight="1">
      <c r="A200" s="38"/>
      <c r="B200" s="179"/>
      <c r="C200" s="214" t="s">
        <v>306</v>
      </c>
      <c r="D200" s="214" t="s">
        <v>221</v>
      </c>
      <c r="E200" s="215" t="s">
        <v>295</v>
      </c>
      <c r="F200" s="216" t="s">
        <v>296</v>
      </c>
      <c r="G200" s="217" t="s">
        <v>297</v>
      </c>
      <c r="H200" s="218">
        <v>0.56999999999999995</v>
      </c>
      <c r="I200" s="219"/>
      <c r="J200" s="218">
        <f>ROUND(I200*H200,2)</f>
        <v>0</v>
      </c>
      <c r="K200" s="216" t="s">
        <v>234</v>
      </c>
      <c r="L200" s="220"/>
      <c r="M200" s="221" t="s">
        <v>1</v>
      </c>
      <c r="N200" s="222" t="s">
        <v>44</v>
      </c>
      <c r="O200" s="77"/>
      <c r="P200" s="188">
        <f>O200*H200</f>
        <v>0</v>
      </c>
      <c r="Q200" s="188">
        <v>0.001</v>
      </c>
      <c r="R200" s="188">
        <f>Q200*H200</f>
        <v>0.00056999999999999998</v>
      </c>
      <c r="S200" s="188">
        <v>0</v>
      </c>
      <c r="T200" s="189">
        <f>S200*H200</f>
        <v>0</v>
      </c>
      <c r="U200" s="38"/>
      <c r="V200" s="38"/>
      <c r="W200" s="38"/>
      <c r="X200" s="38"/>
      <c r="Y200" s="38"/>
      <c r="Z200" s="38"/>
      <c r="AA200" s="38"/>
      <c r="AB200" s="38"/>
      <c r="AC200" s="38"/>
      <c r="AD200" s="38"/>
      <c r="AE200" s="38"/>
      <c r="AR200" s="190" t="s">
        <v>225</v>
      </c>
      <c r="AT200" s="190" t="s">
        <v>221</v>
      </c>
      <c r="AU200" s="190" t="s">
        <v>88</v>
      </c>
      <c r="AY200" s="19" t="s">
        <v>205</v>
      </c>
      <c r="BE200" s="191">
        <f>IF(N200="základní",J200,0)</f>
        <v>0</v>
      </c>
      <c r="BF200" s="191">
        <f>IF(N200="snížená",J200,0)</f>
        <v>0</v>
      </c>
      <c r="BG200" s="191">
        <f>IF(N200="zákl. přenesená",J200,0)</f>
        <v>0</v>
      </c>
      <c r="BH200" s="191">
        <f>IF(N200="sníž. přenesená",J200,0)</f>
        <v>0</v>
      </c>
      <c r="BI200" s="191">
        <f>IF(N200="nulová",J200,0)</f>
        <v>0</v>
      </c>
      <c r="BJ200" s="19" t="s">
        <v>86</v>
      </c>
      <c r="BK200" s="191">
        <f>ROUND(I200*H200,2)</f>
        <v>0</v>
      </c>
      <c r="BL200" s="19" t="s">
        <v>212</v>
      </c>
      <c r="BM200" s="190" t="s">
        <v>592</v>
      </c>
    </row>
    <row r="201" s="2" customFormat="1">
      <c r="A201" s="38"/>
      <c r="B201" s="39"/>
      <c r="C201" s="38"/>
      <c r="D201" s="192" t="s">
        <v>214</v>
      </c>
      <c r="E201" s="38"/>
      <c r="F201" s="193" t="s">
        <v>296</v>
      </c>
      <c r="G201" s="38"/>
      <c r="H201" s="38"/>
      <c r="I201" s="194"/>
      <c r="J201" s="38"/>
      <c r="K201" s="38"/>
      <c r="L201" s="39"/>
      <c r="M201" s="195"/>
      <c r="N201" s="196"/>
      <c r="O201" s="77"/>
      <c r="P201" s="77"/>
      <c r="Q201" s="77"/>
      <c r="R201" s="77"/>
      <c r="S201" s="77"/>
      <c r="T201" s="78"/>
      <c r="U201" s="38"/>
      <c r="V201" s="38"/>
      <c r="W201" s="38"/>
      <c r="X201" s="38"/>
      <c r="Y201" s="38"/>
      <c r="Z201" s="38"/>
      <c r="AA201" s="38"/>
      <c r="AB201" s="38"/>
      <c r="AC201" s="38"/>
      <c r="AD201" s="38"/>
      <c r="AE201" s="38"/>
      <c r="AT201" s="19" t="s">
        <v>214</v>
      </c>
      <c r="AU201" s="19" t="s">
        <v>88</v>
      </c>
    </row>
    <row r="202" s="13" customFormat="1">
      <c r="A202" s="13"/>
      <c r="B202" s="198"/>
      <c r="C202" s="13"/>
      <c r="D202" s="192" t="s">
        <v>218</v>
      </c>
      <c r="E202" s="13"/>
      <c r="F202" s="200" t="s">
        <v>593</v>
      </c>
      <c r="G202" s="13"/>
      <c r="H202" s="201">
        <v>0.56999999999999995</v>
      </c>
      <c r="I202" s="202"/>
      <c r="J202" s="13"/>
      <c r="K202" s="13"/>
      <c r="L202" s="198"/>
      <c r="M202" s="203"/>
      <c r="N202" s="204"/>
      <c r="O202" s="204"/>
      <c r="P202" s="204"/>
      <c r="Q202" s="204"/>
      <c r="R202" s="204"/>
      <c r="S202" s="204"/>
      <c r="T202" s="205"/>
      <c r="U202" s="13"/>
      <c r="V202" s="13"/>
      <c r="W202" s="13"/>
      <c r="X202" s="13"/>
      <c r="Y202" s="13"/>
      <c r="Z202" s="13"/>
      <c r="AA202" s="13"/>
      <c r="AB202" s="13"/>
      <c r="AC202" s="13"/>
      <c r="AD202" s="13"/>
      <c r="AE202" s="13"/>
      <c r="AT202" s="199" t="s">
        <v>218</v>
      </c>
      <c r="AU202" s="199" t="s">
        <v>88</v>
      </c>
      <c r="AV202" s="13" t="s">
        <v>88</v>
      </c>
      <c r="AW202" s="13" t="s">
        <v>3</v>
      </c>
      <c r="AX202" s="13" t="s">
        <v>86</v>
      </c>
      <c r="AY202" s="199" t="s">
        <v>205</v>
      </c>
    </row>
    <row r="203" s="2" customFormat="1" ht="21.75" customHeight="1">
      <c r="A203" s="38"/>
      <c r="B203" s="179"/>
      <c r="C203" s="180" t="s">
        <v>309</v>
      </c>
      <c r="D203" s="180" t="s">
        <v>207</v>
      </c>
      <c r="E203" s="181" t="s">
        <v>310</v>
      </c>
      <c r="F203" s="182" t="s">
        <v>311</v>
      </c>
      <c r="G203" s="183" t="s">
        <v>210</v>
      </c>
      <c r="H203" s="184">
        <v>50</v>
      </c>
      <c r="I203" s="185"/>
      <c r="J203" s="184">
        <f>ROUND(I203*H203,2)</f>
        <v>0</v>
      </c>
      <c r="K203" s="182" t="s">
        <v>234</v>
      </c>
      <c r="L203" s="39"/>
      <c r="M203" s="186" t="s">
        <v>1</v>
      </c>
      <c r="N203" s="187" t="s">
        <v>44</v>
      </c>
      <c r="O203" s="77"/>
      <c r="P203" s="188">
        <f>O203*H203</f>
        <v>0</v>
      </c>
      <c r="Q203" s="188">
        <v>0</v>
      </c>
      <c r="R203" s="188">
        <f>Q203*H203</f>
        <v>0</v>
      </c>
      <c r="S203" s="188">
        <v>0</v>
      </c>
      <c r="T203" s="189">
        <f>S203*H203</f>
        <v>0</v>
      </c>
      <c r="U203" s="38"/>
      <c r="V203" s="38"/>
      <c r="W203" s="38"/>
      <c r="X203" s="38"/>
      <c r="Y203" s="38"/>
      <c r="Z203" s="38"/>
      <c r="AA203" s="38"/>
      <c r="AB203" s="38"/>
      <c r="AC203" s="38"/>
      <c r="AD203" s="38"/>
      <c r="AE203" s="38"/>
      <c r="AR203" s="190" t="s">
        <v>212</v>
      </c>
      <c r="AT203" s="190" t="s">
        <v>207</v>
      </c>
      <c r="AU203" s="190" t="s">
        <v>88</v>
      </c>
      <c r="AY203" s="19" t="s">
        <v>205</v>
      </c>
      <c r="BE203" s="191">
        <f>IF(N203="základní",J203,0)</f>
        <v>0</v>
      </c>
      <c r="BF203" s="191">
        <f>IF(N203="snížená",J203,0)</f>
        <v>0</v>
      </c>
      <c r="BG203" s="191">
        <f>IF(N203="zákl. přenesená",J203,0)</f>
        <v>0</v>
      </c>
      <c r="BH203" s="191">
        <f>IF(N203="sníž. přenesená",J203,0)</f>
        <v>0</v>
      </c>
      <c r="BI203" s="191">
        <f>IF(N203="nulová",J203,0)</f>
        <v>0</v>
      </c>
      <c r="BJ203" s="19" t="s">
        <v>86</v>
      </c>
      <c r="BK203" s="191">
        <f>ROUND(I203*H203,2)</f>
        <v>0</v>
      </c>
      <c r="BL203" s="19" t="s">
        <v>212</v>
      </c>
      <c r="BM203" s="190" t="s">
        <v>594</v>
      </c>
    </row>
    <row r="204" s="2" customFormat="1">
      <c r="A204" s="38"/>
      <c r="B204" s="39"/>
      <c r="C204" s="38"/>
      <c r="D204" s="192" t="s">
        <v>214</v>
      </c>
      <c r="E204" s="38"/>
      <c r="F204" s="193" t="s">
        <v>313</v>
      </c>
      <c r="G204" s="38"/>
      <c r="H204" s="38"/>
      <c r="I204" s="194"/>
      <c r="J204" s="38"/>
      <c r="K204" s="38"/>
      <c r="L204" s="39"/>
      <c r="M204" s="195"/>
      <c r="N204" s="196"/>
      <c r="O204" s="77"/>
      <c r="P204" s="77"/>
      <c r="Q204" s="77"/>
      <c r="R204" s="77"/>
      <c r="S204" s="77"/>
      <c r="T204" s="78"/>
      <c r="U204" s="38"/>
      <c r="V204" s="38"/>
      <c r="W204" s="38"/>
      <c r="X204" s="38"/>
      <c r="Y204" s="38"/>
      <c r="Z204" s="38"/>
      <c r="AA204" s="38"/>
      <c r="AB204" s="38"/>
      <c r="AC204" s="38"/>
      <c r="AD204" s="38"/>
      <c r="AE204" s="38"/>
      <c r="AT204" s="19" t="s">
        <v>214</v>
      </c>
      <c r="AU204" s="19" t="s">
        <v>88</v>
      </c>
    </row>
    <row r="205" s="2" customFormat="1">
      <c r="A205" s="38"/>
      <c r="B205" s="39"/>
      <c r="C205" s="38"/>
      <c r="D205" s="192" t="s">
        <v>237</v>
      </c>
      <c r="E205" s="38"/>
      <c r="F205" s="197" t="s">
        <v>314</v>
      </c>
      <c r="G205" s="38"/>
      <c r="H205" s="38"/>
      <c r="I205" s="194"/>
      <c r="J205" s="38"/>
      <c r="K205" s="38"/>
      <c r="L205" s="39"/>
      <c r="M205" s="195"/>
      <c r="N205" s="196"/>
      <c r="O205" s="77"/>
      <c r="P205" s="77"/>
      <c r="Q205" s="77"/>
      <c r="R205" s="77"/>
      <c r="S205" s="77"/>
      <c r="T205" s="78"/>
      <c r="U205" s="38"/>
      <c r="V205" s="38"/>
      <c r="W205" s="38"/>
      <c r="X205" s="38"/>
      <c r="Y205" s="38"/>
      <c r="Z205" s="38"/>
      <c r="AA205" s="38"/>
      <c r="AB205" s="38"/>
      <c r="AC205" s="38"/>
      <c r="AD205" s="38"/>
      <c r="AE205" s="38"/>
      <c r="AT205" s="19" t="s">
        <v>237</v>
      </c>
      <c r="AU205" s="19" t="s">
        <v>88</v>
      </c>
    </row>
    <row r="206" s="15" customFormat="1">
      <c r="A206" s="15"/>
      <c r="B206" s="223"/>
      <c r="C206" s="15"/>
      <c r="D206" s="192" t="s">
        <v>218</v>
      </c>
      <c r="E206" s="224" t="s">
        <v>1</v>
      </c>
      <c r="F206" s="225" t="s">
        <v>583</v>
      </c>
      <c r="G206" s="15"/>
      <c r="H206" s="224" t="s">
        <v>1</v>
      </c>
      <c r="I206" s="226"/>
      <c r="J206" s="15"/>
      <c r="K206" s="15"/>
      <c r="L206" s="223"/>
      <c r="M206" s="227"/>
      <c r="N206" s="228"/>
      <c r="O206" s="228"/>
      <c r="P206" s="228"/>
      <c r="Q206" s="228"/>
      <c r="R206" s="228"/>
      <c r="S206" s="228"/>
      <c r="T206" s="229"/>
      <c r="U206" s="15"/>
      <c r="V206" s="15"/>
      <c r="W206" s="15"/>
      <c r="X206" s="15"/>
      <c r="Y206" s="15"/>
      <c r="Z206" s="15"/>
      <c r="AA206" s="15"/>
      <c r="AB206" s="15"/>
      <c r="AC206" s="15"/>
      <c r="AD206" s="15"/>
      <c r="AE206" s="15"/>
      <c r="AT206" s="224" t="s">
        <v>218</v>
      </c>
      <c r="AU206" s="224" t="s">
        <v>88</v>
      </c>
      <c r="AV206" s="15" t="s">
        <v>86</v>
      </c>
      <c r="AW206" s="15" t="s">
        <v>35</v>
      </c>
      <c r="AX206" s="15" t="s">
        <v>79</v>
      </c>
      <c r="AY206" s="224" t="s">
        <v>205</v>
      </c>
    </row>
    <row r="207" s="13" customFormat="1">
      <c r="A207" s="13"/>
      <c r="B207" s="198"/>
      <c r="C207" s="13"/>
      <c r="D207" s="192" t="s">
        <v>218</v>
      </c>
      <c r="E207" s="199" t="s">
        <v>1</v>
      </c>
      <c r="F207" s="200" t="s">
        <v>584</v>
      </c>
      <c r="G207" s="13"/>
      <c r="H207" s="201">
        <v>50</v>
      </c>
      <c r="I207" s="202"/>
      <c r="J207" s="13"/>
      <c r="K207" s="13"/>
      <c r="L207" s="198"/>
      <c r="M207" s="203"/>
      <c r="N207" s="204"/>
      <c r="O207" s="204"/>
      <c r="P207" s="204"/>
      <c r="Q207" s="204"/>
      <c r="R207" s="204"/>
      <c r="S207" s="204"/>
      <c r="T207" s="205"/>
      <c r="U207" s="13"/>
      <c r="V207" s="13"/>
      <c r="W207" s="13"/>
      <c r="X207" s="13"/>
      <c r="Y207" s="13"/>
      <c r="Z207" s="13"/>
      <c r="AA207" s="13"/>
      <c r="AB207" s="13"/>
      <c r="AC207" s="13"/>
      <c r="AD207" s="13"/>
      <c r="AE207" s="13"/>
      <c r="AT207" s="199" t="s">
        <v>218</v>
      </c>
      <c r="AU207" s="199" t="s">
        <v>88</v>
      </c>
      <c r="AV207" s="13" t="s">
        <v>88</v>
      </c>
      <c r="AW207" s="13" t="s">
        <v>35</v>
      </c>
      <c r="AX207" s="13" t="s">
        <v>79</v>
      </c>
      <c r="AY207" s="199" t="s">
        <v>205</v>
      </c>
    </row>
    <row r="208" s="14" customFormat="1">
      <c r="A208" s="14"/>
      <c r="B208" s="206"/>
      <c r="C208" s="14"/>
      <c r="D208" s="192" t="s">
        <v>218</v>
      </c>
      <c r="E208" s="207" t="s">
        <v>1</v>
      </c>
      <c r="F208" s="208" t="s">
        <v>220</v>
      </c>
      <c r="G208" s="14"/>
      <c r="H208" s="209">
        <v>50</v>
      </c>
      <c r="I208" s="210"/>
      <c r="J208" s="14"/>
      <c r="K208" s="14"/>
      <c r="L208" s="206"/>
      <c r="M208" s="211"/>
      <c r="N208" s="212"/>
      <c r="O208" s="212"/>
      <c r="P208" s="212"/>
      <c r="Q208" s="212"/>
      <c r="R208" s="212"/>
      <c r="S208" s="212"/>
      <c r="T208" s="213"/>
      <c r="U208" s="14"/>
      <c r="V208" s="14"/>
      <c r="W208" s="14"/>
      <c r="X208" s="14"/>
      <c r="Y208" s="14"/>
      <c r="Z208" s="14"/>
      <c r="AA208" s="14"/>
      <c r="AB208" s="14"/>
      <c r="AC208" s="14"/>
      <c r="AD208" s="14"/>
      <c r="AE208" s="14"/>
      <c r="AT208" s="207" t="s">
        <v>218</v>
      </c>
      <c r="AU208" s="207" t="s">
        <v>88</v>
      </c>
      <c r="AV208" s="14" t="s">
        <v>212</v>
      </c>
      <c r="AW208" s="14" t="s">
        <v>35</v>
      </c>
      <c r="AX208" s="14" t="s">
        <v>86</v>
      </c>
      <c r="AY208" s="207" t="s">
        <v>205</v>
      </c>
    </row>
    <row r="209" s="2" customFormat="1" ht="16.5" customHeight="1">
      <c r="A209" s="38"/>
      <c r="B209" s="179"/>
      <c r="C209" s="180" t="s">
        <v>320</v>
      </c>
      <c r="D209" s="180" t="s">
        <v>207</v>
      </c>
      <c r="E209" s="181" t="s">
        <v>321</v>
      </c>
      <c r="F209" s="182" t="s">
        <v>322</v>
      </c>
      <c r="G209" s="183" t="s">
        <v>210</v>
      </c>
      <c r="H209" s="184">
        <v>38</v>
      </c>
      <c r="I209" s="185"/>
      <c r="J209" s="184">
        <f>ROUND(I209*H209,2)</f>
        <v>0</v>
      </c>
      <c r="K209" s="182" t="s">
        <v>234</v>
      </c>
      <c r="L209" s="39"/>
      <c r="M209" s="186" t="s">
        <v>1</v>
      </c>
      <c r="N209" s="187" t="s">
        <v>44</v>
      </c>
      <c r="O209" s="77"/>
      <c r="P209" s="188">
        <f>O209*H209</f>
        <v>0</v>
      </c>
      <c r="Q209" s="188">
        <v>0</v>
      </c>
      <c r="R209" s="188">
        <f>Q209*H209</f>
        <v>0</v>
      </c>
      <c r="S209" s="188">
        <v>0</v>
      </c>
      <c r="T209" s="189">
        <f>S209*H209</f>
        <v>0</v>
      </c>
      <c r="U209" s="38"/>
      <c r="V209" s="38"/>
      <c r="W209" s="38"/>
      <c r="X209" s="38"/>
      <c r="Y209" s="38"/>
      <c r="Z209" s="38"/>
      <c r="AA209" s="38"/>
      <c r="AB209" s="38"/>
      <c r="AC209" s="38"/>
      <c r="AD209" s="38"/>
      <c r="AE209" s="38"/>
      <c r="AR209" s="190" t="s">
        <v>212</v>
      </c>
      <c r="AT209" s="190" t="s">
        <v>207</v>
      </c>
      <c r="AU209" s="190" t="s">
        <v>88</v>
      </c>
      <c r="AY209" s="19" t="s">
        <v>205</v>
      </c>
      <c r="BE209" s="191">
        <f>IF(N209="základní",J209,0)</f>
        <v>0</v>
      </c>
      <c r="BF209" s="191">
        <f>IF(N209="snížená",J209,0)</f>
        <v>0</v>
      </c>
      <c r="BG209" s="191">
        <f>IF(N209="zákl. přenesená",J209,0)</f>
        <v>0</v>
      </c>
      <c r="BH209" s="191">
        <f>IF(N209="sníž. přenesená",J209,0)</f>
        <v>0</v>
      </c>
      <c r="BI209" s="191">
        <f>IF(N209="nulová",J209,0)</f>
        <v>0</v>
      </c>
      <c r="BJ209" s="19" t="s">
        <v>86</v>
      </c>
      <c r="BK209" s="191">
        <f>ROUND(I209*H209,2)</f>
        <v>0</v>
      </c>
      <c r="BL209" s="19" t="s">
        <v>212</v>
      </c>
      <c r="BM209" s="190" t="s">
        <v>595</v>
      </c>
    </row>
    <row r="210" s="2" customFormat="1">
      <c r="A210" s="38"/>
      <c r="B210" s="39"/>
      <c r="C210" s="38"/>
      <c r="D210" s="192" t="s">
        <v>214</v>
      </c>
      <c r="E210" s="38"/>
      <c r="F210" s="193" t="s">
        <v>324</v>
      </c>
      <c r="G210" s="38"/>
      <c r="H210" s="38"/>
      <c r="I210" s="194"/>
      <c r="J210" s="38"/>
      <c r="K210" s="38"/>
      <c r="L210" s="39"/>
      <c r="M210" s="195"/>
      <c r="N210" s="196"/>
      <c r="O210" s="77"/>
      <c r="P210" s="77"/>
      <c r="Q210" s="77"/>
      <c r="R210" s="77"/>
      <c r="S210" s="77"/>
      <c r="T210" s="78"/>
      <c r="U210" s="38"/>
      <c r="V210" s="38"/>
      <c r="W210" s="38"/>
      <c r="X210" s="38"/>
      <c r="Y210" s="38"/>
      <c r="Z210" s="38"/>
      <c r="AA210" s="38"/>
      <c r="AB210" s="38"/>
      <c r="AC210" s="38"/>
      <c r="AD210" s="38"/>
      <c r="AE210" s="38"/>
      <c r="AT210" s="19" t="s">
        <v>214</v>
      </c>
      <c r="AU210" s="19" t="s">
        <v>88</v>
      </c>
    </row>
    <row r="211" s="2" customFormat="1">
      <c r="A211" s="38"/>
      <c r="B211" s="39"/>
      <c r="C211" s="38"/>
      <c r="D211" s="192" t="s">
        <v>237</v>
      </c>
      <c r="E211" s="38"/>
      <c r="F211" s="197" t="s">
        <v>325</v>
      </c>
      <c r="G211" s="38"/>
      <c r="H211" s="38"/>
      <c r="I211" s="194"/>
      <c r="J211" s="38"/>
      <c r="K211" s="38"/>
      <c r="L211" s="39"/>
      <c r="M211" s="195"/>
      <c r="N211" s="196"/>
      <c r="O211" s="77"/>
      <c r="P211" s="77"/>
      <c r="Q211" s="77"/>
      <c r="R211" s="77"/>
      <c r="S211" s="77"/>
      <c r="T211" s="78"/>
      <c r="U211" s="38"/>
      <c r="V211" s="38"/>
      <c r="W211" s="38"/>
      <c r="X211" s="38"/>
      <c r="Y211" s="38"/>
      <c r="Z211" s="38"/>
      <c r="AA211" s="38"/>
      <c r="AB211" s="38"/>
      <c r="AC211" s="38"/>
      <c r="AD211" s="38"/>
      <c r="AE211" s="38"/>
      <c r="AT211" s="19" t="s">
        <v>237</v>
      </c>
      <c r="AU211" s="19" t="s">
        <v>88</v>
      </c>
    </row>
    <row r="212" s="13" customFormat="1">
      <c r="A212" s="13"/>
      <c r="B212" s="198"/>
      <c r="C212" s="13"/>
      <c r="D212" s="192" t="s">
        <v>218</v>
      </c>
      <c r="E212" s="199" t="s">
        <v>1</v>
      </c>
      <c r="F212" s="200" t="s">
        <v>591</v>
      </c>
      <c r="G212" s="13"/>
      <c r="H212" s="201">
        <v>38</v>
      </c>
      <c r="I212" s="202"/>
      <c r="J212" s="13"/>
      <c r="K212" s="13"/>
      <c r="L212" s="198"/>
      <c r="M212" s="203"/>
      <c r="N212" s="204"/>
      <c r="O212" s="204"/>
      <c r="P212" s="204"/>
      <c r="Q212" s="204"/>
      <c r="R212" s="204"/>
      <c r="S212" s="204"/>
      <c r="T212" s="205"/>
      <c r="U212" s="13"/>
      <c r="V212" s="13"/>
      <c r="W212" s="13"/>
      <c r="X212" s="13"/>
      <c r="Y212" s="13"/>
      <c r="Z212" s="13"/>
      <c r="AA212" s="13"/>
      <c r="AB212" s="13"/>
      <c r="AC212" s="13"/>
      <c r="AD212" s="13"/>
      <c r="AE212" s="13"/>
      <c r="AT212" s="199" t="s">
        <v>218</v>
      </c>
      <c r="AU212" s="199" t="s">
        <v>88</v>
      </c>
      <c r="AV212" s="13" t="s">
        <v>88</v>
      </c>
      <c r="AW212" s="13" t="s">
        <v>35</v>
      </c>
      <c r="AX212" s="13" t="s">
        <v>86</v>
      </c>
      <c r="AY212" s="199" t="s">
        <v>205</v>
      </c>
    </row>
    <row r="213" s="2" customFormat="1" ht="24.15" customHeight="1">
      <c r="A213" s="38"/>
      <c r="B213" s="179"/>
      <c r="C213" s="180" t="s">
        <v>8</v>
      </c>
      <c r="D213" s="180" t="s">
        <v>207</v>
      </c>
      <c r="E213" s="181" t="s">
        <v>596</v>
      </c>
      <c r="F213" s="182" t="s">
        <v>597</v>
      </c>
      <c r="G213" s="183" t="s">
        <v>210</v>
      </c>
      <c r="H213" s="184">
        <v>38</v>
      </c>
      <c r="I213" s="185"/>
      <c r="J213" s="184">
        <f>ROUND(I213*H213,2)</f>
        <v>0</v>
      </c>
      <c r="K213" s="182" t="s">
        <v>234</v>
      </c>
      <c r="L213" s="39"/>
      <c r="M213" s="186" t="s">
        <v>1</v>
      </c>
      <c r="N213" s="187" t="s">
        <v>44</v>
      </c>
      <c r="O213" s="77"/>
      <c r="P213" s="188">
        <f>O213*H213</f>
        <v>0</v>
      </c>
      <c r="Q213" s="188">
        <v>0</v>
      </c>
      <c r="R213" s="188">
        <f>Q213*H213</f>
        <v>0</v>
      </c>
      <c r="S213" s="188">
        <v>0</v>
      </c>
      <c r="T213" s="189">
        <f>S213*H213</f>
        <v>0</v>
      </c>
      <c r="U213" s="38"/>
      <c r="V213" s="38"/>
      <c r="W213" s="38"/>
      <c r="X213" s="38"/>
      <c r="Y213" s="38"/>
      <c r="Z213" s="38"/>
      <c r="AA213" s="38"/>
      <c r="AB213" s="38"/>
      <c r="AC213" s="38"/>
      <c r="AD213" s="38"/>
      <c r="AE213" s="38"/>
      <c r="AR213" s="190" t="s">
        <v>212</v>
      </c>
      <c r="AT213" s="190" t="s">
        <v>207</v>
      </c>
      <c r="AU213" s="190" t="s">
        <v>88</v>
      </c>
      <c r="AY213" s="19" t="s">
        <v>205</v>
      </c>
      <c r="BE213" s="191">
        <f>IF(N213="základní",J213,0)</f>
        <v>0</v>
      </c>
      <c r="BF213" s="191">
        <f>IF(N213="snížená",J213,0)</f>
        <v>0</v>
      </c>
      <c r="BG213" s="191">
        <f>IF(N213="zákl. přenesená",J213,0)</f>
        <v>0</v>
      </c>
      <c r="BH213" s="191">
        <f>IF(N213="sníž. přenesená",J213,0)</f>
        <v>0</v>
      </c>
      <c r="BI213" s="191">
        <f>IF(N213="nulová",J213,0)</f>
        <v>0</v>
      </c>
      <c r="BJ213" s="19" t="s">
        <v>86</v>
      </c>
      <c r="BK213" s="191">
        <f>ROUND(I213*H213,2)</f>
        <v>0</v>
      </c>
      <c r="BL213" s="19" t="s">
        <v>212</v>
      </c>
      <c r="BM213" s="190" t="s">
        <v>598</v>
      </c>
    </row>
    <row r="214" s="2" customFormat="1">
      <c r="A214" s="38"/>
      <c r="B214" s="39"/>
      <c r="C214" s="38"/>
      <c r="D214" s="192" t="s">
        <v>214</v>
      </c>
      <c r="E214" s="38"/>
      <c r="F214" s="193" t="s">
        <v>599</v>
      </c>
      <c r="G214" s="38"/>
      <c r="H214" s="38"/>
      <c r="I214" s="194"/>
      <c r="J214" s="38"/>
      <c r="K214" s="38"/>
      <c r="L214" s="39"/>
      <c r="M214" s="195"/>
      <c r="N214" s="196"/>
      <c r="O214" s="77"/>
      <c r="P214" s="77"/>
      <c r="Q214" s="77"/>
      <c r="R214" s="77"/>
      <c r="S214" s="77"/>
      <c r="T214" s="78"/>
      <c r="U214" s="38"/>
      <c r="V214" s="38"/>
      <c r="W214" s="38"/>
      <c r="X214" s="38"/>
      <c r="Y214" s="38"/>
      <c r="Z214" s="38"/>
      <c r="AA214" s="38"/>
      <c r="AB214" s="38"/>
      <c r="AC214" s="38"/>
      <c r="AD214" s="38"/>
      <c r="AE214" s="38"/>
      <c r="AT214" s="19" t="s">
        <v>214</v>
      </c>
      <c r="AU214" s="19" t="s">
        <v>88</v>
      </c>
    </row>
    <row r="215" s="2" customFormat="1">
      <c r="A215" s="38"/>
      <c r="B215" s="39"/>
      <c r="C215" s="38"/>
      <c r="D215" s="192" t="s">
        <v>237</v>
      </c>
      <c r="E215" s="38"/>
      <c r="F215" s="197" t="s">
        <v>332</v>
      </c>
      <c r="G215" s="38"/>
      <c r="H215" s="38"/>
      <c r="I215" s="194"/>
      <c r="J215" s="38"/>
      <c r="K215" s="38"/>
      <c r="L215" s="39"/>
      <c r="M215" s="195"/>
      <c r="N215" s="196"/>
      <c r="O215" s="77"/>
      <c r="P215" s="77"/>
      <c r="Q215" s="77"/>
      <c r="R215" s="77"/>
      <c r="S215" s="77"/>
      <c r="T215" s="78"/>
      <c r="U215" s="38"/>
      <c r="V215" s="38"/>
      <c r="W215" s="38"/>
      <c r="X215" s="38"/>
      <c r="Y215" s="38"/>
      <c r="Z215" s="38"/>
      <c r="AA215" s="38"/>
      <c r="AB215" s="38"/>
      <c r="AC215" s="38"/>
      <c r="AD215" s="38"/>
      <c r="AE215" s="38"/>
      <c r="AT215" s="19" t="s">
        <v>237</v>
      </c>
      <c r="AU215" s="19" t="s">
        <v>88</v>
      </c>
    </row>
    <row r="216" s="15" customFormat="1">
      <c r="A216" s="15"/>
      <c r="B216" s="223"/>
      <c r="C216" s="15"/>
      <c r="D216" s="192" t="s">
        <v>218</v>
      </c>
      <c r="E216" s="224" t="s">
        <v>1</v>
      </c>
      <c r="F216" s="225" t="s">
        <v>254</v>
      </c>
      <c r="G216" s="15"/>
      <c r="H216" s="224" t="s">
        <v>1</v>
      </c>
      <c r="I216" s="226"/>
      <c r="J216" s="15"/>
      <c r="K216" s="15"/>
      <c r="L216" s="223"/>
      <c r="M216" s="227"/>
      <c r="N216" s="228"/>
      <c r="O216" s="228"/>
      <c r="P216" s="228"/>
      <c r="Q216" s="228"/>
      <c r="R216" s="228"/>
      <c r="S216" s="228"/>
      <c r="T216" s="229"/>
      <c r="U216" s="15"/>
      <c r="V216" s="15"/>
      <c r="W216" s="15"/>
      <c r="X216" s="15"/>
      <c r="Y216" s="15"/>
      <c r="Z216" s="15"/>
      <c r="AA216" s="15"/>
      <c r="AB216" s="15"/>
      <c r="AC216" s="15"/>
      <c r="AD216" s="15"/>
      <c r="AE216" s="15"/>
      <c r="AT216" s="224" t="s">
        <v>218</v>
      </c>
      <c r="AU216" s="224" t="s">
        <v>88</v>
      </c>
      <c r="AV216" s="15" t="s">
        <v>86</v>
      </c>
      <c r="AW216" s="15" t="s">
        <v>35</v>
      </c>
      <c r="AX216" s="15" t="s">
        <v>79</v>
      </c>
      <c r="AY216" s="224" t="s">
        <v>205</v>
      </c>
    </row>
    <row r="217" s="13" customFormat="1">
      <c r="A217" s="13"/>
      <c r="B217" s="198"/>
      <c r="C217" s="13"/>
      <c r="D217" s="192" t="s">
        <v>218</v>
      </c>
      <c r="E217" s="199" t="s">
        <v>1</v>
      </c>
      <c r="F217" s="200" t="s">
        <v>591</v>
      </c>
      <c r="G217" s="13"/>
      <c r="H217" s="201">
        <v>38</v>
      </c>
      <c r="I217" s="202"/>
      <c r="J217" s="13"/>
      <c r="K217" s="13"/>
      <c r="L217" s="198"/>
      <c r="M217" s="203"/>
      <c r="N217" s="204"/>
      <c r="O217" s="204"/>
      <c r="P217" s="204"/>
      <c r="Q217" s="204"/>
      <c r="R217" s="204"/>
      <c r="S217" s="204"/>
      <c r="T217" s="205"/>
      <c r="U217" s="13"/>
      <c r="V217" s="13"/>
      <c r="W217" s="13"/>
      <c r="X217" s="13"/>
      <c r="Y217" s="13"/>
      <c r="Z217" s="13"/>
      <c r="AA217" s="13"/>
      <c r="AB217" s="13"/>
      <c r="AC217" s="13"/>
      <c r="AD217" s="13"/>
      <c r="AE217" s="13"/>
      <c r="AT217" s="199" t="s">
        <v>218</v>
      </c>
      <c r="AU217" s="199" t="s">
        <v>88</v>
      </c>
      <c r="AV217" s="13" t="s">
        <v>88</v>
      </c>
      <c r="AW217" s="13" t="s">
        <v>35</v>
      </c>
      <c r="AX217" s="13" t="s">
        <v>79</v>
      </c>
      <c r="AY217" s="199" t="s">
        <v>205</v>
      </c>
    </row>
    <row r="218" s="14" customFormat="1">
      <c r="A218" s="14"/>
      <c r="B218" s="206"/>
      <c r="C218" s="14"/>
      <c r="D218" s="192" t="s">
        <v>218</v>
      </c>
      <c r="E218" s="207" t="s">
        <v>1</v>
      </c>
      <c r="F218" s="208" t="s">
        <v>220</v>
      </c>
      <c r="G218" s="14"/>
      <c r="H218" s="209">
        <v>38</v>
      </c>
      <c r="I218" s="210"/>
      <c r="J218" s="14"/>
      <c r="K218" s="14"/>
      <c r="L218" s="206"/>
      <c r="M218" s="211"/>
      <c r="N218" s="212"/>
      <c r="O218" s="212"/>
      <c r="P218" s="212"/>
      <c r="Q218" s="212"/>
      <c r="R218" s="212"/>
      <c r="S218" s="212"/>
      <c r="T218" s="213"/>
      <c r="U218" s="14"/>
      <c r="V218" s="14"/>
      <c r="W218" s="14"/>
      <c r="X218" s="14"/>
      <c r="Y218" s="14"/>
      <c r="Z218" s="14"/>
      <c r="AA218" s="14"/>
      <c r="AB218" s="14"/>
      <c r="AC218" s="14"/>
      <c r="AD218" s="14"/>
      <c r="AE218" s="14"/>
      <c r="AT218" s="207" t="s">
        <v>218</v>
      </c>
      <c r="AU218" s="207" t="s">
        <v>88</v>
      </c>
      <c r="AV218" s="14" t="s">
        <v>212</v>
      </c>
      <c r="AW218" s="14" t="s">
        <v>35</v>
      </c>
      <c r="AX218" s="14" t="s">
        <v>86</v>
      </c>
      <c r="AY218" s="207" t="s">
        <v>205</v>
      </c>
    </row>
    <row r="219" s="12" customFormat="1" ht="22.8" customHeight="1">
      <c r="A219" s="12"/>
      <c r="B219" s="166"/>
      <c r="C219" s="12"/>
      <c r="D219" s="167" t="s">
        <v>78</v>
      </c>
      <c r="E219" s="177" t="s">
        <v>88</v>
      </c>
      <c r="F219" s="177" t="s">
        <v>333</v>
      </c>
      <c r="G219" s="12"/>
      <c r="H219" s="12"/>
      <c r="I219" s="169"/>
      <c r="J219" s="178">
        <f>BK219</f>
        <v>0</v>
      </c>
      <c r="K219" s="12"/>
      <c r="L219" s="166"/>
      <c r="M219" s="171"/>
      <c r="N219" s="172"/>
      <c r="O219" s="172"/>
      <c r="P219" s="173">
        <f>SUM(P220:P234)</f>
        <v>0</v>
      </c>
      <c r="Q219" s="172"/>
      <c r="R219" s="173">
        <f>SUM(R220:R234)</f>
        <v>448.55773649999998</v>
      </c>
      <c r="S219" s="172"/>
      <c r="T219" s="174">
        <f>SUM(T220:T234)</f>
        <v>0</v>
      </c>
      <c r="U219" s="12"/>
      <c r="V219" s="12"/>
      <c r="W219" s="12"/>
      <c r="X219" s="12"/>
      <c r="Y219" s="12"/>
      <c r="Z219" s="12"/>
      <c r="AA219" s="12"/>
      <c r="AB219" s="12"/>
      <c r="AC219" s="12"/>
      <c r="AD219" s="12"/>
      <c r="AE219" s="12"/>
      <c r="AR219" s="167" t="s">
        <v>86</v>
      </c>
      <c r="AT219" s="175" t="s">
        <v>78</v>
      </c>
      <c r="AU219" s="175" t="s">
        <v>86</v>
      </c>
      <c r="AY219" s="167" t="s">
        <v>205</v>
      </c>
      <c r="BK219" s="176">
        <f>SUM(BK220:BK234)</f>
        <v>0</v>
      </c>
    </row>
    <row r="220" s="2" customFormat="1" ht="24.15" customHeight="1">
      <c r="A220" s="38"/>
      <c r="B220" s="179"/>
      <c r="C220" s="180" t="s">
        <v>334</v>
      </c>
      <c r="D220" s="180" t="s">
        <v>207</v>
      </c>
      <c r="E220" s="181" t="s">
        <v>600</v>
      </c>
      <c r="F220" s="182" t="s">
        <v>601</v>
      </c>
      <c r="G220" s="183" t="s">
        <v>233</v>
      </c>
      <c r="H220" s="184">
        <v>174.15000000000001</v>
      </c>
      <c r="I220" s="185"/>
      <c r="J220" s="184">
        <f>ROUND(I220*H220,2)</f>
        <v>0</v>
      </c>
      <c r="K220" s="182" t="s">
        <v>234</v>
      </c>
      <c r="L220" s="39"/>
      <c r="M220" s="186" t="s">
        <v>1</v>
      </c>
      <c r="N220" s="187" t="s">
        <v>44</v>
      </c>
      <c r="O220" s="77"/>
      <c r="P220" s="188">
        <f>O220*H220</f>
        <v>0</v>
      </c>
      <c r="Q220" s="188">
        <v>2.45329</v>
      </c>
      <c r="R220" s="188">
        <f>Q220*H220</f>
        <v>427.2404535</v>
      </c>
      <c r="S220" s="188">
        <v>0</v>
      </c>
      <c r="T220" s="189">
        <f>S220*H220</f>
        <v>0</v>
      </c>
      <c r="U220" s="38"/>
      <c r="V220" s="38"/>
      <c r="W220" s="38"/>
      <c r="X220" s="38"/>
      <c r="Y220" s="38"/>
      <c r="Z220" s="38"/>
      <c r="AA220" s="38"/>
      <c r="AB220" s="38"/>
      <c r="AC220" s="38"/>
      <c r="AD220" s="38"/>
      <c r="AE220" s="38"/>
      <c r="AR220" s="190" t="s">
        <v>212</v>
      </c>
      <c r="AT220" s="190" t="s">
        <v>207</v>
      </c>
      <c r="AU220" s="190" t="s">
        <v>88</v>
      </c>
      <c r="AY220" s="19" t="s">
        <v>205</v>
      </c>
      <c r="BE220" s="191">
        <f>IF(N220="základní",J220,0)</f>
        <v>0</v>
      </c>
      <c r="BF220" s="191">
        <f>IF(N220="snížená",J220,0)</f>
        <v>0</v>
      </c>
      <c r="BG220" s="191">
        <f>IF(N220="zákl. přenesená",J220,0)</f>
        <v>0</v>
      </c>
      <c r="BH220" s="191">
        <f>IF(N220="sníž. přenesená",J220,0)</f>
        <v>0</v>
      </c>
      <c r="BI220" s="191">
        <f>IF(N220="nulová",J220,0)</f>
        <v>0</v>
      </c>
      <c r="BJ220" s="19" t="s">
        <v>86</v>
      </c>
      <c r="BK220" s="191">
        <f>ROUND(I220*H220,2)</f>
        <v>0</v>
      </c>
      <c r="BL220" s="19" t="s">
        <v>212</v>
      </c>
      <c r="BM220" s="190" t="s">
        <v>602</v>
      </c>
    </row>
    <row r="221" s="2" customFormat="1">
      <c r="A221" s="38"/>
      <c r="B221" s="39"/>
      <c r="C221" s="38"/>
      <c r="D221" s="192" t="s">
        <v>214</v>
      </c>
      <c r="E221" s="38"/>
      <c r="F221" s="193" t="s">
        <v>603</v>
      </c>
      <c r="G221" s="38"/>
      <c r="H221" s="38"/>
      <c r="I221" s="194"/>
      <c r="J221" s="38"/>
      <c r="K221" s="38"/>
      <c r="L221" s="39"/>
      <c r="M221" s="195"/>
      <c r="N221" s="196"/>
      <c r="O221" s="77"/>
      <c r="P221" s="77"/>
      <c r="Q221" s="77"/>
      <c r="R221" s="77"/>
      <c r="S221" s="77"/>
      <c r="T221" s="78"/>
      <c r="U221" s="38"/>
      <c r="V221" s="38"/>
      <c r="W221" s="38"/>
      <c r="X221" s="38"/>
      <c r="Y221" s="38"/>
      <c r="Z221" s="38"/>
      <c r="AA221" s="38"/>
      <c r="AB221" s="38"/>
      <c r="AC221" s="38"/>
      <c r="AD221" s="38"/>
      <c r="AE221" s="38"/>
      <c r="AT221" s="19" t="s">
        <v>214</v>
      </c>
      <c r="AU221" s="19" t="s">
        <v>88</v>
      </c>
    </row>
    <row r="222" s="2" customFormat="1">
      <c r="A222" s="38"/>
      <c r="B222" s="39"/>
      <c r="C222" s="38"/>
      <c r="D222" s="192" t="s">
        <v>237</v>
      </c>
      <c r="E222" s="38"/>
      <c r="F222" s="197" t="s">
        <v>604</v>
      </c>
      <c r="G222" s="38"/>
      <c r="H222" s="38"/>
      <c r="I222" s="194"/>
      <c r="J222" s="38"/>
      <c r="K222" s="38"/>
      <c r="L222" s="39"/>
      <c r="M222" s="195"/>
      <c r="N222" s="196"/>
      <c r="O222" s="77"/>
      <c r="P222" s="77"/>
      <c r="Q222" s="77"/>
      <c r="R222" s="77"/>
      <c r="S222" s="77"/>
      <c r="T222" s="78"/>
      <c r="U222" s="38"/>
      <c r="V222" s="38"/>
      <c r="W222" s="38"/>
      <c r="X222" s="38"/>
      <c r="Y222" s="38"/>
      <c r="Z222" s="38"/>
      <c r="AA222" s="38"/>
      <c r="AB222" s="38"/>
      <c r="AC222" s="38"/>
      <c r="AD222" s="38"/>
      <c r="AE222" s="38"/>
      <c r="AT222" s="19" t="s">
        <v>237</v>
      </c>
      <c r="AU222" s="19" t="s">
        <v>88</v>
      </c>
    </row>
    <row r="223" s="15" customFormat="1">
      <c r="A223" s="15"/>
      <c r="B223" s="223"/>
      <c r="C223" s="15"/>
      <c r="D223" s="192" t="s">
        <v>218</v>
      </c>
      <c r="E223" s="224" t="s">
        <v>1</v>
      </c>
      <c r="F223" s="225" t="s">
        <v>605</v>
      </c>
      <c r="G223" s="15"/>
      <c r="H223" s="224" t="s">
        <v>1</v>
      </c>
      <c r="I223" s="226"/>
      <c r="J223" s="15"/>
      <c r="K223" s="15"/>
      <c r="L223" s="223"/>
      <c r="M223" s="227"/>
      <c r="N223" s="228"/>
      <c r="O223" s="228"/>
      <c r="P223" s="228"/>
      <c r="Q223" s="228"/>
      <c r="R223" s="228"/>
      <c r="S223" s="228"/>
      <c r="T223" s="229"/>
      <c r="U223" s="15"/>
      <c r="V223" s="15"/>
      <c r="W223" s="15"/>
      <c r="X223" s="15"/>
      <c r="Y223" s="15"/>
      <c r="Z223" s="15"/>
      <c r="AA223" s="15"/>
      <c r="AB223" s="15"/>
      <c r="AC223" s="15"/>
      <c r="AD223" s="15"/>
      <c r="AE223" s="15"/>
      <c r="AT223" s="224" t="s">
        <v>218</v>
      </c>
      <c r="AU223" s="224" t="s">
        <v>88</v>
      </c>
      <c r="AV223" s="15" t="s">
        <v>86</v>
      </c>
      <c r="AW223" s="15" t="s">
        <v>35</v>
      </c>
      <c r="AX223" s="15" t="s">
        <v>79</v>
      </c>
      <c r="AY223" s="224" t="s">
        <v>205</v>
      </c>
    </row>
    <row r="224" s="13" customFormat="1">
      <c r="A224" s="13"/>
      <c r="B224" s="198"/>
      <c r="C224" s="13"/>
      <c r="D224" s="192" t="s">
        <v>218</v>
      </c>
      <c r="E224" s="199" t="s">
        <v>1</v>
      </c>
      <c r="F224" s="200" t="s">
        <v>606</v>
      </c>
      <c r="G224" s="13"/>
      <c r="H224" s="201">
        <v>102.09999999999999</v>
      </c>
      <c r="I224" s="202"/>
      <c r="J224" s="13"/>
      <c r="K224" s="13"/>
      <c r="L224" s="198"/>
      <c r="M224" s="203"/>
      <c r="N224" s="204"/>
      <c r="O224" s="204"/>
      <c r="P224" s="204"/>
      <c r="Q224" s="204"/>
      <c r="R224" s="204"/>
      <c r="S224" s="204"/>
      <c r="T224" s="205"/>
      <c r="U224" s="13"/>
      <c r="V224" s="13"/>
      <c r="W224" s="13"/>
      <c r="X224" s="13"/>
      <c r="Y224" s="13"/>
      <c r="Z224" s="13"/>
      <c r="AA224" s="13"/>
      <c r="AB224" s="13"/>
      <c r="AC224" s="13"/>
      <c r="AD224" s="13"/>
      <c r="AE224" s="13"/>
      <c r="AT224" s="199" t="s">
        <v>218</v>
      </c>
      <c r="AU224" s="199" t="s">
        <v>88</v>
      </c>
      <c r="AV224" s="13" t="s">
        <v>88</v>
      </c>
      <c r="AW224" s="13" t="s">
        <v>35</v>
      </c>
      <c r="AX224" s="13" t="s">
        <v>79</v>
      </c>
      <c r="AY224" s="199" t="s">
        <v>205</v>
      </c>
    </row>
    <row r="225" s="13" customFormat="1">
      <c r="A225" s="13"/>
      <c r="B225" s="198"/>
      <c r="C225" s="13"/>
      <c r="D225" s="192" t="s">
        <v>218</v>
      </c>
      <c r="E225" s="199" t="s">
        <v>1</v>
      </c>
      <c r="F225" s="200" t="s">
        <v>607</v>
      </c>
      <c r="G225" s="13"/>
      <c r="H225" s="201">
        <v>6.2999999999999998</v>
      </c>
      <c r="I225" s="202"/>
      <c r="J225" s="13"/>
      <c r="K225" s="13"/>
      <c r="L225" s="198"/>
      <c r="M225" s="203"/>
      <c r="N225" s="204"/>
      <c r="O225" s="204"/>
      <c r="P225" s="204"/>
      <c r="Q225" s="204"/>
      <c r="R225" s="204"/>
      <c r="S225" s="204"/>
      <c r="T225" s="205"/>
      <c r="U225" s="13"/>
      <c r="V225" s="13"/>
      <c r="W225" s="13"/>
      <c r="X225" s="13"/>
      <c r="Y225" s="13"/>
      <c r="Z225" s="13"/>
      <c r="AA225" s="13"/>
      <c r="AB225" s="13"/>
      <c r="AC225" s="13"/>
      <c r="AD225" s="13"/>
      <c r="AE225" s="13"/>
      <c r="AT225" s="199" t="s">
        <v>218</v>
      </c>
      <c r="AU225" s="199" t="s">
        <v>88</v>
      </c>
      <c r="AV225" s="13" t="s">
        <v>88</v>
      </c>
      <c r="AW225" s="13" t="s">
        <v>35</v>
      </c>
      <c r="AX225" s="13" t="s">
        <v>79</v>
      </c>
      <c r="AY225" s="199" t="s">
        <v>205</v>
      </c>
    </row>
    <row r="226" s="13" customFormat="1">
      <c r="A226" s="13"/>
      <c r="B226" s="198"/>
      <c r="C226" s="13"/>
      <c r="D226" s="192" t="s">
        <v>218</v>
      </c>
      <c r="E226" s="199" t="s">
        <v>1</v>
      </c>
      <c r="F226" s="200" t="s">
        <v>608</v>
      </c>
      <c r="G226" s="13"/>
      <c r="H226" s="201">
        <v>65.75</v>
      </c>
      <c r="I226" s="202"/>
      <c r="J226" s="13"/>
      <c r="K226" s="13"/>
      <c r="L226" s="198"/>
      <c r="M226" s="203"/>
      <c r="N226" s="204"/>
      <c r="O226" s="204"/>
      <c r="P226" s="204"/>
      <c r="Q226" s="204"/>
      <c r="R226" s="204"/>
      <c r="S226" s="204"/>
      <c r="T226" s="205"/>
      <c r="U226" s="13"/>
      <c r="V226" s="13"/>
      <c r="W226" s="13"/>
      <c r="X226" s="13"/>
      <c r="Y226" s="13"/>
      <c r="Z226" s="13"/>
      <c r="AA226" s="13"/>
      <c r="AB226" s="13"/>
      <c r="AC226" s="13"/>
      <c r="AD226" s="13"/>
      <c r="AE226" s="13"/>
      <c r="AT226" s="199" t="s">
        <v>218</v>
      </c>
      <c r="AU226" s="199" t="s">
        <v>88</v>
      </c>
      <c r="AV226" s="13" t="s">
        <v>88</v>
      </c>
      <c r="AW226" s="13" t="s">
        <v>35</v>
      </c>
      <c r="AX226" s="13" t="s">
        <v>79</v>
      </c>
      <c r="AY226" s="199" t="s">
        <v>205</v>
      </c>
    </row>
    <row r="227" s="14" customFormat="1">
      <c r="A227" s="14"/>
      <c r="B227" s="206"/>
      <c r="C227" s="14"/>
      <c r="D227" s="192" t="s">
        <v>218</v>
      </c>
      <c r="E227" s="207" t="s">
        <v>1</v>
      </c>
      <c r="F227" s="208" t="s">
        <v>220</v>
      </c>
      <c r="G227" s="14"/>
      <c r="H227" s="209">
        <v>174.14999999999998</v>
      </c>
      <c r="I227" s="210"/>
      <c r="J227" s="14"/>
      <c r="K227" s="14"/>
      <c r="L227" s="206"/>
      <c r="M227" s="211"/>
      <c r="N227" s="212"/>
      <c r="O227" s="212"/>
      <c r="P227" s="212"/>
      <c r="Q227" s="212"/>
      <c r="R227" s="212"/>
      <c r="S227" s="212"/>
      <c r="T227" s="213"/>
      <c r="U227" s="14"/>
      <c r="V227" s="14"/>
      <c r="W227" s="14"/>
      <c r="X227" s="14"/>
      <c r="Y227" s="14"/>
      <c r="Z227" s="14"/>
      <c r="AA227" s="14"/>
      <c r="AB227" s="14"/>
      <c r="AC227" s="14"/>
      <c r="AD227" s="14"/>
      <c r="AE227" s="14"/>
      <c r="AT227" s="207" t="s">
        <v>218</v>
      </c>
      <c r="AU227" s="207" t="s">
        <v>88</v>
      </c>
      <c r="AV227" s="14" t="s">
        <v>212</v>
      </c>
      <c r="AW227" s="14" t="s">
        <v>35</v>
      </c>
      <c r="AX227" s="14" t="s">
        <v>86</v>
      </c>
      <c r="AY227" s="207" t="s">
        <v>205</v>
      </c>
    </row>
    <row r="228" s="2" customFormat="1" ht="16.5" customHeight="1">
      <c r="A228" s="38"/>
      <c r="B228" s="179"/>
      <c r="C228" s="180" t="s">
        <v>343</v>
      </c>
      <c r="D228" s="180" t="s">
        <v>207</v>
      </c>
      <c r="E228" s="181" t="s">
        <v>609</v>
      </c>
      <c r="F228" s="182" t="s">
        <v>610</v>
      </c>
      <c r="G228" s="183" t="s">
        <v>210</v>
      </c>
      <c r="H228" s="184">
        <v>607.33000000000004</v>
      </c>
      <c r="I228" s="185"/>
      <c r="J228" s="184">
        <f>ROUND(I228*H228,2)</f>
        <v>0</v>
      </c>
      <c r="K228" s="182" t="s">
        <v>234</v>
      </c>
      <c r="L228" s="39"/>
      <c r="M228" s="186" t="s">
        <v>1</v>
      </c>
      <c r="N228" s="187" t="s">
        <v>44</v>
      </c>
      <c r="O228" s="77"/>
      <c r="P228" s="188">
        <f>O228*H228</f>
        <v>0</v>
      </c>
      <c r="Q228" s="188">
        <v>0.035099999999999999</v>
      </c>
      <c r="R228" s="188">
        <f>Q228*H228</f>
        <v>21.317283</v>
      </c>
      <c r="S228" s="188">
        <v>0</v>
      </c>
      <c r="T228" s="189">
        <f>S228*H228</f>
        <v>0</v>
      </c>
      <c r="U228" s="38"/>
      <c r="V228" s="38"/>
      <c r="W228" s="38"/>
      <c r="X228" s="38"/>
      <c r="Y228" s="38"/>
      <c r="Z228" s="38"/>
      <c r="AA228" s="38"/>
      <c r="AB228" s="38"/>
      <c r="AC228" s="38"/>
      <c r="AD228" s="38"/>
      <c r="AE228" s="38"/>
      <c r="AR228" s="190" t="s">
        <v>212</v>
      </c>
      <c r="AT228" s="190" t="s">
        <v>207</v>
      </c>
      <c r="AU228" s="190" t="s">
        <v>88</v>
      </c>
      <c r="AY228" s="19" t="s">
        <v>205</v>
      </c>
      <c r="BE228" s="191">
        <f>IF(N228="základní",J228,0)</f>
        <v>0</v>
      </c>
      <c r="BF228" s="191">
        <f>IF(N228="snížená",J228,0)</f>
        <v>0</v>
      </c>
      <c r="BG228" s="191">
        <f>IF(N228="zákl. přenesená",J228,0)</f>
        <v>0</v>
      </c>
      <c r="BH228" s="191">
        <f>IF(N228="sníž. přenesená",J228,0)</f>
        <v>0</v>
      </c>
      <c r="BI228" s="191">
        <f>IF(N228="nulová",J228,0)</f>
        <v>0</v>
      </c>
      <c r="BJ228" s="19" t="s">
        <v>86</v>
      </c>
      <c r="BK228" s="191">
        <f>ROUND(I228*H228,2)</f>
        <v>0</v>
      </c>
      <c r="BL228" s="19" t="s">
        <v>212</v>
      </c>
      <c r="BM228" s="190" t="s">
        <v>611</v>
      </c>
    </row>
    <row r="229" s="2" customFormat="1">
      <c r="A229" s="38"/>
      <c r="B229" s="39"/>
      <c r="C229" s="38"/>
      <c r="D229" s="192" t="s">
        <v>214</v>
      </c>
      <c r="E229" s="38"/>
      <c r="F229" s="193" t="s">
        <v>612</v>
      </c>
      <c r="G229" s="38"/>
      <c r="H229" s="38"/>
      <c r="I229" s="194"/>
      <c r="J229" s="38"/>
      <c r="K229" s="38"/>
      <c r="L229" s="39"/>
      <c r="M229" s="195"/>
      <c r="N229" s="196"/>
      <c r="O229" s="77"/>
      <c r="P229" s="77"/>
      <c r="Q229" s="77"/>
      <c r="R229" s="77"/>
      <c r="S229" s="77"/>
      <c r="T229" s="78"/>
      <c r="U229" s="38"/>
      <c r="V229" s="38"/>
      <c r="W229" s="38"/>
      <c r="X229" s="38"/>
      <c r="Y229" s="38"/>
      <c r="Z229" s="38"/>
      <c r="AA229" s="38"/>
      <c r="AB229" s="38"/>
      <c r="AC229" s="38"/>
      <c r="AD229" s="38"/>
      <c r="AE229" s="38"/>
      <c r="AT229" s="19" t="s">
        <v>214</v>
      </c>
      <c r="AU229" s="19" t="s">
        <v>88</v>
      </c>
    </row>
    <row r="230" s="2" customFormat="1">
      <c r="A230" s="38"/>
      <c r="B230" s="39"/>
      <c r="C230" s="38"/>
      <c r="D230" s="192" t="s">
        <v>237</v>
      </c>
      <c r="E230" s="38"/>
      <c r="F230" s="197" t="s">
        <v>613</v>
      </c>
      <c r="G230" s="38"/>
      <c r="H230" s="38"/>
      <c r="I230" s="194"/>
      <c r="J230" s="38"/>
      <c r="K230" s="38"/>
      <c r="L230" s="39"/>
      <c r="M230" s="195"/>
      <c r="N230" s="196"/>
      <c r="O230" s="77"/>
      <c r="P230" s="77"/>
      <c r="Q230" s="77"/>
      <c r="R230" s="77"/>
      <c r="S230" s="77"/>
      <c r="T230" s="78"/>
      <c r="U230" s="38"/>
      <c r="V230" s="38"/>
      <c r="W230" s="38"/>
      <c r="X230" s="38"/>
      <c r="Y230" s="38"/>
      <c r="Z230" s="38"/>
      <c r="AA230" s="38"/>
      <c r="AB230" s="38"/>
      <c r="AC230" s="38"/>
      <c r="AD230" s="38"/>
      <c r="AE230" s="38"/>
      <c r="AT230" s="19" t="s">
        <v>237</v>
      </c>
      <c r="AU230" s="19" t="s">
        <v>88</v>
      </c>
    </row>
    <row r="231" s="15" customFormat="1">
      <c r="A231" s="15"/>
      <c r="B231" s="223"/>
      <c r="C231" s="15"/>
      <c r="D231" s="192" t="s">
        <v>218</v>
      </c>
      <c r="E231" s="224" t="s">
        <v>1</v>
      </c>
      <c r="F231" s="225" t="s">
        <v>614</v>
      </c>
      <c r="G231" s="15"/>
      <c r="H231" s="224" t="s">
        <v>1</v>
      </c>
      <c r="I231" s="226"/>
      <c r="J231" s="15"/>
      <c r="K231" s="15"/>
      <c r="L231" s="223"/>
      <c r="M231" s="227"/>
      <c r="N231" s="228"/>
      <c r="O231" s="228"/>
      <c r="P231" s="228"/>
      <c r="Q231" s="228"/>
      <c r="R231" s="228"/>
      <c r="S231" s="228"/>
      <c r="T231" s="229"/>
      <c r="U231" s="15"/>
      <c r="V231" s="15"/>
      <c r="W231" s="15"/>
      <c r="X231" s="15"/>
      <c r="Y231" s="15"/>
      <c r="Z231" s="15"/>
      <c r="AA231" s="15"/>
      <c r="AB231" s="15"/>
      <c r="AC231" s="15"/>
      <c r="AD231" s="15"/>
      <c r="AE231" s="15"/>
      <c r="AT231" s="224" t="s">
        <v>218</v>
      </c>
      <c r="AU231" s="224" t="s">
        <v>88</v>
      </c>
      <c r="AV231" s="15" t="s">
        <v>86</v>
      </c>
      <c r="AW231" s="15" t="s">
        <v>35</v>
      </c>
      <c r="AX231" s="15" t="s">
        <v>79</v>
      </c>
      <c r="AY231" s="224" t="s">
        <v>205</v>
      </c>
    </row>
    <row r="232" s="13" customFormat="1">
      <c r="A232" s="13"/>
      <c r="B232" s="198"/>
      <c r="C232" s="13"/>
      <c r="D232" s="192" t="s">
        <v>218</v>
      </c>
      <c r="E232" s="199" t="s">
        <v>1</v>
      </c>
      <c r="F232" s="200" t="s">
        <v>615</v>
      </c>
      <c r="G232" s="13"/>
      <c r="H232" s="201">
        <v>314.27999999999997</v>
      </c>
      <c r="I232" s="202"/>
      <c r="J232" s="13"/>
      <c r="K232" s="13"/>
      <c r="L232" s="198"/>
      <c r="M232" s="203"/>
      <c r="N232" s="204"/>
      <c r="O232" s="204"/>
      <c r="P232" s="204"/>
      <c r="Q232" s="204"/>
      <c r="R232" s="204"/>
      <c r="S232" s="204"/>
      <c r="T232" s="205"/>
      <c r="U232" s="13"/>
      <c r="V232" s="13"/>
      <c r="W232" s="13"/>
      <c r="X232" s="13"/>
      <c r="Y232" s="13"/>
      <c r="Z232" s="13"/>
      <c r="AA232" s="13"/>
      <c r="AB232" s="13"/>
      <c r="AC232" s="13"/>
      <c r="AD232" s="13"/>
      <c r="AE232" s="13"/>
      <c r="AT232" s="199" t="s">
        <v>218</v>
      </c>
      <c r="AU232" s="199" t="s">
        <v>88</v>
      </c>
      <c r="AV232" s="13" t="s">
        <v>88</v>
      </c>
      <c r="AW232" s="13" t="s">
        <v>35</v>
      </c>
      <c r="AX232" s="13" t="s">
        <v>79</v>
      </c>
      <c r="AY232" s="199" t="s">
        <v>205</v>
      </c>
    </row>
    <row r="233" s="13" customFormat="1">
      <c r="A233" s="13"/>
      <c r="B233" s="198"/>
      <c r="C233" s="13"/>
      <c r="D233" s="192" t="s">
        <v>218</v>
      </c>
      <c r="E233" s="199" t="s">
        <v>1</v>
      </c>
      <c r="F233" s="200" t="s">
        <v>616</v>
      </c>
      <c r="G233" s="13"/>
      <c r="H233" s="201">
        <v>293.05000000000001</v>
      </c>
      <c r="I233" s="202"/>
      <c r="J233" s="13"/>
      <c r="K233" s="13"/>
      <c r="L233" s="198"/>
      <c r="M233" s="203"/>
      <c r="N233" s="204"/>
      <c r="O233" s="204"/>
      <c r="P233" s="204"/>
      <c r="Q233" s="204"/>
      <c r="R233" s="204"/>
      <c r="S233" s="204"/>
      <c r="T233" s="205"/>
      <c r="U233" s="13"/>
      <c r="V233" s="13"/>
      <c r="W233" s="13"/>
      <c r="X233" s="13"/>
      <c r="Y233" s="13"/>
      <c r="Z233" s="13"/>
      <c r="AA233" s="13"/>
      <c r="AB233" s="13"/>
      <c r="AC233" s="13"/>
      <c r="AD233" s="13"/>
      <c r="AE233" s="13"/>
      <c r="AT233" s="199" t="s">
        <v>218</v>
      </c>
      <c r="AU233" s="199" t="s">
        <v>88</v>
      </c>
      <c r="AV233" s="13" t="s">
        <v>88</v>
      </c>
      <c r="AW233" s="13" t="s">
        <v>35</v>
      </c>
      <c r="AX233" s="13" t="s">
        <v>79</v>
      </c>
      <c r="AY233" s="199" t="s">
        <v>205</v>
      </c>
    </row>
    <row r="234" s="14" customFormat="1">
      <c r="A234" s="14"/>
      <c r="B234" s="206"/>
      <c r="C234" s="14"/>
      <c r="D234" s="192" t="s">
        <v>218</v>
      </c>
      <c r="E234" s="207" t="s">
        <v>1</v>
      </c>
      <c r="F234" s="208" t="s">
        <v>220</v>
      </c>
      <c r="G234" s="14"/>
      <c r="H234" s="209">
        <v>607.32999999999993</v>
      </c>
      <c r="I234" s="210"/>
      <c r="J234" s="14"/>
      <c r="K234" s="14"/>
      <c r="L234" s="206"/>
      <c r="M234" s="211"/>
      <c r="N234" s="212"/>
      <c r="O234" s="212"/>
      <c r="P234" s="212"/>
      <c r="Q234" s="212"/>
      <c r="R234" s="212"/>
      <c r="S234" s="212"/>
      <c r="T234" s="213"/>
      <c r="U234" s="14"/>
      <c r="V234" s="14"/>
      <c r="W234" s="14"/>
      <c r="X234" s="14"/>
      <c r="Y234" s="14"/>
      <c r="Z234" s="14"/>
      <c r="AA234" s="14"/>
      <c r="AB234" s="14"/>
      <c r="AC234" s="14"/>
      <c r="AD234" s="14"/>
      <c r="AE234" s="14"/>
      <c r="AT234" s="207" t="s">
        <v>218</v>
      </c>
      <c r="AU234" s="207" t="s">
        <v>88</v>
      </c>
      <c r="AV234" s="14" t="s">
        <v>212</v>
      </c>
      <c r="AW234" s="14" t="s">
        <v>35</v>
      </c>
      <c r="AX234" s="14" t="s">
        <v>86</v>
      </c>
      <c r="AY234" s="207" t="s">
        <v>205</v>
      </c>
    </row>
    <row r="235" s="12" customFormat="1" ht="22.8" customHeight="1">
      <c r="A235" s="12"/>
      <c r="B235" s="166"/>
      <c r="C235" s="12"/>
      <c r="D235" s="167" t="s">
        <v>78</v>
      </c>
      <c r="E235" s="177" t="s">
        <v>230</v>
      </c>
      <c r="F235" s="177" t="s">
        <v>342</v>
      </c>
      <c r="G235" s="12"/>
      <c r="H235" s="12"/>
      <c r="I235" s="169"/>
      <c r="J235" s="178">
        <f>BK235</f>
        <v>0</v>
      </c>
      <c r="K235" s="12"/>
      <c r="L235" s="166"/>
      <c r="M235" s="171"/>
      <c r="N235" s="172"/>
      <c r="O235" s="172"/>
      <c r="P235" s="173">
        <f>SUM(P236:P253)</f>
        <v>0</v>
      </c>
      <c r="Q235" s="172"/>
      <c r="R235" s="173">
        <f>SUM(R236:R253)</f>
        <v>4.1307547000000007</v>
      </c>
      <c r="S235" s="172"/>
      <c r="T235" s="174">
        <f>SUM(T236:T253)</f>
        <v>0</v>
      </c>
      <c r="U235" s="12"/>
      <c r="V235" s="12"/>
      <c r="W235" s="12"/>
      <c r="X235" s="12"/>
      <c r="Y235" s="12"/>
      <c r="Z235" s="12"/>
      <c r="AA235" s="12"/>
      <c r="AB235" s="12"/>
      <c r="AC235" s="12"/>
      <c r="AD235" s="12"/>
      <c r="AE235" s="12"/>
      <c r="AR235" s="167" t="s">
        <v>86</v>
      </c>
      <c r="AT235" s="175" t="s">
        <v>78</v>
      </c>
      <c r="AU235" s="175" t="s">
        <v>86</v>
      </c>
      <c r="AY235" s="167" t="s">
        <v>205</v>
      </c>
      <c r="BK235" s="176">
        <f>SUM(BK236:BK253)</f>
        <v>0</v>
      </c>
    </row>
    <row r="236" s="2" customFormat="1" ht="24.15" customHeight="1">
      <c r="A236" s="38"/>
      <c r="B236" s="179"/>
      <c r="C236" s="180" t="s">
        <v>353</v>
      </c>
      <c r="D236" s="180" t="s">
        <v>207</v>
      </c>
      <c r="E236" s="181" t="s">
        <v>617</v>
      </c>
      <c r="F236" s="182" t="s">
        <v>618</v>
      </c>
      <c r="G236" s="183" t="s">
        <v>224</v>
      </c>
      <c r="H236" s="184">
        <v>2.4700000000000002</v>
      </c>
      <c r="I236" s="185"/>
      <c r="J236" s="184">
        <f>ROUND(I236*H236,2)</f>
        <v>0</v>
      </c>
      <c r="K236" s="182" t="s">
        <v>234</v>
      </c>
      <c r="L236" s="39"/>
      <c r="M236" s="186" t="s">
        <v>1</v>
      </c>
      <c r="N236" s="187" t="s">
        <v>44</v>
      </c>
      <c r="O236" s="77"/>
      <c r="P236" s="188">
        <f>O236*H236</f>
        <v>0</v>
      </c>
      <c r="Q236" s="188">
        <v>1.0958000000000001</v>
      </c>
      <c r="R236" s="188">
        <f>Q236*H236</f>
        <v>2.7066260000000004</v>
      </c>
      <c r="S236" s="188">
        <v>0</v>
      </c>
      <c r="T236" s="189">
        <f>S236*H236</f>
        <v>0</v>
      </c>
      <c r="U236" s="38"/>
      <c r="V236" s="38"/>
      <c r="W236" s="38"/>
      <c r="X236" s="38"/>
      <c r="Y236" s="38"/>
      <c r="Z236" s="38"/>
      <c r="AA236" s="38"/>
      <c r="AB236" s="38"/>
      <c r="AC236" s="38"/>
      <c r="AD236" s="38"/>
      <c r="AE236" s="38"/>
      <c r="AR236" s="190" t="s">
        <v>212</v>
      </c>
      <c r="AT236" s="190" t="s">
        <v>207</v>
      </c>
      <c r="AU236" s="190" t="s">
        <v>88</v>
      </c>
      <c r="AY236" s="19" t="s">
        <v>205</v>
      </c>
      <c r="BE236" s="191">
        <f>IF(N236="základní",J236,0)</f>
        <v>0</v>
      </c>
      <c r="BF236" s="191">
        <f>IF(N236="snížená",J236,0)</f>
        <v>0</v>
      </c>
      <c r="BG236" s="191">
        <f>IF(N236="zákl. přenesená",J236,0)</f>
        <v>0</v>
      </c>
      <c r="BH236" s="191">
        <f>IF(N236="sníž. přenesená",J236,0)</f>
        <v>0</v>
      </c>
      <c r="BI236" s="191">
        <f>IF(N236="nulová",J236,0)</f>
        <v>0</v>
      </c>
      <c r="BJ236" s="19" t="s">
        <v>86</v>
      </c>
      <c r="BK236" s="191">
        <f>ROUND(I236*H236,2)</f>
        <v>0</v>
      </c>
      <c r="BL236" s="19" t="s">
        <v>212</v>
      </c>
      <c r="BM236" s="190" t="s">
        <v>619</v>
      </c>
    </row>
    <row r="237" s="2" customFormat="1">
      <c r="A237" s="38"/>
      <c r="B237" s="39"/>
      <c r="C237" s="38"/>
      <c r="D237" s="192" t="s">
        <v>214</v>
      </c>
      <c r="E237" s="38"/>
      <c r="F237" s="193" t="s">
        <v>620</v>
      </c>
      <c r="G237" s="38"/>
      <c r="H237" s="38"/>
      <c r="I237" s="194"/>
      <c r="J237" s="38"/>
      <c r="K237" s="38"/>
      <c r="L237" s="39"/>
      <c r="M237" s="195"/>
      <c r="N237" s="196"/>
      <c r="O237" s="77"/>
      <c r="P237" s="77"/>
      <c r="Q237" s="77"/>
      <c r="R237" s="77"/>
      <c r="S237" s="77"/>
      <c r="T237" s="78"/>
      <c r="U237" s="38"/>
      <c r="V237" s="38"/>
      <c r="W237" s="38"/>
      <c r="X237" s="38"/>
      <c r="Y237" s="38"/>
      <c r="Z237" s="38"/>
      <c r="AA237" s="38"/>
      <c r="AB237" s="38"/>
      <c r="AC237" s="38"/>
      <c r="AD237" s="38"/>
      <c r="AE237" s="38"/>
      <c r="AT237" s="19" t="s">
        <v>214</v>
      </c>
      <c r="AU237" s="19" t="s">
        <v>88</v>
      </c>
    </row>
    <row r="238" s="2" customFormat="1">
      <c r="A238" s="38"/>
      <c r="B238" s="39"/>
      <c r="C238" s="38"/>
      <c r="D238" s="192" t="s">
        <v>237</v>
      </c>
      <c r="E238" s="38"/>
      <c r="F238" s="197" t="s">
        <v>621</v>
      </c>
      <c r="G238" s="38"/>
      <c r="H238" s="38"/>
      <c r="I238" s="194"/>
      <c r="J238" s="38"/>
      <c r="K238" s="38"/>
      <c r="L238" s="39"/>
      <c r="M238" s="195"/>
      <c r="N238" s="196"/>
      <c r="O238" s="77"/>
      <c r="P238" s="77"/>
      <c r="Q238" s="77"/>
      <c r="R238" s="77"/>
      <c r="S238" s="77"/>
      <c r="T238" s="78"/>
      <c r="U238" s="38"/>
      <c r="V238" s="38"/>
      <c r="W238" s="38"/>
      <c r="X238" s="38"/>
      <c r="Y238" s="38"/>
      <c r="Z238" s="38"/>
      <c r="AA238" s="38"/>
      <c r="AB238" s="38"/>
      <c r="AC238" s="38"/>
      <c r="AD238" s="38"/>
      <c r="AE238" s="38"/>
      <c r="AT238" s="19" t="s">
        <v>237</v>
      </c>
      <c r="AU238" s="19" t="s">
        <v>88</v>
      </c>
    </row>
    <row r="239" s="15" customFormat="1">
      <c r="A239" s="15"/>
      <c r="B239" s="223"/>
      <c r="C239" s="15"/>
      <c r="D239" s="192" t="s">
        <v>218</v>
      </c>
      <c r="E239" s="224" t="s">
        <v>1</v>
      </c>
      <c r="F239" s="225" t="s">
        <v>622</v>
      </c>
      <c r="G239" s="15"/>
      <c r="H239" s="224" t="s">
        <v>1</v>
      </c>
      <c r="I239" s="226"/>
      <c r="J239" s="15"/>
      <c r="K239" s="15"/>
      <c r="L239" s="223"/>
      <c r="M239" s="227"/>
      <c r="N239" s="228"/>
      <c r="O239" s="228"/>
      <c r="P239" s="228"/>
      <c r="Q239" s="228"/>
      <c r="R239" s="228"/>
      <c r="S239" s="228"/>
      <c r="T239" s="229"/>
      <c r="U239" s="15"/>
      <c r="V239" s="15"/>
      <c r="W239" s="15"/>
      <c r="X239" s="15"/>
      <c r="Y239" s="15"/>
      <c r="Z239" s="15"/>
      <c r="AA239" s="15"/>
      <c r="AB239" s="15"/>
      <c r="AC239" s="15"/>
      <c r="AD239" s="15"/>
      <c r="AE239" s="15"/>
      <c r="AT239" s="224" t="s">
        <v>218</v>
      </c>
      <c r="AU239" s="224" t="s">
        <v>88</v>
      </c>
      <c r="AV239" s="15" t="s">
        <v>86</v>
      </c>
      <c r="AW239" s="15" t="s">
        <v>35</v>
      </c>
      <c r="AX239" s="15" t="s">
        <v>79</v>
      </c>
      <c r="AY239" s="224" t="s">
        <v>205</v>
      </c>
    </row>
    <row r="240" s="15" customFormat="1">
      <c r="A240" s="15"/>
      <c r="B240" s="223"/>
      <c r="C240" s="15"/>
      <c r="D240" s="192" t="s">
        <v>218</v>
      </c>
      <c r="E240" s="224" t="s">
        <v>1</v>
      </c>
      <c r="F240" s="225" t="s">
        <v>623</v>
      </c>
      <c r="G240" s="15"/>
      <c r="H240" s="224" t="s">
        <v>1</v>
      </c>
      <c r="I240" s="226"/>
      <c r="J240" s="15"/>
      <c r="K240" s="15"/>
      <c r="L240" s="223"/>
      <c r="M240" s="227"/>
      <c r="N240" s="228"/>
      <c r="O240" s="228"/>
      <c r="P240" s="228"/>
      <c r="Q240" s="228"/>
      <c r="R240" s="228"/>
      <c r="S240" s="228"/>
      <c r="T240" s="229"/>
      <c r="U240" s="15"/>
      <c r="V240" s="15"/>
      <c r="W240" s="15"/>
      <c r="X240" s="15"/>
      <c r="Y240" s="15"/>
      <c r="Z240" s="15"/>
      <c r="AA240" s="15"/>
      <c r="AB240" s="15"/>
      <c r="AC240" s="15"/>
      <c r="AD240" s="15"/>
      <c r="AE240" s="15"/>
      <c r="AT240" s="224" t="s">
        <v>218</v>
      </c>
      <c r="AU240" s="224" t="s">
        <v>88</v>
      </c>
      <c r="AV240" s="15" t="s">
        <v>86</v>
      </c>
      <c r="AW240" s="15" t="s">
        <v>35</v>
      </c>
      <c r="AX240" s="15" t="s">
        <v>79</v>
      </c>
      <c r="AY240" s="224" t="s">
        <v>205</v>
      </c>
    </row>
    <row r="241" s="13" customFormat="1">
      <c r="A241" s="13"/>
      <c r="B241" s="198"/>
      <c r="C241" s="13"/>
      <c r="D241" s="192" t="s">
        <v>218</v>
      </c>
      <c r="E241" s="199" t="s">
        <v>1</v>
      </c>
      <c r="F241" s="200" t="s">
        <v>624</v>
      </c>
      <c r="G241" s="13"/>
      <c r="H241" s="201">
        <v>1.46</v>
      </c>
      <c r="I241" s="202"/>
      <c r="J241" s="13"/>
      <c r="K241" s="13"/>
      <c r="L241" s="198"/>
      <c r="M241" s="203"/>
      <c r="N241" s="204"/>
      <c r="O241" s="204"/>
      <c r="P241" s="204"/>
      <c r="Q241" s="204"/>
      <c r="R241" s="204"/>
      <c r="S241" s="204"/>
      <c r="T241" s="205"/>
      <c r="U241" s="13"/>
      <c r="V241" s="13"/>
      <c r="W241" s="13"/>
      <c r="X241" s="13"/>
      <c r="Y241" s="13"/>
      <c r="Z241" s="13"/>
      <c r="AA241" s="13"/>
      <c r="AB241" s="13"/>
      <c r="AC241" s="13"/>
      <c r="AD241" s="13"/>
      <c r="AE241" s="13"/>
      <c r="AT241" s="199" t="s">
        <v>218</v>
      </c>
      <c r="AU241" s="199" t="s">
        <v>88</v>
      </c>
      <c r="AV241" s="13" t="s">
        <v>88</v>
      </c>
      <c r="AW241" s="13" t="s">
        <v>35</v>
      </c>
      <c r="AX241" s="13" t="s">
        <v>79</v>
      </c>
      <c r="AY241" s="199" t="s">
        <v>205</v>
      </c>
    </row>
    <row r="242" s="15" customFormat="1">
      <c r="A242" s="15"/>
      <c r="B242" s="223"/>
      <c r="C242" s="15"/>
      <c r="D242" s="192" t="s">
        <v>218</v>
      </c>
      <c r="E242" s="224" t="s">
        <v>1</v>
      </c>
      <c r="F242" s="225" t="s">
        <v>625</v>
      </c>
      <c r="G242" s="15"/>
      <c r="H242" s="224" t="s">
        <v>1</v>
      </c>
      <c r="I242" s="226"/>
      <c r="J242" s="15"/>
      <c r="K242" s="15"/>
      <c r="L242" s="223"/>
      <c r="M242" s="227"/>
      <c r="N242" s="228"/>
      <c r="O242" s="228"/>
      <c r="P242" s="228"/>
      <c r="Q242" s="228"/>
      <c r="R242" s="228"/>
      <c r="S242" s="228"/>
      <c r="T242" s="229"/>
      <c r="U242" s="15"/>
      <c r="V242" s="15"/>
      <c r="W242" s="15"/>
      <c r="X242" s="15"/>
      <c r="Y242" s="15"/>
      <c r="Z242" s="15"/>
      <c r="AA242" s="15"/>
      <c r="AB242" s="15"/>
      <c r="AC242" s="15"/>
      <c r="AD242" s="15"/>
      <c r="AE242" s="15"/>
      <c r="AT242" s="224" t="s">
        <v>218</v>
      </c>
      <c r="AU242" s="224" t="s">
        <v>88</v>
      </c>
      <c r="AV242" s="15" t="s">
        <v>86</v>
      </c>
      <c r="AW242" s="15" t="s">
        <v>35</v>
      </c>
      <c r="AX242" s="15" t="s">
        <v>79</v>
      </c>
      <c r="AY242" s="224" t="s">
        <v>205</v>
      </c>
    </row>
    <row r="243" s="13" customFormat="1">
      <c r="A243" s="13"/>
      <c r="B243" s="198"/>
      <c r="C243" s="13"/>
      <c r="D243" s="192" t="s">
        <v>218</v>
      </c>
      <c r="E243" s="199" t="s">
        <v>1</v>
      </c>
      <c r="F243" s="200" t="s">
        <v>626</v>
      </c>
      <c r="G243" s="13"/>
      <c r="H243" s="201">
        <v>1.01</v>
      </c>
      <c r="I243" s="202"/>
      <c r="J243" s="13"/>
      <c r="K243" s="13"/>
      <c r="L243" s="198"/>
      <c r="M243" s="203"/>
      <c r="N243" s="204"/>
      <c r="O243" s="204"/>
      <c r="P243" s="204"/>
      <c r="Q243" s="204"/>
      <c r="R243" s="204"/>
      <c r="S243" s="204"/>
      <c r="T243" s="205"/>
      <c r="U243" s="13"/>
      <c r="V243" s="13"/>
      <c r="W243" s="13"/>
      <c r="X243" s="13"/>
      <c r="Y243" s="13"/>
      <c r="Z243" s="13"/>
      <c r="AA243" s="13"/>
      <c r="AB243" s="13"/>
      <c r="AC243" s="13"/>
      <c r="AD243" s="13"/>
      <c r="AE243" s="13"/>
      <c r="AT243" s="199" t="s">
        <v>218</v>
      </c>
      <c r="AU243" s="199" t="s">
        <v>88</v>
      </c>
      <c r="AV243" s="13" t="s">
        <v>88</v>
      </c>
      <c r="AW243" s="13" t="s">
        <v>35</v>
      </c>
      <c r="AX243" s="13" t="s">
        <v>79</v>
      </c>
      <c r="AY243" s="199" t="s">
        <v>205</v>
      </c>
    </row>
    <row r="244" s="14" customFormat="1">
      <c r="A244" s="14"/>
      <c r="B244" s="206"/>
      <c r="C244" s="14"/>
      <c r="D244" s="192" t="s">
        <v>218</v>
      </c>
      <c r="E244" s="207" t="s">
        <v>1</v>
      </c>
      <c r="F244" s="208" t="s">
        <v>220</v>
      </c>
      <c r="G244" s="14"/>
      <c r="H244" s="209">
        <v>2.4699999999999998</v>
      </c>
      <c r="I244" s="210"/>
      <c r="J244" s="14"/>
      <c r="K244" s="14"/>
      <c r="L244" s="206"/>
      <c r="M244" s="211"/>
      <c r="N244" s="212"/>
      <c r="O244" s="212"/>
      <c r="P244" s="212"/>
      <c r="Q244" s="212"/>
      <c r="R244" s="212"/>
      <c r="S244" s="212"/>
      <c r="T244" s="213"/>
      <c r="U244" s="14"/>
      <c r="V244" s="14"/>
      <c r="W244" s="14"/>
      <c r="X244" s="14"/>
      <c r="Y244" s="14"/>
      <c r="Z244" s="14"/>
      <c r="AA244" s="14"/>
      <c r="AB244" s="14"/>
      <c r="AC244" s="14"/>
      <c r="AD244" s="14"/>
      <c r="AE244" s="14"/>
      <c r="AT244" s="207" t="s">
        <v>218</v>
      </c>
      <c r="AU244" s="207" t="s">
        <v>88</v>
      </c>
      <c r="AV244" s="14" t="s">
        <v>212</v>
      </c>
      <c r="AW244" s="14" t="s">
        <v>35</v>
      </c>
      <c r="AX244" s="14" t="s">
        <v>86</v>
      </c>
      <c r="AY244" s="207" t="s">
        <v>205</v>
      </c>
    </row>
    <row r="245" s="2" customFormat="1" ht="24.15" customHeight="1">
      <c r="A245" s="38"/>
      <c r="B245" s="179"/>
      <c r="C245" s="180" t="s">
        <v>360</v>
      </c>
      <c r="D245" s="180" t="s">
        <v>207</v>
      </c>
      <c r="E245" s="181" t="s">
        <v>627</v>
      </c>
      <c r="F245" s="182" t="s">
        <v>628</v>
      </c>
      <c r="G245" s="183" t="s">
        <v>224</v>
      </c>
      <c r="H245" s="184">
        <v>1.3700000000000001</v>
      </c>
      <c r="I245" s="185"/>
      <c r="J245" s="184">
        <f>ROUND(I245*H245,2)</f>
        <v>0</v>
      </c>
      <c r="K245" s="182" t="s">
        <v>234</v>
      </c>
      <c r="L245" s="39"/>
      <c r="M245" s="186" t="s">
        <v>1</v>
      </c>
      <c r="N245" s="187" t="s">
        <v>44</v>
      </c>
      <c r="O245" s="77"/>
      <c r="P245" s="188">
        <f>O245*H245</f>
        <v>0</v>
      </c>
      <c r="Q245" s="188">
        <v>1.0395099999999999</v>
      </c>
      <c r="R245" s="188">
        <f>Q245*H245</f>
        <v>1.4241287</v>
      </c>
      <c r="S245" s="188">
        <v>0</v>
      </c>
      <c r="T245" s="189">
        <f>S245*H245</f>
        <v>0</v>
      </c>
      <c r="U245" s="38"/>
      <c r="V245" s="38"/>
      <c r="W245" s="38"/>
      <c r="X245" s="38"/>
      <c r="Y245" s="38"/>
      <c r="Z245" s="38"/>
      <c r="AA245" s="38"/>
      <c r="AB245" s="38"/>
      <c r="AC245" s="38"/>
      <c r="AD245" s="38"/>
      <c r="AE245" s="38"/>
      <c r="AR245" s="190" t="s">
        <v>212</v>
      </c>
      <c r="AT245" s="190" t="s">
        <v>207</v>
      </c>
      <c r="AU245" s="190" t="s">
        <v>88</v>
      </c>
      <c r="AY245" s="19" t="s">
        <v>205</v>
      </c>
      <c r="BE245" s="191">
        <f>IF(N245="základní",J245,0)</f>
        <v>0</v>
      </c>
      <c r="BF245" s="191">
        <f>IF(N245="snížená",J245,0)</f>
        <v>0</v>
      </c>
      <c r="BG245" s="191">
        <f>IF(N245="zákl. přenesená",J245,0)</f>
        <v>0</v>
      </c>
      <c r="BH245" s="191">
        <f>IF(N245="sníž. přenesená",J245,0)</f>
        <v>0</v>
      </c>
      <c r="BI245" s="191">
        <f>IF(N245="nulová",J245,0)</f>
        <v>0</v>
      </c>
      <c r="BJ245" s="19" t="s">
        <v>86</v>
      </c>
      <c r="BK245" s="191">
        <f>ROUND(I245*H245,2)</f>
        <v>0</v>
      </c>
      <c r="BL245" s="19" t="s">
        <v>212</v>
      </c>
      <c r="BM245" s="190" t="s">
        <v>629</v>
      </c>
    </row>
    <row r="246" s="2" customFormat="1">
      <c r="A246" s="38"/>
      <c r="B246" s="39"/>
      <c r="C246" s="38"/>
      <c r="D246" s="192" t="s">
        <v>214</v>
      </c>
      <c r="E246" s="38"/>
      <c r="F246" s="193" t="s">
        <v>630</v>
      </c>
      <c r="G246" s="38"/>
      <c r="H246" s="38"/>
      <c r="I246" s="194"/>
      <c r="J246" s="38"/>
      <c r="K246" s="38"/>
      <c r="L246" s="39"/>
      <c r="M246" s="195"/>
      <c r="N246" s="196"/>
      <c r="O246" s="77"/>
      <c r="P246" s="77"/>
      <c r="Q246" s="77"/>
      <c r="R246" s="77"/>
      <c r="S246" s="77"/>
      <c r="T246" s="78"/>
      <c r="U246" s="38"/>
      <c r="V246" s="38"/>
      <c r="W246" s="38"/>
      <c r="X246" s="38"/>
      <c r="Y246" s="38"/>
      <c r="Z246" s="38"/>
      <c r="AA246" s="38"/>
      <c r="AB246" s="38"/>
      <c r="AC246" s="38"/>
      <c r="AD246" s="38"/>
      <c r="AE246" s="38"/>
      <c r="AT246" s="19" t="s">
        <v>214</v>
      </c>
      <c r="AU246" s="19" t="s">
        <v>88</v>
      </c>
    </row>
    <row r="247" s="2" customFormat="1">
      <c r="A247" s="38"/>
      <c r="B247" s="39"/>
      <c r="C247" s="38"/>
      <c r="D247" s="192" t="s">
        <v>237</v>
      </c>
      <c r="E247" s="38"/>
      <c r="F247" s="197" t="s">
        <v>621</v>
      </c>
      <c r="G247" s="38"/>
      <c r="H247" s="38"/>
      <c r="I247" s="194"/>
      <c r="J247" s="38"/>
      <c r="K247" s="38"/>
      <c r="L247" s="39"/>
      <c r="M247" s="195"/>
      <c r="N247" s="196"/>
      <c r="O247" s="77"/>
      <c r="P247" s="77"/>
      <c r="Q247" s="77"/>
      <c r="R247" s="77"/>
      <c r="S247" s="77"/>
      <c r="T247" s="78"/>
      <c r="U247" s="38"/>
      <c r="V247" s="38"/>
      <c r="W247" s="38"/>
      <c r="X247" s="38"/>
      <c r="Y247" s="38"/>
      <c r="Z247" s="38"/>
      <c r="AA247" s="38"/>
      <c r="AB247" s="38"/>
      <c r="AC247" s="38"/>
      <c r="AD247" s="38"/>
      <c r="AE247" s="38"/>
      <c r="AT247" s="19" t="s">
        <v>237</v>
      </c>
      <c r="AU247" s="19" t="s">
        <v>88</v>
      </c>
    </row>
    <row r="248" s="15" customFormat="1">
      <c r="A248" s="15"/>
      <c r="B248" s="223"/>
      <c r="C248" s="15"/>
      <c r="D248" s="192" t="s">
        <v>218</v>
      </c>
      <c r="E248" s="224" t="s">
        <v>1</v>
      </c>
      <c r="F248" s="225" t="s">
        <v>622</v>
      </c>
      <c r="G248" s="15"/>
      <c r="H248" s="224" t="s">
        <v>1</v>
      </c>
      <c r="I248" s="226"/>
      <c r="J248" s="15"/>
      <c r="K248" s="15"/>
      <c r="L248" s="223"/>
      <c r="M248" s="227"/>
      <c r="N248" s="228"/>
      <c r="O248" s="228"/>
      <c r="P248" s="228"/>
      <c r="Q248" s="228"/>
      <c r="R248" s="228"/>
      <c r="S248" s="228"/>
      <c r="T248" s="229"/>
      <c r="U248" s="15"/>
      <c r="V248" s="15"/>
      <c r="W248" s="15"/>
      <c r="X248" s="15"/>
      <c r="Y248" s="15"/>
      <c r="Z248" s="15"/>
      <c r="AA248" s="15"/>
      <c r="AB248" s="15"/>
      <c r="AC248" s="15"/>
      <c r="AD248" s="15"/>
      <c r="AE248" s="15"/>
      <c r="AT248" s="224" t="s">
        <v>218</v>
      </c>
      <c r="AU248" s="224" t="s">
        <v>88</v>
      </c>
      <c r="AV248" s="15" t="s">
        <v>86</v>
      </c>
      <c r="AW248" s="15" t="s">
        <v>35</v>
      </c>
      <c r="AX248" s="15" t="s">
        <v>79</v>
      </c>
      <c r="AY248" s="224" t="s">
        <v>205</v>
      </c>
    </row>
    <row r="249" s="15" customFormat="1">
      <c r="A249" s="15"/>
      <c r="B249" s="223"/>
      <c r="C249" s="15"/>
      <c r="D249" s="192" t="s">
        <v>218</v>
      </c>
      <c r="E249" s="224" t="s">
        <v>1</v>
      </c>
      <c r="F249" s="225" t="s">
        <v>623</v>
      </c>
      <c r="G249" s="15"/>
      <c r="H249" s="224" t="s">
        <v>1</v>
      </c>
      <c r="I249" s="226"/>
      <c r="J249" s="15"/>
      <c r="K249" s="15"/>
      <c r="L249" s="223"/>
      <c r="M249" s="227"/>
      <c r="N249" s="228"/>
      <c r="O249" s="228"/>
      <c r="P249" s="228"/>
      <c r="Q249" s="228"/>
      <c r="R249" s="228"/>
      <c r="S249" s="228"/>
      <c r="T249" s="229"/>
      <c r="U249" s="15"/>
      <c r="V249" s="15"/>
      <c r="W249" s="15"/>
      <c r="X249" s="15"/>
      <c r="Y249" s="15"/>
      <c r="Z249" s="15"/>
      <c r="AA249" s="15"/>
      <c r="AB249" s="15"/>
      <c r="AC249" s="15"/>
      <c r="AD249" s="15"/>
      <c r="AE249" s="15"/>
      <c r="AT249" s="224" t="s">
        <v>218</v>
      </c>
      <c r="AU249" s="224" t="s">
        <v>88</v>
      </c>
      <c r="AV249" s="15" t="s">
        <v>86</v>
      </c>
      <c r="AW249" s="15" t="s">
        <v>35</v>
      </c>
      <c r="AX249" s="15" t="s">
        <v>79</v>
      </c>
      <c r="AY249" s="224" t="s">
        <v>205</v>
      </c>
    </row>
    <row r="250" s="13" customFormat="1">
      <c r="A250" s="13"/>
      <c r="B250" s="198"/>
      <c r="C250" s="13"/>
      <c r="D250" s="192" t="s">
        <v>218</v>
      </c>
      <c r="E250" s="199" t="s">
        <v>1</v>
      </c>
      <c r="F250" s="200" t="s">
        <v>631</v>
      </c>
      <c r="G250" s="13"/>
      <c r="H250" s="201">
        <v>0.57999999999999996</v>
      </c>
      <c r="I250" s="202"/>
      <c r="J250" s="13"/>
      <c r="K250" s="13"/>
      <c r="L250" s="198"/>
      <c r="M250" s="203"/>
      <c r="N250" s="204"/>
      <c r="O250" s="204"/>
      <c r="P250" s="204"/>
      <c r="Q250" s="204"/>
      <c r="R250" s="204"/>
      <c r="S250" s="204"/>
      <c r="T250" s="205"/>
      <c r="U250" s="13"/>
      <c r="V250" s="13"/>
      <c r="W250" s="13"/>
      <c r="X250" s="13"/>
      <c r="Y250" s="13"/>
      <c r="Z250" s="13"/>
      <c r="AA250" s="13"/>
      <c r="AB250" s="13"/>
      <c r="AC250" s="13"/>
      <c r="AD250" s="13"/>
      <c r="AE250" s="13"/>
      <c r="AT250" s="199" t="s">
        <v>218</v>
      </c>
      <c r="AU250" s="199" t="s">
        <v>88</v>
      </c>
      <c r="AV250" s="13" t="s">
        <v>88</v>
      </c>
      <c r="AW250" s="13" t="s">
        <v>35</v>
      </c>
      <c r="AX250" s="13" t="s">
        <v>79</v>
      </c>
      <c r="AY250" s="199" t="s">
        <v>205</v>
      </c>
    </row>
    <row r="251" s="15" customFormat="1">
      <c r="A251" s="15"/>
      <c r="B251" s="223"/>
      <c r="C251" s="15"/>
      <c r="D251" s="192" t="s">
        <v>218</v>
      </c>
      <c r="E251" s="224" t="s">
        <v>1</v>
      </c>
      <c r="F251" s="225" t="s">
        <v>625</v>
      </c>
      <c r="G251" s="15"/>
      <c r="H251" s="224" t="s">
        <v>1</v>
      </c>
      <c r="I251" s="226"/>
      <c r="J251" s="15"/>
      <c r="K251" s="15"/>
      <c r="L251" s="223"/>
      <c r="M251" s="227"/>
      <c r="N251" s="228"/>
      <c r="O251" s="228"/>
      <c r="P251" s="228"/>
      <c r="Q251" s="228"/>
      <c r="R251" s="228"/>
      <c r="S251" s="228"/>
      <c r="T251" s="229"/>
      <c r="U251" s="15"/>
      <c r="V251" s="15"/>
      <c r="W251" s="15"/>
      <c r="X251" s="15"/>
      <c r="Y251" s="15"/>
      <c r="Z251" s="15"/>
      <c r="AA251" s="15"/>
      <c r="AB251" s="15"/>
      <c r="AC251" s="15"/>
      <c r="AD251" s="15"/>
      <c r="AE251" s="15"/>
      <c r="AT251" s="224" t="s">
        <v>218</v>
      </c>
      <c r="AU251" s="224" t="s">
        <v>88</v>
      </c>
      <c r="AV251" s="15" t="s">
        <v>86</v>
      </c>
      <c r="AW251" s="15" t="s">
        <v>35</v>
      </c>
      <c r="AX251" s="15" t="s">
        <v>79</v>
      </c>
      <c r="AY251" s="224" t="s">
        <v>205</v>
      </c>
    </row>
    <row r="252" s="13" customFormat="1">
      <c r="A252" s="13"/>
      <c r="B252" s="198"/>
      <c r="C252" s="13"/>
      <c r="D252" s="192" t="s">
        <v>218</v>
      </c>
      <c r="E252" s="199" t="s">
        <v>1</v>
      </c>
      <c r="F252" s="200" t="s">
        <v>632</v>
      </c>
      <c r="G252" s="13"/>
      <c r="H252" s="201">
        <v>0.79000000000000004</v>
      </c>
      <c r="I252" s="202"/>
      <c r="J252" s="13"/>
      <c r="K252" s="13"/>
      <c r="L252" s="198"/>
      <c r="M252" s="203"/>
      <c r="N252" s="204"/>
      <c r="O252" s="204"/>
      <c r="P252" s="204"/>
      <c r="Q252" s="204"/>
      <c r="R252" s="204"/>
      <c r="S252" s="204"/>
      <c r="T252" s="205"/>
      <c r="U252" s="13"/>
      <c r="V252" s="13"/>
      <c r="W252" s="13"/>
      <c r="X252" s="13"/>
      <c r="Y252" s="13"/>
      <c r="Z252" s="13"/>
      <c r="AA252" s="13"/>
      <c r="AB252" s="13"/>
      <c r="AC252" s="13"/>
      <c r="AD252" s="13"/>
      <c r="AE252" s="13"/>
      <c r="AT252" s="199" t="s">
        <v>218</v>
      </c>
      <c r="AU252" s="199" t="s">
        <v>88</v>
      </c>
      <c r="AV252" s="13" t="s">
        <v>88</v>
      </c>
      <c r="AW252" s="13" t="s">
        <v>35</v>
      </c>
      <c r="AX252" s="13" t="s">
        <v>79</v>
      </c>
      <c r="AY252" s="199" t="s">
        <v>205</v>
      </c>
    </row>
    <row r="253" s="14" customFormat="1">
      <c r="A253" s="14"/>
      <c r="B253" s="206"/>
      <c r="C253" s="14"/>
      <c r="D253" s="192" t="s">
        <v>218</v>
      </c>
      <c r="E253" s="207" t="s">
        <v>1</v>
      </c>
      <c r="F253" s="208" t="s">
        <v>220</v>
      </c>
      <c r="G253" s="14"/>
      <c r="H253" s="209">
        <v>1.3700000000000001</v>
      </c>
      <c r="I253" s="210"/>
      <c r="J253" s="14"/>
      <c r="K253" s="14"/>
      <c r="L253" s="206"/>
      <c r="M253" s="211"/>
      <c r="N253" s="212"/>
      <c r="O253" s="212"/>
      <c r="P253" s="212"/>
      <c r="Q253" s="212"/>
      <c r="R253" s="212"/>
      <c r="S253" s="212"/>
      <c r="T253" s="213"/>
      <c r="U253" s="14"/>
      <c r="V253" s="14"/>
      <c r="W253" s="14"/>
      <c r="X253" s="14"/>
      <c r="Y253" s="14"/>
      <c r="Z253" s="14"/>
      <c r="AA253" s="14"/>
      <c r="AB253" s="14"/>
      <c r="AC253" s="14"/>
      <c r="AD253" s="14"/>
      <c r="AE253" s="14"/>
      <c r="AT253" s="207" t="s">
        <v>218</v>
      </c>
      <c r="AU253" s="207" t="s">
        <v>88</v>
      </c>
      <c r="AV253" s="14" t="s">
        <v>212</v>
      </c>
      <c r="AW253" s="14" t="s">
        <v>35</v>
      </c>
      <c r="AX253" s="14" t="s">
        <v>86</v>
      </c>
      <c r="AY253" s="207" t="s">
        <v>205</v>
      </c>
    </row>
    <row r="254" s="12" customFormat="1" ht="22.8" customHeight="1">
      <c r="A254" s="12"/>
      <c r="B254" s="166"/>
      <c r="C254" s="12"/>
      <c r="D254" s="167" t="s">
        <v>78</v>
      </c>
      <c r="E254" s="177" t="s">
        <v>212</v>
      </c>
      <c r="F254" s="177" t="s">
        <v>359</v>
      </c>
      <c r="G254" s="12"/>
      <c r="H254" s="12"/>
      <c r="I254" s="169"/>
      <c r="J254" s="178">
        <f>BK254</f>
        <v>0</v>
      </c>
      <c r="K254" s="12"/>
      <c r="L254" s="166"/>
      <c r="M254" s="171"/>
      <c r="N254" s="172"/>
      <c r="O254" s="172"/>
      <c r="P254" s="173">
        <f>SUM(P255:P272)</f>
        <v>0</v>
      </c>
      <c r="Q254" s="172"/>
      <c r="R254" s="173">
        <f>SUM(R255:R272)</f>
        <v>801.71679140000003</v>
      </c>
      <c r="S254" s="172"/>
      <c r="T254" s="174">
        <f>SUM(T255:T272)</f>
        <v>0</v>
      </c>
      <c r="U254" s="12"/>
      <c r="V254" s="12"/>
      <c r="W254" s="12"/>
      <c r="X254" s="12"/>
      <c r="Y254" s="12"/>
      <c r="Z254" s="12"/>
      <c r="AA254" s="12"/>
      <c r="AB254" s="12"/>
      <c r="AC254" s="12"/>
      <c r="AD254" s="12"/>
      <c r="AE254" s="12"/>
      <c r="AR254" s="167" t="s">
        <v>86</v>
      </c>
      <c r="AT254" s="175" t="s">
        <v>78</v>
      </c>
      <c r="AU254" s="175" t="s">
        <v>86</v>
      </c>
      <c r="AY254" s="167" t="s">
        <v>205</v>
      </c>
      <c r="BK254" s="176">
        <f>SUM(BK255:BK272)</f>
        <v>0</v>
      </c>
    </row>
    <row r="255" s="2" customFormat="1" ht="24.15" customHeight="1">
      <c r="A255" s="38"/>
      <c r="B255" s="179"/>
      <c r="C255" s="180" t="s">
        <v>368</v>
      </c>
      <c r="D255" s="180" t="s">
        <v>207</v>
      </c>
      <c r="E255" s="181" t="s">
        <v>633</v>
      </c>
      <c r="F255" s="182" t="s">
        <v>634</v>
      </c>
      <c r="G255" s="183" t="s">
        <v>210</v>
      </c>
      <c r="H255" s="184">
        <v>973.82000000000005</v>
      </c>
      <c r="I255" s="185"/>
      <c r="J255" s="184">
        <f>ROUND(I255*H255,2)</f>
        <v>0</v>
      </c>
      <c r="K255" s="182" t="s">
        <v>211</v>
      </c>
      <c r="L255" s="39"/>
      <c r="M255" s="186" t="s">
        <v>1</v>
      </c>
      <c r="N255" s="187" t="s">
        <v>44</v>
      </c>
      <c r="O255" s="77"/>
      <c r="P255" s="188">
        <f>O255*H255</f>
        <v>0</v>
      </c>
      <c r="Q255" s="188">
        <v>0</v>
      </c>
      <c r="R255" s="188">
        <f>Q255*H255</f>
        <v>0</v>
      </c>
      <c r="S255" s="188">
        <v>0</v>
      </c>
      <c r="T255" s="189">
        <f>S255*H255</f>
        <v>0</v>
      </c>
      <c r="U255" s="38"/>
      <c r="V255" s="38"/>
      <c r="W255" s="38"/>
      <c r="X255" s="38"/>
      <c r="Y255" s="38"/>
      <c r="Z255" s="38"/>
      <c r="AA255" s="38"/>
      <c r="AB255" s="38"/>
      <c r="AC255" s="38"/>
      <c r="AD255" s="38"/>
      <c r="AE255" s="38"/>
      <c r="AR255" s="190" t="s">
        <v>212</v>
      </c>
      <c r="AT255" s="190" t="s">
        <v>207</v>
      </c>
      <c r="AU255" s="190" t="s">
        <v>88</v>
      </c>
      <c r="AY255" s="19" t="s">
        <v>205</v>
      </c>
      <c r="BE255" s="191">
        <f>IF(N255="základní",J255,0)</f>
        <v>0</v>
      </c>
      <c r="BF255" s="191">
        <f>IF(N255="snížená",J255,0)</f>
        <v>0</v>
      </c>
      <c r="BG255" s="191">
        <f>IF(N255="zákl. přenesená",J255,0)</f>
        <v>0</v>
      </c>
      <c r="BH255" s="191">
        <f>IF(N255="sníž. přenesená",J255,0)</f>
        <v>0</v>
      </c>
      <c r="BI255" s="191">
        <f>IF(N255="nulová",J255,0)</f>
        <v>0</v>
      </c>
      <c r="BJ255" s="19" t="s">
        <v>86</v>
      </c>
      <c r="BK255" s="191">
        <f>ROUND(I255*H255,2)</f>
        <v>0</v>
      </c>
      <c r="BL255" s="19" t="s">
        <v>212</v>
      </c>
      <c r="BM255" s="190" t="s">
        <v>635</v>
      </c>
    </row>
    <row r="256" s="2" customFormat="1">
      <c r="A256" s="38"/>
      <c r="B256" s="39"/>
      <c r="C256" s="38"/>
      <c r="D256" s="192" t="s">
        <v>214</v>
      </c>
      <c r="E256" s="38"/>
      <c r="F256" s="193" t="s">
        <v>636</v>
      </c>
      <c r="G256" s="38"/>
      <c r="H256" s="38"/>
      <c r="I256" s="194"/>
      <c r="J256" s="38"/>
      <c r="K256" s="38"/>
      <c r="L256" s="39"/>
      <c r="M256" s="195"/>
      <c r="N256" s="196"/>
      <c r="O256" s="77"/>
      <c r="P256" s="77"/>
      <c r="Q256" s="77"/>
      <c r="R256" s="77"/>
      <c r="S256" s="77"/>
      <c r="T256" s="78"/>
      <c r="U256" s="38"/>
      <c r="V256" s="38"/>
      <c r="W256" s="38"/>
      <c r="X256" s="38"/>
      <c r="Y256" s="38"/>
      <c r="Z256" s="38"/>
      <c r="AA256" s="38"/>
      <c r="AB256" s="38"/>
      <c r="AC256" s="38"/>
      <c r="AD256" s="38"/>
      <c r="AE256" s="38"/>
      <c r="AT256" s="19" t="s">
        <v>214</v>
      </c>
      <c r="AU256" s="19" t="s">
        <v>88</v>
      </c>
    </row>
    <row r="257" s="2" customFormat="1">
      <c r="A257" s="38"/>
      <c r="B257" s="39"/>
      <c r="C257" s="38"/>
      <c r="D257" s="192" t="s">
        <v>237</v>
      </c>
      <c r="E257" s="38"/>
      <c r="F257" s="197" t="s">
        <v>637</v>
      </c>
      <c r="G257" s="38"/>
      <c r="H257" s="38"/>
      <c r="I257" s="194"/>
      <c r="J257" s="38"/>
      <c r="K257" s="38"/>
      <c r="L257" s="39"/>
      <c r="M257" s="195"/>
      <c r="N257" s="196"/>
      <c r="O257" s="77"/>
      <c r="P257" s="77"/>
      <c r="Q257" s="77"/>
      <c r="R257" s="77"/>
      <c r="S257" s="77"/>
      <c r="T257" s="78"/>
      <c r="U257" s="38"/>
      <c r="V257" s="38"/>
      <c r="W257" s="38"/>
      <c r="X257" s="38"/>
      <c r="Y257" s="38"/>
      <c r="Z257" s="38"/>
      <c r="AA257" s="38"/>
      <c r="AB257" s="38"/>
      <c r="AC257" s="38"/>
      <c r="AD257" s="38"/>
      <c r="AE257" s="38"/>
      <c r="AT257" s="19" t="s">
        <v>237</v>
      </c>
      <c r="AU257" s="19" t="s">
        <v>88</v>
      </c>
    </row>
    <row r="258" s="15" customFormat="1">
      <c r="A258" s="15"/>
      <c r="B258" s="223"/>
      <c r="C258" s="15"/>
      <c r="D258" s="192" t="s">
        <v>218</v>
      </c>
      <c r="E258" s="224" t="s">
        <v>1</v>
      </c>
      <c r="F258" s="225" t="s">
        <v>638</v>
      </c>
      <c r="G258" s="15"/>
      <c r="H258" s="224" t="s">
        <v>1</v>
      </c>
      <c r="I258" s="226"/>
      <c r="J258" s="15"/>
      <c r="K258" s="15"/>
      <c r="L258" s="223"/>
      <c r="M258" s="227"/>
      <c r="N258" s="228"/>
      <c r="O258" s="228"/>
      <c r="P258" s="228"/>
      <c r="Q258" s="228"/>
      <c r="R258" s="228"/>
      <c r="S258" s="228"/>
      <c r="T258" s="229"/>
      <c r="U258" s="15"/>
      <c r="V258" s="15"/>
      <c r="W258" s="15"/>
      <c r="X258" s="15"/>
      <c r="Y258" s="15"/>
      <c r="Z258" s="15"/>
      <c r="AA258" s="15"/>
      <c r="AB258" s="15"/>
      <c r="AC258" s="15"/>
      <c r="AD258" s="15"/>
      <c r="AE258" s="15"/>
      <c r="AT258" s="224" t="s">
        <v>218</v>
      </c>
      <c r="AU258" s="224" t="s">
        <v>88</v>
      </c>
      <c r="AV258" s="15" t="s">
        <v>86</v>
      </c>
      <c r="AW258" s="15" t="s">
        <v>35</v>
      </c>
      <c r="AX258" s="15" t="s">
        <v>79</v>
      </c>
      <c r="AY258" s="224" t="s">
        <v>205</v>
      </c>
    </row>
    <row r="259" s="13" customFormat="1">
      <c r="A259" s="13"/>
      <c r="B259" s="198"/>
      <c r="C259" s="13"/>
      <c r="D259" s="192" t="s">
        <v>218</v>
      </c>
      <c r="E259" s="199" t="s">
        <v>1</v>
      </c>
      <c r="F259" s="200" t="s">
        <v>639</v>
      </c>
      <c r="G259" s="13"/>
      <c r="H259" s="201">
        <v>973.82000000000005</v>
      </c>
      <c r="I259" s="202"/>
      <c r="J259" s="13"/>
      <c r="K259" s="13"/>
      <c r="L259" s="198"/>
      <c r="M259" s="203"/>
      <c r="N259" s="204"/>
      <c r="O259" s="204"/>
      <c r="P259" s="204"/>
      <c r="Q259" s="204"/>
      <c r="R259" s="204"/>
      <c r="S259" s="204"/>
      <c r="T259" s="205"/>
      <c r="U259" s="13"/>
      <c r="V259" s="13"/>
      <c r="W259" s="13"/>
      <c r="X259" s="13"/>
      <c r="Y259" s="13"/>
      <c r="Z259" s="13"/>
      <c r="AA259" s="13"/>
      <c r="AB259" s="13"/>
      <c r="AC259" s="13"/>
      <c r="AD259" s="13"/>
      <c r="AE259" s="13"/>
      <c r="AT259" s="199" t="s">
        <v>218</v>
      </c>
      <c r="AU259" s="199" t="s">
        <v>88</v>
      </c>
      <c r="AV259" s="13" t="s">
        <v>88</v>
      </c>
      <c r="AW259" s="13" t="s">
        <v>35</v>
      </c>
      <c r="AX259" s="13" t="s">
        <v>79</v>
      </c>
      <c r="AY259" s="199" t="s">
        <v>205</v>
      </c>
    </row>
    <row r="260" s="14" customFormat="1">
      <c r="A260" s="14"/>
      <c r="B260" s="206"/>
      <c r="C260" s="14"/>
      <c r="D260" s="192" t="s">
        <v>218</v>
      </c>
      <c r="E260" s="207" t="s">
        <v>1</v>
      </c>
      <c r="F260" s="208" t="s">
        <v>220</v>
      </c>
      <c r="G260" s="14"/>
      <c r="H260" s="209">
        <v>973.82000000000005</v>
      </c>
      <c r="I260" s="210"/>
      <c r="J260" s="14"/>
      <c r="K260" s="14"/>
      <c r="L260" s="206"/>
      <c r="M260" s="211"/>
      <c r="N260" s="212"/>
      <c r="O260" s="212"/>
      <c r="P260" s="212"/>
      <c r="Q260" s="212"/>
      <c r="R260" s="212"/>
      <c r="S260" s="212"/>
      <c r="T260" s="213"/>
      <c r="U260" s="14"/>
      <c r="V260" s="14"/>
      <c r="W260" s="14"/>
      <c r="X260" s="14"/>
      <c r="Y260" s="14"/>
      <c r="Z260" s="14"/>
      <c r="AA260" s="14"/>
      <c r="AB260" s="14"/>
      <c r="AC260" s="14"/>
      <c r="AD260" s="14"/>
      <c r="AE260" s="14"/>
      <c r="AT260" s="207" t="s">
        <v>218</v>
      </c>
      <c r="AU260" s="207" t="s">
        <v>88</v>
      </c>
      <c r="AV260" s="14" t="s">
        <v>212</v>
      </c>
      <c r="AW260" s="14" t="s">
        <v>35</v>
      </c>
      <c r="AX260" s="14" t="s">
        <v>86</v>
      </c>
      <c r="AY260" s="207" t="s">
        <v>205</v>
      </c>
    </row>
    <row r="261" s="2" customFormat="1" ht="24.15" customHeight="1">
      <c r="A261" s="38"/>
      <c r="B261" s="179"/>
      <c r="C261" s="180" t="s">
        <v>7</v>
      </c>
      <c r="D261" s="180" t="s">
        <v>207</v>
      </c>
      <c r="E261" s="181" t="s">
        <v>640</v>
      </c>
      <c r="F261" s="182" t="s">
        <v>641</v>
      </c>
      <c r="G261" s="183" t="s">
        <v>233</v>
      </c>
      <c r="H261" s="184">
        <v>8.7599999999999998</v>
      </c>
      <c r="I261" s="185"/>
      <c r="J261" s="184">
        <f>ROUND(I261*H261,2)</f>
        <v>0</v>
      </c>
      <c r="K261" s="182" t="s">
        <v>234</v>
      </c>
      <c r="L261" s="39"/>
      <c r="M261" s="186" t="s">
        <v>1</v>
      </c>
      <c r="N261" s="187" t="s">
        <v>44</v>
      </c>
      <c r="O261" s="77"/>
      <c r="P261" s="188">
        <f>O261*H261</f>
        <v>0</v>
      </c>
      <c r="Q261" s="188">
        <v>0</v>
      </c>
      <c r="R261" s="188">
        <f>Q261*H261</f>
        <v>0</v>
      </c>
      <c r="S261" s="188">
        <v>0</v>
      </c>
      <c r="T261" s="189">
        <f>S261*H261</f>
        <v>0</v>
      </c>
      <c r="U261" s="38"/>
      <c r="V261" s="38"/>
      <c r="W261" s="38"/>
      <c r="X261" s="38"/>
      <c r="Y261" s="38"/>
      <c r="Z261" s="38"/>
      <c r="AA261" s="38"/>
      <c r="AB261" s="38"/>
      <c r="AC261" s="38"/>
      <c r="AD261" s="38"/>
      <c r="AE261" s="38"/>
      <c r="AR261" s="190" t="s">
        <v>212</v>
      </c>
      <c r="AT261" s="190" t="s">
        <v>207</v>
      </c>
      <c r="AU261" s="190" t="s">
        <v>88</v>
      </c>
      <c r="AY261" s="19" t="s">
        <v>205</v>
      </c>
      <c r="BE261" s="191">
        <f>IF(N261="základní",J261,0)</f>
        <v>0</v>
      </c>
      <c r="BF261" s="191">
        <f>IF(N261="snížená",J261,0)</f>
        <v>0</v>
      </c>
      <c r="BG261" s="191">
        <f>IF(N261="zákl. přenesená",J261,0)</f>
        <v>0</v>
      </c>
      <c r="BH261" s="191">
        <f>IF(N261="sníž. přenesená",J261,0)</f>
        <v>0</v>
      </c>
      <c r="BI261" s="191">
        <f>IF(N261="nulová",J261,0)</f>
        <v>0</v>
      </c>
      <c r="BJ261" s="19" t="s">
        <v>86</v>
      </c>
      <c r="BK261" s="191">
        <f>ROUND(I261*H261,2)</f>
        <v>0</v>
      </c>
      <c r="BL261" s="19" t="s">
        <v>212</v>
      </c>
      <c r="BM261" s="190" t="s">
        <v>642</v>
      </c>
    </row>
    <row r="262" s="2" customFormat="1">
      <c r="A262" s="38"/>
      <c r="B262" s="39"/>
      <c r="C262" s="38"/>
      <c r="D262" s="192" t="s">
        <v>214</v>
      </c>
      <c r="E262" s="38"/>
      <c r="F262" s="193" t="s">
        <v>643</v>
      </c>
      <c r="G262" s="38"/>
      <c r="H262" s="38"/>
      <c r="I262" s="194"/>
      <c r="J262" s="38"/>
      <c r="K262" s="38"/>
      <c r="L262" s="39"/>
      <c r="M262" s="195"/>
      <c r="N262" s="196"/>
      <c r="O262" s="77"/>
      <c r="P262" s="77"/>
      <c r="Q262" s="77"/>
      <c r="R262" s="77"/>
      <c r="S262" s="77"/>
      <c r="T262" s="78"/>
      <c r="U262" s="38"/>
      <c r="V262" s="38"/>
      <c r="W262" s="38"/>
      <c r="X262" s="38"/>
      <c r="Y262" s="38"/>
      <c r="Z262" s="38"/>
      <c r="AA262" s="38"/>
      <c r="AB262" s="38"/>
      <c r="AC262" s="38"/>
      <c r="AD262" s="38"/>
      <c r="AE262" s="38"/>
      <c r="AT262" s="19" t="s">
        <v>214</v>
      </c>
      <c r="AU262" s="19" t="s">
        <v>88</v>
      </c>
    </row>
    <row r="263" s="2" customFormat="1">
      <c r="A263" s="38"/>
      <c r="B263" s="39"/>
      <c r="C263" s="38"/>
      <c r="D263" s="192" t="s">
        <v>237</v>
      </c>
      <c r="E263" s="38"/>
      <c r="F263" s="197" t="s">
        <v>644</v>
      </c>
      <c r="G263" s="38"/>
      <c r="H263" s="38"/>
      <c r="I263" s="194"/>
      <c r="J263" s="38"/>
      <c r="K263" s="38"/>
      <c r="L263" s="39"/>
      <c r="M263" s="195"/>
      <c r="N263" s="196"/>
      <c r="O263" s="77"/>
      <c r="P263" s="77"/>
      <c r="Q263" s="77"/>
      <c r="R263" s="77"/>
      <c r="S263" s="77"/>
      <c r="T263" s="78"/>
      <c r="U263" s="38"/>
      <c r="V263" s="38"/>
      <c r="W263" s="38"/>
      <c r="X263" s="38"/>
      <c r="Y263" s="38"/>
      <c r="Z263" s="38"/>
      <c r="AA263" s="38"/>
      <c r="AB263" s="38"/>
      <c r="AC263" s="38"/>
      <c r="AD263" s="38"/>
      <c r="AE263" s="38"/>
      <c r="AT263" s="19" t="s">
        <v>237</v>
      </c>
      <c r="AU263" s="19" t="s">
        <v>88</v>
      </c>
    </row>
    <row r="264" s="15" customFormat="1">
      <c r="A264" s="15"/>
      <c r="B264" s="223"/>
      <c r="C264" s="15"/>
      <c r="D264" s="192" t="s">
        <v>218</v>
      </c>
      <c r="E264" s="224" t="s">
        <v>1</v>
      </c>
      <c r="F264" s="225" t="s">
        <v>645</v>
      </c>
      <c r="G264" s="15"/>
      <c r="H264" s="224" t="s">
        <v>1</v>
      </c>
      <c r="I264" s="226"/>
      <c r="J264" s="15"/>
      <c r="K264" s="15"/>
      <c r="L264" s="223"/>
      <c r="M264" s="227"/>
      <c r="N264" s="228"/>
      <c r="O264" s="228"/>
      <c r="P264" s="228"/>
      <c r="Q264" s="228"/>
      <c r="R264" s="228"/>
      <c r="S264" s="228"/>
      <c r="T264" s="229"/>
      <c r="U264" s="15"/>
      <c r="V264" s="15"/>
      <c r="W264" s="15"/>
      <c r="X264" s="15"/>
      <c r="Y264" s="15"/>
      <c r="Z264" s="15"/>
      <c r="AA264" s="15"/>
      <c r="AB264" s="15"/>
      <c r="AC264" s="15"/>
      <c r="AD264" s="15"/>
      <c r="AE264" s="15"/>
      <c r="AT264" s="224" t="s">
        <v>218</v>
      </c>
      <c r="AU264" s="224" t="s">
        <v>88</v>
      </c>
      <c r="AV264" s="15" t="s">
        <v>86</v>
      </c>
      <c r="AW264" s="15" t="s">
        <v>35</v>
      </c>
      <c r="AX264" s="15" t="s">
        <v>79</v>
      </c>
      <c r="AY264" s="224" t="s">
        <v>205</v>
      </c>
    </row>
    <row r="265" s="13" customFormat="1">
      <c r="A265" s="13"/>
      <c r="B265" s="198"/>
      <c r="C265" s="13"/>
      <c r="D265" s="192" t="s">
        <v>218</v>
      </c>
      <c r="E265" s="199" t="s">
        <v>1</v>
      </c>
      <c r="F265" s="200" t="s">
        <v>646</v>
      </c>
      <c r="G265" s="13"/>
      <c r="H265" s="201">
        <v>8.7599999999999998</v>
      </c>
      <c r="I265" s="202"/>
      <c r="J265" s="13"/>
      <c r="K265" s="13"/>
      <c r="L265" s="198"/>
      <c r="M265" s="203"/>
      <c r="N265" s="204"/>
      <c r="O265" s="204"/>
      <c r="P265" s="204"/>
      <c r="Q265" s="204"/>
      <c r="R265" s="204"/>
      <c r="S265" s="204"/>
      <c r="T265" s="205"/>
      <c r="U265" s="13"/>
      <c r="V265" s="13"/>
      <c r="W265" s="13"/>
      <c r="X265" s="13"/>
      <c r="Y265" s="13"/>
      <c r="Z265" s="13"/>
      <c r="AA265" s="13"/>
      <c r="AB265" s="13"/>
      <c r="AC265" s="13"/>
      <c r="AD265" s="13"/>
      <c r="AE265" s="13"/>
      <c r="AT265" s="199" t="s">
        <v>218</v>
      </c>
      <c r="AU265" s="199" t="s">
        <v>88</v>
      </c>
      <c r="AV265" s="13" t="s">
        <v>88</v>
      </c>
      <c r="AW265" s="13" t="s">
        <v>35</v>
      </c>
      <c r="AX265" s="13" t="s">
        <v>79</v>
      </c>
      <c r="AY265" s="199" t="s">
        <v>205</v>
      </c>
    </row>
    <row r="266" s="14" customFormat="1">
      <c r="A266" s="14"/>
      <c r="B266" s="206"/>
      <c r="C266" s="14"/>
      <c r="D266" s="192" t="s">
        <v>218</v>
      </c>
      <c r="E266" s="207" t="s">
        <v>1</v>
      </c>
      <c r="F266" s="208" t="s">
        <v>220</v>
      </c>
      <c r="G266" s="14"/>
      <c r="H266" s="209">
        <v>8.7599999999999998</v>
      </c>
      <c r="I266" s="210"/>
      <c r="J266" s="14"/>
      <c r="K266" s="14"/>
      <c r="L266" s="206"/>
      <c r="M266" s="211"/>
      <c r="N266" s="212"/>
      <c r="O266" s="212"/>
      <c r="P266" s="212"/>
      <c r="Q266" s="212"/>
      <c r="R266" s="212"/>
      <c r="S266" s="212"/>
      <c r="T266" s="213"/>
      <c r="U266" s="14"/>
      <c r="V266" s="14"/>
      <c r="W266" s="14"/>
      <c r="X266" s="14"/>
      <c r="Y266" s="14"/>
      <c r="Z266" s="14"/>
      <c r="AA266" s="14"/>
      <c r="AB266" s="14"/>
      <c r="AC266" s="14"/>
      <c r="AD266" s="14"/>
      <c r="AE266" s="14"/>
      <c r="AT266" s="207" t="s">
        <v>218</v>
      </c>
      <c r="AU266" s="207" t="s">
        <v>88</v>
      </c>
      <c r="AV266" s="14" t="s">
        <v>212</v>
      </c>
      <c r="AW266" s="14" t="s">
        <v>35</v>
      </c>
      <c r="AX266" s="14" t="s">
        <v>86</v>
      </c>
      <c r="AY266" s="207" t="s">
        <v>205</v>
      </c>
    </row>
    <row r="267" s="2" customFormat="1" ht="33" customHeight="1">
      <c r="A267" s="38"/>
      <c r="B267" s="179"/>
      <c r="C267" s="180" t="s">
        <v>380</v>
      </c>
      <c r="D267" s="180" t="s">
        <v>207</v>
      </c>
      <c r="E267" s="181" t="s">
        <v>647</v>
      </c>
      <c r="F267" s="182" t="s">
        <v>648</v>
      </c>
      <c r="G267" s="183" t="s">
        <v>210</v>
      </c>
      <c r="H267" s="184">
        <v>973.82000000000005</v>
      </c>
      <c r="I267" s="185"/>
      <c r="J267" s="184">
        <f>ROUND(I267*H267,2)</f>
        <v>0</v>
      </c>
      <c r="K267" s="182" t="s">
        <v>211</v>
      </c>
      <c r="L267" s="39"/>
      <c r="M267" s="186" t="s">
        <v>1</v>
      </c>
      <c r="N267" s="187" t="s">
        <v>44</v>
      </c>
      <c r="O267" s="77"/>
      <c r="P267" s="188">
        <f>O267*H267</f>
        <v>0</v>
      </c>
      <c r="Q267" s="188">
        <v>0.82326999999999995</v>
      </c>
      <c r="R267" s="188">
        <f>Q267*H267</f>
        <v>801.71679140000003</v>
      </c>
      <c r="S267" s="188">
        <v>0</v>
      </c>
      <c r="T267" s="189">
        <f>S267*H267</f>
        <v>0</v>
      </c>
      <c r="U267" s="38"/>
      <c r="V267" s="38"/>
      <c r="W267" s="38"/>
      <c r="X267" s="38"/>
      <c r="Y267" s="38"/>
      <c r="Z267" s="38"/>
      <c r="AA267" s="38"/>
      <c r="AB267" s="38"/>
      <c r="AC267" s="38"/>
      <c r="AD267" s="38"/>
      <c r="AE267" s="38"/>
      <c r="AR267" s="190" t="s">
        <v>212</v>
      </c>
      <c r="AT267" s="190" t="s">
        <v>207</v>
      </c>
      <c r="AU267" s="190" t="s">
        <v>88</v>
      </c>
      <c r="AY267" s="19" t="s">
        <v>205</v>
      </c>
      <c r="BE267" s="191">
        <f>IF(N267="základní",J267,0)</f>
        <v>0</v>
      </c>
      <c r="BF267" s="191">
        <f>IF(N267="snížená",J267,0)</f>
        <v>0</v>
      </c>
      <c r="BG267" s="191">
        <f>IF(N267="zákl. přenesená",J267,0)</f>
        <v>0</v>
      </c>
      <c r="BH267" s="191">
        <f>IF(N267="sníž. přenesená",J267,0)</f>
        <v>0</v>
      </c>
      <c r="BI267" s="191">
        <f>IF(N267="nulová",J267,0)</f>
        <v>0</v>
      </c>
      <c r="BJ267" s="19" t="s">
        <v>86</v>
      </c>
      <c r="BK267" s="191">
        <f>ROUND(I267*H267,2)</f>
        <v>0</v>
      </c>
      <c r="BL267" s="19" t="s">
        <v>212</v>
      </c>
      <c r="BM267" s="190" t="s">
        <v>649</v>
      </c>
    </row>
    <row r="268" s="2" customFormat="1">
      <c r="A268" s="38"/>
      <c r="B268" s="39"/>
      <c r="C268" s="38"/>
      <c r="D268" s="192" t="s">
        <v>214</v>
      </c>
      <c r="E268" s="38"/>
      <c r="F268" s="193" t="s">
        <v>650</v>
      </c>
      <c r="G268" s="38"/>
      <c r="H268" s="38"/>
      <c r="I268" s="194"/>
      <c r="J268" s="38"/>
      <c r="K268" s="38"/>
      <c r="L268" s="39"/>
      <c r="M268" s="195"/>
      <c r="N268" s="196"/>
      <c r="O268" s="77"/>
      <c r="P268" s="77"/>
      <c r="Q268" s="77"/>
      <c r="R268" s="77"/>
      <c r="S268" s="77"/>
      <c r="T268" s="78"/>
      <c r="U268" s="38"/>
      <c r="V268" s="38"/>
      <c r="W268" s="38"/>
      <c r="X268" s="38"/>
      <c r="Y268" s="38"/>
      <c r="Z268" s="38"/>
      <c r="AA268" s="38"/>
      <c r="AB268" s="38"/>
      <c r="AC268" s="38"/>
      <c r="AD268" s="38"/>
      <c r="AE268" s="38"/>
      <c r="AT268" s="19" t="s">
        <v>214</v>
      </c>
      <c r="AU268" s="19" t="s">
        <v>88</v>
      </c>
    </row>
    <row r="269" s="2" customFormat="1">
      <c r="A269" s="38"/>
      <c r="B269" s="39"/>
      <c r="C269" s="38"/>
      <c r="D269" s="192" t="s">
        <v>237</v>
      </c>
      <c r="E269" s="38"/>
      <c r="F269" s="197" t="s">
        <v>651</v>
      </c>
      <c r="G269" s="38"/>
      <c r="H269" s="38"/>
      <c r="I269" s="194"/>
      <c r="J269" s="38"/>
      <c r="K269" s="38"/>
      <c r="L269" s="39"/>
      <c r="M269" s="195"/>
      <c r="N269" s="196"/>
      <c r="O269" s="77"/>
      <c r="P269" s="77"/>
      <c r="Q269" s="77"/>
      <c r="R269" s="77"/>
      <c r="S269" s="77"/>
      <c r="T269" s="78"/>
      <c r="U269" s="38"/>
      <c r="V269" s="38"/>
      <c r="W269" s="38"/>
      <c r="X269" s="38"/>
      <c r="Y269" s="38"/>
      <c r="Z269" s="38"/>
      <c r="AA269" s="38"/>
      <c r="AB269" s="38"/>
      <c r="AC269" s="38"/>
      <c r="AD269" s="38"/>
      <c r="AE269" s="38"/>
      <c r="AT269" s="19" t="s">
        <v>237</v>
      </c>
      <c r="AU269" s="19" t="s">
        <v>88</v>
      </c>
    </row>
    <row r="270" s="15" customFormat="1">
      <c r="A270" s="15"/>
      <c r="B270" s="223"/>
      <c r="C270" s="15"/>
      <c r="D270" s="192" t="s">
        <v>218</v>
      </c>
      <c r="E270" s="224" t="s">
        <v>1</v>
      </c>
      <c r="F270" s="225" t="s">
        <v>652</v>
      </c>
      <c r="G270" s="15"/>
      <c r="H270" s="224" t="s">
        <v>1</v>
      </c>
      <c r="I270" s="226"/>
      <c r="J270" s="15"/>
      <c r="K270" s="15"/>
      <c r="L270" s="223"/>
      <c r="M270" s="227"/>
      <c r="N270" s="228"/>
      <c r="O270" s="228"/>
      <c r="P270" s="228"/>
      <c r="Q270" s="228"/>
      <c r="R270" s="228"/>
      <c r="S270" s="228"/>
      <c r="T270" s="229"/>
      <c r="U270" s="15"/>
      <c r="V270" s="15"/>
      <c r="W270" s="15"/>
      <c r="X270" s="15"/>
      <c r="Y270" s="15"/>
      <c r="Z270" s="15"/>
      <c r="AA270" s="15"/>
      <c r="AB270" s="15"/>
      <c r="AC270" s="15"/>
      <c r="AD270" s="15"/>
      <c r="AE270" s="15"/>
      <c r="AT270" s="224" t="s">
        <v>218</v>
      </c>
      <c r="AU270" s="224" t="s">
        <v>88</v>
      </c>
      <c r="AV270" s="15" t="s">
        <v>86</v>
      </c>
      <c r="AW270" s="15" t="s">
        <v>35</v>
      </c>
      <c r="AX270" s="15" t="s">
        <v>79</v>
      </c>
      <c r="AY270" s="224" t="s">
        <v>205</v>
      </c>
    </row>
    <row r="271" s="13" customFormat="1">
      <c r="A271" s="13"/>
      <c r="B271" s="198"/>
      <c r="C271" s="13"/>
      <c r="D271" s="192" t="s">
        <v>218</v>
      </c>
      <c r="E271" s="199" t="s">
        <v>1</v>
      </c>
      <c r="F271" s="200" t="s">
        <v>639</v>
      </c>
      <c r="G271" s="13"/>
      <c r="H271" s="201">
        <v>973.82000000000005</v>
      </c>
      <c r="I271" s="202"/>
      <c r="J271" s="13"/>
      <c r="K271" s="13"/>
      <c r="L271" s="198"/>
      <c r="M271" s="203"/>
      <c r="N271" s="204"/>
      <c r="O271" s="204"/>
      <c r="P271" s="204"/>
      <c r="Q271" s="204"/>
      <c r="R271" s="204"/>
      <c r="S271" s="204"/>
      <c r="T271" s="205"/>
      <c r="U271" s="13"/>
      <c r="V271" s="13"/>
      <c r="W271" s="13"/>
      <c r="X271" s="13"/>
      <c r="Y271" s="13"/>
      <c r="Z271" s="13"/>
      <c r="AA271" s="13"/>
      <c r="AB271" s="13"/>
      <c r="AC271" s="13"/>
      <c r="AD271" s="13"/>
      <c r="AE271" s="13"/>
      <c r="AT271" s="199" t="s">
        <v>218</v>
      </c>
      <c r="AU271" s="199" t="s">
        <v>88</v>
      </c>
      <c r="AV271" s="13" t="s">
        <v>88</v>
      </c>
      <c r="AW271" s="13" t="s">
        <v>35</v>
      </c>
      <c r="AX271" s="13" t="s">
        <v>79</v>
      </c>
      <c r="AY271" s="199" t="s">
        <v>205</v>
      </c>
    </row>
    <row r="272" s="14" customFormat="1">
      <c r="A272" s="14"/>
      <c r="B272" s="206"/>
      <c r="C272" s="14"/>
      <c r="D272" s="192" t="s">
        <v>218</v>
      </c>
      <c r="E272" s="207" t="s">
        <v>1</v>
      </c>
      <c r="F272" s="208" t="s">
        <v>220</v>
      </c>
      <c r="G272" s="14"/>
      <c r="H272" s="209">
        <v>973.82000000000005</v>
      </c>
      <c r="I272" s="210"/>
      <c r="J272" s="14"/>
      <c r="K272" s="14"/>
      <c r="L272" s="206"/>
      <c r="M272" s="211"/>
      <c r="N272" s="212"/>
      <c r="O272" s="212"/>
      <c r="P272" s="212"/>
      <c r="Q272" s="212"/>
      <c r="R272" s="212"/>
      <c r="S272" s="212"/>
      <c r="T272" s="213"/>
      <c r="U272" s="14"/>
      <c r="V272" s="14"/>
      <c r="W272" s="14"/>
      <c r="X272" s="14"/>
      <c r="Y272" s="14"/>
      <c r="Z272" s="14"/>
      <c r="AA272" s="14"/>
      <c r="AB272" s="14"/>
      <c r="AC272" s="14"/>
      <c r="AD272" s="14"/>
      <c r="AE272" s="14"/>
      <c r="AT272" s="207" t="s">
        <v>218</v>
      </c>
      <c r="AU272" s="207" t="s">
        <v>88</v>
      </c>
      <c r="AV272" s="14" t="s">
        <v>212</v>
      </c>
      <c r="AW272" s="14" t="s">
        <v>35</v>
      </c>
      <c r="AX272" s="14" t="s">
        <v>86</v>
      </c>
      <c r="AY272" s="207" t="s">
        <v>205</v>
      </c>
    </row>
    <row r="273" s="12" customFormat="1" ht="22.8" customHeight="1">
      <c r="A273" s="12"/>
      <c r="B273" s="166"/>
      <c r="C273" s="12"/>
      <c r="D273" s="167" t="s">
        <v>78</v>
      </c>
      <c r="E273" s="177" t="s">
        <v>286</v>
      </c>
      <c r="F273" s="177" t="s">
        <v>406</v>
      </c>
      <c r="G273" s="12"/>
      <c r="H273" s="12"/>
      <c r="I273" s="169"/>
      <c r="J273" s="178">
        <f>BK273</f>
        <v>0</v>
      </c>
      <c r="K273" s="12"/>
      <c r="L273" s="166"/>
      <c r="M273" s="171"/>
      <c r="N273" s="172"/>
      <c r="O273" s="172"/>
      <c r="P273" s="173">
        <f>SUM(P274:P278)</f>
        <v>0</v>
      </c>
      <c r="Q273" s="172"/>
      <c r="R273" s="173">
        <f>SUM(R274:R278)</f>
        <v>0.044785999999999999</v>
      </c>
      <c r="S273" s="172"/>
      <c r="T273" s="174">
        <f>SUM(T274:T278)</f>
        <v>0</v>
      </c>
      <c r="U273" s="12"/>
      <c r="V273" s="12"/>
      <c r="W273" s="12"/>
      <c r="X273" s="12"/>
      <c r="Y273" s="12"/>
      <c r="Z273" s="12"/>
      <c r="AA273" s="12"/>
      <c r="AB273" s="12"/>
      <c r="AC273" s="12"/>
      <c r="AD273" s="12"/>
      <c r="AE273" s="12"/>
      <c r="AR273" s="167" t="s">
        <v>86</v>
      </c>
      <c r="AT273" s="175" t="s">
        <v>78</v>
      </c>
      <c r="AU273" s="175" t="s">
        <v>86</v>
      </c>
      <c r="AY273" s="167" t="s">
        <v>205</v>
      </c>
      <c r="BK273" s="176">
        <f>SUM(BK274:BK278)</f>
        <v>0</v>
      </c>
    </row>
    <row r="274" s="2" customFormat="1" ht="24.15" customHeight="1">
      <c r="A274" s="38"/>
      <c r="B274" s="179"/>
      <c r="C274" s="180" t="s">
        <v>389</v>
      </c>
      <c r="D274" s="180" t="s">
        <v>207</v>
      </c>
      <c r="E274" s="181" t="s">
        <v>653</v>
      </c>
      <c r="F274" s="182" t="s">
        <v>654</v>
      </c>
      <c r="G274" s="183" t="s">
        <v>371</v>
      </c>
      <c r="H274" s="184">
        <v>45.700000000000003</v>
      </c>
      <c r="I274" s="185"/>
      <c r="J274" s="184">
        <f>ROUND(I274*H274,2)</f>
        <v>0</v>
      </c>
      <c r="K274" s="182" t="s">
        <v>234</v>
      </c>
      <c r="L274" s="39"/>
      <c r="M274" s="186" t="s">
        <v>1</v>
      </c>
      <c r="N274" s="187" t="s">
        <v>44</v>
      </c>
      <c r="O274" s="77"/>
      <c r="P274" s="188">
        <f>O274*H274</f>
        <v>0</v>
      </c>
      <c r="Q274" s="188">
        <v>0.00097999999999999997</v>
      </c>
      <c r="R274" s="188">
        <f>Q274*H274</f>
        <v>0.044785999999999999</v>
      </c>
      <c r="S274" s="188">
        <v>0</v>
      </c>
      <c r="T274" s="189">
        <f>S274*H274</f>
        <v>0</v>
      </c>
      <c r="U274" s="38"/>
      <c r="V274" s="38"/>
      <c r="W274" s="38"/>
      <c r="X274" s="38"/>
      <c r="Y274" s="38"/>
      <c r="Z274" s="38"/>
      <c r="AA274" s="38"/>
      <c r="AB274" s="38"/>
      <c r="AC274" s="38"/>
      <c r="AD274" s="38"/>
      <c r="AE274" s="38"/>
      <c r="AR274" s="190" t="s">
        <v>212</v>
      </c>
      <c r="AT274" s="190" t="s">
        <v>207</v>
      </c>
      <c r="AU274" s="190" t="s">
        <v>88</v>
      </c>
      <c r="AY274" s="19" t="s">
        <v>205</v>
      </c>
      <c r="BE274" s="191">
        <f>IF(N274="základní",J274,0)</f>
        <v>0</v>
      </c>
      <c r="BF274" s="191">
        <f>IF(N274="snížená",J274,0)</f>
        <v>0</v>
      </c>
      <c r="BG274" s="191">
        <f>IF(N274="zákl. přenesená",J274,0)</f>
        <v>0</v>
      </c>
      <c r="BH274" s="191">
        <f>IF(N274="sníž. přenesená",J274,0)</f>
        <v>0</v>
      </c>
      <c r="BI274" s="191">
        <f>IF(N274="nulová",J274,0)</f>
        <v>0</v>
      </c>
      <c r="BJ274" s="19" t="s">
        <v>86</v>
      </c>
      <c r="BK274" s="191">
        <f>ROUND(I274*H274,2)</f>
        <v>0</v>
      </c>
      <c r="BL274" s="19" t="s">
        <v>212</v>
      </c>
      <c r="BM274" s="190" t="s">
        <v>655</v>
      </c>
    </row>
    <row r="275" s="2" customFormat="1">
      <c r="A275" s="38"/>
      <c r="B275" s="39"/>
      <c r="C275" s="38"/>
      <c r="D275" s="192" t="s">
        <v>214</v>
      </c>
      <c r="E275" s="38"/>
      <c r="F275" s="193" t="s">
        <v>656</v>
      </c>
      <c r="G275" s="38"/>
      <c r="H275" s="38"/>
      <c r="I275" s="194"/>
      <c r="J275" s="38"/>
      <c r="K275" s="38"/>
      <c r="L275" s="39"/>
      <c r="M275" s="195"/>
      <c r="N275" s="196"/>
      <c r="O275" s="77"/>
      <c r="P275" s="77"/>
      <c r="Q275" s="77"/>
      <c r="R275" s="77"/>
      <c r="S275" s="77"/>
      <c r="T275" s="78"/>
      <c r="U275" s="38"/>
      <c r="V275" s="38"/>
      <c r="W275" s="38"/>
      <c r="X275" s="38"/>
      <c r="Y275" s="38"/>
      <c r="Z275" s="38"/>
      <c r="AA275" s="38"/>
      <c r="AB275" s="38"/>
      <c r="AC275" s="38"/>
      <c r="AD275" s="38"/>
      <c r="AE275" s="38"/>
      <c r="AT275" s="19" t="s">
        <v>214</v>
      </c>
      <c r="AU275" s="19" t="s">
        <v>88</v>
      </c>
    </row>
    <row r="276" s="2" customFormat="1">
      <c r="A276" s="38"/>
      <c r="B276" s="39"/>
      <c r="C276" s="38"/>
      <c r="D276" s="192" t="s">
        <v>237</v>
      </c>
      <c r="E276" s="38"/>
      <c r="F276" s="197" t="s">
        <v>657</v>
      </c>
      <c r="G276" s="38"/>
      <c r="H276" s="38"/>
      <c r="I276" s="194"/>
      <c r="J276" s="38"/>
      <c r="K276" s="38"/>
      <c r="L276" s="39"/>
      <c r="M276" s="195"/>
      <c r="N276" s="196"/>
      <c r="O276" s="77"/>
      <c r="P276" s="77"/>
      <c r="Q276" s="77"/>
      <c r="R276" s="77"/>
      <c r="S276" s="77"/>
      <c r="T276" s="78"/>
      <c r="U276" s="38"/>
      <c r="V276" s="38"/>
      <c r="W276" s="38"/>
      <c r="X276" s="38"/>
      <c r="Y276" s="38"/>
      <c r="Z276" s="38"/>
      <c r="AA276" s="38"/>
      <c r="AB276" s="38"/>
      <c r="AC276" s="38"/>
      <c r="AD276" s="38"/>
      <c r="AE276" s="38"/>
      <c r="AT276" s="19" t="s">
        <v>237</v>
      </c>
      <c r="AU276" s="19" t="s">
        <v>88</v>
      </c>
    </row>
    <row r="277" s="13" customFormat="1">
      <c r="A277" s="13"/>
      <c r="B277" s="198"/>
      <c r="C277" s="13"/>
      <c r="D277" s="192" t="s">
        <v>218</v>
      </c>
      <c r="E277" s="199" t="s">
        <v>1</v>
      </c>
      <c r="F277" s="200" t="s">
        <v>658</v>
      </c>
      <c r="G277" s="13"/>
      <c r="H277" s="201">
        <v>45.700000000000003</v>
      </c>
      <c r="I277" s="202"/>
      <c r="J277" s="13"/>
      <c r="K277" s="13"/>
      <c r="L277" s="198"/>
      <c r="M277" s="203"/>
      <c r="N277" s="204"/>
      <c r="O277" s="204"/>
      <c r="P277" s="204"/>
      <c r="Q277" s="204"/>
      <c r="R277" s="204"/>
      <c r="S277" s="204"/>
      <c r="T277" s="205"/>
      <c r="U277" s="13"/>
      <c r="V277" s="13"/>
      <c r="W277" s="13"/>
      <c r="X277" s="13"/>
      <c r="Y277" s="13"/>
      <c r="Z277" s="13"/>
      <c r="AA277" s="13"/>
      <c r="AB277" s="13"/>
      <c r="AC277" s="13"/>
      <c r="AD277" s="13"/>
      <c r="AE277" s="13"/>
      <c r="AT277" s="199" t="s">
        <v>218</v>
      </c>
      <c r="AU277" s="199" t="s">
        <v>88</v>
      </c>
      <c r="AV277" s="13" t="s">
        <v>88</v>
      </c>
      <c r="AW277" s="13" t="s">
        <v>35</v>
      </c>
      <c r="AX277" s="13" t="s">
        <v>79</v>
      </c>
      <c r="AY277" s="199" t="s">
        <v>205</v>
      </c>
    </row>
    <row r="278" s="14" customFormat="1">
      <c r="A278" s="14"/>
      <c r="B278" s="206"/>
      <c r="C278" s="14"/>
      <c r="D278" s="192" t="s">
        <v>218</v>
      </c>
      <c r="E278" s="207" t="s">
        <v>1</v>
      </c>
      <c r="F278" s="208" t="s">
        <v>220</v>
      </c>
      <c r="G278" s="14"/>
      <c r="H278" s="209">
        <v>45.700000000000003</v>
      </c>
      <c r="I278" s="210"/>
      <c r="J278" s="14"/>
      <c r="K278" s="14"/>
      <c r="L278" s="206"/>
      <c r="M278" s="211"/>
      <c r="N278" s="212"/>
      <c r="O278" s="212"/>
      <c r="P278" s="212"/>
      <c r="Q278" s="212"/>
      <c r="R278" s="212"/>
      <c r="S278" s="212"/>
      <c r="T278" s="213"/>
      <c r="U278" s="14"/>
      <c r="V278" s="14"/>
      <c r="W278" s="14"/>
      <c r="X278" s="14"/>
      <c r="Y278" s="14"/>
      <c r="Z278" s="14"/>
      <c r="AA278" s="14"/>
      <c r="AB278" s="14"/>
      <c r="AC278" s="14"/>
      <c r="AD278" s="14"/>
      <c r="AE278" s="14"/>
      <c r="AT278" s="207" t="s">
        <v>218</v>
      </c>
      <c r="AU278" s="207" t="s">
        <v>88</v>
      </c>
      <c r="AV278" s="14" t="s">
        <v>212</v>
      </c>
      <c r="AW278" s="14" t="s">
        <v>35</v>
      </c>
      <c r="AX278" s="14" t="s">
        <v>86</v>
      </c>
      <c r="AY278" s="207" t="s">
        <v>205</v>
      </c>
    </row>
    <row r="279" s="12" customFormat="1" ht="22.8" customHeight="1">
      <c r="A279" s="12"/>
      <c r="B279" s="166"/>
      <c r="C279" s="12"/>
      <c r="D279" s="167" t="s">
        <v>78</v>
      </c>
      <c r="E279" s="177" t="s">
        <v>415</v>
      </c>
      <c r="F279" s="177" t="s">
        <v>416</v>
      </c>
      <c r="G279" s="12"/>
      <c r="H279" s="12"/>
      <c r="I279" s="169"/>
      <c r="J279" s="178">
        <f>BK279</f>
        <v>0</v>
      </c>
      <c r="K279" s="12"/>
      <c r="L279" s="166"/>
      <c r="M279" s="171"/>
      <c r="N279" s="172"/>
      <c r="O279" s="172"/>
      <c r="P279" s="173">
        <f>SUM(P280:P281)</f>
        <v>0</v>
      </c>
      <c r="Q279" s="172"/>
      <c r="R279" s="173">
        <f>SUM(R280:R281)</f>
        <v>0</v>
      </c>
      <c r="S279" s="172"/>
      <c r="T279" s="174">
        <f>SUM(T280:T281)</f>
        <v>0</v>
      </c>
      <c r="U279" s="12"/>
      <c r="V279" s="12"/>
      <c r="W279" s="12"/>
      <c r="X279" s="12"/>
      <c r="Y279" s="12"/>
      <c r="Z279" s="12"/>
      <c r="AA279" s="12"/>
      <c r="AB279" s="12"/>
      <c r="AC279" s="12"/>
      <c r="AD279" s="12"/>
      <c r="AE279" s="12"/>
      <c r="AR279" s="167" t="s">
        <v>86</v>
      </c>
      <c r="AT279" s="175" t="s">
        <v>78</v>
      </c>
      <c r="AU279" s="175" t="s">
        <v>86</v>
      </c>
      <c r="AY279" s="167" t="s">
        <v>205</v>
      </c>
      <c r="BK279" s="176">
        <f>SUM(BK280:BK281)</f>
        <v>0</v>
      </c>
    </row>
    <row r="280" s="2" customFormat="1" ht="21.75" customHeight="1">
      <c r="A280" s="38"/>
      <c r="B280" s="179"/>
      <c r="C280" s="180" t="s">
        <v>395</v>
      </c>
      <c r="D280" s="180" t="s">
        <v>207</v>
      </c>
      <c r="E280" s="181" t="s">
        <v>418</v>
      </c>
      <c r="F280" s="182" t="s">
        <v>419</v>
      </c>
      <c r="G280" s="183" t="s">
        <v>224</v>
      </c>
      <c r="H280" s="184">
        <v>1307.8</v>
      </c>
      <c r="I280" s="185"/>
      <c r="J280" s="184">
        <f>ROUND(I280*H280,2)</f>
        <v>0</v>
      </c>
      <c r="K280" s="182" t="s">
        <v>234</v>
      </c>
      <c r="L280" s="39"/>
      <c r="M280" s="186" t="s">
        <v>1</v>
      </c>
      <c r="N280" s="187" t="s">
        <v>44</v>
      </c>
      <c r="O280" s="77"/>
      <c r="P280" s="188">
        <f>O280*H280</f>
        <v>0</v>
      </c>
      <c r="Q280" s="188">
        <v>0</v>
      </c>
      <c r="R280" s="188">
        <f>Q280*H280</f>
        <v>0</v>
      </c>
      <c r="S280" s="188">
        <v>0</v>
      </c>
      <c r="T280" s="189">
        <f>S280*H280</f>
        <v>0</v>
      </c>
      <c r="U280" s="38"/>
      <c r="V280" s="38"/>
      <c r="W280" s="38"/>
      <c r="X280" s="38"/>
      <c r="Y280" s="38"/>
      <c r="Z280" s="38"/>
      <c r="AA280" s="38"/>
      <c r="AB280" s="38"/>
      <c r="AC280" s="38"/>
      <c r="AD280" s="38"/>
      <c r="AE280" s="38"/>
      <c r="AR280" s="190" t="s">
        <v>212</v>
      </c>
      <c r="AT280" s="190" t="s">
        <v>207</v>
      </c>
      <c r="AU280" s="190" t="s">
        <v>88</v>
      </c>
      <c r="AY280" s="19" t="s">
        <v>205</v>
      </c>
      <c r="BE280" s="191">
        <f>IF(N280="základní",J280,0)</f>
        <v>0</v>
      </c>
      <c r="BF280" s="191">
        <f>IF(N280="snížená",J280,0)</f>
        <v>0</v>
      </c>
      <c r="BG280" s="191">
        <f>IF(N280="zákl. přenesená",J280,0)</f>
        <v>0</v>
      </c>
      <c r="BH280" s="191">
        <f>IF(N280="sníž. přenesená",J280,0)</f>
        <v>0</v>
      </c>
      <c r="BI280" s="191">
        <f>IF(N280="nulová",J280,0)</f>
        <v>0</v>
      </c>
      <c r="BJ280" s="19" t="s">
        <v>86</v>
      </c>
      <c r="BK280" s="191">
        <f>ROUND(I280*H280,2)</f>
        <v>0</v>
      </c>
      <c r="BL280" s="19" t="s">
        <v>212</v>
      </c>
      <c r="BM280" s="190" t="s">
        <v>659</v>
      </c>
    </row>
    <row r="281" s="2" customFormat="1">
      <c r="A281" s="38"/>
      <c r="B281" s="39"/>
      <c r="C281" s="38"/>
      <c r="D281" s="192" t="s">
        <v>214</v>
      </c>
      <c r="E281" s="38"/>
      <c r="F281" s="193" t="s">
        <v>526</v>
      </c>
      <c r="G281" s="38"/>
      <c r="H281" s="38"/>
      <c r="I281" s="194"/>
      <c r="J281" s="38"/>
      <c r="K281" s="38"/>
      <c r="L281" s="39"/>
      <c r="M281" s="195"/>
      <c r="N281" s="196"/>
      <c r="O281" s="77"/>
      <c r="P281" s="77"/>
      <c r="Q281" s="77"/>
      <c r="R281" s="77"/>
      <c r="S281" s="77"/>
      <c r="T281" s="78"/>
      <c r="U281" s="38"/>
      <c r="V281" s="38"/>
      <c r="W281" s="38"/>
      <c r="X281" s="38"/>
      <c r="Y281" s="38"/>
      <c r="Z281" s="38"/>
      <c r="AA281" s="38"/>
      <c r="AB281" s="38"/>
      <c r="AC281" s="38"/>
      <c r="AD281" s="38"/>
      <c r="AE281" s="38"/>
      <c r="AT281" s="19" t="s">
        <v>214</v>
      </c>
      <c r="AU281" s="19" t="s">
        <v>88</v>
      </c>
    </row>
    <row r="282" s="12" customFormat="1" ht="25.92" customHeight="1">
      <c r="A282" s="12"/>
      <c r="B282" s="166"/>
      <c r="C282" s="12"/>
      <c r="D282" s="167" t="s">
        <v>78</v>
      </c>
      <c r="E282" s="168" t="s">
        <v>422</v>
      </c>
      <c r="F282" s="168" t="s">
        <v>423</v>
      </c>
      <c r="G282" s="12"/>
      <c r="H282" s="12"/>
      <c r="I282" s="169"/>
      <c r="J282" s="170">
        <f>BK282</f>
        <v>0</v>
      </c>
      <c r="K282" s="12"/>
      <c r="L282" s="166"/>
      <c r="M282" s="171"/>
      <c r="N282" s="172"/>
      <c r="O282" s="172"/>
      <c r="P282" s="173">
        <f>SUM(P283:P284)</f>
        <v>0</v>
      </c>
      <c r="Q282" s="172"/>
      <c r="R282" s="173">
        <f>SUM(R283:R284)</f>
        <v>0</v>
      </c>
      <c r="S282" s="172"/>
      <c r="T282" s="174">
        <f>SUM(T283:T284)</f>
        <v>0</v>
      </c>
      <c r="U282" s="12"/>
      <c r="V282" s="12"/>
      <c r="W282" s="12"/>
      <c r="X282" s="12"/>
      <c r="Y282" s="12"/>
      <c r="Z282" s="12"/>
      <c r="AA282" s="12"/>
      <c r="AB282" s="12"/>
      <c r="AC282" s="12"/>
      <c r="AD282" s="12"/>
      <c r="AE282" s="12"/>
      <c r="AR282" s="167" t="s">
        <v>212</v>
      </c>
      <c r="AT282" s="175" t="s">
        <v>78</v>
      </c>
      <c r="AU282" s="175" t="s">
        <v>79</v>
      </c>
      <c r="AY282" s="167" t="s">
        <v>205</v>
      </c>
      <c r="BK282" s="176">
        <f>SUM(BK283:BK284)</f>
        <v>0</v>
      </c>
    </row>
    <row r="283" s="2" customFormat="1" ht="16.5" customHeight="1">
      <c r="A283" s="38"/>
      <c r="B283" s="179"/>
      <c r="C283" s="180" t="s">
        <v>401</v>
      </c>
      <c r="D283" s="180" t="s">
        <v>207</v>
      </c>
      <c r="E283" s="181" t="s">
        <v>354</v>
      </c>
      <c r="F283" s="182" t="s">
        <v>425</v>
      </c>
      <c r="G283" s="183" t="s">
        <v>346</v>
      </c>
      <c r="H283" s="184">
        <v>2</v>
      </c>
      <c r="I283" s="185"/>
      <c r="J283" s="184">
        <f>ROUND(I283*H283,2)</f>
        <v>0</v>
      </c>
      <c r="K283" s="182" t="s">
        <v>211</v>
      </c>
      <c r="L283" s="39"/>
      <c r="M283" s="186" t="s">
        <v>1</v>
      </c>
      <c r="N283" s="187" t="s">
        <v>44</v>
      </c>
      <c r="O283" s="77"/>
      <c r="P283" s="188">
        <f>O283*H283</f>
        <v>0</v>
      </c>
      <c r="Q283" s="188">
        <v>0</v>
      </c>
      <c r="R283" s="188">
        <f>Q283*H283</f>
        <v>0</v>
      </c>
      <c r="S283" s="188">
        <v>0</v>
      </c>
      <c r="T283" s="189">
        <f>S283*H283</f>
        <v>0</v>
      </c>
      <c r="U283" s="38"/>
      <c r="V283" s="38"/>
      <c r="W283" s="38"/>
      <c r="X283" s="38"/>
      <c r="Y283" s="38"/>
      <c r="Z283" s="38"/>
      <c r="AA283" s="38"/>
      <c r="AB283" s="38"/>
      <c r="AC283" s="38"/>
      <c r="AD283" s="38"/>
      <c r="AE283" s="38"/>
      <c r="AR283" s="190" t="s">
        <v>212</v>
      </c>
      <c r="AT283" s="190" t="s">
        <v>207</v>
      </c>
      <c r="AU283" s="190" t="s">
        <v>86</v>
      </c>
      <c r="AY283" s="19" t="s">
        <v>205</v>
      </c>
      <c r="BE283" s="191">
        <f>IF(N283="základní",J283,0)</f>
        <v>0</v>
      </c>
      <c r="BF283" s="191">
        <f>IF(N283="snížená",J283,0)</f>
        <v>0</v>
      </c>
      <c r="BG283" s="191">
        <f>IF(N283="zákl. přenesená",J283,0)</f>
        <v>0</v>
      </c>
      <c r="BH283" s="191">
        <f>IF(N283="sníž. přenesená",J283,0)</f>
        <v>0</v>
      </c>
      <c r="BI283" s="191">
        <f>IF(N283="nulová",J283,0)</f>
        <v>0</v>
      </c>
      <c r="BJ283" s="19" t="s">
        <v>86</v>
      </c>
      <c r="BK283" s="191">
        <f>ROUND(I283*H283,2)</f>
        <v>0</v>
      </c>
      <c r="BL283" s="19" t="s">
        <v>212</v>
      </c>
      <c r="BM283" s="190" t="s">
        <v>660</v>
      </c>
    </row>
    <row r="284" s="2" customFormat="1">
      <c r="A284" s="38"/>
      <c r="B284" s="39"/>
      <c r="C284" s="38"/>
      <c r="D284" s="192" t="s">
        <v>214</v>
      </c>
      <c r="E284" s="38"/>
      <c r="F284" s="193" t="s">
        <v>425</v>
      </c>
      <c r="G284" s="38"/>
      <c r="H284" s="38"/>
      <c r="I284" s="194"/>
      <c r="J284" s="38"/>
      <c r="K284" s="38"/>
      <c r="L284" s="39"/>
      <c r="M284" s="243"/>
      <c r="N284" s="244"/>
      <c r="O284" s="240"/>
      <c r="P284" s="240"/>
      <c r="Q284" s="240"/>
      <c r="R284" s="240"/>
      <c r="S284" s="240"/>
      <c r="T284" s="245"/>
      <c r="U284" s="38"/>
      <c r="V284" s="38"/>
      <c r="W284" s="38"/>
      <c r="X284" s="38"/>
      <c r="Y284" s="38"/>
      <c r="Z284" s="38"/>
      <c r="AA284" s="38"/>
      <c r="AB284" s="38"/>
      <c r="AC284" s="38"/>
      <c r="AD284" s="38"/>
      <c r="AE284" s="38"/>
      <c r="AT284" s="19" t="s">
        <v>214</v>
      </c>
      <c r="AU284" s="19" t="s">
        <v>86</v>
      </c>
    </row>
    <row r="285" s="2" customFormat="1" ht="6.96" customHeight="1">
      <c r="A285" s="38"/>
      <c r="B285" s="60"/>
      <c r="C285" s="61"/>
      <c r="D285" s="61"/>
      <c r="E285" s="61"/>
      <c r="F285" s="61"/>
      <c r="G285" s="61"/>
      <c r="H285" s="61"/>
      <c r="I285" s="61"/>
      <c r="J285" s="61"/>
      <c r="K285" s="61"/>
      <c r="L285" s="39"/>
      <c r="M285" s="38"/>
      <c r="O285" s="38"/>
      <c r="P285" s="38"/>
      <c r="Q285" s="38"/>
      <c r="R285" s="38"/>
      <c r="S285" s="38"/>
      <c r="T285" s="38"/>
      <c r="U285" s="38"/>
      <c r="V285" s="38"/>
      <c r="W285" s="38"/>
      <c r="X285" s="38"/>
      <c r="Y285" s="38"/>
      <c r="Z285" s="38"/>
      <c r="AA285" s="38"/>
      <c r="AB285" s="38"/>
      <c r="AC285" s="38"/>
      <c r="AD285" s="38"/>
      <c r="AE285" s="38"/>
    </row>
  </sheetData>
  <autoFilter ref="C127:K284"/>
  <mergeCells count="12">
    <mergeCell ref="E7:H7"/>
    <mergeCell ref="E9:H9"/>
    <mergeCell ref="E11:H11"/>
    <mergeCell ref="E20:H20"/>
    <mergeCell ref="E29:H29"/>
    <mergeCell ref="E85:H85"/>
    <mergeCell ref="E87:H87"/>
    <mergeCell ref="E89:H89"/>
    <mergeCell ref="E116:H116"/>
    <mergeCell ref="E118:H118"/>
    <mergeCell ref="E120:H120"/>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8" t="s">
        <v>5</v>
      </c>
      <c r="M2" s="1"/>
      <c r="N2" s="1"/>
      <c r="O2" s="1"/>
      <c r="P2" s="1"/>
      <c r="Q2" s="1"/>
      <c r="R2" s="1"/>
      <c r="S2" s="1"/>
      <c r="T2" s="1"/>
      <c r="U2" s="1"/>
      <c r="V2" s="1"/>
      <c r="AT2" s="19" t="s">
        <v>108</v>
      </c>
    </row>
    <row r="3" s="1" customFormat="1" ht="6.96" customHeight="1">
      <c r="B3" s="20"/>
      <c r="C3" s="21"/>
      <c r="D3" s="21"/>
      <c r="E3" s="21"/>
      <c r="F3" s="21"/>
      <c r="G3" s="21"/>
      <c r="H3" s="21"/>
      <c r="I3" s="21"/>
      <c r="J3" s="21"/>
      <c r="K3" s="21"/>
      <c r="L3" s="22"/>
      <c r="AT3" s="19" t="s">
        <v>88</v>
      </c>
    </row>
    <row r="4" s="1" customFormat="1" ht="24.96" customHeight="1">
      <c r="B4" s="22"/>
      <c r="D4" s="23" t="s">
        <v>170</v>
      </c>
      <c r="L4" s="22"/>
      <c r="M4" s="128" t="s">
        <v>10</v>
      </c>
      <c r="AT4" s="19" t="s">
        <v>3</v>
      </c>
    </row>
    <row r="5" s="1" customFormat="1" ht="6.96" customHeight="1">
      <c r="B5" s="22"/>
      <c r="L5" s="22"/>
    </row>
    <row r="6" s="1" customFormat="1" ht="12" customHeight="1">
      <c r="B6" s="22"/>
      <c r="D6" s="32" t="s">
        <v>15</v>
      </c>
      <c r="L6" s="22"/>
    </row>
    <row r="7" s="1" customFormat="1" ht="16.5" customHeight="1">
      <c r="B7" s="22"/>
      <c r="E7" s="129" t="str">
        <f>'Rekapitulace stavby'!K6</f>
        <v>SN Žireč</v>
      </c>
      <c r="F7" s="32"/>
      <c r="G7" s="32"/>
      <c r="H7" s="32"/>
      <c r="L7" s="22"/>
    </row>
    <row r="8" s="1" customFormat="1" ht="12" customHeight="1">
      <c r="B8" s="22"/>
      <c r="D8" s="32" t="s">
        <v>171</v>
      </c>
      <c r="L8" s="22"/>
    </row>
    <row r="9" s="2" customFormat="1" ht="16.5" customHeight="1">
      <c r="A9" s="38"/>
      <c r="B9" s="39"/>
      <c r="C9" s="38"/>
      <c r="D9" s="38"/>
      <c r="E9" s="129" t="s">
        <v>549</v>
      </c>
      <c r="F9" s="38"/>
      <c r="G9" s="38"/>
      <c r="H9" s="38"/>
      <c r="I9" s="38"/>
      <c r="J9" s="38"/>
      <c r="K9" s="38"/>
      <c r="L9" s="55"/>
      <c r="S9" s="38"/>
      <c r="T9" s="38"/>
      <c r="U9" s="38"/>
      <c r="V9" s="38"/>
      <c r="W9" s="38"/>
      <c r="X9" s="38"/>
      <c r="Y9" s="38"/>
      <c r="Z9" s="38"/>
      <c r="AA9" s="38"/>
      <c r="AB9" s="38"/>
      <c r="AC9" s="38"/>
      <c r="AD9" s="38"/>
      <c r="AE9" s="38"/>
    </row>
    <row r="10" s="2" customFormat="1" ht="12" customHeight="1">
      <c r="A10" s="38"/>
      <c r="B10" s="39"/>
      <c r="C10" s="38"/>
      <c r="D10" s="32" t="s">
        <v>173</v>
      </c>
      <c r="E10" s="38"/>
      <c r="F10" s="38"/>
      <c r="G10" s="38"/>
      <c r="H10" s="38"/>
      <c r="I10" s="38"/>
      <c r="J10" s="38"/>
      <c r="K10" s="38"/>
      <c r="L10" s="55"/>
      <c r="S10" s="38"/>
      <c r="T10" s="38"/>
      <c r="U10" s="38"/>
      <c r="V10" s="38"/>
      <c r="W10" s="38"/>
      <c r="X10" s="38"/>
      <c r="Y10" s="38"/>
      <c r="Z10" s="38"/>
      <c r="AA10" s="38"/>
      <c r="AB10" s="38"/>
      <c r="AC10" s="38"/>
      <c r="AD10" s="38"/>
      <c r="AE10" s="38"/>
    </row>
    <row r="11" s="2" customFormat="1" ht="16.5" customHeight="1">
      <c r="A11" s="38"/>
      <c r="B11" s="39"/>
      <c r="C11" s="38"/>
      <c r="D11" s="38"/>
      <c r="E11" s="67" t="s">
        <v>661</v>
      </c>
      <c r="F11" s="38"/>
      <c r="G11" s="38"/>
      <c r="H11" s="38"/>
      <c r="I11" s="38"/>
      <c r="J11" s="38"/>
      <c r="K11" s="38"/>
      <c r="L11" s="55"/>
      <c r="S11" s="38"/>
      <c r="T11" s="38"/>
      <c r="U11" s="38"/>
      <c r="V11" s="38"/>
      <c r="W11" s="38"/>
      <c r="X11" s="38"/>
      <c r="Y11" s="38"/>
      <c r="Z11" s="38"/>
      <c r="AA11" s="38"/>
      <c r="AB11" s="38"/>
      <c r="AC11" s="38"/>
      <c r="AD11" s="38"/>
      <c r="AE11" s="38"/>
    </row>
    <row r="12" s="2" customFormat="1">
      <c r="A12" s="38"/>
      <c r="B12" s="39"/>
      <c r="C12" s="38"/>
      <c r="D12" s="38"/>
      <c r="E12" s="38"/>
      <c r="F12" s="38"/>
      <c r="G12" s="38"/>
      <c r="H12" s="38"/>
      <c r="I12" s="38"/>
      <c r="J12" s="38"/>
      <c r="K12" s="38"/>
      <c r="L12" s="55"/>
      <c r="S12" s="38"/>
      <c r="T12" s="38"/>
      <c r="U12" s="38"/>
      <c r="V12" s="38"/>
      <c r="W12" s="38"/>
      <c r="X12" s="38"/>
      <c r="Y12" s="38"/>
      <c r="Z12" s="38"/>
      <c r="AA12" s="38"/>
      <c r="AB12" s="38"/>
      <c r="AC12" s="38"/>
      <c r="AD12" s="38"/>
      <c r="AE12" s="38"/>
    </row>
    <row r="13" s="2" customFormat="1" ht="12" customHeight="1">
      <c r="A13" s="38"/>
      <c r="B13" s="39"/>
      <c r="C13" s="38"/>
      <c r="D13" s="32" t="s">
        <v>17</v>
      </c>
      <c r="E13" s="38"/>
      <c r="F13" s="27" t="s">
        <v>1</v>
      </c>
      <c r="G13" s="38"/>
      <c r="H13" s="38"/>
      <c r="I13" s="32" t="s">
        <v>18</v>
      </c>
      <c r="J13" s="27" t="s">
        <v>1</v>
      </c>
      <c r="K13" s="38"/>
      <c r="L13" s="55"/>
      <c r="S13" s="38"/>
      <c r="T13" s="38"/>
      <c r="U13" s="38"/>
      <c r="V13" s="38"/>
      <c r="W13" s="38"/>
      <c r="X13" s="38"/>
      <c r="Y13" s="38"/>
      <c r="Z13" s="38"/>
      <c r="AA13" s="38"/>
      <c r="AB13" s="38"/>
      <c r="AC13" s="38"/>
      <c r="AD13" s="38"/>
      <c r="AE13" s="38"/>
    </row>
    <row r="14" s="2" customFormat="1" ht="12" customHeight="1">
      <c r="A14" s="38"/>
      <c r="B14" s="39"/>
      <c r="C14" s="38"/>
      <c r="D14" s="32" t="s">
        <v>19</v>
      </c>
      <c r="E14" s="38"/>
      <c r="F14" s="27" t="s">
        <v>20</v>
      </c>
      <c r="G14" s="38"/>
      <c r="H14" s="38"/>
      <c r="I14" s="32" t="s">
        <v>21</v>
      </c>
      <c r="J14" s="69" t="str">
        <f>'Rekapitulace stavby'!AN8</f>
        <v>17. 12. 2018</v>
      </c>
      <c r="K14" s="38"/>
      <c r="L14" s="55"/>
      <c r="S14" s="38"/>
      <c r="T14" s="38"/>
      <c r="U14" s="38"/>
      <c r="V14" s="38"/>
      <c r="W14" s="38"/>
      <c r="X14" s="38"/>
      <c r="Y14" s="38"/>
      <c r="Z14" s="38"/>
      <c r="AA14" s="38"/>
      <c r="AB14" s="38"/>
      <c r="AC14" s="38"/>
      <c r="AD14" s="38"/>
      <c r="AE14" s="38"/>
    </row>
    <row r="15" s="2" customFormat="1" ht="10.8" customHeight="1">
      <c r="A15" s="38"/>
      <c r="B15" s="39"/>
      <c r="C15" s="38"/>
      <c r="D15" s="38"/>
      <c r="E15" s="38"/>
      <c r="F15" s="38"/>
      <c r="G15" s="38"/>
      <c r="H15" s="38"/>
      <c r="I15" s="38"/>
      <c r="J15" s="38"/>
      <c r="K15" s="38"/>
      <c r="L15" s="55"/>
      <c r="S15" s="38"/>
      <c r="T15" s="38"/>
      <c r="U15" s="38"/>
      <c r="V15" s="38"/>
      <c r="W15" s="38"/>
      <c r="X15" s="38"/>
      <c r="Y15" s="38"/>
      <c r="Z15" s="38"/>
      <c r="AA15" s="38"/>
      <c r="AB15" s="38"/>
      <c r="AC15" s="38"/>
      <c r="AD15" s="38"/>
      <c r="AE15" s="38"/>
    </row>
    <row r="16" s="2" customFormat="1" ht="12" customHeight="1">
      <c r="A16" s="38"/>
      <c r="B16" s="39"/>
      <c r="C16" s="38"/>
      <c r="D16" s="32" t="s">
        <v>23</v>
      </c>
      <c r="E16" s="38"/>
      <c r="F16" s="38"/>
      <c r="G16" s="38"/>
      <c r="H16" s="38"/>
      <c r="I16" s="32" t="s">
        <v>24</v>
      </c>
      <c r="J16" s="27" t="s">
        <v>25</v>
      </c>
      <c r="K16" s="38"/>
      <c r="L16" s="55"/>
      <c r="S16" s="38"/>
      <c r="T16" s="38"/>
      <c r="U16" s="38"/>
      <c r="V16" s="38"/>
      <c r="W16" s="38"/>
      <c r="X16" s="38"/>
      <c r="Y16" s="38"/>
      <c r="Z16" s="38"/>
      <c r="AA16" s="38"/>
      <c r="AB16" s="38"/>
      <c r="AC16" s="38"/>
      <c r="AD16" s="38"/>
      <c r="AE16" s="38"/>
    </row>
    <row r="17" s="2" customFormat="1" ht="18" customHeight="1">
      <c r="A17" s="38"/>
      <c r="B17" s="39"/>
      <c r="C17" s="38"/>
      <c r="D17" s="38"/>
      <c r="E17" s="27" t="s">
        <v>26</v>
      </c>
      <c r="F17" s="38"/>
      <c r="G17" s="38"/>
      <c r="H17" s="38"/>
      <c r="I17" s="32" t="s">
        <v>27</v>
      </c>
      <c r="J17" s="27" t="s">
        <v>28</v>
      </c>
      <c r="K17" s="38"/>
      <c r="L17" s="55"/>
      <c r="S17" s="38"/>
      <c r="T17" s="38"/>
      <c r="U17" s="38"/>
      <c r="V17" s="38"/>
      <c r="W17" s="38"/>
      <c r="X17" s="38"/>
      <c r="Y17" s="38"/>
      <c r="Z17" s="38"/>
      <c r="AA17" s="38"/>
      <c r="AB17" s="38"/>
      <c r="AC17" s="38"/>
      <c r="AD17" s="38"/>
      <c r="AE17" s="38"/>
    </row>
    <row r="18" s="2" customFormat="1" ht="6.96" customHeight="1">
      <c r="A18" s="38"/>
      <c r="B18" s="39"/>
      <c r="C18" s="38"/>
      <c r="D18" s="38"/>
      <c r="E18" s="38"/>
      <c r="F18" s="38"/>
      <c r="G18" s="38"/>
      <c r="H18" s="38"/>
      <c r="I18" s="38"/>
      <c r="J18" s="38"/>
      <c r="K18" s="38"/>
      <c r="L18" s="55"/>
      <c r="S18" s="38"/>
      <c r="T18" s="38"/>
      <c r="U18" s="38"/>
      <c r="V18" s="38"/>
      <c r="W18" s="38"/>
      <c r="X18" s="38"/>
      <c r="Y18" s="38"/>
      <c r="Z18" s="38"/>
      <c r="AA18" s="38"/>
      <c r="AB18" s="38"/>
      <c r="AC18" s="38"/>
      <c r="AD18" s="38"/>
      <c r="AE18" s="38"/>
    </row>
    <row r="19" s="2" customFormat="1" ht="12" customHeight="1">
      <c r="A19" s="38"/>
      <c r="B19" s="39"/>
      <c r="C19" s="38"/>
      <c r="D19" s="32" t="s">
        <v>29</v>
      </c>
      <c r="E19" s="38"/>
      <c r="F19" s="38"/>
      <c r="G19" s="38"/>
      <c r="H19" s="38"/>
      <c r="I19" s="32" t="s">
        <v>24</v>
      </c>
      <c r="J19" s="33" t="str">
        <f>'Rekapitulace stavby'!AN13</f>
        <v>Vyplň údaj</v>
      </c>
      <c r="K19" s="38"/>
      <c r="L19" s="55"/>
      <c r="S19" s="38"/>
      <c r="T19" s="38"/>
      <c r="U19" s="38"/>
      <c r="V19" s="38"/>
      <c r="W19" s="38"/>
      <c r="X19" s="38"/>
      <c r="Y19" s="38"/>
      <c r="Z19" s="38"/>
      <c r="AA19" s="38"/>
      <c r="AB19" s="38"/>
      <c r="AC19" s="38"/>
      <c r="AD19" s="38"/>
      <c r="AE19" s="38"/>
    </row>
    <row r="20" s="2" customFormat="1" ht="18" customHeight="1">
      <c r="A20" s="38"/>
      <c r="B20" s="39"/>
      <c r="C20" s="38"/>
      <c r="D20" s="38"/>
      <c r="E20" s="33" t="str">
        <f>'Rekapitulace stavby'!E14</f>
        <v>Vyplň údaj</v>
      </c>
      <c r="F20" s="27"/>
      <c r="G20" s="27"/>
      <c r="H20" s="27"/>
      <c r="I20" s="32" t="s">
        <v>27</v>
      </c>
      <c r="J20" s="33" t="str">
        <f>'Rekapitulace stavby'!AN14</f>
        <v>Vyplň údaj</v>
      </c>
      <c r="K20" s="38"/>
      <c r="L20" s="55"/>
      <c r="S20" s="38"/>
      <c r="T20" s="38"/>
      <c r="U20" s="38"/>
      <c r="V20" s="38"/>
      <c r="W20" s="38"/>
      <c r="X20" s="38"/>
      <c r="Y20" s="38"/>
      <c r="Z20" s="38"/>
      <c r="AA20" s="38"/>
      <c r="AB20" s="38"/>
      <c r="AC20" s="38"/>
      <c r="AD20" s="38"/>
      <c r="AE20" s="38"/>
    </row>
    <row r="21" s="2" customFormat="1" ht="6.96" customHeight="1">
      <c r="A21" s="38"/>
      <c r="B21" s="39"/>
      <c r="C21" s="38"/>
      <c r="D21" s="38"/>
      <c r="E21" s="38"/>
      <c r="F21" s="38"/>
      <c r="G21" s="38"/>
      <c r="H21" s="38"/>
      <c r="I21" s="38"/>
      <c r="J21" s="38"/>
      <c r="K21" s="38"/>
      <c r="L21" s="55"/>
      <c r="S21" s="38"/>
      <c r="T21" s="38"/>
      <c r="U21" s="38"/>
      <c r="V21" s="38"/>
      <c r="W21" s="38"/>
      <c r="X21" s="38"/>
      <c r="Y21" s="38"/>
      <c r="Z21" s="38"/>
      <c r="AA21" s="38"/>
      <c r="AB21" s="38"/>
      <c r="AC21" s="38"/>
      <c r="AD21" s="38"/>
      <c r="AE21" s="38"/>
    </row>
    <row r="22" s="2" customFormat="1" ht="12" customHeight="1">
      <c r="A22" s="38"/>
      <c r="B22" s="39"/>
      <c r="C22" s="38"/>
      <c r="D22" s="32" t="s">
        <v>31</v>
      </c>
      <c r="E22" s="38"/>
      <c r="F22" s="38"/>
      <c r="G22" s="38"/>
      <c r="H22" s="38"/>
      <c r="I22" s="32" t="s">
        <v>24</v>
      </c>
      <c r="J22" s="27" t="s">
        <v>32</v>
      </c>
      <c r="K22" s="38"/>
      <c r="L22" s="55"/>
      <c r="S22" s="38"/>
      <c r="T22" s="38"/>
      <c r="U22" s="38"/>
      <c r="V22" s="38"/>
      <c r="W22" s="38"/>
      <c r="X22" s="38"/>
      <c r="Y22" s="38"/>
      <c r="Z22" s="38"/>
      <c r="AA22" s="38"/>
      <c r="AB22" s="38"/>
      <c r="AC22" s="38"/>
      <c r="AD22" s="38"/>
      <c r="AE22" s="38"/>
    </row>
    <row r="23" s="2" customFormat="1" ht="18" customHeight="1">
      <c r="A23" s="38"/>
      <c r="B23" s="39"/>
      <c r="C23" s="38"/>
      <c r="D23" s="38"/>
      <c r="E23" s="27" t="s">
        <v>33</v>
      </c>
      <c r="F23" s="38"/>
      <c r="G23" s="38"/>
      <c r="H23" s="38"/>
      <c r="I23" s="32" t="s">
        <v>27</v>
      </c>
      <c r="J23" s="27" t="s">
        <v>34</v>
      </c>
      <c r="K23" s="38"/>
      <c r="L23" s="55"/>
      <c r="S23" s="38"/>
      <c r="T23" s="38"/>
      <c r="U23" s="38"/>
      <c r="V23" s="38"/>
      <c r="W23" s="38"/>
      <c r="X23" s="38"/>
      <c r="Y23" s="38"/>
      <c r="Z23" s="38"/>
      <c r="AA23" s="38"/>
      <c r="AB23" s="38"/>
      <c r="AC23" s="38"/>
      <c r="AD23" s="38"/>
      <c r="AE23" s="38"/>
    </row>
    <row r="24" s="2" customFormat="1" ht="6.96" customHeight="1">
      <c r="A24" s="38"/>
      <c r="B24" s="39"/>
      <c r="C24" s="38"/>
      <c r="D24" s="38"/>
      <c r="E24" s="38"/>
      <c r="F24" s="38"/>
      <c r="G24" s="38"/>
      <c r="H24" s="38"/>
      <c r="I24" s="38"/>
      <c r="J24" s="38"/>
      <c r="K24" s="38"/>
      <c r="L24" s="55"/>
      <c r="S24" s="38"/>
      <c r="T24" s="38"/>
      <c r="U24" s="38"/>
      <c r="V24" s="38"/>
      <c r="W24" s="38"/>
      <c r="X24" s="38"/>
      <c r="Y24" s="38"/>
      <c r="Z24" s="38"/>
      <c r="AA24" s="38"/>
      <c r="AB24" s="38"/>
      <c r="AC24" s="38"/>
      <c r="AD24" s="38"/>
      <c r="AE24" s="38"/>
    </row>
    <row r="25" s="2" customFormat="1" ht="12" customHeight="1">
      <c r="A25" s="38"/>
      <c r="B25" s="39"/>
      <c r="C25" s="38"/>
      <c r="D25" s="32" t="s">
        <v>36</v>
      </c>
      <c r="E25" s="38"/>
      <c r="F25" s="38"/>
      <c r="G25" s="38"/>
      <c r="H25" s="38"/>
      <c r="I25" s="32" t="s">
        <v>24</v>
      </c>
      <c r="J25" s="27" t="str">
        <f>IF('Rekapitulace stavby'!AN19="","",'Rekapitulace stavby'!AN19)</f>
        <v/>
      </c>
      <c r="K25" s="38"/>
      <c r="L25" s="55"/>
      <c r="S25" s="38"/>
      <c r="T25" s="38"/>
      <c r="U25" s="38"/>
      <c r="V25" s="38"/>
      <c r="W25" s="38"/>
      <c r="X25" s="38"/>
      <c r="Y25" s="38"/>
      <c r="Z25" s="38"/>
      <c r="AA25" s="38"/>
      <c r="AB25" s="38"/>
      <c r="AC25" s="38"/>
      <c r="AD25" s="38"/>
      <c r="AE25" s="38"/>
    </row>
    <row r="26" s="2" customFormat="1" ht="18" customHeight="1">
      <c r="A26" s="38"/>
      <c r="B26" s="39"/>
      <c r="C26" s="38"/>
      <c r="D26" s="38"/>
      <c r="E26" s="27" t="str">
        <f>IF('Rekapitulace stavby'!E20="","",'Rekapitulace stavby'!E20)</f>
        <v xml:space="preserve"> </v>
      </c>
      <c r="F26" s="38"/>
      <c r="G26" s="38"/>
      <c r="H26" s="38"/>
      <c r="I26" s="32" t="s">
        <v>27</v>
      </c>
      <c r="J26" s="27" t="str">
        <f>IF('Rekapitulace stavby'!AN20="","",'Rekapitulace stavby'!AN20)</f>
        <v/>
      </c>
      <c r="K26" s="38"/>
      <c r="L26" s="55"/>
      <c r="S26" s="38"/>
      <c r="T26" s="38"/>
      <c r="U26" s="38"/>
      <c r="V26" s="38"/>
      <c r="W26" s="38"/>
      <c r="X26" s="38"/>
      <c r="Y26" s="38"/>
      <c r="Z26" s="38"/>
      <c r="AA26" s="38"/>
      <c r="AB26" s="38"/>
      <c r="AC26" s="38"/>
      <c r="AD26" s="38"/>
      <c r="AE26" s="38"/>
    </row>
    <row r="27" s="2" customFormat="1" ht="6.96" customHeight="1">
      <c r="A27" s="38"/>
      <c r="B27" s="39"/>
      <c r="C27" s="38"/>
      <c r="D27" s="38"/>
      <c r="E27" s="38"/>
      <c r="F27" s="38"/>
      <c r="G27" s="38"/>
      <c r="H27" s="38"/>
      <c r="I27" s="38"/>
      <c r="J27" s="38"/>
      <c r="K27" s="38"/>
      <c r="L27" s="55"/>
      <c r="S27" s="38"/>
      <c r="T27" s="38"/>
      <c r="U27" s="38"/>
      <c r="V27" s="38"/>
      <c r="W27" s="38"/>
      <c r="X27" s="38"/>
      <c r="Y27" s="38"/>
      <c r="Z27" s="38"/>
      <c r="AA27" s="38"/>
      <c r="AB27" s="38"/>
      <c r="AC27" s="38"/>
      <c r="AD27" s="38"/>
      <c r="AE27" s="38"/>
    </row>
    <row r="28" s="2" customFormat="1" ht="12" customHeight="1">
      <c r="A28" s="38"/>
      <c r="B28" s="39"/>
      <c r="C28" s="38"/>
      <c r="D28" s="32" t="s">
        <v>37</v>
      </c>
      <c r="E28" s="38"/>
      <c r="F28" s="38"/>
      <c r="G28" s="38"/>
      <c r="H28" s="38"/>
      <c r="I28" s="38"/>
      <c r="J28" s="38"/>
      <c r="K28" s="38"/>
      <c r="L28" s="55"/>
      <c r="S28" s="38"/>
      <c r="T28" s="38"/>
      <c r="U28" s="38"/>
      <c r="V28" s="38"/>
      <c r="W28" s="38"/>
      <c r="X28" s="38"/>
      <c r="Y28" s="38"/>
      <c r="Z28" s="38"/>
      <c r="AA28" s="38"/>
      <c r="AB28" s="38"/>
      <c r="AC28" s="38"/>
      <c r="AD28" s="38"/>
      <c r="AE28" s="38"/>
    </row>
    <row r="29" s="8" customFormat="1" ht="23.25" customHeight="1">
      <c r="A29" s="130"/>
      <c r="B29" s="131"/>
      <c r="C29" s="130"/>
      <c r="D29" s="130"/>
      <c r="E29" s="36" t="s">
        <v>432</v>
      </c>
      <c r="F29" s="36"/>
      <c r="G29" s="36"/>
      <c r="H29" s="36"/>
      <c r="I29" s="130"/>
      <c r="J29" s="130"/>
      <c r="K29" s="130"/>
      <c r="L29" s="132"/>
      <c r="S29" s="130"/>
      <c r="T29" s="130"/>
      <c r="U29" s="130"/>
      <c r="V29" s="130"/>
      <c r="W29" s="130"/>
      <c r="X29" s="130"/>
      <c r="Y29" s="130"/>
      <c r="Z29" s="130"/>
      <c r="AA29" s="130"/>
      <c r="AB29" s="130"/>
      <c r="AC29" s="130"/>
      <c r="AD29" s="130"/>
      <c r="AE29" s="130"/>
    </row>
    <row r="30" s="2" customFormat="1" ht="6.96" customHeight="1">
      <c r="A30" s="38"/>
      <c r="B30" s="39"/>
      <c r="C30" s="38"/>
      <c r="D30" s="38"/>
      <c r="E30" s="38"/>
      <c r="F30" s="38"/>
      <c r="G30" s="38"/>
      <c r="H30" s="38"/>
      <c r="I30" s="38"/>
      <c r="J30" s="38"/>
      <c r="K30" s="38"/>
      <c r="L30" s="55"/>
      <c r="S30" s="38"/>
      <c r="T30" s="38"/>
      <c r="U30" s="38"/>
      <c r="V30" s="38"/>
      <c r="W30" s="38"/>
      <c r="X30" s="38"/>
      <c r="Y30" s="38"/>
      <c r="Z30" s="38"/>
      <c r="AA30" s="38"/>
      <c r="AB30" s="38"/>
      <c r="AC30" s="38"/>
      <c r="AD30" s="38"/>
      <c r="AE30" s="38"/>
    </row>
    <row r="31" s="2" customFormat="1" ht="6.96" customHeight="1">
      <c r="A31" s="38"/>
      <c r="B31" s="39"/>
      <c r="C31" s="38"/>
      <c r="D31" s="90"/>
      <c r="E31" s="90"/>
      <c r="F31" s="90"/>
      <c r="G31" s="90"/>
      <c r="H31" s="90"/>
      <c r="I31" s="90"/>
      <c r="J31" s="90"/>
      <c r="K31" s="90"/>
      <c r="L31" s="55"/>
      <c r="S31" s="38"/>
      <c r="T31" s="38"/>
      <c r="U31" s="38"/>
      <c r="V31" s="38"/>
      <c r="W31" s="38"/>
      <c r="X31" s="38"/>
      <c r="Y31" s="38"/>
      <c r="Z31" s="38"/>
      <c r="AA31" s="38"/>
      <c r="AB31" s="38"/>
      <c r="AC31" s="38"/>
      <c r="AD31" s="38"/>
      <c r="AE31" s="38"/>
    </row>
    <row r="32" s="2" customFormat="1" ht="25.44" customHeight="1">
      <c r="A32" s="38"/>
      <c r="B32" s="39"/>
      <c r="C32" s="38"/>
      <c r="D32" s="133" t="s">
        <v>39</v>
      </c>
      <c r="E32" s="38"/>
      <c r="F32" s="38"/>
      <c r="G32" s="38"/>
      <c r="H32" s="38"/>
      <c r="I32" s="38"/>
      <c r="J32" s="96">
        <f>ROUND(J125, 2)</f>
        <v>0</v>
      </c>
      <c r="K32" s="38"/>
      <c r="L32" s="55"/>
      <c r="S32" s="38"/>
      <c r="T32" s="38"/>
      <c r="U32" s="38"/>
      <c r="V32" s="38"/>
      <c r="W32" s="38"/>
      <c r="X32" s="38"/>
      <c r="Y32" s="38"/>
      <c r="Z32" s="38"/>
      <c r="AA32" s="38"/>
      <c r="AB32" s="38"/>
      <c r="AC32" s="38"/>
      <c r="AD32" s="38"/>
      <c r="AE32" s="38"/>
    </row>
    <row r="33" s="2" customFormat="1" ht="6.96" customHeight="1">
      <c r="A33" s="38"/>
      <c r="B33" s="39"/>
      <c r="C33" s="38"/>
      <c r="D33" s="90"/>
      <c r="E33" s="90"/>
      <c r="F33" s="90"/>
      <c r="G33" s="90"/>
      <c r="H33" s="90"/>
      <c r="I33" s="90"/>
      <c r="J33" s="90"/>
      <c r="K33" s="90"/>
      <c r="L33" s="55"/>
      <c r="S33" s="38"/>
      <c r="T33" s="38"/>
      <c r="U33" s="38"/>
      <c r="V33" s="38"/>
      <c r="W33" s="38"/>
      <c r="X33" s="38"/>
      <c r="Y33" s="38"/>
      <c r="Z33" s="38"/>
      <c r="AA33" s="38"/>
      <c r="AB33" s="38"/>
      <c r="AC33" s="38"/>
      <c r="AD33" s="38"/>
      <c r="AE33" s="38"/>
    </row>
    <row r="34" s="2" customFormat="1" ht="14.4" customHeight="1">
      <c r="A34" s="38"/>
      <c r="B34" s="39"/>
      <c r="C34" s="38"/>
      <c r="D34" s="38"/>
      <c r="E34" s="38"/>
      <c r="F34" s="43" t="s">
        <v>41</v>
      </c>
      <c r="G34" s="38"/>
      <c r="H34" s="38"/>
      <c r="I34" s="43" t="s">
        <v>40</v>
      </c>
      <c r="J34" s="43" t="s">
        <v>42</v>
      </c>
      <c r="K34" s="38"/>
      <c r="L34" s="55"/>
      <c r="S34" s="38"/>
      <c r="T34" s="38"/>
      <c r="U34" s="38"/>
      <c r="V34" s="38"/>
      <c r="W34" s="38"/>
      <c r="X34" s="38"/>
      <c r="Y34" s="38"/>
      <c r="Z34" s="38"/>
      <c r="AA34" s="38"/>
      <c r="AB34" s="38"/>
      <c r="AC34" s="38"/>
      <c r="AD34" s="38"/>
      <c r="AE34" s="38"/>
    </row>
    <row r="35" s="2" customFormat="1" ht="14.4" customHeight="1">
      <c r="A35" s="38"/>
      <c r="B35" s="39"/>
      <c r="C35" s="38"/>
      <c r="D35" s="134" t="s">
        <v>43</v>
      </c>
      <c r="E35" s="32" t="s">
        <v>44</v>
      </c>
      <c r="F35" s="135">
        <f>ROUND((SUM(BE125:BE236)),  2)</f>
        <v>0</v>
      </c>
      <c r="G35" s="38"/>
      <c r="H35" s="38"/>
      <c r="I35" s="136">
        <v>0.20999999999999999</v>
      </c>
      <c r="J35" s="135">
        <f>ROUND(((SUM(BE125:BE236))*I35),  2)</f>
        <v>0</v>
      </c>
      <c r="K35" s="38"/>
      <c r="L35" s="55"/>
      <c r="S35" s="38"/>
      <c r="T35" s="38"/>
      <c r="U35" s="38"/>
      <c r="V35" s="38"/>
      <c r="W35" s="38"/>
      <c r="X35" s="38"/>
      <c r="Y35" s="38"/>
      <c r="Z35" s="38"/>
      <c r="AA35" s="38"/>
      <c r="AB35" s="38"/>
      <c r="AC35" s="38"/>
      <c r="AD35" s="38"/>
      <c r="AE35" s="38"/>
    </row>
    <row r="36" s="2" customFormat="1" ht="14.4" customHeight="1">
      <c r="A36" s="38"/>
      <c r="B36" s="39"/>
      <c r="C36" s="38"/>
      <c r="D36" s="38"/>
      <c r="E36" s="32" t="s">
        <v>45</v>
      </c>
      <c r="F36" s="135">
        <f>ROUND((SUM(BF125:BF236)),  2)</f>
        <v>0</v>
      </c>
      <c r="G36" s="38"/>
      <c r="H36" s="38"/>
      <c r="I36" s="136">
        <v>0.14999999999999999</v>
      </c>
      <c r="J36" s="135">
        <f>ROUND(((SUM(BF125:BF236))*I36),  2)</f>
        <v>0</v>
      </c>
      <c r="K36" s="38"/>
      <c r="L36" s="55"/>
      <c r="S36" s="38"/>
      <c r="T36" s="38"/>
      <c r="U36" s="38"/>
      <c r="V36" s="38"/>
      <c r="W36" s="38"/>
      <c r="X36" s="38"/>
      <c r="Y36" s="38"/>
      <c r="Z36" s="38"/>
      <c r="AA36" s="38"/>
      <c r="AB36" s="38"/>
      <c r="AC36" s="38"/>
      <c r="AD36" s="38"/>
      <c r="AE36" s="38"/>
    </row>
    <row r="37" hidden="1" s="2" customFormat="1" ht="14.4" customHeight="1">
      <c r="A37" s="38"/>
      <c r="B37" s="39"/>
      <c r="C37" s="38"/>
      <c r="D37" s="38"/>
      <c r="E37" s="32" t="s">
        <v>46</v>
      </c>
      <c r="F37" s="135">
        <f>ROUND((SUM(BG125:BG236)),  2)</f>
        <v>0</v>
      </c>
      <c r="G37" s="38"/>
      <c r="H37" s="38"/>
      <c r="I37" s="136">
        <v>0.20999999999999999</v>
      </c>
      <c r="J37" s="135">
        <f>0</f>
        <v>0</v>
      </c>
      <c r="K37" s="38"/>
      <c r="L37" s="55"/>
      <c r="S37" s="38"/>
      <c r="T37" s="38"/>
      <c r="U37" s="38"/>
      <c r="V37" s="38"/>
      <c r="W37" s="38"/>
      <c r="X37" s="38"/>
      <c r="Y37" s="38"/>
      <c r="Z37" s="38"/>
      <c r="AA37" s="38"/>
      <c r="AB37" s="38"/>
      <c r="AC37" s="38"/>
      <c r="AD37" s="38"/>
      <c r="AE37" s="38"/>
    </row>
    <row r="38" hidden="1" s="2" customFormat="1" ht="14.4" customHeight="1">
      <c r="A38" s="38"/>
      <c r="B38" s="39"/>
      <c r="C38" s="38"/>
      <c r="D38" s="38"/>
      <c r="E38" s="32" t="s">
        <v>47</v>
      </c>
      <c r="F38" s="135">
        <f>ROUND((SUM(BH125:BH236)),  2)</f>
        <v>0</v>
      </c>
      <c r="G38" s="38"/>
      <c r="H38" s="38"/>
      <c r="I38" s="136">
        <v>0.14999999999999999</v>
      </c>
      <c r="J38" s="135">
        <f>0</f>
        <v>0</v>
      </c>
      <c r="K38" s="38"/>
      <c r="L38" s="55"/>
      <c r="S38" s="38"/>
      <c r="T38" s="38"/>
      <c r="U38" s="38"/>
      <c r="V38" s="38"/>
      <c r="W38" s="38"/>
      <c r="X38" s="38"/>
      <c r="Y38" s="38"/>
      <c r="Z38" s="38"/>
      <c r="AA38" s="38"/>
      <c r="AB38" s="38"/>
      <c r="AC38" s="38"/>
      <c r="AD38" s="38"/>
      <c r="AE38" s="38"/>
    </row>
    <row r="39" hidden="1" s="2" customFormat="1" ht="14.4" customHeight="1">
      <c r="A39" s="38"/>
      <c r="B39" s="39"/>
      <c r="C39" s="38"/>
      <c r="D39" s="38"/>
      <c r="E39" s="32" t="s">
        <v>48</v>
      </c>
      <c r="F39" s="135">
        <f>ROUND((SUM(BI125:BI236)),  2)</f>
        <v>0</v>
      </c>
      <c r="G39" s="38"/>
      <c r="H39" s="38"/>
      <c r="I39" s="136">
        <v>0</v>
      </c>
      <c r="J39" s="135">
        <f>0</f>
        <v>0</v>
      </c>
      <c r="K39" s="38"/>
      <c r="L39" s="55"/>
      <c r="S39" s="38"/>
      <c r="T39" s="38"/>
      <c r="U39" s="38"/>
      <c r="V39" s="38"/>
      <c r="W39" s="38"/>
      <c r="X39" s="38"/>
      <c r="Y39" s="38"/>
      <c r="Z39" s="38"/>
      <c r="AA39" s="38"/>
      <c r="AB39" s="38"/>
      <c r="AC39" s="38"/>
      <c r="AD39" s="38"/>
      <c r="AE39" s="38"/>
    </row>
    <row r="40" s="2" customFormat="1" ht="6.96" customHeight="1">
      <c r="A40" s="38"/>
      <c r="B40" s="39"/>
      <c r="C40" s="38"/>
      <c r="D40" s="38"/>
      <c r="E40" s="38"/>
      <c r="F40" s="38"/>
      <c r="G40" s="38"/>
      <c r="H40" s="38"/>
      <c r="I40" s="38"/>
      <c r="J40" s="38"/>
      <c r="K40" s="38"/>
      <c r="L40" s="55"/>
      <c r="S40" s="38"/>
      <c r="T40" s="38"/>
      <c r="U40" s="38"/>
      <c r="V40" s="38"/>
      <c r="W40" s="38"/>
      <c r="X40" s="38"/>
      <c r="Y40" s="38"/>
      <c r="Z40" s="38"/>
      <c r="AA40" s="38"/>
      <c r="AB40" s="38"/>
      <c r="AC40" s="38"/>
      <c r="AD40" s="38"/>
      <c r="AE40" s="38"/>
    </row>
    <row r="41" s="2" customFormat="1" ht="25.44" customHeight="1">
      <c r="A41" s="38"/>
      <c r="B41" s="39"/>
      <c r="C41" s="137"/>
      <c r="D41" s="138" t="s">
        <v>49</v>
      </c>
      <c r="E41" s="81"/>
      <c r="F41" s="81"/>
      <c r="G41" s="139" t="s">
        <v>50</v>
      </c>
      <c r="H41" s="140" t="s">
        <v>51</v>
      </c>
      <c r="I41" s="81"/>
      <c r="J41" s="141">
        <f>SUM(J32:J39)</f>
        <v>0</v>
      </c>
      <c r="K41" s="142"/>
      <c r="L41" s="55"/>
      <c r="S41" s="38"/>
      <c r="T41" s="38"/>
      <c r="U41" s="38"/>
      <c r="V41" s="38"/>
      <c r="W41" s="38"/>
      <c r="X41" s="38"/>
      <c r="Y41" s="38"/>
      <c r="Z41" s="38"/>
      <c r="AA41" s="38"/>
      <c r="AB41" s="38"/>
      <c r="AC41" s="38"/>
      <c r="AD41" s="38"/>
      <c r="AE41" s="38"/>
    </row>
    <row r="42" s="2" customFormat="1" ht="14.4" customHeight="1">
      <c r="A42" s="38"/>
      <c r="B42" s="39"/>
      <c r="C42" s="38"/>
      <c r="D42" s="38"/>
      <c r="E42" s="38"/>
      <c r="F42" s="38"/>
      <c r="G42" s="38"/>
      <c r="H42" s="38"/>
      <c r="I42" s="38"/>
      <c r="J42" s="38"/>
      <c r="K42" s="38"/>
      <c r="L42" s="55"/>
      <c r="S42" s="38"/>
      <c r="T42" s="38"/>
      <c r="U42" s="38"/>
      <c r="V42" s="38"/>
      <c r="W42" s="38"/>
      <c r="X42" s="38"/>
      <c r="Y42" s="38"/>
      <c r="Z42" s="38"/>
      <c r="AA42" s="38"/>
      <c r="AB42" s="38"/>
      <c r="AC42" s="38"/>
      <c r="AD42" s="38"/>
      <c r="AE42" s="38"/>
    </row>
    <row r="43" s="1" customFormat="1" ht="14.4" customHeight="1">
      <c r="B43" s="22"/>
      <c r="L43" s="22"/>
    </row>
    <row r="44" s="1" customFormat="1" ht="14.4" customHeight="1">
      <c r="B44" s="22"/>
      <c r="L44" s="22"/>
    </row>
    <row r="45" s="1" customFormat="1" ht="14.4" customHeight="1">
      <c r="B45" s="22"/>
      <c r="L45" s="22"/>
    </row>
    <row r="46" s="1" customFormat="1" ht="14.4" customHeight="1">
      <c r="B46" s="22"/>
      <c r="L46" s="22"/>
    </row>
    <row r="47" s="1" customFormat="1" ht="14.4" customHeight="1">
      <c r="B47" s="22"/>
      <c r="L47" s="22"/>
    </row>
    <row r="48" s="1" customFormat="1" ht="14.4" customHeight="1">
      <c r="B48" s="22"/>
      <c r="L48" s="22"/>
    </row>
    <row r="49" s="1" customFormat="1" ht="14.4" customHeight="1">
      <c r="B49" s="22"/>
      <c r="L49" s="22"/>
    </row>
    <row r="50" s="2" customFormat="1" ht="14.4" customHeight="1">
      <c r="B50" s="55"/>
      <c r="D50" s="56" t="s">
        <v>52</v>
      </c>
      <c r="E50" s="57"/>
      <c r="F50" s="57"/>
      <c r="G50" s="56" t="s">
        <v>53</v>
      </c>
      <c r="H50" s="57"/>
      <c r="I50" s="57"/>
      <c r="J50" s="57"/>
      <c r="K50" s="57"/>
      <c r="L50" s="55"/>
    </row>
    <row r="51">
      <c r="B51" s="22"/>
      <c r="L51" s="22"/>
    </row>
    <row r="52">
      <c r="B52" s="22"/>
      <c r="L52" s="22"/>
    </row>
    <row r="53">
      <c r="B53" s="22"/>
      <c r="L53" s="22"/>
    </row>
    <row r="54">
      <c r="B54" s="22"/>
      <c r="L54" s="22"/>
    </row>
    <row r="55">
      <c r="B55" s="22"/>
      <c r="L55" s="22"/>
    </row>
    <row r="56">
      <c r="B56" s="22"/>
      <c r="L56" s="22"/>
    </row>
    <row r="57">
      <c r="B57" s="22"/>
      <c r="L57" s="22"/>
    </row>
    <row r="58">
      <c r="B58" s="22"/>
      <c r="L58" s="22"/>
    </row>
    <row r="59">
      <c r="B59" s="22"/>
      <c r="L59" s="22"/>
    </row>
    <row r="60">
      <c r="B60" s="22"/>
      <c r="L60" s="22"/>
    </row>
    <row r="61" s="2" customFormat="1">
      <c r="A61" s="38"/>
      <c r="B61" s="39"/>
      <c r="C61" s="38"/>
      <c r="D61" s="58" t="s">
        <v>54</v>
      </c>
      <c r="E61" s="41"/>
      <c r="F61" s="143" t="s">
        <v>55</v>
      </c>
      <c r="G61" s="58" t="s">
        <v>54</v>
      </c>
      <c r="H61" s="41"/>
      <c r="I61" s="41"/>
      <c r="J61" s="144" t="s">
        <v>55</v>
      </c>
      <c r="K61" s="41"/>
      <c r="L61" s="55"/>
      <c r="S61" s="38"/>
      <c r="T61" s="38"/>
      <c r="U61" s="38"/>
      <c r="V61" s="38"/>
      <c r="W61" s="38"/>
      <c r="X61" s="38"/>
      <c r="Y61" s="38"/>
      <c r="Z61" s="38"/>
      <c r="AA61" s="38"/>
      <c r="AB61" s="38"/>
      <c r="AC61" s="38"/>
      <c r="AD61" s="38"/>
      <c r="AE61" s="38"/>
    </row>
    <row r="62">
      <c r="B62" s="22"/>
      <c r="L62" s="22"/>
    </row>
    <row r="63">
      <c r="B63" s="22"/>
      <c r="L63" s="22"/>
    </row>
    <row r="64">
      <c r="B64" s="22"/>
      <c r="L64" s="22"/>
    </row>
    <row r="65" s="2" customFormat="1">
      <c r="A65" s="38"/>
      <c r="B65" s="39"/>
      <c r="C65" s="38"/>
      <c r="D65" s="56" t="s">
        <v>56</v>
      </c>
      <c r="E65" s="59"/>
      <c r="F65" s="59"/>
      <c r="G65" s="56" t="s">
        <v>57</v>
      </c>
      <c r="H65" s="59"/>
      <c r="I65" s="59"/>
      <c r="J65" s="59"/>
      <c r="K65" s="59"/>
      <c r="L65" s="55"/>
      <c r="S65" s="38"/>
      <c r="T65" s="38"/>
      <c r="U65" s="38"/>
      <c r="V65" s="38"/>
      <c r="W65" s="38"/>
      <c r="X65" s="38"/>
      <c r="Y65" s="38"/>
      <c r="Z65" s="38"/>
      <c r="AA65" s="38"/>
      <c r="AB65" s="38"/>
      <c r="AC65" s="38"/>
      <c r="AD65" s="38"/>
      <c r="AE65" s="38"/>
    </row>
    <row r="66">
      <c r="B66" s="22"/>
      <c r="L66" s="22"/>
    </row>
    <row r="67">
      <c r="B67" s="22"/>
      <c r="L67" s="22"/>
    </row>
    <row r="68">
      <c r="B68" s="22"/>
      <c r="L68" s="22"/>
    </row>
    <row r="69">
      <c r="B69" s="22"/>
      <c r="L69" s="22"/>
    </row>
    <row r="70">
      <c r="B70" s="22"/>
      <c r="L70" s="22"/>
    </row>
    <row r="71">
      <c r="B71" s="22"/>
      <c r="L71" s="22"/>
    </row>
    <row r="72">
      <c r="B72" s="22"/>
      <c r="L72" s="22"/>
    </row>
    <row r="73">
      <c r="B73" s="22"/>
      <c r="L73" s="22"/>
    </row>
    <row r="74">
      <c r="B74" s="22"/>
      <c r="L74" s="22"/>
    </row>
    <row r="75">
      <c r="B75" s="22"/>
      <c r="L75" s="22"/>
    </row>
    <row r="76" s="2" customFormat="1">
      <c r="A76" s="38"/>
      <c r="B76" s="39"/>
      <c r="C76" s="38"/>
      <c r="D76" s="58" t="s">
        <v>54</v>
      </c>
      <c r="E76" s="41"/>
      <c r="F76" s="143" t="s">
        <v>55</v>
      </c>
      <c r="G76" s="58" t="s">
        <v>54</v>
      </c>
      <c r="H76" s="41"/>
      <c r="I76" s="41"/>
      <c r="J76" s="144" t="s">
        <v>55</v>
      </c>
      <c r="K76" s="41"/>
      <c r="L76" s="55"/>
      <c r="S76" s="38"/>
      <c r="T76" s="38"/>
      <c r="U76" s="38"/>
      <c r="V76" s="38"/>
      <c r="W76" s="38"/>
      <c r="X76" s="38"/>
      <c r="Y76" s="38"/>
      <c r="Z76" s="38"/>
      <c r="AA76" s="38"/>
      <c r="AB76" s="38"/>
      <c r="AC76" s="38"/>
      <c r="AD76" s="38"/>
      <c r="AE76" s="38"/>
    </row>
    <row r="77" s="2" customFormat="1" ht="14.4" customHeight="1">
      <c r="A77" s="38"/>
      <c r="B77" s="60"/>
      <c r="C77" s="61"/>
      <c r="D77" s="61"/>
      <c r="E77" s="61"/>
      <c r="F77" s="61"/>
      <c r="G77" s="61"/>
      <c r="H77" s="61"/>
      <c r="I77" s="61"/>
      <c r="J77" s="61"/>
      <c r="K77" s="61"/>
      <c r="L77" s="55"/>
      <c r="S77" s="38"/>
      <c r="T77" s="38"/>
      <c r="U77" s="38"/>
      <c r="V77" s="38"/>
      <c r="W77" s="38"/>
      <c r="X77" s="38"/>
      <c r="Y77" s="38"/>
      <c r="Z77" s="38"/>
      <c r="AA77" s="38"/>
      <c r="AB77" s="38"/>
      <c r="AC77" s="38"/>
      <c r="AD77" s="38"/>
      <c r="AE77" s="38"/>
    </row>
    <row r="81" s="2" customFormat="1" ht="6.96" customHeight="1">
      <c r="A81" s="38"/>
      <c r="B81" s="62"/>
      <c r="C81" s="63"/>
      <c r="D81" s="63"/>
      <c r="E81" s="63"/>
      <c r="F81" s="63"/>
      <c r="G81" s="63"/>
      <c r="H81" s="63"/>
      <c r="I81" s="63"/>
      <c r="J81" s="63"/>
      <c r="K81" s="63"/>
      <c r="L81" s="55"/>
      <c r="S81" s="38"/>
      <c r="T81" s="38"/>
      <c r="U81" s="38"/>
      <c r="V81" s="38"/>
      <c r="W81" s="38"/>
      <c r="X81" s="38"/>
      <c r="Y81" s="38"/>
      <c r="Z81" s="38"/>
      <c r="AA81" s="38"/>
      <c r="AB81" s="38"/>
      <c r="AC81" s="38"/>
      <c r="AD81" s="38"/>
      <c r="AE81" s="38"/>
    </row>
    <row r="82" s="2" customFormat="1" ht="24.96" customHeight="1">
      <c r="A82" s="38"/>
      <c r="B82" s="39"/>
      <c r="C82" s="23" t="s">
        <v>176</v>
      </c>
      <c r="D82" s="38"/>
      <c r="E82" s="38"/>
      <c r="F82" s="38"/>
      <c r="G82" s="38"/>
      <c r="H82" s="38"/>
      <c r="I82" s="38"/>
      <c r="J82" s="38"/>
      <c r="K82" s="38"/>
      <c r="L82" s="55"/>
      <c r="S82" s="38"/>
      <c r="T82" s="38"/>
      <c r="U82" s="38"/>
      <c r="V82" s="38"/>
      <c r="W82" s="38"/>
      <c r="X82" s="38"/>
      <c r="Y82" s="38"/>
      <c r="Z82" s="38"/>
      <c r="AA82" s="38"/>
      <c r="AB82" s="38"/>
      <c r="AC82" s="38"/>
      <c r="AD82" s="38"/>
      <c r="AE82" s="38"/>
    </row>
    <row r="83" s="2" customFormat="1" ht="6.96" customHeight="1">
      <c r="A83" s="38"/>
      <c r="B83" s="39"/>
      <c r="C83" s="38"/>
      <c r="D83" s="38"/>
      <c r="E83" s="38"/>
      <c r="F83" s="38"/>
      <c r="G83" s="38"/>
      <c r="H83" s="38"/>
      <c r="I83" s="38"/>
      <c r="J83" s="38"/>
      <c r="K83" s="38"/>
      <c r="L83" s="55"/>
      <c r="S83" s="38"/>
      <c r="T83" s="38"/>
      <c r="U83" s="38"/>
      <c r="V83" s="38"/>
      <c r="W83" s="38"/>
      <c r="X83" s="38"/>
      <c r="Y83" s="38"/>
      <c r="Z83" s="38"/>
      <c r="AA83" s="38"/>
      <c r="AB83" s="38"/>
      <c r="AC83" s="38"/>
      <c r="AD83" s="38"/>
      <c r="AE83" s="38"/>
    </row>
    <row r="84" s="2" customFormat="1" ht="12" customHeight="1">
      <c r="A84" s="38"/>
      <c r="B84" s="39"/>
      <c r="C84" s="32" t="s">
        <v>15</v>
      </c>
      <c r="D84" s="38"/>
      <c r="E84" s="38"/>
      <c r="F84" s="38"/>
      <c r="G84" s="38"/>
      <c r="H84" s="38"/>
      <c r="I84" s="38"/>
      <c r="J84" s="38"/>
      <c r="K84" s="38"/>
      <c r="L84" s="55"/>
      <c r="S84" s="38"/>
      <c r="T84" s="38"/>
      <c r="U84" s="38"/>
      <c r="V84" s="38"/>
      <c r="W84" s="38"/>
      <c r="X84" s="38"/>
      <c r="Y84" s="38"/>
      <c r="Z84" s="38"/>
      <c r="AA84" s="38"/>
      <c r="AB84" s="38"/>
      <c r="AC84" s="38"/>
      <c r="AD84" s="38"/>
      <c r="AE84" s="38"/>
    </row>
    <row r="85" s="2" customFormat="1" ht="16.5" customHeight="1">
      <c r="A85" s="38"/>
      <c r="B85" s="39"/>
      <c r="C85" s="38"/>
      <c r="D85" s="38"/>
      <c r="E85" s="129" t="str">
        <f>E7</f>
        <v>SN Žireč</v>
      </c>
      <c r="F85" s="32"/>
      <c r="G85" s="32"/>
      <c r="H85" s="32"/>
      <c r="I85" s="38"/>
      <c r="J85" s="38"/>
      <c r="K85" s="38"/>
      <c r="L85" s="55"/>
      <c r="S85" s="38"/>
      <c r="T85" s="38"/>
      <c r="U85" s="38"/>
      <c r="V85" s="38"/>
      <c r="W85" s="38"/>
      <c r="X85" s="38"/>
      <c r="Y85" s="38"/>
      <c r="Z85" s="38"/>
      <c r="AA85" s="38"/>
      <c r="AB85" s="38"/>
      <c r="AC85" s="38"/>
      <c r="AD85" s="38"/>
      <c r="AE85" s="38"/>
    </row>
    <row r="86" s="1" customFormat="1" ht="12" customHeight="1">
      <c r="B86" s="22"/>
      <c r="C86" s="32" t="s">
        <v>171</v>
      </c>
      <c r="L86" s="22"/>
    </row>
    <row r="87" s="2" customFormat="1" ht="16.5" customHeight="1">
      <c r="A87" s="38"/>
      <c r="B87" s="39"/>
      <c r="C87" s="38"/>
      <c r="D87" s="38"/>
      <c r="E87" s="129" t="s">
        <v>549</v>
      </c>
      <c r="F87" s="38"/>
      <c r="G87" s="38"/>
      <c r="H87" s="38"/>
      <c r="I87" s="38"/>
      <c r="J87" s="38"/>
      <c r="K87" s="38"/>
      <c r="L87" s="55"/>
      <c r="S87" s="38"/>
      <c r="T87" s="38"/>
      <c r="U87" s="38"/>
      <c r="V87" s="38"/>
      <c r="W87" s="38"/>
      <c r="X87" s="38"/>
      <c r="Y87" s="38"/>
      <c r="Z87" s="38"/>
      <c r="AA87" s="38"/>
      <c r="AB87" s="38"/>
      <c r="AC87" s="38"/>
      <c r="AD87" s="38"/>
      <c r="AE87" s="38"/>
    </row>
    <row r="88" s="2" customFormat="1" ht="12" customHeight="1">
      <c r="A88" s="38"/>
      <c r="B88" s="39"/>
      <c r="C88" s="32" t="s">
        <v>173</v>
      </c>
      <c r="D88" s="38"/>
      <c r="E88" s="38"/>
      <c r="F88" s="38"/>
      <c r="G88" s="38"/>
      <c r="H88" s="38"/>
      <c r="I88" s="38"/>
      <c r="J88" s="38"/>
      <c r="K88" s="38"/>
      <c r="L88" s="55"/>
      <c r="S88" s="38"/>
      <c r="T88" s="38"/>
      <c r="U88" s="38"/>
      <c r="V88" s="38"/>
      <c r="W88" s="38"/>
      <c r="X88" s="38"/>
      <c r="Y88" s="38"/>
      <c r="Z88" s="38"/>
      <c r="AA88" s="38"/>
      <c r="AB88" s="38"/>
      <c r="AC88" s="38"/>
      <c r="AD88" s="38"/>
      <c r="AE88" s="38"/>
    </row>
    <row r="89" s="2" customFormat="1" ht="16.5" customHeight="1">
      <c r="A89" s="38"/>
      <c r="B89" s="39"/>
      <c r="C89" s="38"/>
      <c r="D89" s="38"/>
      <c r="E89" s="67" t="str">
        <f>E11</f>
        <v>SO 02.2 - Odpadní koryto</v>
      </c>
      <c r="F89" s="38"/>
      <c r="G89" s="38"/>
      <c r="H89" s="38"/>
      <c r="I89" s="38"/>
      <c r="J89" s="38"/>
      <c r="K89" s="38"/>
      <c r="L89" s="55"/>
      <c r="S89" s="38"/>
      <c r="T89" s="38"/>
      <c r="U89" s="38"/>
      <c r="V89" s="38"/>
      <c r="W89" s="38"/>
      <c r="X89" s="38"/>
      <c r="Y89" s="38"/>
      <c r="Z89" s="38"/>
      <c r="AA89" s="38"/>
      <c r="AB89" s="38"/>
      <c r="AC89" s="38"/>
      <c r="AD89" s="38"/>
      <c r="AE89" s="38"/>
    </row>
    <row r="90" s="2" customFormat="1" ht="6.96" customHeight="1">
      <c r="A90" s="38"/>
      <c r="B90" s="39"/>
      <c r="C90" s="38"/>
      <c r="D90" s="38"/>
      <c r="E90" s="38"/>
      <c r="F90" s="38"/>
      <c r="G90" s="38"/>
      <c r="H90" s="38"/>
      <c r="I90" s="38"/>
      <c r="J90" s="38"/>
      <c r="K90" s="38"/>
      <c r="L90" s="55"/>
      <c r="S90" s="38"/>
      <c r="T90" s="38"/>
      <c r="U90" s="38"/>
      <c r="V90" s="38"/>
      <c r="W90" s="38"/>
      <c r="X90" s="38"/>
      <c r="Y90" s="38"/>
      <c r="Z90" s="38"/>
      <c r="AA90" s="38"/>
      <c r="AB90" s="38"/>
      <c r="AC90" s="38"/>
      <c r="AD90" s="38"/>
      <c r="AE90" s="38"/>
    </row>
    <row r="91" s="2" customFormat="1" ht="12" customHeight="1">
      <c r="A91" s="38"/>
      <c r="B91" s="39"/>
      <c r="C91" s="32" t="s">
        <v>19</v>
      </c>
      <c r="D91" s="38"/>
      <c r="E91" s="38"/>
      <c r="F91" s="27" t="str">
        <f>F14</f>
        <v xml:space="preserve"> </v>
      </c>
      <c r="G91" s="38"/>
      <c r="H91" s="38"/>
      <c r="I91" s="32" t="s">
        <v>21</v>
      </c>
      <c r="J91" s="69" t="str">
        <f>IF(J14="","",J14)</f>
        <v>17. 12. 2018</v>
      </c>
      <c r="K91" s="38"/>
      <c r="L91" s="55"/>
      <c r="S91" s="38"/>
      <c r="T91" s="38"/>
      <c r="U91" s="38"/>
      <c r="V91" s="38"/>
      <c r="W91" s="38"/>
      <c r="X91" s="38"/>
      <c r="Y91" s="38"/>
      <c r="Z91" s="38"/>
      <c r="AA91" s="38"/>
      <c r="AB91" s="38"/>
      <c r="AC91" s="38"/>
      <c r="AD91" s="38"/>
      <c r="AE91" s="38"/>
    </row>
    <row r="92" s="2" customFormat="1" ht="6.96" customHeight="1">
      <c r="A92" s="38"/>
      <c r="B92" s="39"/>
      <c r="C92" s="38"/>
      <c r="D92" s="38"/>
      <c r="E92" s="38"/>
      <c r="F92" s="38"/>
      <c r="G92" s="38"/>
      <c r="H92" s="38"/>
      <c r="I92" s="38"/>
      <c r="J92" s="38"/>
      <c r="K92" s="38"/>
      <c r="L92" s="55"/>
      <c r="S92" s="38"/>
      <c r="T92" s="38"/>
      <c r="U92" s="38"/>
      <c r="V92" s="38"/>
      <c r="W92" s="38"/>
      <c r="X92" s="38"/>
      <c r="Y92" s="38"/>
      <c r="Z92" s="38"/>
      <c r="AA92" s="38"/>
      <c r="AB92" s="38"/>
      <c r="AC92" s="38"/>
      <c r="AD92" s="38"/>
      <c r="AE92" s="38"/>
    </row>
    <row r="93" s="2" customFormat="1" ht="25.65" customHeight="1">
      <c r="A93" s="38"/>
      <c r="B93" s="39"/>
      <c r="C93" s="32" t="s">
        <v>23</v>
      </c>
      <c r="D93" s="38"/>
      <c r="E93" s="38"/>
      <c r="F93" s="27" t="str">
        <f>E17</f>
        <v>Povodí Labe, státní podnik</v>
      </c>
      <c r="G93" s="38"/>
      <c r="H93" s="38"/>
      <c r="I93" s="32" t="s">
        <v>31</v>
      </c>
      <c r="J93" s="36" t="str">
        <f>E23</f>
        <v>Sweco Hydroprojekt a.s.</v>
      </c>
      <c r="K93" s="38"/>
      <c r="L93" s="55"/>
      <c r="S93" s="38"/>
      <c r="T93" s="38"/>
      <c r="U93" s="38"/>
      <c r="V93" s="38"/>
      <c r="W93" s="38"/>
      <c r="X93" s="38"/>
      <c r="Y93" s="38"/>
      <c r="Z93" s="38"/>
      <c r="AA93" s="38"/>
      <c r="AB93" s="38"/>
      <c r="AC93" s="38"/>
      <c r="AD93" s="38"/>
      <c r="AE93" s="38"/>
    </row>
    <row r="94" s="2" customFormat="1" ht="15.15" customHeight="1">
      <c r="A94" s="38"/>
      <c r="B94" s="39"/>
      <c r="C94" s="32" t="s">
        <v>29</v>
      </c>
      <c r="D94" s="38"/>
      <c r="E94" s="38"/>
      <c r="F94" s="27" t="str">
        <f>IF(E20="","",E20)</f>
        <v>Vyplň údaj</v>
      </c>
      <c r="G94" s="38"/>
      <c r="H94" s="38"/>
      <c r="I94" s="32" t="s">
        <v>36</v>
      </c>
      <c r="J94" s="36" t="str">
        <f>E26</f>
        <v xml:space="preserve"> </v>
      </c>
      <c r="K94" s="38"/>
      <c r="L94" s="55"/>
      <c r="S94" s="38"/>
      <c r="T94" s="38"/>
      <c r="U94" s="38"/>
      <c r="V94" s="38"/>
      <c r="W94" s="38"/>
      <c r="X94" s="38"/>
      <c r="Y94" s="38"/>
      <c r="Z94" s="38"/>
      <c r="AA94" s="38"/>
      <c r="AB94" s="38"/>
      <c r="AC94" s="38"/>
      <c r="AD94" s="38"/>
      <c r="AE94" s="38"/>
    </row>
    <row r="95" s="2" customFormat="1" ht="10.32" customHeight="1">
      <c r="A95" s="38"/>
      <c r="B95" s="39"/>
      <c r="C95" s="38"/>
      <c r="D95" s="38"/>
      <c r="E95" s="38"/>
      <c r="F95" s="38"/>
      <c r="G95" s="38"/>
      <c r="H95" s="38"/>
      <c r="I95" s="38"/>
      <c r="J95" s="38"/>
      <c r="K95" s="38"/>
      <c r="L95" s="55"/>
      <c r="S95" s="38"/>
      <c r="T95" s="38"/>
      <c r="U95" s="38"/>
      <c r="V95" s="38"/>
      <c r="W95" s="38"/>
      <c r="X95" s="38"/>
      <c r="Y95" s="38"/>
      <c r="Z95" s="38"/>
      <c r="AA95" s="38"/>
      <c r="AB95" s="38"/>
      <c r="AC95" s="38"/>
      <c r="AD95" s="38"/>
      <c r="AE95" s="38"/>
    </row>
    <row r="96" s="2" customFormat="1" ht="29.28" customHeight="1">
      <c r="A96" s="38"/>
      <c r="B96" s="39"/>
      <c r="C96" s="145" t="s">
        <v>177</v>
      </c>
      <c r="D96" s="137"/>
      <c r="E96" s="137"/>
      <c r="F96" s="137"/>
      <c r="G96" s="137"/>
      <c r="H96" s="137"/>
      <c r="I96" s="137"/>
      <c r="J96" s="146" t="s">
        <v>178</v>
      </c>
      <c r="K96" s="137"/>
      <c r="L96" s="55"/>
      <c r="S96" s="38"/>
      <c r="T96" s="38"/>
      <c r="U96" s="38"/>
      <c r="V96" s="38"/>
      <c r="W96" s="38"/>
      <c r="X96" s="38"/>
      <c r="Y96" s="38"/>
      <c r="Z96" s="38"/>
      <c r="AA96" s="38"/>
      <c r="AB96" s="38"/>
      <c r="AC96" s="38"/>
      <c r="AD96" s="38"/>
      <c r="AE96" s="38"/>
    </row>
    <row r="97" s="2" customFormat="1" ht="10.32" customHeight="1">
      <c r="A97" s="38"/>
      <c r="B97" s="39"/>
      <c r="C97" s="38"/>
      <c r="D97" s="38"/>
      <c r="E97" s="38"/>
      <c r="F97" s="38"/>
      <c r="G97" s="38"/>
      <c r="H97" s="38"/>
      <c r="I97" s="38"/>
      <c r="J97" s="38"/>
      <c r="K97" s="38"/>
      <c r="L97" s="55"/>
      <c r="S97" s="38"/>
      <c r="T97" s="38"/>
      <c r="U97" s="38"/>
      <c r="V97" s="38"/>
      <c r="W97" s="38"/>
      <c r="X97" s="38"/>
      <c r="Y97" s="38"/>
      <c r="Z97" s="38"/>
      <c r="AA97" s="38"/>
      <c r="AB97" s="38"/>
      <c r="AC97" s="38"/>
      <c r="AD97" s="38"/>
      <c r="AE97" s="38"/>
    </row>
    <row r="98" s="2" customFormat="1" ht="22.8" customHeight="1">
      <c r="A98" s="38"/>
      <c r="B98" s="39"/>
      <c r="C98" s="147" t="s">
        <v>179</v>
      </c>
      <c r="D98" s="38"/>
      <c r="E98" s="38"/>
      <c r="F98" s="38"/>
      <c r="G98" s="38"/>
      <c r="H98" s="38"/>
      <c r="I98" s="38"/>
      <c r="J98" s="96">
        <f>J125</f>
        <v>0</v>
      </c>
      <c r="K98" s="38"/>
      <c r="L98" s="55"/>
      <c r="S98" s="38"/>
      <c r="T98" s="38"/>
      <c r="U98" s="38"/>
      <c r="V98" s="38"/>
      <c r="W98" s="38"/>
      <c r="X98" s="38"/>
      <c r="Y98" s="38"/>
      <c r="Z98" s="38"/>
      <c r="AA98" s="38"/>
      <c r="AB98" s="38"/>
      <c r="AC98" s="38"/>
      <c r="AD98" s="38"/>
      <c r="AE98" s="38"/>
      <c r="AU98" s="19" t="s">
        <v>180</v>
      </c>
    </row>
    <row r="99" s="9" customFormat="1" ht="24.96" customHeight="1">
      <c r="A99" s="9"/>
      <c r="B99" s="148"/>
      <c r="C99" s="9"/>
      <c r="D99" s="149" t="s">
        <v>181</v>
      </c>
      <c r="E99" s="150"/>
      <c r="F99" s="150"/>
      <c r="G99" s="150"/>
      <c r="H99" s="150"/>
      <c r="I99" s="150"/>
      <c r="J99" s="151">
        <f>J126</f>
        <v>0</v>
      </c>
      <c r="K99" s="9"/>
      <c r="L99" s="148"/>
      <c r="S99" s="9"/>
      <c r="T99" s="9"/>
      <c r="U99" s="9"/>
      <c r="V99" s="9"/>
      <c r="W99" s="9"/>
      <c r="X99" s="9"/>
      <c r="Y99" s="9"/>
      <c r="Z99" s="9"/>
      <c r="AA99" s="9"/>
      <c r="AB99" s="9"/>
      <c r="AC99" s="9"/>
      <c r="AD99" s="9"/>
      <c r="AE99" s="9"/>
    </row>
    <row r="100" s="10" customFormat="1" ht="19.92" customHeight="1">
      <c r="A100" s="10"/>
      <c r="B100" s="152"/>
      <c r="C100" s="10"/>
      <c r="D100" s="153" t="s">
        <v>182</v>
      </c>
      <c r="E100" s="154"/>
      <c r="F100" s="154"/>
      <c r="G100" s="154"/>
      <c r="H100" s="154"/>
      <c r="I100" s="154"/>
      <c r="J100" s="155">
        <f>J127</f>
        <v>0</v>
      </c>
      <c r="K100" s="10"/>
      <c r="L100" s="152"/>
      <c r="S100" s="10"/>
      <c r="T100" s="10"/>
      <c r="U100" s="10"/>
      <c r="V100" s="10"/>
      <c r="W100" s="10"/>
      <c r="X100" s="10"/>
      <c r="Y100" s="10"/>
      <c r="Z100" s="10"/>
      <c r="AA100" s="10"/>
      <c r="AB100" s="10"/>
      <c r="AC100" s="10"/>
      <c r="AD100" s="10"/>
      <c r="AE100" s="10"/>
    </row>
    <row r="101" s="10" customFormat="1" ht="19.92" customHeight="1">
      <c r="A101" s="10"/>
      <c r="B101" s="152"/>
      <c r="C101" s="10"/>
      <c r="D101" s="153" t="s">
        <v>183</v>
      </c>
      <c r="E101" s="154"/>
      <c r="F101" s="154"/>
      <c r="G101" s="154"/>
      <c r="H101" s="154"/>
      <c r="I101" s="154"/>
      <c r="J101" s="155">
        <f>J203</f>
        <v>0</v>
      </c>
      <c r="K101" s="10"/>
      <c r="L101" s="152"/>
      <c r="S101" s="10"/>
      <c r="T101" s="10"/>
      <c r="U101" s="10"/>
      <c r="V101" s="10"/>
      <c r="W101" s="10"/>
      <c r="X101" s="10"/>
      <c r="Y101" s="10"/>
      <c r="Z101" s="10"/>
      <c r="AA101" s="10"/>
      <c r="AB101" s="10"/>
      <c r="AC101" s="10"/>
      <c r="AD101" s="10"/>
      <c r="AE101" s="10"/>
    </row>
    <row r="102" s="10" customFormat="1" ht="19.92" customHeight="1">
      <c r="A102" s="10"/>
      <c r="B102" s="152"/>
      <c r="C102" s="10"/>
      <c r="D102" s="153" t="s">
        <v>185</v>
      </c>
      <c r="E102" s="154"/>
      <c r="F102" s="154"/>
      <c r="G102" s="154"/>
      <c r="H102" s="154"/>
      <c r="I102" s="154"/>
      <c r="J102" s="155">
        <f>J216</f>
        <v>0</v>
      </c>
      <c r="K102" s="10"/>
      <c r="L102" s="152"/>
      <c r="S102" s="10"/>
      <c r="T102" s="10"/>
      <c r="U102" s="10"/>
      <c r="V102" s="10"/>
      <c r="W102" s="10"/>
      <c r="X102" s="10"/>
      <c r="Y102" s="10"/>
      <c r="Z102" s="10"/>
      <c r="AA102" s="10"/>
      <c r="AB102" s="10"/>
      <c r="AC102" s="10"/>
      <c r="AD102" s="10"/>
      <c r="AE102" s="10"/>
    </row>
    <row r="103" s="10" customFormat="1" ht="19.92" customHeight="1">
      <c r="A103" s="10"/>
      <c r="B103" s="152"/>
      <c r="C103" s="10"/>
      <c r="D103" s="153" t="s">
        <v>188</v>
      </c>
      <c r="E103" s="154"/>
      <c r="F103" s="154"/>
      <c r="G103" s="154"/>
      <c r="H103" s="154"/>
      <c r="I103" s="154"/>
      <c r="J103" s="155">
        <f>J234</f>
        <v>0</v>
      </c>
      <c r="K103" s="10"/>
      <c r="L103" s="152"/>
      <c r="S103" s="10"/>
      <c r="T103" s="10"/>
      <c r="U103" s="10"/>
      <c r="V103" s="10"/>
      <c r="W103" s="10"/>
      <c r="X103" s="10"/>
      <c r="Y103" s="10"/>
      <c r="Z103" s="10"/>
      <c r="AA103" s="10"/>
      <c r="AB103" s="10"/>
      <c r="AC103" s="10"/>
      <c r="AD103" s="10"/>
      <c r="AE103" s="10"/>
    </row>
    <row r="104" s="2" customFormat="1" ht="21.84" customHeight="1">
      <c r="A104" s="38"/>
      <c r="B104" s="39"/>
      <c r="C104" s="38"/>
      <c r="D104" s="38"/>
      <c r="E104" s="38"/>
      <c r="F104" s="38"/>
      <c r="G104" s="38"/>
      <c r="H104" s="38"/>
      <c r="I104" s="38"/>
      <c r="J104" s="38"/>
      <c r="K104" s="38"/>
      <c r="L104" s="55"/>
      <c r="S104" s="38"/>
      <c r="T104" s="38"/>
      <c r="U104" s="38"/>
      <c r="V104" s="38"/>
      <c r="W104" s="38"/>
      <c r="X104" s="38"/>
      <c r="Y104" s="38"/>
      <c r="Z104" s="38"/>
      <c r="AA104" s="38"/>
      <c r="AB104" s="38"/>
      <c r="AC104" s="38"/>
      <c r="AD104" s="38"/>
      <c r="AE104" s="38"/>
    </row>
    <row r="105" s="2" customFormat="1" ht="6.96" customHeight="1">
      <c r="A105" s="38"/>
      <c r="B105" s="60"/>
      <c r="C105" s="61"/>
      <c r="D105" s="61"/>
      <c r="E105" s="61"/>
      <c r="F105" s="61"/>
      <c r="G105" s="61"/>
      <c r="H105" s="61"/>
      <c r="I105" s="61"/>
      <c r="J105" s="61"/>
      <c r="K105" s="61"/>
      <c r="L105" s="55"/>
      <c r="S105" s="38"/>
      <c r="T105" s="38"/>
      <c r="U105" s="38"/>
      <c r="V105" s="38"/>
      <c r="W105" s="38"/>
      <c r="X105" s="38"/>
      <c r="Y105" s="38"/>
      <c r="Z105" s="38"/>
      <c r="AA105" s="38"/>
      <c r="AB105" s="38"/>
      <c r="AC105" s="38"/>
      <c r="AD105" s="38"/>
      <c r="AE105" s="38"/>
    </row>
    <row r="109" s="2" customFormat="1" ht="6.96" customHeight="1">
      <c r="A109" s="38"/>
      <c r="B109" s="62"/>
      <c r="C109" s="63"/>
      <c r="D109" s="63"/>
      <c r="E109" s="63"/>
      <c r="F109" s="63"/>
      <c r="G109" s="63"/>
      <c r="H109" s="63"/>
      <c r="I109" s="63"/>
      <c r="J109" s="63"/>
      <c r="K109" s="63"/>
      <c r="L109" s="55"/>
      <c r="S109" s="38"/>
      <c r="T109" s="38"/>
      <c r="U109" s="38"/>
      <c r="V109" s="38"/>
      <c r="W109" s="38"/>
      <c r="X109" s="38"/>
      <c r="Y109" s="38"/>
      <c r="Z109" s="38"/>
      <c r="AA109" s="38"/>
      <c r="AB109" s="38"/>
      <c r="AC109" s="38"/>
      <c r="AD109" s="38"/>
      <c r="AE109" s="38"/>
    </row>
    <row r="110" s="2" customFormat="1" ht="24.96" customHeight="1">
      <c r="A110" s="38"/>
      <c r="B110" s="39"/>
      <c r="C110" s="23" t="s">
        <v>190</v>
      </c>
      <c r="D110" s="38"/>
      <c r="E110" s="38"/>
      <c r="F110" s="38"/>
      <c r="G110" s="38"/>
      <c r="H110" s="38"/>
      <c r="I110" s="38"/>
      <c r="J110" s="38"/>
      <c r="K110" s="38"/>
      <c r="L110" s="55"/>
      <c r="S110" s="38"/>
      <c r="T110" s="38"/>
      <c r="U110" s="38"/>
      <c r="V110" s="38"/>
      <c r="W110" s="38"/>
      <c r="X110" s="38"/>
      <c r="Y110" s="38"/>
      <c r="Z110" s="38"/>
      <c r="AA110" s="38"/>
      <c r="AB110" s="38"/>
      <c r="AC110" s="38"/>
      <c r="AD110" s="38"/>
      <c r="AE110" s="38"/>
    </row>
    <row r="111" s="2" customFormat="1" ht="6.96" customHeight="1">
      <c r="A111" s="38"/>
      <c r="B111" s="39"/>
      <c r="C111" s="38"/>
      <c r="D111" s="38"/>
      <c r="E111" s="38"/>
      <c r="F111" s="38"/>
      <c r="G111" s="38"/>
      <c r="H111" s="38"/>
      <c r="I111" s="38"/>
      <c r="J111" s="38"/>
      <c r="K111" s="38"/>
      <c r="L111" s="55"/>
      <c r="S111" s="38"/>
      <c r="T111" s="38"/>
      <c r="U111" s="38"/>
      <c r="V111" s="38"/>
      <c r="W111" s="38"/>
      <c r="X111" s="38"/>
      <c r="Y111" s="38"/>
      <c r="Z111" s="38"/>
      <c r="AA111" s="38"/>
      <c r="AB111" s="38"/>
      <c r="AC111" s="38"/>
      <c r="AD111" s="38"/>
      <c r="AE111" s="38"/>
    </row>
    <row r="112" s="2" customFormat="1" ht="12" customHeight="1">
      <c r="A112" s="38"/>
      <c r="B112" s="39"/>
      <c r="C112" s="32" t="s">
        <v>15</v>
      </c>
      <c r="D112" s="38"/>
      <c r="E112" s="38"/>
      <c r="F112" s="38"/>
      <c r="G112" s="38"/>
      <c r="H112" s="38"/>
      <c r="I112" s="38"/>
      <c r="J112" s="38"/>
      <c r="K112" s="38"/>
      <c r="L112" s="55"/>
      <c r="S112" s="38"/>
      <c r="T112" s="38"/>
      <c r="U112" s="38"/>
      <c r="V112" s="38"/>
      <c r="W112" s="38"/>
      <c r="X112" s="38"/>
      <c r="Y112" s="38"/>
      <c r="Z112" s="38"/>
      <c r="AA112" s="38"/>
      <c r="AB112" s="38"/>
      <c r="AC112" s="38"/>
      <c r="AD112" s="38"/>
      <c r="AE112" s="38"/>
    </row>
    <row r="113" s="2" customFormat="1" ht="16.5" customHeight="1">
      <c r="A113" s="38"/>
      <c r="B113" s="39"/>
      <c r="C113" s="38"/>
      <c r="D113" s="38"/>
      <c r="E113" s="129" t="str">
        <f>E7</f>
        <v>SN Žireč</v>
      </c>
      <c r="F113" s="32"/>
      <c r="G113" s="32"/>
      <c r="H113" s="32"/>
      <c r="I113" s="38"/>
      <c r="J113" s="38"/>
      <c r="K113" s="38"/>
      <c r="L113" s="55"/>
      <c r="S113" s="38"/>
      <c r="T113" s="38"/>
      <c r="U113" s="38"/>
      <c r="V113" s="38"/>
      <c r="W113" s="38"/>
      <c r="X113" s="38"/>
      <c r="Y113" s="38"/>
      <c r="Z113" s="38"/>
      <c r="AA113" s="38"/>
      <c r="AB113" s="38"/>
      <c r="AC113" s="38"/>
      <c r="AD113" s="38"/>
      <c r="AE113" s="38"/>
    </row>
    <row r="114" s="1" customFormat="1" ht="12" customHeight="1">
      <c r="B114" s="22"/>
      <c r="C114" s="32" t="s">
        <v>171</v>
      </c>
      <c r="L114" s="22"/>
    </row>
    <row r="115" s="2" customFormat="1" ht="16.5" customHeight="1">
      <c r="A115" s="38"/>
      <c r="B115" s="39"/>
      <c r="C115" s="38"/>
      <c r="D115" s="38"/>
      <c r="E115" s="129" t="s">
        <v>549</v>
      </c>
      <c r="F115" s="38"/>
      <c r="G115" s="38"/>
      <c r="H115" s="38"/>
      <c r="I115" s="38"/>
      <c r="J115" s="38"/>
      <c r="K115" s="38"/>
      <c r="L115" s="55"/>
      <c r="S115" s="38"/>
      <c r="T115" s="38"/>
      <c r="U115" s="38"/>
      <c r="V115" s="38"/>
      <c r="W115" s="38"/>
      <c r="X115" s="38"/>
      <c r="Y115" s="38"/>
      <c r="Z115" s="38"/>
      <c r="AA115" s="38"/>
      <c r="AB115" s="38"/>
      <c r="AC115" s="38"/>
      <c r="AD115" s="38"/>
      <c r="AE115" s="38"/>
    </row>
    <row r="116" s="2" customFormat="1" ht="12" customHeight="1">
      <c r="A116" s="38"/>
      <c r="B116" s="39"/>
      <c r="C116" s="32" t="s">
        <v>173</v>
      </c>
      <c r="D116" s="38"/>
      <c r="E116" s="38"/>
      <c r="F116" s="38"/>
      <c r="G116" s="38"/>
      <c r="H116" s="38"/>
      <c r="I116" s="38"/>
      <c r="J116" s="38"/>
      <c r="K116" s="38"/>
      <c r="L116" s="55"/>
      <c r="S116" s="38"/>
      <c r="T116" s="38"/>
      <c r="U116" s="38"/>
      <c r="V116" s="38"/>
      <c r="W116" s="38"/>
      <c r="X116" s="38"/>
      <c r="Y116" s="38"/>
      <c r="Z116" s="38"/>
      <c r="AA116" s="38"/>
      <c r="AB116" s="38"/>
      <c r="AC116" s="38"/>
      <c r="AD116" s="38"/>
      <c r="AE116" s="38"/>
    </row>
    <row r="117" s="2" customFormat="1" ht="16.5" customHeight="1">
      <c r="A117" s="38"/>
      <c r="B117" s="39"/>
      <c r="C117" s="38"/>
      <c r="D117" s="38"/>
      <c r="E117" s="67" t="str">
        <f>E11</f>
        <v>SO 02.2 - Odpadní koryto</v>
      </c>
      <c r="F117" s="38"/>
      <c r="G117" s="38"/>
      <c r="H117" s="38"/>
      <c r="I117" s="38"/>
      <c r="J117" s="38"/>
      <c r="K117" s="38"/>
      <c r="L117" s="55"/>
      <c r="S117" s="38"/>
      <c r="T117" s="38"/>
      <c r="U117" s="38"/>
      <c r="V117" s="38"/>
      <c r="W117" s="38"/>
      <c r="X117" s="38"/>
      <c r="Y117" s="38"/>
      <c r="Z117" s="38"/>
      <c r="AA117" s="38"/>
      <c r="AB117" s="38"/>
      <c r="AC117" s="38"/>
      <c r="AD117" s="38"/>
      <c r="AE117" s="38"/>
    </row>
    <row r="118" s="2" customFormat="1" ht="6.96" customHeight="1">
      <c r="A118" s="38"/>
      <c r="B118" s="39"/>
      <c r="C118" s="38"/>
      <c r="D118" s="38"/>
      <c r="E118" s="38"/>
      <c r="F118" s="38"/>
      <c r="G118" s="38"/>
      <c r="H118" s="38"/>
      <c r="I118" s="38"/>
      <c r="J118" s="38"/>
      <c r="K118" s="38"/>
      <c r="L118" s="55"/>
      <c r="S118" s="38"/>
      <c r="T118" s="38"/>
      <c r="U118" s="38"/>
      <c r="V118" s="38"/>
      <c r="W118" s="38"/>
      <c r="X118" s="38"/>
      <c r="Y118" s="38"/>
      <c r="Z118" s="38"/>
      <c r="AA118" s="38"/>
      <c r="AB118" s="38"/>
      <c r="AC118" s="38"/>
      <c r="AD118" s="38"/>
      <c r="AE118" s="38"/>
    </row>
    <row r="119" s="2" customFormat="1" ht="12" customHeight="1">
      <c r="A119" s="38"/>
      <c r="B119" s="39"/>
      <c r="C119" s="32" t="s">
        <v>19</v>
      </c>
      <c r="D119" s="38"/>
      <c r="E119" s="38"/>
      <c r="F119" s="27" t="str">
        <f>F14</f>
        <v xml:space="preserve"> </v>
      </c>
      <c r="G119" s="38"/>
      <c r="H119" s="38"/>
      <c r="I119" s="32" t="s">
        <v>21</v>
      </c>
      <c r="J119" s="69" t="str">
        <f>IF(J14="","",J14)</f>
        <v>17. 12. 2018</v>
      </c>
      <c r="K119" s="38"/>
      <c r="L119" s="55"/>
      <c r="S119" s="38"/>
      <c r="T119" s="38"/>
      <c r="U119" s="38"/>
      <c r="V119" s="38"/>
      <c r="W119" s="38"/>
      <c r="X119" s="38"/>
      <c r="Y119" s="38"/>
      <c r="Z119" s="38"/>
      <c r="AA119" s="38"/>
      <c r="AB119" s="38"/>
      <c r="AC119" s="38"/>
      <c r="AD119" s="38"/>
      <c r="AE119" s="38"/>
    </row>
    <row r="120" s="2" customFormat="1" ht="6.96" customHeight="1">
      <c r="A120" s="38"/>
      <c r="B120" s="39"/>
      <c r="C120" s="38"/>
      <c r="D120" s="38"/>
      <c r="E120" s="38"/>
      <c r="F120" s="38"/>
      <c r="G120" s="38"/>
      <c r="H120" s="38"/>
      <c r="I120" s="38"/>
      <c r="J120" s="38"/>
      <c r="K120" s="38"/>
      <c r="L120" s="55"/>
      <c r="S120" s="38"/>
      <c r="T120" s="38"/>
      <c r="U120" s="38"/>
      <c r="V120" s="38"/>
      <c r="W120" s="38"/>
      <c r="X120" s="38"/>
      <c r="Y120" s="38"/>
      <c r="Z120" s="38"/>
      <c r="AA120" s="38"/>
      <c r="AB120" s="38"/>
      <c r="AC120" s="38"/>
      <c r="AD120" s="38"/>
      <c r="AE120" s="38"/>
    </row>
    <row r="121" s="2" customFormat="1" ht="25.65" customHeight="1">
      <c r="A121" s="38"/>
      <c r="B121" s="39"/>
      <c r="C121" s="32" t="s">
        <v>23</v>
      </c>
      <c r="D121" s="38"/>
      <c r="E121" s="38"/>
      <c r="F121" s="27" t="str">
        <f>E17</f>
        <v>Povodí Labe, státní podnik</v>
      </c>
      <c r="G121" s="38"/>
      <c r="H121" s="38"/>
      <c r="I121" s="32" t="s">
        <v>31</v>
      </c>
      <c r="J121" s="36" t="str">
        <f>E23</f>
        <v>Sweco Hydroprojekt a.s.</v>
      </c>
      <c r="K121" s="38"/>
      <c r="L121" s="55"/>
      <c r="S121" s="38"/>
      <c r="T121" s="38"/>
      <c r="U121" s="38"/>
      <c r="V121" s="38"/>
      <c r="W121" s="38"/>
      <c r="X121" s="38"/>
      <c r="Y121" s="38"/>
      <c r="Z121" s="38"/>
      <c r="AA121" s="38"/>
      <c r="AB121" s="38"/>
      <c r="AC121" s="38"/>
      <c r="AD121" s="38"/>
      <c r="AE121" s="38"/>
    </row>
    <row r="122" s="2" customFormat="1" ht="15.15" customHeight="1">
      <c r="A122" s="38"/>
      <c r="B122" s="39"/>
      <c r="C122" s="32" t="s">
        <v>29</v>
      </c>
      <c r="D122" s="38"/>
      <c r="E122" s="38"/>
      <c r="F122" s="27" t="str">
        <f>IF(E20="","",E20)</f>
        <v>Vyplň údaj</v>
      </c>
      <c r="G122" s="38"/>
      <c r="H122" s="38"/>
      <c r="I122" s="32" t="s">
        <v>36</v>
      </c>
      <c r="J122" s="36" t="str">
        <f>E26</f>
        <v xml:space="preserve"> </v>
      </c>
      <c r="K122" s="38"/>
      <c r="L122" s="55"/>
      <c r="S122" s="38"/>
      <c r="T122" s="38"/>
      <c r="U122" s="38"/>
      <c r="V122" s="38"/>
      <c r="W122" s="38"/>
      <c r="X122" s="38"/>
      <c r="Y122" s="38"/>
      <c r="Z122" s="38"/>
      <c r="AA122" s="38"/>
      <c r="AB122" s="38"/>
      <c r="AC122" s="38"/>
      <c r="AD122" s="38"/>
      <c r="AE122" s="38"/>
    </row>
    <row r="123" s="2" customFormat="1" ht="10.32" customHeight="1">
      <c r="A123" s="38"/>
      <c r="B123" s="39"/>
      <c r="C123" s="38"/>
      <c r="D123" s="38"/>
      <c r="E123" s="38"/>
      <c r="F123" s="38"/>
      <c r="G123" s="38"/>
      <c r="H123" s="38"/>
      <c r="I123" s="38"/>
      <c r="J123" s="38"/>
      <c r="K123" s="38"/>
      <c r="L123" s="55"/>
      <c r="S123" s="38"/>
      <c r="T123" s="38"/>
      <c r="U123" s="38"/>
      <c r="V123" s="38"/>
      <c r="W123" s="38"/>
      <c r="X123" s="38"/>
      <c r="Y123" s="38"/>
      <c r="Z123" s="38"/>
      <c r="AA123" s="38"/>
      <c r="AB123" s="38"/>
      <c r="AC123" s="38"/>
      <c r="AD123" s="38"/>
      <c r="AE123" s="38"/>
    </row>
    <row r="124" s="11" customFormat="1" ht="29.28" customHeight="1">
      <c r="A124" s="156"/>
      <c r="B124" s="157"/>
      <c r="C124" s="158" t="s">
        <v>191</v>
      </c>
      <c r="D124" s="159" t="s">
        <v>64</v>
      </c>
      <c r="E124" s="159" t="s">
        <v>60</v>
      </c>
      <c r="F124" s="159" t="s">
        <v>61</v>
      </c>
      <c r="G124" s="159" t="s">
        <v>192</v>
      </c>
      <c r="H124" s="159" t="s">
        <v>193</v>
      </c>
      <c r="I124" s="159" t="s">
        <v>194</v>
      </c>
      <c r="J124" s="159" t="s">
        <v>178</v>
      </c>
      <c r="K124" s="160" t="s">
        <v>195</v>
      </c>
      <c r="L124" s="161"/>
      <c r="M124" s="86" t="s">
        <v>1</v>
      </c>
      <c r="N124" s="87" t="s">
        <v>43</v>
      </c>
      <c r="O124" s="87" t="s">
        <v>196</v>
      </c>
      <c r="P124" s="87" t="s">
        <v>197</v>
      </c>
      <c r="Q124" s="87" t="s">
        <v>198</v>
      </c>
      <c r="R124" s="87" t="s">
        <v>199</v>
      </c>
      <c r="S124" s="87" t="s">
        <v>200</v>
      </c>
      <c r="T124" s="88" t="s">
        <v>201</v>
      </c>
      <c r="U124" s="156"/>
      <c r="V124" s="156"/>
      <c r="W124" s="156"/>
      <c r="X124" s="156"/>
      <c r="Y124" s="156"/>
      <c r="Z124" s="156"/>
      <c r="AA124" s="156"/>
      <c r="AB124" s="156"/>
      <c r="AC124" s="156"/>
      <c r="AD124" s="156"/>
      <c r="AE124" s="156"/>
    </row>
    <row r="125" s="2" customFormat="1" ht="22.8" customHeight="1">
      <c r="A125" s="38"/>
      <c r="B125" s="39"/>
      <c r="C125" s="93" t="s">
        <v>202</v>
      </c>
      <c r="D125" s="38"/>
      <c r="E125" s="38"/>
      <c r="F125" s="38"/>
      <c r="G125" s="38"/>
      <c r="H125" s="38"/>
      <c r="I125" s="38"/>
      <c r="J125" s="162">
        <f>BK125</f>
        <v>0</v>
      </c>
      <c r="K125" s="38"/>
      <c r="L125" s="39"/>
      <c r="M125" s="89"/>
      <c r="N125" s="73"/>
      <c r="O125" s="90"/>
      <c r="P125" s="163">
        <f>P126</f>
        <v>0</v>
      </c>
      <c r="Q125" s="90"/>
      <c r="R125" s="163">
        <f>R126</f>
        <v>3820.6224951999998</v>
      </c>
      <c r="S125" s="90"/>
      <c r="T125" s="164">
        <f>T126</f>
        <v>0</v>
      </c>
      <c r="U125" s="38"/>
      <c r="V125" s="38"/>
      <c r="W125" s="38"/>
      <c r="X125" s="38"/>
      <c r="Y125" s="38"/>
      <c r="Z125" s="38"/>
      <c r="AA125" s="38"/>
      <c r="AB125" s="38"/>
      <c r="AC125" s="38"/>
      <c r="AD125" s="38"/>
      <c r="AE125" s="38"/>
      <c r="AT125" s="19" t="s">
        <v>78</v>
      </c>
      <c r="AU125" s="19" t="s">
        <v>180</v>
      </c>
      <c r="BK125" s="165">
        <f>BK126</f>
        <v>0</v>
      </c>
    </row>
    <row r="126" s="12" customFormat="1" ht="25.92" customHeight="1">
      <c r="A126" s="12"/>
      <c r="B126" s="166"/>
      <c r="C126" s="12"/>
      <c r="D126" s="167" t="s">
        <v>78</v>
      </c>
      <c r="E126" s="168" t="s">
        <v>203</v>
      </c>
      <c r="F126" s="168" t="s">
        <v>204</v>
      </c>
      <c r="G126" s="12"/>
      <c r="H126" s="12"/>
      <c r="I126" s="169"/>
      <c r="J126" s="170">
        <f>BK126</f>
        <v>0</v>
      </c>
      <c r="K126" s="12"/>
      <c r="L126" s="166"/>
      <c r="M126" s="171"/>
      <c r="N126" s="172"/>
      <c r="O126" s="172"/>
      <c r="P126" s="173">
        <f>P127+P203+P216+P234</f>
        <v>0</v>
      </c>
      <c r="Q126" s="172"/>
      <c r="R126" s="173">
        <f>R127+R203+R216+R234</f>
        <v>3820.6224951999998</v>
      </c>
      <c r="S126" s="172"/>
      <c r="T126" s="174">
        <f>T127+T203+T216+T234</f>
        <v>0</v>
      </c>
      <c r="U126" s="12"/>
      <c r="V126" s="12"/>
      <c r="W126" s="12"/>
      <c r="X126" s="12"/>
      <c r="Y126" s="12"/>
      <c r="Z126" s="12"/>
      <c r="AA126" s="12"/>
      <c r="AB126" s="12"/>
      <c r="AC126" s="12"/>
      <c r="AD126" s="12"/>
      <c r="AE126" s="12"/>
      <c r="AR126" s="167" t="s">
        <v>86</v>
      </c>
      <c r="AT126" s="175" t="s">
        <v>78</v>
      </c>
      <c r="AU126" s="175" t="s">
        <v>79</v>
      </c>
      <c r="AY126" s="167" t="s">
        <v>205</v>
      </c>
      <c r="BK126" s="176">
        <f>BK127+BK203+BK216+BK234</f>
        <v>0</v>
      </c>
    </row>
    <row r="127" s="12" customFormat="1" ht="22.8" customHeight="1">
      <c r="A127" s="12"/>
      <c r="B127" s="166"/>
      <c r="C127" s="12"/>
      <c r="D127" s="167" t="s">
        <v>78</v>
      </c>
      <c r="E127" s="177" t="s">
        <v>86</v>
      </c>
      <c r="F127" s="177" t="s">
        <v>206</v>
      </c>
      <c r="G127" s="12"/>
      <c r="H127" s="12"/>
      <c r="I127" s="169"/>
      <c r="J127" s="178">
        <f>BK127</f>
        <v>0</v>
      </c>
      <c r="K127" s="12"/>
      <c r="L127" s="166"/>
      <c r="M127" s="171"/>
      <c r="N127" s="172"/>
      <c r="O127" s="172"/>
      <c r="P127" s="173">
        <f>SUM(P128:P202)</f>
        <v>0</v>
      </c>
      <c r="Q127" s="172"/>
      <c r="R127" s="173">
        <f>SUM(R128:R202)</f>
        <v>0.094489999999999991</v>
      </c>
      <c r="S127" s="172"/>
      <c r="T127" s="174">
        <f>SUM(T128:T202)</f>
        <v>0</v>
      </c>
      <c r="U127" s="12"/>
      <c r="V127" s="12"/>
      <c r="W127" s="12"/>
      <c r="X127" s="12"/>
      <c r="Y127" s="12"/>
      <c r="Z127" s="12"/>
      <c r="AA127" s="12"/>
      <c r="AB127" s="12"/>
      <c r="AC127" s="12"/>
      <c r="AD127" s="12"/>
      <c r="AE127" s="12"/>
      <c r="AR127" s="167" t="s">
        <v>86</v>
      </c>
      <c r="AT127" s="175" t="s">
        <v>78</v>
      </c>
      <c r="AU127" s="175" t="s">
        <v>86</v>
      </c>
      <c r="AY127" s="167" t="s">
        <v>205</v>
      </c>
      <c r="BK127" s="176">
        <f>SUM(BK128:BK202)</f>
        <v>0</v>
      </c>
    </row>
    <row r="128" s="2" customFormat="1" ht="24.15" customHeight="1">
      <c r="A128" s="38"/>
      <c r="B128" s="179"/>
      <c r="C128" s="180" t="s">
        <v>86</v>
      </c>
      <c r="D128" s="180" t="s">
        <v>207</v>
      </c>
      <c r="E128" s="181" t="s">
        <v>231</v>
      </c>
      <c r="F128" s="182" t="s">
        <v>232</v>
      </c>
      <c r="G128" s="183" t="s">
        <v>233</v>
      </c>
      <c r="H128" s="184">
        <v>4420</v>
      </c>
      <c r="I128" s="185"/>
      <c r="J128" s="184">
        <f>ROUND(I128*H128,2)</f>
        <v>0</v>
      </c>
      <c r="K128" s="182" t="s">
        <v>234</v>
      </c>
      <c r="L128" s="39"/>
      <c r="M128" s="186" t="s">
        <v>1</v>
      </c>
      <c r="N128" s="187" t="s">
        <v>44</v>
      </c>
      <c r="O128" s="77"/>
      <c r="P128" s="188">
        <f>O128*H128</f>
        <v>0</v>
      </c>
      <c r="Q128" s="188">
        <v>0</v>
      </c>
      <c r="R128" s="188">
        <f>Q128*H128</f>
        <v>0</v>
      </c>
      <c r="S128" s="188">
        <v>0</v>
      </c>
      <c r="T128" s="189">
        <f>S128*H128</f>
        <v>0</v>
      </c>
      <c r="U128" s="38"/>
      <c r="V128" s="38"/>
      <c r="W128" s="38"/>
      <c r="X128" s="38"/>
      <c r="Y128" s="38"/>
      <c r="Z128" s="38"/>
      <c r="AA128" s="38"/>
      <c r="AB128" s="38"/>
      <c r="AC128" s="38"/>
      <c r="AD128" s="38"/>
      <c r="AE128" s="38"/>
      <c r="AR128" s="190" t="s">
        <v>212</v>
      </c>
      <c r="AT128" s="190" t="s">
        <v>207</v>
      </c>
      <c r="AU128" s="190" t="s">
        <v>88</v>
      </c>
      <c r="AY128" s="19" t="s">
        <v>205</v>
      </c>
      <c r="BE128" s="191">
        <f>IF(N128="základní",J128,0)</f>
        <v>0</v>
      </c>
      <c r="BF128" s="191">
        <f>IF(N128="snížená",J128,0)</f>
        <v>0</v>
      </c>
      <c r="BG128" s="191">
        <f>IF(N128="zákl. přenesená",J128,0)</f>
        <v>0</v>
      </c>
      <c r="BH128" s="191">
        <f>IF(N128="sníž. přenesená",J128,0)</f>
        <v>0</v>
      </c>
      <c r="BI128" s="191">
        <f>IF(N128="nulová",J128,0)</f>
        <v>0</v>
      </c>
      <c r="BJ128" s="19" t="s">
        <v>86</v>
      </c>
      <c r="BK128" s="191">
        <f>ROUND(I128*H128,2)</f>
        <v>0</v>
      </c>
      <c r="BL128" s="19" t="s">
        <v>212</v>
      </c>
      <c r="BM128" s="190" t="s">
        <v>662</v>
      </c>
    </row>
    <row r="129" s="2" customFormat="1">
      <c r="A129" s="38"/>
      <c r="B129" s="39"/>
      <c r="C129" s="38"/>
      <c r="D129" s="192" t="s">
        <v>214</v>
      </c>
      <c r="E129" s="38"/>
      <c r="F129" s="193" t="s">
        <v>236</v>
      </c>
      <c r="G129" s="38"/>
      <c r="H129" s="38"/>
      <c r="I129" s="194"/>
      <c r="J129" s="38"/>
      <c r="K129" s="38"/>
      <c r="L129" s="39"/>
      <c r="M129" s="195"/>
      <c r="N129" s="196"/>
      <c r="O129" s="77"/>
      <c r="P129" s="77"/>
      <c r="Q129" s="77"/>
      <c r="R129" s="77"/>
      <c r="S129" s="77"/>
      <c r="T129" s="78"/>
      <c r="U129" s="38"/>
      <c r="V129" s="38"/>
      <c r="W129" s="38"/>
      <c r="X129" s="38"/>
      <c r="Y129" s="38"/>
      <c r="Z129" s="38"/>
      <c r="AA129" s="38"/>
      <c r="AB129" s="38"/>
      <c r="AC129" s="38"/>
      <c r="AD129" s="38"/>
      <c r="AE129" s="38"/>
      <c r="AT129" s="19" t="s">
        <v>214</v>
      </c>
      <c r="AU129" s="19" t="s">
        <v>88</v>
      </c>
    </row>
    <row r="130" s="2" customFormat="1">
      <c r="A130" s="38"/>
      <c r="B130" s="39"/>
      <c r="C130" s="38"/>
      <c r="D130" s="192" t="s">
        <v>237</v>
      </c>
      <c r="E130" s="38"/>
      <c r="F130" s="197" t="s">
        <v>238</v>
      </c>
      <c r="G130" s="38"/>
      <c r="H130" s="38"/>
      <c r="I130" s="194"/>
      <c r="J130" s="38"/>
      <c r="K130" s="38"/>
      <c r="L130" s="39"/>
      <c r="M130" s="195"/>
      <c r="N130" s="196"/>
      <c r="O130" s="77"/>
      <c r="P130" s="77"/>
      <c r="Q130" s="77"/>
      <c r="R130" s="77"/>
      <c r="S130" s="77"/>
      <c r="T130" s="78"/>
      <c r="U130" s="38"/>
      <c r="V130" s="38"/>
      <c r="W130" s="38"/>
      <c r="X130" s="38"/>
      <c r="Y130" s="38"/>
      <c r="Z130" s="38"/>
      <c r="AA130" s="38"/>
      <c r="AB130" s="38"/>
      <c r="AC130" s="38"/>
      <c r="AD130" s="38"/>
      <c r="AE130" s="38"/>
      <c r="AT130" s="19" t="s">
        <v>237</v>
      </c>
      <c r="AU130" s="19" t="s">
        <v>88</v>
      </c>
    </row>
    <row r="131" s="15" customFormat="1">
      <c r="A131" s="15"/>
      <c r="B131" s="223"/>
      <c r="C131" s="15"/>
      <c r="D131" s="192" t="s">
        <v>218</v>
      </c>
      <c r="E131" s="224" t="s">
        <v>1</v>
      </c>
      <c r="F131" s="225" t="s">
        <v>107</v>
      </c>
      <c r="G131" s="15"/>
      <c r="H131" s="224" t="s">
        <v>1</v>
      </c>
      <c r="I131" s="226"/>
      <c r="J131" s="15"/>
      <c r="K131" s="15"/>
      <c r="L131" s="223"/>
      <c r="M131" s="227"/>
      <c r="N131" s="228"/>
      <c r="O131" s="228"/>
      <c r="P131" s="228"/>
      <c r="Q131" s="228"/>
      <c r="R131" s="228"/>
      <c r="S131" s="228"/>
      <c r="T131" s="229"/>
      <c r="U131" s="15"/>
      <c r="V131" s="15"/>
      <c r="W131" s="15"/>
      <c r="X131" s="15"/>
      <c r="Y131" s="15"/>
      <c r="Z131" s="15"/>
      <c r="AA131" s="15"/>
      <c r="AB131" s="15"/>
      <c r="AC131" s="15"/>
      <c r="AD131" s="15"/>
      <c r="AE131" s="15"/>
      <c r="AT131" s="224" t="s">
        <v>218</v>
      </c>
      <c r="AU131" s="224" t="s">
        <v>88</v>
      </c>
      <c r="AV131" s="15" t="s">
        <v>86</v>
      </c>
      <c r="AW131" s="15" t="s">
        <v>35</v>
      </c>
      <c r="AX131" s="15" t="s">
        <v>79</v>
      </c>
      <c r="AY131" s="224" t="s">
        <v>205</v>
      </c>
    </row>
    <row r="132" s="13" customFormat="1">
      <c r="A132" s="13"/>
      <c r="B132" s="198"/>
      <c r="C132" s="13"/>
      <c r="D132" s="192" t="s">
        <v>218</v>
      </c>
      <c r="E132" s="199" t="s">
        <v>1</v>
      </c>
      <c r="F132" s="200" t="s">
        <v>663</v>
      </c>
      <c r="G132" s="13"/>
      <c r="H132" s="201">
        <v>4420</v>
      </c>
      <c r="I132" s="202"/>
      <c r="J132" s="13"/>
      <c r="K132" s="13"/>
      <c r="L132" s="198"/>
      <c r="M132" s="203"/>
      <c r="N132" s="204"/>
      <c r="O132" s="204"/>
      <c r="P132" s="204"/>
      <c r="Q132" s="204"/>
      <c r="R132" s="204"/>
      <c r="S132" s="204"/>
      <c r="T132" s="205"/>
      <c r="U132" s="13"/>
      <c r="V132" s="13"/>
      <c r="W132" s="13"/>
      <c r="X132" s="13"/>
      <c r="Y132" s="13"/>
      <c r="Z132" s="13"/>
      <c r="AA132" s="13"/>
      <c r="AB132" s="13"/>
      <c r="AC132" s="13"/>
      <c r="AD132" s="13"/>
      <c r="AE132" s="13"/>
      <c r="AT132" s="199" t="s">
        <v>218</v>
      </c>
      <c r="AU132" s="199" t="s">
        <v>88</v>
      </c>
      <c r="AV132" s="13" t="s">
        <v>88</v>
      </c>
      <c r="AW132" s="13" t="s">
        <v>35</v>
      </c>
      <c r="AX132" s="13" t="s">
        <v>79</v>
      </c>
      <c r="AY132" s="199" t="s">
        <v>205</v>
      </c>
    </row>
    <row r="133" s="14" customFormat="1">
      <c r="A133" s="14"/>
      <c r="B133" s="206"/>
      <c r="C133" s="14"/>
      <c r="D133" s="192" t="s">
        <v>218</v>
      </c>
      <c r="E133" s="207" t="s">
        <v>1</v>
      </c>
      <c r="F133" s="208" t="s">
        <v>220</v>
      </c>
      <c r="G133" s="14"/>
      <c r="H133" s="209">
        <v>4420</v>
      </c>
      <c r="I133" s="210"/>
      <c r="J133" s="14"/>
      <c r="K133" s="14"/>
      <c r="L133" s="206"/>
      <c r="M133" s="211"/>
      <c r="N133" s="212"/>
      <c r="O133" s="212"/>
      <c r="P133" s="212"/>
      <c r="Q133" s="212"/>
      <c r="R133" s="212"/>
      <c r="S133" s="212"/>
      <c r="T133" s="213"/>
      <c r="U133" s="14"/>
      <c r="V133" s="14"/>
      <c r="W133" s="14"/>
      <c r="X133" s="14"/>
      <c r="Y133" s="14"/>
      <c r="Z133" s="14"/>
      <c r="AA133" s="14"/>
      <c r="AB133" s="14"/>
      <c r="AC133" s="14"/>
      <c r="AD133" s="14"/>
      <c r="AE133" s="14"/>
      <c r="AT133" s="207" t="s">
        <v>218</v>
      </c>
      <c r="AU133" s="207" t="s">
        <v>88</v>
      </c>
      <c r="AV133" s="14" t="s">
        <v>212</v>
      </c>
      <c r="AW133" s="14" t="s">
        <v>35</v>
      </c>
      <c r="AX133" s="14" t="s">
        <v>86</v>
      </c>
      <c r="AY133" s="207" t="s">
        <v>205</v>
      </c>
    </row>
    <row r="134" s="2" customFormat="1" ht="24.15" customHeight="1">
      <c r="A134" s="38"/>
      <c r="B134" s="179"/>
      <c r="C134" s="180" t="s">
        <v>88</v>
      </c>
      <c r="D134" s="180" t="s">
        <v>207</v>
      </c>
      <c r="E134" s="181" t="s">
        <v>242</v>
      </c>
      <c r="F134" s="182" t="s">
        <v>243</v>
      </c>
      <c r="G134" s="183" t="s">
        <v>233</v>
      </c>
      <c r="H134" s="184">
        <v>3656.8000000000002</v>
      </c>
      <c r="I134" s="185"/>
      <c r="J134" s="184">
        <f>ROUND(I134*H134,2)</f>
        <v>0</v>
      </c>
      <c r="K134" s="182" t="s">
        <v>234</v>
      </c>
      <c r="L134" s="39"/>
      <c r="M134" s="186" t="s">
        <v>1</v>
      </c>
      <c r="N134" s="187" t="s">
        <v>44</v>
      </c>
      <c r="O134" s="77"/>
      <c r="P134" s="188">
        <f>O134*H134</f>
        <v>0</v>
      </c>
      <c r="Q134" s="188">
        <v>0</v>
      </c>
      <c r="R134" s="188">
        <f>Q134*H134</f>
        <v>0</v>
      </c>
      <c r="S134" s="188">
        <v>0</v>
      </c>
      <c r="T134" s="189">
        <f>S134*H134</f>
        <v>0</v>
      </c>
      <c r="U134" s="38"/>
      <c r="V134" s="38"/>
      <c r="W134" s="38"/>
      <c r="X134" s="38"/>
      <c r="Y134" s="38"/>
      <c r="Z134" s="38"/>
      <c r="AA134" s="38"/>
      <c r="AB134" s="38"/>
      <c r="AC134" s="38"/>
      <c r="AD134" s="38"/>
      <c r="AE134" s="38"/>
      <c r="AR134" s="190" t="s">
        <v>212</v>
      </c>
      <c r="AT134" s="190" t="s">
        <v>207</v>
      </c>
      <c r="AU134" s="190" t="s">
        <v>88</v>
      </c>
      <c r="AY134" s="19" t="s">
        <v>205</v>
      </c>
      <c r="BE134" s="191">
        <f>IF(N134="základní",J134,0)</f>
        <v>0</v>
      </c>
      <c r="BF134" s="191">
        <f>IF(N134="snížená",J134,0)</f>
        <v>0</v>
      </c>
      <c r="BG134" s="191">
        <f>IF(N134="zákl. přenesená",J134,0)</f>
        <v>0</v>
      </c>
      <c r="BH134" s="191">
        <f>IF(N134="sníž. přenesená",J134,0)</f>
        <v>0</v>
      </c>
      <c r="BI134" s="191">
        <f>IF(N134="nulová",J134,0)</f>
        <v>0</v>
      </c>
      <c r="BJ134" s="19" t="s">
        <v>86</v>
      </c>
      <c r="BK134" s="191">
        <f>ROUND(I134*H134,2)</f>
        <v>0</v>
      </c>
      <c r="BL134" s="19" t="s">
        <v>212</v>
      </c>
      <c r="BM134" s="190" t="s">
        <v>664</v>
      </c>
    </row>
    <row r="135" s="2" customFormat="1">
      <c r="A135" s="38"/>
      <c r="B135" s="39"/>
      <c r="C135" s="38"/>
      <c r="D135" s="192" t="s">
        <v>214</v>
      </c>
      <c r="E135" s="38"/>
      <c r="F135" s="193" t="s">
        <v>245</v>
      </c>
      <c r="G135" s="38"/>
      <c r="H135" s="38"/>
      <c r="I135" s="194"/>
      <c r="J135" s="38"/>
      <c r="K135" s="38"/>
      <c r="L135" s="39"/>
      <c r="M135" s="195"/>
      <c r="N135" s="196"/>
      <c r="O135" s="77"/>
      <c r="P135" s="77"/>
      <c r="Q135" s="77"/>
      <c r="R135" s="77"/>
      <c r="S135" s="77"/>
      <c r="T135" s="78"/>
      <c r="U135" s="38"/>
      <c r="V135" s="38"/>
      <c r="W135" s="38"/>
      <c r="X135" s="38"/>
      <c r="Y135" s="38"/>
      <c r="Z135" s="38"/>
      <c r="AA135" s="38"/>
      <c r="AB135" s="38"/>
      <c r="AC135" s="38"/>
      <c r="AD135" s="38"/>
      <c r="AE135" s="38"/>
      <c r="AT135" s="19" t="s">
        <v>214</v>
      </c>
      <c r="AU135" s="19" t="s">
        <v>88</v>
      </c>
    </row>
    <row r="136" s="2" customFormat="1">
      <c r="A136" s="38"/>
      <c r="B136" s="39"/>
      <c r="C136" s="38"/>
      <c r="D136" s="192" t="s">
        <v>237</v>
      </c>
      <c r="E136" s="38"/>
      <c r="F136" s="197" t="s">
        <v>246</v>
      </c>
      <c r="G136" s="38"/>
      <c r="H136" s="38"/>
      <c r="I136" s="194"/>
      <c r="J136" s="38"/>
      <c r="K136" s="38"/>
      <c r="L136" s="39"/>
      <c r="M136" s="195"/>
      <c r="N136" s="196"/>
      <c r="O136" s="77"/>
      <c r="P136" s="77"/>
      <c r="Q136" s="77"/>
      <c r="R136" s="77"/>
      <c r="S136" s="77"/>
      <c r="T136" s="78"/>
      <c r="U136" s="38"/>
      <c r="V136" s="38"/>
      <c r="W136" s="38"/>
      <c r="X136" s="38"/>
      <c r="Y136" s="38"/>
      <c r="Z136" s="38"/>
      <c r="AA136" s="38"/>
      <c r="AB136" s="38"/>
      <c r="AC136" s="38"/>
      <c r="AD136" s="38"/>
      <c r="AE136" s="38"/>
      <c r="AT136" s="19" t="s">
        <v>237</v>
      </c>
      <c r="AU136" s="19" t="s">
        <v>88</v>
      </c>
    </row>
    <row r="137" s="15" customFormat="1">
      <c r="A137" s="15"/>
      <c r="B137" s="223"/>
      <c r="C137" s="15"/>
      <c r="D137" s="192" t="s">
        <v>218</v>
      </c>
      <c r="E137" s="224" t="s">
        <v>1</v>
      </c>
      <c r="F137" s="225" t="s">
        <v>665</v>
      </c>
      <c r="G137" s="15"/>
      <c r="H137" s="224" t="s">
        <v>1</v>
      </c>
      <c r="I137" s="226"/>
      <c r="J137" s="15"/>
      <c r="K137" s="15"/>
      <c r="L137" s="223"/>
      <c r="M137" s="227"/>
      <c r="N137" s="228"/>
      <c r="O137" s="228"/>
      <c r="P137" s="228"/>
      <c r="Q137" s="228"/>
      <c r="R137" s="228"/>
      <c r="S137" s="228"/>
      <c r="T137" s="229"/>
      <c r="U137" s="15"/>
      <c r="V137" s="15"/>
      <c r="W137" s="15"/>
      <c r="X137" s="15"/>
      <c r="Y137" s="15"/>
      <c r="Z137" s="15"/>
      <c r="AA137" s="15"/>
      <c r="AB137" s="15"/>
      <c r="AC137" s="15"/>
      <c r="AD137" s="15"/>
      <c r="AE137" s="15"/>
      <c r="AT137" s="224" t="s">
        <v>218</v>
      </c>
      <c r="AU137" s="224" t="s">
        <v>88</v>
      </c>
      <c r="AV137" s="15" t="s">
        <v>86</v>
      </c>
      <c r="AW137" s="15" t="s">
        <v>35</v>
      </c>
      <c r="AX137" s="15" t="s">
        <v>79</v>
      </c>
      <c r="AY137" s="224" t="s">
        <v>205</v>
      </c>
    </row>
    <row r="138" s="13" customFormat="1">
      <c r="A138" s="13"/>
      <c r="B138" s="198"/>
      <c r="C138" s="13"/>
      <c r="D138" s="192" t="s">
        <v>218</v>
      </c>
      <c r="E138" s="199" t="s">
        <v>1</v>
      </c>
      <c r="F138" s="200" t="s">
        <v>666</v>
      </c>
      <c r="G138" s="13"/>
      <c r="H138" s="201">
        <v>117.8</v>
      </c>
      <c r="I138" s="202"/>
      <c r="J138" s="13"/>
      <c r="K138" s="13"/>
      <c r="L138" s="198"/>
      <c r="M138" s="203"/>
      <c r="N138" s="204"/>
      <c r="O138" s="204"/>
      <c r="P138" s="204"/>
      <c r="Q138" s="204"/>
      <c r="R138" s="204"/>
      <c r="S138" s="204"/>
      <c r="T138" s="205"/>
      <c r="U138" s="13"/>
      <c r="V138" s="13"/>
      <c r="W138" s="13"/>
      <c r="X138" s="13"/>
      <c r="Y138" s="13"/>
      <c r="Z138" s="13"/>
      <c r="AA138" s="13"/>
      <c r="AB138" s="13"/>
      <c r="AC138" s="13"/>
      <c r="AD138" s="13"/>
      <c r="AE138" s="13"/>
      <c r="AT138" s="199" t="s">
        <v>218</v>
      </c>
      <c r="AU138" s="199" t="s">
        <v>88</v>
      </c>
      <c r="AV138" s="13" t="s">
        <v>88</v>
      </c>
      <c r="AW138" s="13" t="s">
        <v>35</v>
      </c>
      <c r="AX138" s="13" t="s">
        <v>79</v>
      </c>
      <c r="AY138" s="199" t="s">
        <v>205</v>
      </c>
    </row>
    <row r="139" s="15" customFormat="1">
      <c r="A139" s="15"/>
      <c r="B139" s="223"/>
      <c r="C139" s="15"/>
      <c r="D139" s="192" t="s">
        <v>218</v>
      </c>
      <c r="E139" s="224" t="s">
        <v>1</v>
      </c>
      <c r="F139" s="225" t="s">
        <v>667</v>
      </c>
      <c r="G139" s="15"/>
      <c r="H139" s="224" t="s">
        <v>1</v>
      </c>
      <c r="I139" s="226"/>
      <c r="J139" s="15"/>
      <c r="K139" s="15"/>
      <c r="L139" s="223"/>
      <c r="M139" s="227"/>
      <c r="N139" s="228"/>
      <c r="O139" s="228"/>
      <c r="P139" s="228"/>
      <c r="Q139" s="228"/>
      <c r="R139" s="228"/>
      <c r="S139" s="228"/>
      <c r="T139" s="229"/>
      <c r="U139" s="15"/>
      <c r="V139" s="15"/>
      <c r="W139" s="15"/>
      <c r="X139" s="15"/>
      <c r="Y139" s="15"/>
      <c r="Z139" s="15"/>
      <c r="AA139" s="15"/>
      <c r="AB139" s="15"/>
      <c r="AC139" s="15"/>
      <c r="AD139" s="15"/>
      <c r="AE139" s="15"/>
      <c r="AT139" s="224" t="s">
        <v>218</v>
      </c>
      <c r="AU139" s="224" t="s">
        <v>88</v>
      </c>
      <c r="AV139" s="15" t="s">
        <v>86</v>
      </c>
      <c r="AW139" s="15" t="s">
        <v>35</v>
      </c>
      <c r="AX139" s="15" t="s">
        <v>79</v>
      </c>
      <c r="AY139" s="224" t="s">
        <v>205</v>
      </c>
    </row>
    <row r="140" s="13" customFormat="1">
      <c r="A140" s="13"/>
      <c r="B140" s="198"/>
      <c r="C140" s="13"/>
      <c r="D140" s="192" t="s">
        <v>218</v>
      </c>
      <c r="E140" s="199" t="s">
        <v>1</v>
      </c>
      <c r="F140" s="200" t="s">
        <v>668</v>
      </c>
      <c r="G140" s="13"/>
      <c r="H140" s="201">
        <v>2442</v>
      </c>
      <c r="I140" s="202"/>
      <c r="J140" s="13"/>
      <c r="K140" s="13"/>
      <c r="L140" s="198"/>
      <c r="M140" s="203"/>
      <c r="N140" s="204"/>
      <c r="O140" s="204"/>
      <c r="P140" s="204"/>
      <c r="Q140" s="204"/>
      <c r="R140" s="204"/>
      <c r="S140" s="204"/>
      <c r="T140" s="205"/>
      <c r="U140" s="13"/>
      <c r="V140" s="13"/>
      <c r="W140" s="13"/>
      <c r="X140" s="13"/>
      <c r="Y140" s="13"/>
      <c r="Z140" s="13"/>
      <c r="AA140" s="13"/>
      <c r="AB140" s="13"/>
      <c r="AC140" s="13"/>
      <c r="AD140" s="13"/>
      <c r="AE140" s="13"/>
      <c r="AT140" s="199" t="s">
        <v>218</v>
      </c>
      <c r="AU140" s="199" t="s">
        <v>88</v>
      </c>
      <c r="AV140" s="13" t="s">
        <v>88</v>
      </c>
      <c r="AW140" s="13" t="s">
        <v>35</v>
      </c>
      <c r="AX140" s="13" t="s">
        <v>79</v>
      </c>
      <c r="AY140" s="199" t="s">
        <v>205</v>
      </c>
    </row>
    <row r="141" s="15" customFormat="1">
      <c r="A141" s="15"/>
      <c r="B141" s="223"/>
      <c r="C141" s="15"/>
      <c r="D141" s="192" t="s">
        <v>218</v>
      </c>
      <c r="E141" s="224" t="s">
        <v>1</v>
      </c>
      <c r="F141" s="225" t="s">
        <v>253</v>
      </c>
      <c r="G141" s="15"/>
      <c r="H141" s="224" t="s">
        <v>1</v>
      </c>
      <c r="I141" s="226"/>
      <c r="J141" s="15"/>
      <c r="K141" s="15"/>
      <c r="L141" s="223"/>
      <c r="M141" s="227"/>
      <c r="N141" s="228"/>
      <c r="O141" s="228"/>
      <c r="P141" s="228"/>
      <c r="Q141" s="228"/>
      <c r="R141" s="228"/>
      <c r="S141" s="228"/>
      <c r="T141" s="229"/>
      <c r="U141" s="15"/>
      <c r="V141" s="15"/>
      <c r="W141" s="15"/>
      <c r="X141" s="15"/>
      <c r="Y141" s="15"/>
      <c r="Z141" s="15"/>
      <c r="AA141" s="15"/>
      <c r="AB141" s="15"/>
      <c r="AC141" s="15"/>
      <c r="AD141" s="15"/>
      <c r="AE141" s="15"/>
      <c r="AT141" s="224" t="s">
        <v>218</v>
      </c>
      <c r="AU141" s="224" t="s">
        <v>88</v>
      </c>
      <c r="AV141" s="15" t="s">
        <v>86</v>
      </c>
      <c r="AW141" s="15" t="s">
        <v>35</v>
      </c>
      <c r="AX141" s="15" t="s">
        <v>79</v>
      </c>
      <c r="AY141" s="224" t="s">
        <v>205</v>
      </c>
    </row>
    <row r="142" s="15" customFormat="1">
      <c r="A142" s="15"/>
      <c r="B142" s="223"/>
      <c r="C142" s="15"/>
      <c r="D142" s="192" t="s">
        <v>218</v>
      </c>
      <c r="E142" s="224" t="s">
        <v>1</v>
      </c>
      <c r="F142" s="225" t="s">
        <v>669</v>
      </c>
      <c r="G142" s="15"/>
      <c r="H142" s="224" t="s">
        <v>1</v>
      </c>
      <c r="I142" s="226"/>
      <c r="J142" s="15"/>
      <c r="K142" s="15"/>
      <c r="L142" s="223"/>
      <c r="M142" s="227"/>
      <c r="N142" s="228"/>
      <c r="O142" s="228"/>
      <c r="P142" s="228"/>
      <c r="Q142" s="228"/>
      <c r="R142" s="228"/>
      <c r="S142" s="228"/>
      <c r="T142" s="229"/>
      <c r="U142" s="15"/>
      <c r="V142" s="15"/>
      <c r="W142" s="15"/>
      <c r="X142" s="15"/>
      <c r="Y142" s="15"/>
      <c r="Z142" s="15"/>
      <c r="AA142" s="15"/>
      <c r="AB142" s="15"/>
      <c r="AC142" s="15"/>
      <c r="AD142" s="15"/>
      <c r="AE142" s="15"/>
      <c r="AT142" s="224" t="s">
        <v>218</v>
      </c>
      <c r="AU142" s="224" t="s">
        <v>88</v>
      </c>
      <c r="AV142" s="15" t="s">
        <v>86</v>
      </c>
      <c r="AW142" s="15" t="s">
        <v>35</v>
      </c>
      <c r="AX142" s="15" t="s">
        <v>79</v>
      </c>
      <c r="AY142" s="224" t="s">
        <v>205</v>
      </c>
    </row>
    <row r="143" s="13" customFormat="1">
      <c r="A143" s="13"/>
      <c r="B143" s="198"/>
      <c r="C143" s="13"/>
      <c r="D143" s="192" t="s">
        <v>218</v>
      </c>
      <c r="E143" s="199" t="s">
        <v>1</v>
      </c>
      <c r="F143" s="200" t="s">
        <v>670</v>
      </c>
      <c r="G143" s="13"/>
      <c r="H143" s="201">
        <v>422</v>
      </c>
      <c r="I143" s="202"/>
      <c r="J143" s="13"/>
      <c r="K143" s="13"/>
      <c r="L143" s="198"/>
      <c r="M143" s="203"/>
      <c r="N143" s="204"/>
      <c r="O143" s="204"/>
      <c r="P143" s="204"/>
      <c r="Q143" s="204"/>
      <c r="R143" s="204"/>
      <c r="S143" s="204"/>
      <c r="T143" s="205"/>
      <c r="U143" s="13"/>
      <c r="V143" s="13"/>
      <c r="W143" s="13"/>
      <c r="X143" s="13"/>
      <c r="Y143" s="13"/>
      <c r="Z143" s="13"/>
      <c r="AA143" s="13"/>
      <c r="AB143" s="13"/>
      <c r="AC143" s="13"/>
      <c r="AD143" s="13"/>
      <c r="AE143" s="13"/>
      <c r="AT143" s="199" t="s">
        <v>218</v>
      </c>
      <c r="AU143" s="199" t="s">
        <v>88</v>
      </c>
      <c r="AV143" s="13" t="s">
        <v>88</v>
      </c>
      <c r="AW143" s="13" t="s">
        <v>35</v>
      </c>
      <c r="AX143" s="13" t="s">
        <v>79</v>
      </c>
      <c r="AY143" s="199" t="s">
        <v>205</v>
      </c>
    </row>
    <row r="144" s="15" customFormat="1">
      <c r="A144" s="15"/>
      <c r="B144" s="223"/>
      <c r="C144" s="15"/>
      <c r="D144" s="192" t="s">
        <v>218</v>
      </c>
      <c r="E144" s="224" t="s">
        <v>1</v>
      </c>
      <c r="F144" s="225" t="s">
        <v>671</v>
      </c>
      <c r="G144" s="15"/>
      <c r="H144" s="224" t="s">
        <v>1</v>
      </c>
      <c r="I144" s="226"/>
      <c r="J144" s="15"/>
      <c r="K144" s="15"/>
      <c r="L144" s="223"/>
      <c r="M144" s="227"/>
      <c r="N144" s="228"/>
      <c r="O144" s="228"/>
      <c r="P144" s="228"/>
      <c r="Q144" s="228"/>
      <c r="R144" s="228"/>
      <c r="S144" s="228"/>
      <c r="T144" s="229"/>
      <c r="U144" s="15"/>
      <c r="V144" s="15"/>
      <c r="W144" s="15"/>
      <c r="X144" s="15"/>
      <c r="Y144" s="15"/>
      <c r="Z144" s="15"/>
      <c r="AA144" s="15"/>
      <c r="AB144" s="15"/>
      <c r="AC144" s="15"/>
      <c r="AD144" s="15"/>
      <c r="AE144" s="15"/>
      <c r="AT144" s="224" t="s">
        <v>218</v>
      </c>
      <c r="AU144" s="224" t="s">
        <v>88</v>
      </c>
      <c r="AV144" s="15" t="s">
        <v>86</v>
      </c>
      <c r="AW144" s="15" t="s">
        <v>35</v>
      </c>
      <c r="AX144" s="15" t="s">
        <v>79</v>
      </c>
      <c r="AY144" s="224" t="s">
        <v>205</v>
      </c>
    </row>
    <row r="145" s="13" customFormat="1">
      <c r="A145" s="13"/>
      <c r="B145" s="198"/>
      <c r="C145" s="13"/>
      <c r="D145" s="192" t="s">
        <v>218</v>
      </c>
      <c r="E145" s="199" t="s">
        <v>1</v>
      </c>
      <c r="F145" s="200" t="s">
        <v>672</v>
      </c>
      <c r="G145" s="13"/>
      <c r="H145" s="201">
        <v>675</v>
      </c>
      <c r="I145" s="202"/>
      <c r="J145" s="13"/>
      <c r="K145" s="13"/>
      <c r="L145" s="198"/>
      <c r="M145" s="203"/>
      <c r="N145" s="204"/>
      <c r="O145" s="204"/>
      <c r="P145" s="204"/>
      <c r="Q145" s="204"/>
      <c r="R145" s="204"/>
      <c r="S145" s="204"/>
      <c r="T145" s="205"/>
      <c r="U145" s="13"/>
      <c r="V145" s="13"/>
      <c r="W145" s="13"/>
      <c r="X145" s="13"/>
      <c r="Y145" s="13"/>
      <c r="Z145" s="13"/>
      <c r="AA145" s="13"/>
      <c r="AB145" s="13"/>
      <c r="AC145" s="13"/>
      <c r="AD145" s="13"/>
      <c r="AE145" s="13"/>
      <c r="AT145" s="199" t="s">
        <v>218</v>
      </c>
      <c r="AU145" s="199" t="s">
        <v>88</v>
      </c>
      <c r="AV145" s="13" t="s">
        <v>88</v>
      </c>
      <c r="AW145" s="13" t="s">
        <v>35</v>
      </c>
      <c r="AX145" s="13" t="s">
        <v>79</v>
      </c>
      <c r="AY145" s="199" t="s">
        <v>205</v>
      </c>
    </row>
    <row r="146" s="14" customFormat="1">
      <c r="A146" s="14"/>
      <c r="B146" s="206"/>
      <c r="C146" s="14"/>
      <c r="D146" s="192" t="s">
        <v>218</v>
      </c>
      <c r="E146" s="207" t="s">
        <v>1</v>
      </c>
      <c r="F146" s="208" t="s">
        <v>220</v>
      </c>
      <c r="G146" s="14"/>
      <c r="H146" s="209">
        <v>3656.8000000000002</v>
      </c>
      <c r="I146" s="210"/>
      <c r="J146" s="14"/>
      <c r="K146" s="14"/>
      <c r="L146" s="206"/>
      <c r="M146" s="211"/>
      <c r="N146" s="212"/>
      <c r="O146" s="212"/>
      <c r="P146" s="212"/>
      <c r="Q146" s="212"/>
      <c r="R146" s="212"/>
      <c r="S146" s="212"/>
      <c r="T146" s="213"/>
      <c r="U146" s="14"/>
      <c r="V146" s="14"/>
      <c r="W146" s="14"/>
      <c r="X146" s="14"/>
      <c r="Y146" s="14"/>
      <c r="Z146" s="14"/>
      <c r="AA146" s="14"/>
      <c r="AB146" s="14"/>
      <c r="AC146" s="14"/>
      <c r="AD146" s="14"/>
      <c r="AE146" s="14"/>
      <c r="AT146" s="207" t="s">
        <v>218</v>
      </c>
      <c r="AU146" s="207" t="s">
        <v>88</v>
      </c>
      <c r="AV146" s="14" t="s">
        <v>212</v>
      </c>
      <c r="AW146" s="14" t="s">
        <v>35</v>
      </c>
      <c r="AX146" s="14" t="s">
        <v>86</v>
      </c>
      <c r="AY146" s="207" t="s">
        <v>205</v>
      </c>
    </row>
    <row r="147" s="2" customFormat="1" ht="24.15" customHeight="1">
      <c r="A147" s="38"/>
      <c r="B147" s="179"/>
      <c r="C147" s="180" t="s">
        <v>230</v>
      </c>
      <c r="D147" s="180" t="s">
        <v>207</v>
      </c>
      <c r="E147" s="181" t="s">
        <v>259</v>
      </c>
      <c r="F147" s="182" t="s">
        <v>260</v>
      </c>
      <c r="G147" s="183" t="s">
        <v>233</v>
      </c>
      <c r="H147" s="184">
        <v>1919.0999999999999</v>
      </c>
      <c r="I147" s="185"/>
      <c r="J147" s="184">
        <f>ROUND(I147*H147,2)</f>
        <v>0</v>
      </c>
      <c r="K147" s="182" t="s">
        <v>211</v>
      </c>
      <c r="L147" s="39"/>
      <c r="M147" s="186" t="s">
        <v>1</v>
      </c>
      <c r="N147" s="187" t="s">
        <v>44</v>
      </c>
      <c r="O147" s="77"/>
      <c r="P147" s="188">
        <f>O147*H147</f>
        <v>0</v>
      </c>
      <c r="Q147" s="188">
        <v>0</v>
      </c>
      <c r="R147" s="188">
        <f>Q147*H147</f>
        <v>0</v>
      </c>
      <c r="S147" s="188">
        <v>0</v>
      </c>
      <c r="T147" s="189">
        <f>S147*H147</f>
        <v>0</v>
      </c>
      <c r="U147" s="38"/>
      <c r="V147" s="38"/>
      <c r="W147" s="38"/>
      <c r="X147" s="38"/>
      <c r="Y147" s="38"/>
      <c r="Z147" s="38"/>
      <c r="AA147" s="38"/>
      <c r="AB147" s="38"/>
      <c r="AC147" s="38"/>
      <c r="AD147" s="38"/>
      <c r="AE147" s="38"/>
      <c r="AR147" s="190" t="s">
        <v>212</v>
      </c>
      <c r="AT147" s="190" t="s">
        <v>207</v>
      </c>
      <c r="AU147" s="190" t="s">
        <v>88</v>
      </c>
      <c r="AY147" s="19" t="s">
        <v>205</v>
      </c>
      <c r="BE147" s="191">
        <f>IF(N147="základní",J147,0)</f>
        <v>0</v>
      </c>
      <c r="BF147" s="191">
        <f>IF(N147="snížená",J147,0)</f>
        <v>0</v>
      </c>
      <c r="BG147" s="191">
        <f>IF(N147="zákl. přenesená",J147,0)</f>
        <v>0</v>
      </c>
      <c r="BH147" s="191">
        <f>IF(N147="sníž. přenesená",J147,0)</f>
        <v>0</v>
      </c>
      <c r="BI147" s="191">
        <f>IF(N147="nulová",J147,0)</f>
        <v>0</v>
      </c>
      <c r="BJ147" s="19" t="s">
        <v>86</v>
      </c>
      <c r="BK147" s="191">
        <f>ROUND(I147*H147,2)</f>
        <v>0</v>
      </c>
      <c r="BL147" s="19" t="s">
        <v>212</v>
      </c>
      <c r="BM147" s="190" t="s">
        <v>673</v>
      </c>
    </row>
    <row r="148" s="13" customFormat="1">
      <c r="A148" s="13"/>
      <c r="B148" s="198"/>
      <c r="C148" s="13"/>
      <c r="D148" s="192" t="s">
        <v>218</v>
      </c>
      <c r="E148" s="199" t="s">
        <v>1</v>
      </c>
      <c r="F148" s="200" t="s">
        <v>674</v>
      </c>
      <c r="G148" s="13"/>
      <c r="H148" s="201">
        <v>4420</v>
      </c>
      <c r="I148" s="202"/>
      <c r="J148" s="13"/>
      <c r="K148" s="13"/>
      <c r="L148" s="198"/>
      <c r="M148" s="203"/>
      <c r="N148" s="204"/>
      <c r="O148" s="204"/>
      <c r="P148" s="204"/>
      <c r="Q148" s="204"/>
      <c r="R148" s="204"/>
      <c r="S148" s="204"/>
      <c r="T148" s="205"/>
      <c r="U148" s="13"/>
      <c r="V148" s="13"/>
      <c r="W148" s="13"/>
      <c r="X148" s="13"/>
      <c r="Y148" s="13"/>
      <c r="Z148" s="13"/>
      <c r="AA148" s="13"/>
      <c r="AB148" s="13"/>
      <c r="AC148" s="13"/>
      <c r="AD148" s="13"/>
      <c r="AE148" s="13"/>
      <c r="AT148" s="199" t="s">
        <v>218</v>
      </c>
      <c r="AU148" s="199" t="s">
        <v>88</v>
      </c>
      <c r="AV148" s="13" t="s">
        <v>88</v>
      </c>
      <c r="AW148" s="13" t="s">
        <v>35</v>
      </c>
      <c r="AX148" s="13" t="s">
        <v>79</v>
      </c>
      <c r="AY148" s="199" t="s">
        <v>205</v>
      </c>
    </row>
    <row r="149" s="13" customFormat="1">
      <c r="A149" s="13"/>
      <c r="B149" s="198"/>
      <c r="C149" s="13"/>
      <c r="D149" s="192" t="s">
        <v>218</v>
      </c>
      <c r="E149" s="199" t="s">
        <v>1</v>
      </c>
      <c r="F149" s="200" t="s">
        <v>675</v>
      </c>
      <c r="G149" s="13"/>
      <c r="H149" s="201">
        <v>-58.899999999999999</v>
      </c>
      <c r="I149" s="202"/>
      <c r="J149" s="13"/>
      <c r="K149" s="13"/>
      <c r="L149" s="198"/>
      <c r="M149" s="203"/>
      <c r="N149" s="204"/>
      <c r="O149" s="204"/>
      <c r="P149" s="204"/>
      <c r="Q149" s="204"/>
      <c r="R149" s="204"/>
      <c r="S149" s="204"/>
      <c r="T149" s="205"/>
      <c r="U149" s="13"/>
      <c r="V149" s="13"/>
      <c r="W149" s="13"/>
      <c r="X149" s="13"/>
      <c r="Y149" s="13"/>
      <c r="Z149" s="13"/>
      <c r="AA149" s="13"/>
      <c r="AB149" s="13"/>
      <c r="AC149" s="13"/>
      <c r="AD149" s="13"/>
      <c r="AE149" s="13"/>
      <c r="AT149" s="199" t="s">
        <v>218</v>
      </c>
      <c r="AU149" s="199" t="s">
        <v>88</v>
      </c>
      <c r="AV149" s="13" t="s">
        <v>88</v>
      </c>
      <c r="AW149" s="13" t="s">
        <v>35</v>
      </c>
      <c r="AX149" s="13" t="s">
        <v>79</v>
      </c>
      <c r="AY149" s="199" t="s">
        <v>205</v>
      </c>
    </row>
    <row r="150" s="13" customFormat="1">
      <c r="A150" s="13"/>
      <c r="B150" s="198"/>
      <c r="C150" s="13"/>
      <c r="D150" s="192" t="s">
        <v>218</v>
      </c>
      <c r="E150" s="199" t="s">
        <v>1</v>
      </c>
      <c r="F150" s="200" t="s">
        <v>676</v>
      </c>
      <c r="G150" s="13"/>
      <c r="H150" s="201">
        <v>-2442</v>
      </c>
      <c r="I150" s="202"/>
      <c r="J150" s="13"/>
      <c r="K150" s="13"/>
      <c r="L150" s="198"/>
      <c r="M150" s="203"/>
      <c r="N150" s="204"/>
      <c r="O150" s="204"/>
      <c r="P150" s="204"/>
      <c r="Q150" s="204"/>
      <c r="R150" s="204"/>
      <c r="S150" s="204"/>
      <c r="T150" s="205"/>
      <c r="U150" s="13"/>
      <c r="V150" s="13"/>
      <c r="W150" s="13"/>
      <c r="X150" s="13"/>
      <c r="Y150" s="13"/>
      <c r="Z150" s="13"/>
      <c r="AA150" s="13"/>
      <c r="AB150" s="13"/>
      <c r="AC150" s="13"/>
      <c r="AD150" s="13"/>
      <c r="AE150" s="13"/>
      <c r="AT150" s="199" t="s">
        <v>218</v>
      </c>
      <c r="AU150" s="199" t="s">
        <v>88</v>
      </c>
      <c r="AV150" s="13" t="s">
        <v>88</v>
      </c>
      <c r="AW150" s="13" t="s">
        <v>35</v>
      </c>
      <c r="AX150" s="13" t="s">
        <v>79</v>
      </c>
      <c r="AY150" s="199" t="s">
        <v>205</v>
      </c>
    </row>
    <row r="151" s="14" customFormat="1">
      <c r="A151" s="14"/>
      <c r="B151" s="206"/>
      <c r="C151" s="14"/>
      <c r="D151" s="192" t="s">
        <v>218</v>
      </c>
      <c r="E151" s="207" t="s">
        <v>1</v>
      </c>
      <c r="F151" s="208" t="s">
        <v>220</v>
      </c>
      <c r="G151" s="14"/>
      <c r="H151" s="209">
        <v>1919.0999999999999</v>
      </c>
      <c r="I151" s="210"/>
      <c r="J151" s="14"/>
      <c r="K151" s="14"/>
      <c r="L151" s="206"/>
      <c r="M151" s="211"/>
      <c r="N151" s="212"/>
      <c r="O151" s="212"/>
      <c r="P151" s="212"/>
      <c r="Q151" s="212"/>
      <c r="R151" s="212"/>
      <c r="S151" s="212"/>
      <c r="T151" s="213"/>
      <c r="U151" s="14"/>
      <c r="V151" s="14"/>
      <c r="W151" s="14"/>
      <c r="X151" s="14"/>
      <c r="Y151" s="14"/>
      <c r="Z151" s="14"/>
      <c r="AA151" s="14"/>
      <c r="AB151" s="14"/>
      <c r="AC151" s="14"/>
      <c r="AD151" s="14"/>
      <c r="AE151" s="14"/>
      <c r="AT151" s="207" t="s">
        <v>218</v>
      </c>
      <c r="AU151" s="207" t="s">
        <v>88</v>
      </c>
      <c r="AV151" s="14" t="s">
        <v>212</v>
      </c>
      <c r="AW151" s="14" t="s">
        <v>35</v>
      </c>
      <c r="AX151" s="14" t="s">
        <v>86</v>
      </c>
      <c r="AY151" s="207" t="s">
        <v>205</v>
      </c>
    </row>
    <row r="152" s="2" customFormat="1" ht="21.75" customHeight="1">
      <c r="A152" s="38"/>
      <c r="B152" s="179"/>
      <c r="C152" s="180" t="s">
        <v>212</v>
      </c>
      <c r="D152" s="180" t="s">
        <v>207</v>
      </c>
      <c r="E152" s="181" t="s">
        <v>264</v>
      </c>
      <c r="F152" s="182" t="s">
        <v>265</v>
      </c>
      <c r="G152" s="183" t="s">
        <v>233</v>
      </c>
      <c r="H152" s="184">
        <v>1155.9000000000001</v>
      </c>
      <c r="I152" s="185"/>
      <c r="J152" s="184">
        <f>ROUND(I152*H152,2)</f>
        <v>0</v>
      </c>
      <c r="K152" s="182" t="s">
        <v>234</v>
      </c>
      <c r="L152" s="39"/>
      <c r="M152" s="186" t="s">
        <v>1</v>
      </c>
      <c r="N152" s="187" t="s">
        <v>44</v>
      </c>
      <c r="O152" s="77"/>
      <c r="P152" s="188">
        <f>O152*H152</f>
        <v>0</v>
      </c>
      <c r="Q152" s="188">
        <v>0</v>
      </c>
      <c r="R152" s="188">
        <f>Q152*H152</f>
        <v>0</v>
      </c>
      <c r="S152" s="188">
        <v>0</v>
      </c>
      <c r="T152" s="189">
        <f>S152*H152</f>
        <v>0</v>
      </c>
      <c r="U152" s="38"/>
      <c r="V152" s="38"/>
      <c r="W152" s="38"/>
      <c r="X152" s="38"/>
      <c r="Y152" s="38"/>
      <c r="Z152" s="38"/>
      <c r="AA152" s="38"/>
      <c r="AB152" s="38"/>
      <c r="AC152" s="38"/>
      <c r="AD152" s="38"/>
      <c r="AE152" s="38"/>
      <c r="AR152" s="190" t="s">
        <v>212</v>
      </c>
      <c r="AT152" s="190" t="s">
        <v>207</v>
      </c>
      <c r="AU152" s="190" t="s">
        <v>88</v>
      </c>
      <c r="AY152" s="19" t="s">
        <v>205</v>
      </c>
      <c r="BE152" s="191">
        <f>IF(N152="základní",J152,0)</f>
        <v>0</v>
      </c>
      <c r="BF152" s="191">
        <f>IF(N152="snížená",J152,0)</f>
        <v>0</v>
      </c>
      <c r="BG152" s="191">
        <f>IF(N152="zákl. přenesená",J152,0)</f>
        <v>0</v>
      </c>
      <c r="BH152" s="191">
        <f>IF(N152="sníž. přenesená",J152,0)</f>
        <v>0</v>
      </c>
      <c r="BI152" s="191">
        <f>IF(N152="nulová",J152,0)</f>
        <v>0</v>
      </c>
      <c r="BJ152" s="19" t="s">
        <v>86</v>
      </c>
      <c r="BK152" s="191">
        <f>ROUND(I152*H152,2)</f>
        <v>0</v>
      </c>
      <c r="BL152" s="19" t="s">
        <v>212</v>
      </c>
      <c r="BM152" s="190" t="s">
        <v>677</v>
      </c>
    </row>
    <row r="153" s="2" customFormat="1">
      <c r="A153" s="38"/>
      <c r="B153" s="39"/>
      <c r="C153" s="38"/>
      <c r="D153" s="192" t="s">
        <v>214</v>
      </c>
      <c r="E153" s="38"/>
      <c r="F153" s="193" t="s">
        <v>267</v>
      </c>
      <c r="G153" s="38"/>
      <c r="H153" s="38"/>
      <c r="I153" s="194"/>
      <c r="J153" s="38"/>
      <c r="K153" s="38"/>
      <c r="L153" s="39"/>
      <c r="M153" s="195"/>
      <c r="N153" s="196"/>
      <c r="O153" s="77"/>
      <c r="P153" s="77"/>
      <c r="Q153" s="77"/>
      <c r="R153" s="77"/>
      <c r="S153" s="77"/>
      <c r="T153" s="78"/>
      <c r="U153" s="38"/>
      <c r="V153" s="38"/>
      <c r="W153" s="38"/>
      <c r="X153" s="38"/>
      <c r="Y153" s="38"/>
      <c r="Z153" s="38"/>
      <c r="AA153" s="38"/>
      <c r="AB153" s="38"/>
      <c r="AC153" s="38"/>
      <c r="AD153" s="38"/>
      <c r="AE153" s="38"/>
      <c r="AT153" s="19" t="s">
        <v>214</v>
      </c>
      <c r="AU153" s="19" t="s">
        <v>88</v>
      </c>
    </row>
    <row r="154" s="2" customFormat="1">
      <c r="A154" s="38"/>
      <c r="B154" s="39"/>
      <c r="C154" s="38"/>
      <c r="D154" s="192" t="s">
        <v>237</v>
      </c>
      <c r="E154" s="38"/>
      <c r="F154" s="197" t="s">
        <v>268</v>
      </c>
      <c r="G154" s="38"/>
      <c r="H154" s="38"/>
      <c r="I154" s="194"/>
      <c r="J154" s="38"/>
      <c r="K154" s="38"/>
      <c r="L154" s="39"/>
      <c r="M154" s="195"/>
      <c r="N154" s="196"/>
      <c r="O154" s="77"/>
      <c r="P154" s="77"/>
      <c r="Q154" s="77"/>
      <c r="R154" s="77"/>
      <c r="S154" s="77"/>
      <c r="T154" s="78"/>
      <c r="U154" s="38"/>
      <c r="V154" s="38"/>
      <c r="W154" s="38"/>
      <c r="X154" s="38"/>
      <c r="Y154" s="38"/>
      <c r="Z154" s="38"/>
      <c r="AA154" s="38"/>
      <c r="AB154" s="38"/>
      <c r="AC154" s="38"/>
      <c r="AD154" s="38"/>
      <c r="AE154" s="38"/>
      <c r="AT154" s="19" t="s">
        <v>237</v>
      </c>
      <c r="AU154" s="19" t="s">
        <v>88</v>
      </c>
    </row>
    <row r="155" s="15" customFormat="1">
      <c r="A155" s="15"/>
      <c r="B155" s="223"/>
      <c r="C155" s="15"/>
      <c r="D155" s="192" t="s">
        <v>218</v>
      </c>
      <c r="E155" s="224" t="s">
        <v>1</v>
      </c>
      <c r="F155" s="225" t="s">
        <v>570</v>
      </c>
      <c r="G155" s="15"/>
      <c r="H155" s="224" t="s">
        <v>1</v>
      </c>
      <c r="I155" s="226"/>
      <c r="J155" s="15"/>
      <c r="K155" s="15"/>
      <c r="L155" s="223"/>
      <c r="M155" s="227"/>
      <c r="N155" s="228"/>
      <c r="O155" s="228"/>
      <c r="P155" s="228"/>
      <c r="Q155" s="228"/>
      <c r="R155" s="228"/>
      <c r="S155" s="228"/>
      <c r="T155" s="229"/>
      <c r="U155" s="15"/>
      <c r="V155" s="15"/>
      <c r="W155" s="15"/>
      <c r="X155" s="15"/>
      <c r="Y155" s="15"/>
      <c r="Z155" s="15"/>
      <c r="AA155" s="15"/>
      <c r="AB155" s="15"/>
      <c r="AC155" s="15"/>
      <c r="AD155" s="15"/>
      <c r="AE155" s="15"/>
      <c r="AT155" s="224" t="s">
        <v>218</v>
      </c>
      <c r="AU155" s="224" t="s">
        <v>88</v>
      </c>
      <c r="AV155" s="15" t="s">
        <v>86</v>
      </c>
      <c r="AW155" s="15" t="s">
        <v>35</v>
      </c>
      <c r="AX155" s="15" t="s">
        <v>79</v>
      </c>
      <c r="AY155" s="224" t="s">
        <v>205</v>
      </c>
    </row>
    <row r="156" s="13" customFormat="1">
      <c r="A156" s="13"/>
      <c r="B156" s="198"/>
      <c r="C156" s="13"/>
      <c r="D156" s="192" t="s">
        <v>218</v>
      </c>
      <c r="E156" s="199" t="s">
        <v>1</v>
      </c>
      <c r="F156" s="200" t="s">
        <v>678</v>
      </c>
      <c r="G156" s="13"/>
      <c r="H156" s="201">
        <v>58.899999999999999</v>
      </c>
      <c r="I156" s="202"/>
      <c r="J156" s="13"/>
      <c r="K156" s="13"/>
      <c r="L156" s="198"/>
      <c r="M156" s="203"/>
      <c r="N156" s="204"/>
      <c r="O156" s="204"/>
      <c r="P156" s="204"/>
      <c r="Q156" s="204"/>
      <c r="R156" s="204"/>
      <c r="S156" s="204"/>
      <c r="T156" s="205"/>
      <c r="U156" s="13"/>
      <c r="V156" s="13"/>
      <c r="W156" s="13"/>
      <c r="X156" s="13"/>
      <c r="Y156" s="13"/>
      <c r="Z156" s="13"/>
      <c r="AA156" s="13"/>
      <c r="AB156" s="13"/>
      <c r="AC156" s="13"/>
      <c r="AD156" s="13"/>
      <c r="AE156" s="13"/>
      <c r="AT156" s="199" t="s">
        <v>218</v>
      </c>
      <c r="AU156" s="199" t="s">
        <v>88</v>
      </c>
      <c r="AV156" s="13" t="s">
        <v>88</v>
      </c>
      <c r="AW156" s="13" t="s">
        <v>35</v>
      </c>
      <c r="AX156" s="13" t="s">
        <v>79</v>
      </c>
      <c r="AY156" s="199" t="s">
        <v>205</v>
      </c>
    </row>
    <row r="157" s="15" customFormat="1">
      <c r="A157" s="15"/>
      <c r="B157" s="223"/>
      <c r="C157" s="15"/>
      <c r="D157" s="192" t="s">
        <v>218</v>
      </c>
      <c r="E157" s="224" t="s">
        <v>1</v>
      </c>
      <c r="F157" s="225" t="s">
        <v>271</v>
      </c>
      <c r="G157" s="15"/>
      <c r="H157" s="224" t="s">
        <v>1</v>
      </c>
      <c r="I157" s="226"/>
      <c r="J157" s="15"/>
      <c r="K157" s="15"/>
      <c r="L157" s="223"/>
      <c r="M157" s="227"/>
      <c r="N157" s="228"/>
      <c r="O157" s="228"/>
      <c r="P157" s="228"/>
      <c r="Q157" s="228"/>
      <c r="R157" s="228"/>
      <c r="S157" s="228"/>
      <c r="T157" s="229"/>
      <c r="U157" s="15"/>
      <c r="V157" s="15"/>
      <c r="W157" s="15"/>
      <c r="X157" s="15"/>
      <c r="Y157" s="15"/>
      <c r="Z157" s="15"/>
      <c r="AA157" s="15"/>
      <c r="AB157" s="15"/>
      <c r="AC157" s="15"/>
      <c r="AD157" s="15"/>
      <c r="AE157" s="15"/>
      <c r="AT157" s="224" t="s">
        <v>218</v>
      </c>
      <c r="AU157" s="224" t="s">
        <v>88</v>
      </c>
      <c r="AV157" s="15" t="s">
        <v>86</v>
      </c>
      <c r="AW157" s="15" t="s">
        <v>35</v>
      </c>
      <c r="AX157" s="15" t="s">
        <v>79</v>
      </c>
      <c r="AY157" s="224" t="s">
        <v>205</v>
      </c>
    </row>
    <row r="158" s="15" customFormat="1">
      <c r="A158" s="15"/>
      <c r="B158" s="223"/>
      <c r="C158" s="15"/>
      <c r="D158" s="192" t="s">
        <v>218</v>
      </c>
      <c r="E158" s="224" t="s">
        <v>1</v>
      </c>
      <c r="F158" s="225" t="s">
        <v>669</v>
      </c>
      <c r="G158" s="15"/>
      <c r="H158" s="224" t="s">
        <v>1</v>
      </c>
      <c r="I158" s="226"/>
      <c r="J158" s="15"/>
      <c r="K158" s="15"/>
      <c r="L158" s="223"/>
      <c r="M158" s="227"/>
      <c r="N158" s="228"/>
      <c r="O158" s="228"/>
      <c r="P158" s="228"/>
      <c r="Q158" s="228"/>
      <c r="R158" s="228"/>
      <c r="S158" s="228"/>
      <c r="T158" s="229"/>
      <c r="U158" s="15"/>
      <c r="V158" s="15"/>
      <c r="W158" s="15"/>
      <c r="X158" s="15"/>
      <c r="Y158" s="15"/>
      <c r="Z158" s="15"/>
      <c r="AA158" s="15"/>
      <c r="AB158" s="15"/>
      <c r="AC158" s="15"/>
      <c r="AD158" s="15"/>
      <c r="AE158" s="15"/>
      <c r="AT158" s="224" t="s">
        <v>218</v>
      </c>
      <c r="AU158" s="224" t="s">
        <v>88</v>
      </c>
      <c r="AV158" s="15" t="s">
        <v>86</v>
      </c>
      <c r="AW158" s="15" t="s">
        <v>35</v>
      </c>
      <c r="AX158" s="15" t="s">
        <v>79</v>
      </c>
      <c r="AY158" s="224" t="s">
        <v>205</v>
      </c>
    </row>
    <row r="159" s="13" customFormat="1">
      <c r="A159" s="13"/>
      <c r="B159" s="198"/>
      <c r="C159" s="13"/>
      <c r="D159" s="192" t="s">
        <v>218</v>
      </c>
      <c r="E159" s="199" t="s">
        <v>1</v>
      </c>
      <c r="F159" s="200" t="s">
        <v>670</v>
      </c>
      <c r="G159" s="13"/>
      <c r="H159" s="201">
        <v>422</v>
      </c>
      <c r="I159" s="202"/>
      <c r="J159" s="13"/>
      <c r="K159" s="13"/>
      <c r="L159" s="198"/>
      <c r="M159" s="203"/>
      <c r="N159" s="204"/>
      <c r="O159" s="204"/>
      <c r="P159" s="204"/>
      <c r="Q159" s="204"/>
      <c r="R159" s="204"/>
      <c r="S159" s="204"/>
      <c r="T159" s="205"/>
      <c r="U159" s="13"/>
      <c r="V159" s="13"/>
      <c r="W159" s="13"/>
      <c r="X159" s="13"/>
      <c r="Y159" s="13"/>
      <c r="Z159" s="13"/>
      <c r="AA159" s="13"/>
      <c r="AB159" s="13"/>
      <c r="AC159" s="13"/>
      <c r="AD159" s="13"/>
      <c r="AE159" s="13"/>
      <c r="AT159" s="199" t="s">
        <v>218</v>
      </c>
      <c r="AU159" s="199" t="s">
        <v>88</v>
      </c>
      <c r="AV159" s="13" t="s">
        <v>88</v>
      </c>
      <c r="AW159" s="13" t="s">
        <v>35</v>
      </c>
      <c r="AX159" s="13" t="s">
        <v>79</v>
      </c>
      <c r="AY159" s="199" t="s">
        <v>205</v>
      </c>
    </row>
    <row r="160" s="15" customFormat="1">
      <c r="A160" s="15"/>
      <c r="B160" s="223"/>
      <c r="C160" s="15"/>
      <c r="D160" s="192" t="s">
        <v>218</v>
      </c>
      <c r="E160" s="224" t="s">
        <v>1</v>
      </c>
      <c r="F160" s="225" t="s">
        <v>671</v>
      </c>
      <c r="G160" s="15"/>
      <c r="H160" s="224" t="s">
        <v>1</v>
      </c>
      <c r="I160" s="226"/>
      <c r="J160" s="15"/>
      <c r="K160" s="15"/>
      <c r="L160" s="223"/>
      <c r="M160" s="227"/>
      <c r="N160" s="228"/>
      <c r="O160" s="228"/>
      <c r="P160" s="228"/>
      <c r="Q160" s="228"/>
      <c r="R160" s="228"/>
      <c r="S160" s="228"/>
      <c r="T160" s="229"/>
      <c r="U160" s="15"/>
      <c r="V160" s="15"/>
      <c r="W160" s="15"/>
      <c r="X160" s="15"/>
      <c r="Y160" s="15"/>
      <c r="Z160" s="15"/>
      <c r="AA160" s="15"/>
      <c r="AB160" s="15"/>
      <c r="AC160" s="15"/>
      <c r="AD160" s="15"/>
      <c r="AE160" s="15"/>
      <c r="AT160" s="224" t="s">
        <v>218</v>
      </c>
      <c r="AU160" s="224" t="s">
        <v>88</v>
      </c>
      <c r="AV160" s="15" t="s">
        <v>86</v>
      </c>
      <c r="AW160" s="15" t="s">
        <v>35</v>
      </c>
      <c r="AX160" s="15" t="s">
        <v>79</v>
      </c>
      <c r="AY160" s="224" t="s">
        <v>205</v>
      </c>
    </row>
    <row r="161" s="13" customFormat="1">
      <c r="A161" s="13"/>
      <c r="B161" s="198"/>
      <c r="C161" s="13"/>
      <c r="D161" s="192" t="s">
        <v>218</v>
      </c>
      <c r="E161" s="199" t="s">
        <v>1</v>
      </c>
      <c r="F161" s="200" t="s">
        <v>672</v>
      </c>
      <c r="G161" s="13"/>
      <c r="H161" s="201">
        <v>675</v>
      </c>
      <c r="I161" s="202"/>
      <c r="J161" s="13"/>
      <c r="K161" s="13"/>
      <c r="L161" s="198"/>
      <c r="M161" s="203"/>
      <c r="N161" s="204"/>
      <c r="O161" s="204"/>
      <c r="P161" s="204"/>
      <c r="Q161" s="204"/>
      <c r="R161" s="204"/>
      <c r="S161" s="204"/>
      <c r="T161" s="205"/>
      <c r="U161" s="13"/>
      <c r="V161" s="13"/>
      <c r="W161" s="13"/>
      <c r="X161" s="13"/>
      <c r="Y161" s="13"/>
      <c r="Z161" s="13"/>
      <c r="AA161" s="13"/>
      <c r="AB161" s="13"/>
      <c r="AC161" s="13"/>
      <c r="AD161" s="13"/>
      <c r="AE161" s="13"/>
      <c r="AT161" s="199" t="s">
        <v>218</v>
      </c>
      <c r="AU161" s="199" t="s">
        <v>88</v>
      </c>
      <c r="AV161" s="13" t="s">
        <v>88</v>
      </c>
      <c r="AW161" s="13" t="s">
        <v>35</v>
      </c>
      <c r="AX161" s="13" t="s">
        <v>79</v>
      </c>
      <c r="AY161" s="199" t="s">
        <v>205</v>
      </c>
    </row>
    <row r="162" s="14" customFormat="1">
      <c r="A162" s="14"/>
      <c r="B162" s="206"/>
      <c r="C162" s="14"/>
      <c r="D162" s="192" t="s">
        <v>218</v>
      </c>
      <c r="E162" s="207" t="s">
        <v>1</v>
      </c>
      <c r="F162" s="208" t="s">
        <v>220</v>
      </c>
      <c r="G162" s="14"/>
      <c r="H162" s="209">
        <v>1155.9000000000001</v>
      </c>
      <c r="I162" s="210"/>
      <c r="J162" s="14"/>
      <c r="K162" s="14"/>
      <c r="L162" s="206"/>
      <c r="M162" s="211"/>
      <c r="N162" s="212"/>
      <c r="O162" s="212"/>
      <c r="P162" s="212"/>
      <c r="Q162" s="212"/>
      <c r="R162" s="212"/>
      <c r="S162" s="212"/>
      <c r="T162" s="213"/>
      <c r="U162" s="14"/>
      <c r="V162" s="14"/>
      <c r="W162" s="14"/>
      <c r="X162" s="14"/>
      <c r="Y162" s="14"/>
      <c r="Z162" s="14"/>
      <c r="AA162" s="14"/>
      <c r="AB162" s="14"/>
      <c r="AC162" s="14"/>
      <c r="AD162" s="14"/>
      <c r="AE162" s="14"/>
      <c r="AT162" s="207" t="s">
        <v>218</v>
      </c>
      <c r="AU162" s="207" t="s">
        <v>88</v>
      </c>
      <c r="AV162" s="14" t="s">
        <v>212</v>
      </c>
      <c r="AW162" s="14" t="s">
        <v>35</v>
      </c>
      <c r="AX162" s="14" t="s">
        <v>86</v>
      </c>
      <c r="AY162" s="207" t="s">
        <v>205</v>
      </c>
    </row>
    <row r="163" s="2" customFormat="1" ht="24.15" customHeight="1">
      <c r="A163" s="38"/>
      <c r="B163" s="179"/>
      <c r="C163" s="180" t="s">
        <v>258</v>
      </c>
      <c r="D163" s="180" t="s">
        <v>207</v>
      </c>
      <c r="E163" s="181" t="s">
        <v>576</v>
      </c>
      <c r="F163" s="182" t="s">
        <v>577</v>
      </c>
      <c r="G163" s="183" t="s">
        <v>233</v>
      </c>
      <c r="H163" s="184">
        <v>58.880000000000003</v>
      </c>
      <c r="I163" s="185"/>
      <c r="J163" s="184">
        <f>ROUND(I163*H163,2)</f>
        <v>0</v>
      </c>
      <c r="K163" s="182" t="s">
        <v>234</v>
      </c>
      <c r="L163" s="39"/>
      <c r="M163" s="186" t="s">
        <v>1</v>
      </c>
      <c r="N163" s="187" t="s">
        <v>44</v>
      </c>
      <c r="O163" s="77"/>
      <c r="P163" s="188">
        <f>O163*H163</f>
        <v>0</v>
      </c>
      <c r="Q163" s="188">
        <v>0</v>
      </c>
      <c r="R163" s="188">
        <f>Q163*H163</f>
        <v>0</v>
      </c>
      <c r="S163" s="188">
        <v>0</v>
      </c>
      <c r="T163" s="189">
        <f>S163*H163</f>
        <v>0</v>
      </c>
      <c r="U163" s="38"/>
      <c r="V163" s="38"/>
      <c r="W163" s="38"/>
      <c r="X163" s="38"/>
      <c r="Y163" s="38"/>
      <c r="Z163" s="38"/>
      <c r="AA163" s="38"/>
      <c r="AB163" s="38"/>
      <c r="AC163" s="38"/>
      <c r="AD163" s="38"/>
      <c r="AE163" s="38"/>
      <c r="AR163" s="190" t="s">
        <v>212</v>
      </c>
      <c r="AT163" s="190" t="s">
        <v>207</v>
      </c>
      <c r="AU163" s="190" t="s">
        <v>88</v>
      </c>
      <c r="AY163" s="19" t="s">
        <v>205</v>
      </c>
      <c r="BE163" s="191">
        <f>IF(N163="základní",J163,0)</f>
        <v>0</v>
      </c>
      <c r="BF163" s="191">
        <f>IF(N163="snížená",J163,0)</f>
        <v>0</v>
      </c>
      <c r="BG163" s="191">
        <f>IF(N163="zákl. přenesená",J163,0)</f>
        <v>0</v>
      </c>
      <c r="BH163" s="191">
        <f>IF(N163="sníž. přenesená",J163,0)</f>
        <v>0</v>
      </c>
      <c r="BI163" s="191">
        <f>IF(N163="nulová",J163,0)</f>
        <v>0</v>
      </c>
      <c r="BJ163" s="19" t="s">
        <v>86</v>
      </c>
      <c r="BK163" s="191">
        <f>ROUND(I163*H163,2)</f>
        <v>0</v>
      </c>
      <c r="BL163" s="19" t="s">
        <v>212</v>
      </c>
      <c r="BM163" s="190" t="s">
        <v>679</v>
      </c>
    </row>
    <row r="164" s="2" customFormat="1">
      <c r="A164" s="38"/>
      <c r="B164" s="39"/>
      <c r="C164" s="38"/>
      <c r="D164" s="192" t="s">
        <v>214</v>
      </c>
      <c r="E164" s="38"/>
      <c r="F164" s="193" t="s">
        <v>579</v>
      </c>
      <c r="G164" s="38"/>
      <c r="H164" s="38"/>
      <c r="I164" s="194"/>
      <c r="J164" s="38"/>
      <c r="K164" s="38"/>
      <c r="L164" s="39"/>
      <c r="M164" s="195"/>
      <c r="N164" s="196"/>
      <c r="O164" s="77"/>
      <c r="P164" s="77"/>
      <c r="Q164" s="77"/>
      <c r="R164" s="77"/>
      <c r="S164" s="77"/>
      <c r="T164" s="78"/>
      <c r="U164" s="38"/>
      <c r="V164" s="38"/>
      <c r="W164" s="38"/>
      <c r="X164" s="38"/>
      <c r="Y164" s="38"/>
      <c r="Z164" s="38"/>
      <c r="AA164" s="38"/>
      <c r="AB164" s="38"/>
      <c r="AC164" s="38"/>
      <c r="AD164" s="38"/>
      <c r="AE164" s="38"/>
      <c r="AT164" s="19" t="s">
        <v>214</v>
      </c>
      <c r="AU164" s="19" t="s">
        <v>88</v>
      </c>
    </row>
    <row r="165" s="2" customFormat="1">
      <c r="A165" s="38"/>
      <c r="B165" s="39"/>
      <c r="C165" s="38"/>
      <c r="D165" s="192" t="s">
        <v>237</v>
      </c>
      <c r="E165" s="38"/>
      <c r="F165" s="197" t="s">
        <v>580</v>
      </c>
      <c r="G165" s="38"/>
      <c r="H165" s="38"/>
      <c r="I165" s="194"/>
      <c r="J165" s="38"/>
      <c r="K165" s="38"/>
      <c r="L165" s="39"/>
      <c r="M165" s="195"/>
      <c r="N165" s="196"/>
      <c r="O165" s="77"/>
      <c r="P165" s="77"/>
      <c r="Q165" s="77"/>
      <c r="R165" s="77"/>
      <c r="S165" s="77"/>
      <c r="T165" s="78"/>
      <c r="U165" s="38"/>
      <c r="V165" s="38"/>
      <c r="W165" s="38"/>
      <c r="X165" s="38"/>
      <c r="Y165" s="38"/>
      <c r="Z165" s="38"/>
      <c r="AA165" s="38"/>
      <c r="AB165" s="38"/>
      <c r="AC165" s="38"/>
      <c r="AD165" s="38"/>
      <c r="AE165" s="38"/>
      <c r="AT165" s="19" t="s">
        <v>237</v>
      </c>
      <c r="AU165" s="19" t="s">
        <v>88</v>
      </c>
    </row>
    <row r="166" s="15" customFormat="1">
      <c r="A166" s="15"/>
      <c r="B166" s="223"/>
      <c r="C166" s="15"/>
      <c r="D166" s="192" t="s">
        <v>218</v>
      </c>
      <c r="E166" s="224" t="s">
        <v>1</v>
      </c>
      <c r="F166" s="225" t="s">
        <v>680</v>
      </c>
      <c r="G166" s="15"/>
      <c r="H166" s="224" t="s">
        <v>1</v>
      </c>
      <c r="I166" s="226"/>
      <c r="J166" s="15"/>
      <c r="K166" s="15"/>
      <c r="L166" s="223"/>
      <c r="M166" s="227"/>
      <c r="N166" s="228"/>
      <c r="O166" s="228"/>
      <c r="P166" s="228"/>
      <c r="Q166" s="228"/>
      <c r="R166" s="228"/>
      <c r="S166" s="228"/>
      <c r="T166" s="229"/>
      <c r="U166" s="15"/>
      <c r="V166" s="15"/>
      <c r="W166" s="15"/>
      <c r="X166" s="15"/>
      <c r="Y166" s="15"/>
      <c r="Z166" s="15"/>
      <c r="AA166" s="15"/>
      <c r="AB166" s="15"/>
      <c r="AC166" s="15"/>
      <c r="AD166" s="15"/>
      <c r="AE166" s="15"/>
      <c r="AT166" s="224" t="s">
        <v>218</v>
      </c>
      <c r="AU166" s="224" t="s">
        <v>88</v>
      </c>
      <c r="AV166" s="15" t="s">
        <v>86</v>
      </c>
      <c r="AW166" s="15" t="s">
        <v>35</v>
      </c>
      <c r="AX166" s="15" t="s">
        <v>79</v>
      </c>
      <c r="AY166" s="224" t="s">
        <v>205</v>
      </c>
    </row>
    <row r="167" s="13" customFormat="1">
      <c r="A167" s="13"/>
      <c r="B167" s="198"/>
      <c r="C167" s="13"/>
      <c r="D167" s="192" t="s">
        <v>218</v>
      </c>
      <c r="E167" s="199" t="s">
        <v>1</v>
      </c>
      <c r="F167" s="200" t="s">
        <v>681</v>
      </c>
      <c r="G167" s="13"/>
      <c r="H167" s="201">
        <v>58.880000000000003</v>
      </c>
      <c r="I167" s="202"/>
      <c r="J167" s="13"/>
      <c r="K167" s="13"/>
      <c r="L167" s="198"/>
      <c r="M167" s="203"/>
      <c r="N167" s="204"/>
      <c r="O167" s="204"/>
      <c r="P167" s="204"/>
      <c r="Q167" s="204"/>
      <c r="R167" s="204"/>
      <c r="S167" s="204"/>
      <c r="T167" s="205"/>
      <c r="U167" s="13"/>
      <c r="V167" s="13"/>
      <c r="W167" s="13"/>
      <c r="X167" s="13"/>
      <c r="Y167" s="13"/>
      <c r="Z167" s="13"/>
      <c r="AA167" s="13"/>
      <c r="AB167" s="13"/>
      <c r="AC167" s="13"/>
      <c r="AD167" s="13"/>
      <c r="AE167" s="13"/>
      <c r="AT167" s="199" t="s">
        <v>218</v>
      </c>
      <c r="AU167" s="199" t="s">
        <v>88</v>
      </c>
      <c r="AV167" s="13" t="s">
        <v>88</v>
      </c>
      <c r="AW167" s="13" t="s">
        <v>35</v>
      </c>
      <c r="AX167" s="13" t="s">
        <v>79</v>
      </c>
      <c r="AY167" s="199" t="s">
        <v>205</v>
      </c>
    </row>
    <row r="168" s="14" customFormat="1">
      <c r="A168" s="14"/>
      <c r="B168" s="206"/>
      <c r="C168" s="14"/>
      <c r="D168" s="192" t="s">
        <v>218</v>
      </c>
      <c r="E168" s="207" t="s">
        <v>1</v>
      </c>
      <c r="F168" s="208" t="s">
        <v>220</v>
      </c>
      <c r="G168" s="14"/>
      <c r="H168" s="209">
        <v>58.880000000000003</v>
      </c>
      <c r="I168" s="210"/>
      <c r="J168" s="14"/>
      <c r="K168" s="14"/>
      <c r="L168" s="206"/>
      <c r="M168" s="211"/>
      <c r="N168" s="212"/>
      <c r="O168" s="212"/>
      <c r="P168" s="212"/>
      <c r="Q168" s="212"/>
      <c r="R168" s="212"/>
      <c r="S168" s="212"/>
      <c r="T168" s="213"/>
      <c r="U168" s="14"/>
      <c r="V168" s="14"/>
      <c r="W168" s="14"/>
      <c r="X168" s="14"/>
      <c r="Y168" s="14"/>
      <c r="Z168" s="14"/>
      <c r="AA168" s="14"/>
      <c r="AB168" s="14"/>
      <c r="AC168" s="14"/>
      <c r="AD168" s="14"/>
      <c r="AE168" s="14"/>
      <c r="AT168" s="207" t="s">
        <v>218</v>
      </c>
      <c r="AU168" s="207" t="s">
        <v>88</v>
      </c>
      <c r="AV168" s="14" t="s">
        <v>212</v>
      </c>
      <c r="AW168" s="14" t="s">
        <v>35</v>
      </c>
      <c r="AX168" s="14" t="s">
        <v>86</v>
      </c>
      <c r="AY168" s="207" t="s">
        <v>205</v>
      </c>
    </row>
    <row r="169" s="2" customFormat="1" ht="24.15" customHeight="1">
      <c r="A169" s="38"/>
      <c r="B169" s="179"/>
      <c r="C169" s="180" t="s">
        <v>263</v>
      </c>
      <c r="D169" s="180" t="s">
        <v>207</v>
      </c>
      <c r="E169" s="181" t="s">
        <v>682</v>
      </c>
      <c r="F169" s="182" t="s">
        <v>683</v>
      </c>
      <c r="G169" s="183" t="s">
        <v>210</v>
      </c>
      <c r="H169" s="184">
        <v>4220</v>
      </c>
      <c r="I169" s="185"/>
      <c r="J169" s="184">
        <f>ROUND(I169*H169,2)</f>
        <v>0</v>
      </c>
      <c r="K169" s="182" t="s">
        <v>234</v>
      </c>
      <c r="L169" s="39"/>
      <c r="M169" s="186" t="s">
        <v>1</v>
      </c>
      <c r="N169" s="187" t="s">
        <v>44</v>
      </c>
      <c r="O169" s="77"/>
      <c r="P169" s="188">
        <f>O169*H169</f>
        <v>0</v>
      </c>
      <c r="Q169" s="188">
        <v>0</v>
      </c>
      <c r="R169" s="188">
        <f>Q169*H169</f>
        <v>0</v>
      </c>
      <c r="S169" s="188">
        <v>0</v>
      </c>
      <c r="T169" s="189">
        <f>S169*H169</f>
        <v>0</v>
      </c>
      <c r="U169" s="38"/>
      <c r="V169" s="38"/>
      <c r="W169" s="38"/>
      <c r="X169" s="38"/>
      <c r="Y169" s="38"/>
      <c r="Z169" s="38"/>
      <c r="AA169" s="38"/>
      <c r="AB169" s="38"/>
      <c r="AC169" s="38"/>
      <c r="AD169" s="38"/>
      <c r="AE169" s="38"/>
      <c r="AR169" s="190" t="s">
        <v>212</v>
      </c>
      <c r="AT169" s="190" t="s">
        <v>207</v>
      </c>
      <c r="AU169" s="190" t="s">
        <v>88</v>
      </c>
      <c r="AY169" s="19" t="s">
        <v>205</v>
      </c>
      <c r="BE169" s="191">
        <f>IF(N169="základní",J169,0)</f>
        <v>0</v>
      </c>
      <c r="BF169" s="191">
        <f>IF(N169="snížená",J169,0)</f>
        <v>0</v>
      </c>
      <c r="BG169" s="191">
        <f>IF(N169="zákl. přenesená",J169,0)</f>
        <v>0</v>
      </c>
      <c r="BH169" s="191">
        <f>IF(N169="sníž. přenesená",J169,0)</f>
        <v>0</v>
      </c>
      <c r="BI169" s="191">
        <f>IF(N169="nulová",J169,0)</f>
        <v>0</v>
      </c>
      <c r="BJ169" s="19" t="s">
        <v>86</v>
      </c>
      <c r="BK169" s="191">
        <f>ROUND(I169*H169,2)</f>
        <v>0</v>
      </c>
      <c r="BL169" s="19" t="s">
        <v>212</v>
      </c>
      <c r="BM169" s="190" t="s">
        <v>684</v>
      </c>
    </row>
    <row r="170" s="2" customFormat="1">
      <c r="A170" s="38"/>
      <c r="B170" s="39"/>
      <c r="C170" s="38"/>
      <c r="D170" s="192" t="s">
        <v>214</v>
      </c>
      <c r="E170" s="38"/>
      <c r="F170" s="193" t="s">
        <v>685</v>
      </c>
      <c r="G170" s="38"/>
      <c r="H170" s="38"/>
      <c r="I170" s="194"/>
      <c r="J170" s="38"/>
      <c r="K170" s="38"/>
      <c r="L170" s="39"/>
      <c r="M170" s="195"/>
      <c r="N170" s="196"/>
      <c r="O170" s="77"/>
      <c r="P170" s="77"/>
      <c r="Q170" s="77"/>
      <c r="R170" s="77"/>
      <c r="S170" s="77"/>
      <c r="T170" s="78"/>
      <c r="U170" s="38"/>
      <c r="V170" s="38"/>
      <c r="W170" s="38"/>
      <c r="X170" s="38"/>
      <c r="Y170" s="38"/>
      <c r="Z170" s="38"/>
      <c r="AA170" s="38"/>
      <c r="AB170" s="38"/>
      <c r="AC170" s="38"/>
      <c r="AD170" s="38"/>
      <c r="AE170" s="38"/>
      <c r="AT170" s="19" t="s">
        <v>214</v>
      </c>
      <c r="AU170" s="19" t="s">
        <v>88</v>
      </c>
    </row>
    <row r="171" s="2" customFormat="1">
      <c r="A171" s="38"/>
      <c r="B171" s="39"/>
      <c r="C171" s="38"/>
      <c r="D171" s="192" t="s">
        <v>237</v>
      </c>
      <c r="E171" s="38"/>
      <c r="F171" s="197" t="s">
        <v>284</v>
      </c>
      <c r="G171" s="38"/>
      <c r="H171" s="38"/>
      <c r="I171" s="194"/>
      <c r="J171" s="38"/>
      <c r="K171" s="38"/>
      <c r="L171" s="39"/>
      <c r="M171" s="195"/>
      <c r="N171" s="196"/>
      <c r="O171" s="77"/>
      <c r="P171" s="77"/>
      <c r="Q171" s="77"/>
      <c r="R171" s="77"/>
      <c r="S171" s="77"/>
      <c r="T171" s="78"/>
      <c r="U171" s="38"/>
      <c r="V171" s="38"/>
      <c r="W171" s="38"/>
      <c r="X171" s="38"/>
      <c r="Y171" s="38"/>
      <c r="Z171" s="38"/>
      <c r="AA171" s="38"/>
      <c r="AB171" s="38"/>
      <c r="AC171" s="38"/>
      <c r="AD171" s="38"/>
      <c r="AE171" s="38"/>
      <c r="AT171" s="19" t="s">
        <v>237</v>
      </c>
      <c r="AU171" s="19" t="s">
        <v>88</v>
      </c>
    </row>
    <row r="172" s="15" customFormat="1">
      <c r="A172" s="15"/>
      <c r="B172" s="223"/>
      <c r="C172" s="15"/>
      <c r="D172" s="192" t="s">
        <v>218</v>
      </c>
      <c r="E172" s="224" t="s">
        <v>1</v>
      </c>
      <c r="F172" s="225" t="s">
        <v>686</v>
      </c>
      <c r="G172" s="15"/>
      <c r="H172" s="224" t="s">
        <v>1</v>
      </c>
      <c r="I172" s="226"/>
      <c r="J172" s="15"/>
      <c r="K172" s="15"/>
      <c r="L172" s="223"/>
      <c r="M172" s="227"/>
      <c r="N172" s="228"/>
      <c r="O172" s="228"/>
      <c r="P172" s="228"/>
      <c r="Q172" s="228"/>
      <c r="R172" s="228"/>
      <c r="S172" s="228"/>
      <c r="T172" s="229"/>
      <c r="U172" s="15"/>
      <c r="V172" s="15"/>
      <c r="W172" s="15"/>
      <c r="X172" s="15"/>
      <c r="Y172" s="15"/>
      <c r="Z172" s="15"/>
      <c r="AA172" s="15"/>
      <c r="AB172" s="15"/>
      <c r="AC172" s="15"/>
      <c r="AD172" s="15"/>
      <c r="AE172" s="15"/>
      <c r="AT172" s="224" t="s">
        <v>218</v>
      </c>
      <c r="AU172" s="224" t="s">
        <v>88</v>
      </c>
      <c r="AV172" s="15" t="s">
        <v>86</v>
      </c>
      <c r="AW172" s="15" t="s">
        <v>35</v>
      </c>
      <c r="AX172" s="15" t="s">
        <v>79</v>
      </c>
      <c r="AY172" s="224" t="s">
        <v>205</v>
      </c>
    </row>
    <row r="173" s="13" customFormat="1">
      <c r="A173" s="13"/>
      <c r="B173" s="198"/>
      <c r="C173" s="13"/>
      <c r="D173" s="192" t="s">
        <v>218</v>
      </c>
      <c r="E173" s="199" t="s">
        <v>1</v>
      </c>
      <c r="F173" s="200" t="s">
        <v>687</v>
      </c>
      <c r="G173" s="13"/>
      <c r="H173" s="201">
        <v>4220</v>
      </c>
      <c r="I173" s="202"/>
      <c r="J173" s="13"/>
      <c r="K173" s="13"/>
      <c r="L173" s="198"/>
      <c r="M173" s="203"/>
      <c r="N173" s="204"/>
      <c r="O173" s="204"/>
      <c r="P173" s="204"/>
      <c r="Q173" s="204"/>
      <c r="R173" s="204"/>
      <c r="S173" s="204"/>
      <c r="T173" s="205"/>
      <c r="U173" s="13"/>
      <c r="V173" s="13"/>
      <c r="W173" s="13"/>
      <c r="X173" s="13"/>
      <c r="Y173" s="13"/>
      <c r="Z173" s="13"/>
      <c r="AA173" s="13"/>
      <c r="AB173" s="13"/>
      <c r="AC173" s="13"/>
      <c r="AD173" s="13"/>
      <c r="AE173" s="13"/>
      <c r="AT173" s="199" t="s">
        <v>218</v>
      </c>
      <c r="AU173" s="199" t="s">
        <v>88</v>
      </c>
      <c r="AV173" s="13" t="s">
        <v>88</v>
      </c>
      <c r="AW173" s="13" t="s">
        <v>35</v>
      </c>
      <c r="AX173" s="13" t="s">
        <v>79</v>
      </c>
      <c r="AY173" s="199" t="s">
        <v>205</v>
      </c>
    </row>
    <row r="174" s="14" customFormat="1">
      <c r="A174" s="14"/>
      <c r="B174" s="206"/>
      <c r="C174" s="14"/>
      <c r="D174" s="192" t="s">
        <v>218</v>
      </c>
      <c r="E174" s="207" t="s">
        <v>1</v>
      </c>
      <c r="F174" s="208" t="s">
        <v>220</v>
      </c>
      <c r="G174" s="14"/>
      <c r="H174" s="209">
        <v>4220</v>
      </c>
      <c r="I174" s="210"/>
      <c r="J174" s="14"/>
      <c r="K174" s="14"/>
      <c r="L174" s="206"/>
      <c r="M174" s="211"/>
      <c r="N174" s="212"/>
      <c r="O174" s="212"/>
      <c r="P174" s="212"/>
      <c r="Q174" s="212"/>
      <c r="R174" s="212"/>
      <c r="S174" s="212"/>
      <c r="T174" s="213"/>
      <c r="U174" s="14"/>
      <c r="V174" s="14"/>
      <c r="W174" s="14"/>
      <c r="X174" s="14"/>
      <c r="Y174" s="14"/>
      <c r="Z174" s="14"/>
      <c r="AA174" s="14"/>
      <c r="AB174" s="14"/>
      <c r="AC174" s="14"/>
      <c r="AD174" s="14"/>
      <c r="AE174" s="14"/>
      <c r="AT174" s="207" t="s">
        <v>218</v>
      </c>
      <c r="AU174" s="207" t="s">
        <v>88</v>
      </c>
      <c r="AV174" s="14" t="s">
        <v>212</v>
      </c>
      <c r="AW174" s="14" t="s">
        <v>35</v>
      </c>
      <c r="AX174" s="14" t="s">
        <v>86</v>
      </c>
      <c r="AY174" s="207" t="s">
        <v>205</v>
      </c>
    </row>
    <row r="175" s="2" customFormat="1" ht="24.15" customHeight="1">
      <c r="A175" s="38"/>
      <c r="B175" s="179"/>
      <c r="C175" s="180" t="s">
        <v>272</v>
      </c>
      <c r="D175" s="180" t="s">
        <v>207</v>
      </c>
      <c r="E175" s="181" t="s">
        <v>280</v>
      </c>
      <c r="F175" s="182" t="s">
        <v>281</v>
      </c>
      <c r="G175" s="183" t="s">
        <v>210</v>
      </c>
      <c r="H175" s="184">
        <v>2250</v>
      </c>
      <c r="I175" s="185"/>
      <c r="J175" s="184">
        <f>ROUND(I175*H175,2)</f>
        <v>0</v>
      </c>
      <c r="K175" s="182" t="s">
        <v>234</v>
      </c>
      <c r="L175" s="39"/>
      <c r="M175" s="186" t="s">
        <v>1</v>
      </c>
      <c r="N175" s="187" t="s">
        <v>44</v>
      </c>
      <c r="O175" s="77"/>
      <c r="P175" s="188">
        <f>O175*H175</f>
        <v>0</v>
      </c>
      <c r="Q175" s="188">
        <v>0</v>
      </c>
      <c r="R175" s="188">
        <f>Q175*H175</f>
        <v>0</v>
      </c>
      <c r="S175" s="188">
        <v>0</v>
      </c>
      <c r="T175" s="189">
        <f>S175*H175</f>
        <v>0</v>
      </c>
      <c r="U175" s="38"/>
      <c r="V175" s="38"/>
      <c r="W175" s="38"/>
      <c r="X175" s="38"/>
      <c r="Y175" s="38"/>
      <c r="Z175" s="38"/>
      <c r="AA175" s="38"/>
      <c r="AB175" s="38"/>
      <c r="AC175" s="38"/>
      <c r="AD175" s="38"/>
      <c r="AE175" s="38"/>
      <c r="AR175" s="190" t="s">
        <v>212</v>
      </c>
      <c r="AT175" s="190" t="s">
        <v>207</v>
      </c>
      <c r="AU175" s="190" t="s">
        <v>88</v>
      </c>
      <c r="AY175" s="19" t="s">
        <v>205</v>
      </c>
      <c r="BE175" s="191">
        <f>IF(N175="základní",J175,0)</f>
        <v>0</v>
      </c>
      <c r="BF175" s="191">
        <f>IF(N175="snížená",J175,0)</f>
        <v>0</v>
      </c>
      <c r="BG175" s="191">
        <f>IF(N175="zákl. přenesená",J175,0)</f>
        <v>0</v>
      </c>
      <c r="BH175" s="191">
        <f>IF(N175="sníž. přenesená",J175,0)</f>
        <v>0</v>
      </c>
      <c r="BI175" s="191">
        <f>IF(N175="nulová",J175,0)</f>
        <v>0</v>
      </c>
      <c r="BJ175" s="19" t="s">
        <v>86</v>
      </c>
      <c r="BK175" s="191">
        <f>ROUND(I175*H175,2)</f>
        <v>0</v>
      </c>
      <c r="BL175" s="19" t="s">
        <v>212</v>
      </c>
      <c r="BM175" s="190" t="s">
        <v>688</v>
      </c>
    </row>
    <row r="176" s="2" customFormat="1">
      <c r="A176" s="38"/>
      <c r="B176" s="39"/>
      <c r="C176" s="38"/>
      <c r="D176" s="192" t="s">
        <v>214</v>
      </c>
      <c r="E176" s="38"/>
      <c r="F176" s="193" t="s">
        <v>283</v>
      </c>
      <c r="G176" s="38"/>
      <c r="H176" s="38"/>
      <c r="I176" s="194"/>
      <c r="J176" s="38"/>
      <c r="K176" s="38"/>
      <c r="L176" s="39"/>
      <c r="M176" s="195"/>
      <c r="N176" s="196"/>
      <c r="O176" s="77"/>
      <c r="P176" s="77"/>
      <c r="Q176" s="77"/>
      <c r="R176" s="77"/>
      <c r="S176" s="77"/>
      <c r="T176" s="78"/>
      <c r="U176" s="38"/>
      <c r="V176" s="38"/>
      <c r="W176" s="38"/>
      <c r="X176" s="38"/>
      <c r="Y176" s="38"/>
      <c r="Z176" s="38"/>
      <c r="AA176" s="38"/>
      <c r="AB176" s="38"/>
      <c r="AC176" s="38"/>
      <c r="AD176" s="38"/>
      <c r="AE176" s="38"/>
      <c r="AT176" s="19" t="s">
        <v>214</v>
      </c>
      <c r="AU176" s="19" t="s">
        <v>88</v>
      </c>
    </row>
    <row r="177" s="2" customFormat="1">
      <c r="A177" s="38"/>
      <c r="B177" s="39"/>
      <c r="C177" s="38"/>
      <c r="D177" s="192" t="s">
        <v>237</v>
      </c>
      <c r="E177" s="38"/>
      <c r="F177" s="197" t="s">
        <v>284</v>
      </c>
      <c r="G177" s="38"/>
      <c r="H177" s="38"/>
      <c r="I177" s="194"/>
      <c r="J177" s="38"/>
      <c r="K177" s="38"/>
      <c r="L177" s="39"/>
      <c r="M177" s="195"/>
      <c r="N177" s="196"/>
      <c r="O177" s="77"/>
      <c r="P177" s="77"/>
      <c r="Q177" s="77"/>
      <c r="R177" s="77"/>
      <c r="S177" s="77"/>
      <c r="T177" s="78"/>
      <c r="U177" s="38"/>
      <c r="V177" s="38"/>
      <c r="W177" s="38"/>
      <c r="X177" s="38"/>
      <c r="Y177" s="38"/>
      <c r="Z177" s="38"/>
      <c r="AA177" s="38"/>
      <c r="AB177" s="38"/>
      <c r="AC177" s="38"/>
      <c r="AD177" s="38"/>
      <c r="AE177" s="38"/>
      <c r="AT177" s="19" t="s">
        <v>237</v>
      </c>
      <c r="AU177" s="19" t="s">
        <v>88</v>
      </c>
    </row>
    <row r="178" s="15" customFormat="1">
      <c r="A178" s="15"/>
      <c r="B178" s="223"/>
      <c r="C178" s="15"/>
      <c r="D178" s="192" t="s">
        <v>218</v>
      </c>
      <c r="E178" s="224" t="s">
        <v>1</v>
      </c>
      <c r="F178" s="225" t="s">
        <v>689</v>
      </c>
      <c r="G178" s="15"/>
      <c r="H178" s="224" t="s">
        <v>1</v>
      </c>
      <c r="I178" s="226"/>
      <c r="J178" s="15"/>
      <c r="K178" s="15"/>
      <c r="L178" s="223"/>
      <c r="M178" s="227"/>
      <c r="N178" s="228"/>
      <c r="O178" s="228"/>
      <c r="P178" s="228"/>
      <c r="Q178" s="228"/>
      <c r="R178" s="228"/>
      <c r="S178" s="228"/>
      <c r="T178" s="229"/>
      <c r="U178" s="15"/>
      <c r="V178" s="15"/>
      <c r="W178" s="15"/>
      <c r="X178" s="15"/>
      <c r="Y178" s="15"/>
      <c r="Z178" s="15"/>
      <c r="AA178" s="15"/>
      <c r="AB178" s="15"/>
      <c r="AC178" s="15"/>
      <c r="AD178" s="15"/>
      <c r="AE178" s="15"/>
      <c r="AT178" s="224" t="s">
        <v>218</v>
      </c>
      <c r="AU178" s="224" t="s">
        <v>88</v>
      </c>
      <c r="AV178" s="15" t="s">
        <v>86</v>
      </c>
      <c r="AW178" s="15" t="s">
        <v>35</v>
      </c>
      <c r="AX178" s="15" t="s">
        <v>79</v>
      </c>
      <c r="AY178" s="224" t="s">
        <v>205</v>
      </c>
    </row>
    <row r="179" s="13" customFormat="1">
      <c r="A179" s="13"/>
      <c r="B179" s="198"/>
      <c r="C179" s="13"/>
      <c r="D179" s="192" t="s">
        <v>218</v>
      </c>
      <c r="E179" s="199" t="s">
        <v>1</v>
      </c>
      <c r="F179" s="200" t="s">
        <v>690</v>
      </c>
      <c r="G179" s="13"/>
      <c r="H179" s="201">
        <v>2250</v>
      </c>
      <c r="I179" s="202"/>
      <c r="J179" s="13"/>
      <c r="K179" s="13"/>
      <c r="L179" s="198"/>
      <c r="M179" s="203"/>
      <c r="N179" s="204"/>
      <c r="O179" s="204"/>
      <c r="P179" s="204"/>
      <c r="Q179" s="204"/>
      <c r="R179" s="204"/>
      <c r="S179" s="204"/>
      <c r="T179" s="205"/>
      <c r="U179" s="13"/>
      <c r="V179" s="13"/>
      <c r="W179" s="13"/>
      <c r="X179" s="13"/>
      <c r="Y179" s="13"/>
      <c r="Z179" s="13"/>
      <c r="AA179" s="13"/>
      <c r="AB179" s="13"/>
      <c r="AC179" s="13"/>
      <c r="AD179" s="13"/>
      <c r="AE179" s="13"/>
      <c r="AT179" s="199" t="s">
        <v>218</v>
      </c>
      <c r="AU179" s="199" t="s">
        <v>88</v>
      </c>
      <c r="AV179" s="13" t="s">
        <v>88</v>
      </c>
      <c r="AW179" s="13" t="s">
        <v>35</v>
      </c>
      <c r="AX179" s="13" t="s">
        <v>79</v>
      </c>
      <c r="AY179" s="199" t="s">
        <v>205</v>
      </c>
    </row>
    <row r="180" s="14" customFormat="1">
      <c r="A180" s="14"/>
      <c r="B180" s="206"/>
      <c r="C180" s="14"/>
      <c r="D180" s="192" t="s">
        <v>218</v>
      </c>
      <c r="E180" s="207" t="s">
        <v>1</v>
      </c>
      <c r="F180" s="208" t="s">
        <v>220</v>
      </c>
      <c r="G180" s="14"/>
      <c r="H180" s="209">
        <v>2250</v>
      </c>
      <c r="I180" s="210"/>
      <c r="J180" s="14"/>
      <c r="K180" s="14"/>
      <c r="L180" s="206"/>
      <c r="M180" s="211"/>
      <c r="N180" s="212"/>
      <c r="O180" s="212"/>
      <c r="P180" s="212"/>
      <c r="Q180" s="212"/>
      <c r="R180" s="212"/>
      <c r="S180" s="212"/>
      <c r="T180" s="213"/>
      <c r="U180" s="14"/>
      <c r="V180" s="14"/>
      <c r="W180" s="14"/>
      <c r="X180" s="14"/>
      <c r="Y180" s="14"/>
      <c r="Z180" s="14"/>
      <c r="AA180" s="14"/>
      <c r="AB180" s="14"/>
      <c r="AC180" s="14"/>
      <c r="AD180" s="14"/>
      <c r="AE180" s="14"/>
      <c r="AT180" s="207" t="s">
        <v>218</v>
      </c>
      <c r="AU180" s="207" t="s">
        <v>88</v>
      </c>
      <c r="AV180" s="14" t="s">
        <v>212</v>
      </c>
      <c r="AW180" s="14" t="s">
        <v>35</v>
      </c>
      <c r="AX180" s="14" t="s">
        <v>86</v>
      </c>
      <c r="AY180" s="207" t="s">
        <v>205</v>
      </c>
    </row>
    <row r="181" s="2" customFormat="1" ht="24.15" customHeight="1">
      <c r="A181" s="38"/>
      <c r="B181" s="179"/>
      <c r="C181" s="180" t="s">
        <v>225</v>
      </c>
      <c r="D181" s="180" t="s">
        <v>207</v>
      </c>
      <c r="E181" s="181" t="s">
        <v>287</v>
      </c>
      <c r="F181" s="182" t="s">
        <v>288</v>
      </c>
      <c r="G181" s="183" t="s">
        <v>210</v>
      </c>
      <c r="H181" s="184">
        <v>6299</v>
      </c>
      <c r="I181" s="185"/>
      <c r="J181" s="184">
        <f>ROUND(I181*H181,2)</f>
        <v>0</v>
      </c>
      <c r="K181" s="182" t="s">
        <v>234</v>
      </c>
      <c r="L181" s="39"/>
      <c r="M181" s="186" t="s">
        <v>1</v>
      </c>
      <c r="N181" s="187" t="s">
        <v>44</v>
      </c>
      <c r="O181" s="77"/>
      <c r="P181" s="188">
        <f>O181*H181</f>
        <v>0</v>
      </c>
      <c r="Q181" s="188">
        <v>0</v>
      </c>
      <c r="R181" s="188">
        <f>Q181*H181</f>
        <v>0</v>
      </c>
      <c r="S181" s="188">
        <v>0</v>
      </c>
      <c r="T181" s="189">
        <f>S181*H181</f>
        <v>0</v>
      </c>
      <c r="U181" s="38"/>
      <c r="V181" s="38"/>
      <c r="W181" s="38"/>
      <c r="X181" s="38"/>
      <c r="Y181" s="38"/>
      <c r="Z181" s="38"/>
      <c r="AA181" s="38"/>
      <c r="AB181" s="38"/>
      <c r="AC181" s="38"/>
      <c r="AD181" s="38"/>
      <c r="AE181" s="38"/>
      <c r="AR181" s="190" t="s">
        <v>212</v>
      </c>
      <c r="AT181" s="190" t="s">
        <v>207</v>
      </c>
      <c r="AU181" s="190" t="s">
        <v>88</v>
      </c>
      <c r="AY181" s="19" t="s">
        <v>205</v>
      </c>
      <c r="BE181" s="191">
        <f>IF(N181="základní",J181,0)</f>
        <v>0</v>
      </c>
      <c r="BF181" s="191">
        <f>IF(N181="snížená",J181,0)</f>
        <v>0</v>
      </c>
      <c r="BG181" s="191">
        <f>IF(N181="zákl. přenesená",J181,0)</f>
        <v>0</v>
      </c>
      <c r="BH181" s="191">
        <f>IF(N181="sníž. přenesená",J181,0)</f>
        <v>0</v>
      </c>
      <c r="BI181" s="191">
        <f>IF(N181="nulová",J181,0)</f>
        <v>0</v>
      </c>
      <c r="BJ181" s="19" t="s">
        <v>86</v>
      </c>
      <c r="BK181" s="191">
        <f>ROUND(I181*H181,2)</f>
        <v>0</v>
      </c>
      <c r="BL181" s="19" t="s">
        <v>212</v>
      </c>
      <c r="BM181" s="190" t="s">
        <v>691</v>
      </c>
    </row>
    <row r="182" s="2" customFormat="1">
      <c r="A182" s="38"/>
      <c r="B182" s="39"/>
      <c r="C182" s="38"/>
      <c r="D182" s="192" t="s">
        <v>214</v>
      </c>
      <c r="E182" s="38"/>
      <c r="F182" s="193" t="s">
        <v>290</v>
      </c>
      <c r="G182" s="38"/>
      <c r="H182" s="38"/>
      <c r="I182" s="194"/>
      <c r="J182" s="38"/>
      <c r="K182" s="38"/>
      <c r="L182" s="39"/>
      <c r="M182" s="195"/>
      <c r="N182" s="196"/>
      <c r="O182" s="77"/>
      <c r="P182" s="77"/>
      <c r="Q182" s="77"/>
      <c r="R182" s="77"/>
      <c r="S182" s="77"/>
      <c r="T182" s="78"/>
      <c r="U182" s="38"/>
      <c r="V182" s="38"/>
      <c r="W182" s="38"/>
      <c r="X182" s="38"/>
      <c r="Y182" s="38"/>
      <c r="Z182" s="38"/>
      <c r="AA182" s="38"/>
      <c r="AB182" s="38"/>
      <c r="AC182" s="38"/>
      <c r="AD182" s="38"/>
      <c r="AE182" s="38"/>
      <c r="AT182" s="19" t="s">
        <v>214</v>
      </c>
      <c r="AU182" s="19" t="s">
        <v>88</v>
      </c>
    </row>
    <row r="183" s="2" customFormat="1">
      <c r="A183" s="38"/>
      <c r="B183" s="39"/>
      <c r="C183" s="38"/>
      <c r="D183" s="192" t="s">
        <v>237</v>
      </c>
      <c r="E183" s="38"/>
      <c r="F183" s="197" t="s">
        <v>291</v>
      </c>
      <c r="G183" s="38"/>
      <c r="H183" s="38"/>
      <c r="I183" s="194"/>
      <c r="J183" s="38"/>
      <c r="K183" s="38"/>
      <c r="L183" s="39"/>
      <c r="M183" s="195"/>
      <c r="N183" s="196"/>
      <c r="O183" s="77"/>
      <c r="P183" s="77"/>
      <c r="Q183" s="77"/>
      <c r="R183" s="77"/>
      <c r="S183" s="77"/>
      <c r="T183" s="78"/>
      <c r="U183" s="38"/>
      <c r="V183" s="38"/>
      <c r="W183" s="38"/>
      <c r="X183" s="38"/>
      <c r="Y183" s="38"/>
      <c r="Z183" s="38"/>
      <c r="AA183" s="38"/>
      <c r="AB183" s="38"/>
      <c r="AC183" s="38"/>
      <c r="AD183" s="38"/>
      <c r="AE183" s="38"/>
      <c r="AT183" s="19" t="s">
        <v>237</v>
      </c>
      <c r="AU183" s="19" t="s">
        <v>88</v>
      </c>
    </row>
    <row r="184" s="15" customFormat="1">
      <c r="A184" s="15"/>
      <c r="B184" s="223"/>
      <c r="C184" s="15"/>
      <c r="D184" s="192" t="s">
        <v>218</v>
      </c>
      <c r="E184" s="224" t="s">
        <v>1</v>
      </c>
      <c r="F184" s="225" t="s">
        <v>669</v>
      </c>
      <c r="G184" s="15"/>
      <c r="H184" s="224" t="s">
        <v>1</v>
      </c>
      <c r="I184" s="226"/>
      <c r="J184" s="15"/>
      <c r="K184" s="15"/>
      <c r="L184" s="223"/>
      <c r="M184" s="227"/>
      <c r="N184" s="228"/>
      <c r="O184" s="228"/>
      <c r="P184" s="228"/>
      <c r="Q184" s="228"/>
      <c r="R184" s="228"/>
      <c r="S184" s="228"/>
      <c r="T184" s="229"/>
      <c r="U184" s="15"/>
      <c r="V184" s="15"/>
      <c r="W184" s="15"/>
      <c r="X184" s="15"/>
      <c r="Y184" s="15"/>
      <c r="Z184" s="15"/>
      <c r="AA184" s="15"/>
      <c r="AB184" s="15"/>
      <c r="AC184" s="15"/>
      <c r="AD184" s="15"/>
      <c r="AE184" s="15"/>
      <c r="AT184" s="224" t="s">
        <v>218</v>
      </c>
      <c r="AU184" s="224" t="s">
        <v>88</v>
      </c>
      <c r="AV184" s="15" t="s">
        <v>86</v>
      </c>
      <c r="AW184" s="15" t="s">
        <v>35</v>
      </c>
      <c r="AX184" s="15" t="s">
        <v>79</v>
      </c>
      <c r="AY184" s="224" t="s">
        <v>205</v>
      </c>
    </row>
    <row r="185" s="13" customFormat="1">
      <c r="A185" s="13"/>
      <c r="B185" s="198"/>
      <c r="C185" s="13"/>
      <c r="D185" s="192" t="s">
        <v>218</v>
      </c>
      <c r="E185" s="199" t="s">
        <v>1</v>
      </c>
      <c r="F185" s="200" t="s">
        <v>692</v>
      </c>
      <c r="G185" s="13"/>
      <c r="H185" s="201">
        <v>4065</v>
      </c>
      <c r="I185" s="202"/>
      <c r="J185" s="13"/>
      <c r="K185" s="13"/>
      <c r="L185" s="198"/>
      <c r="M185" s="203"/>
      <c r="N185" s="204"/>
      <c r="O185" s="204"/>
      <c r="P185" s="204"/>
      <c r="Q185" s="204"/>
      <c r="R185" s="204"/>
      <c r="S185" s="204"/>
      <c r="T185" s="205"/>
      <c r="U185" s="13"/>
      <c r="V185" s="13"/>
      <c r="W185" s="13"/>
      <c r="X185" s="13"/>
      <c r="Y185" s="13"/>
      <c r="Z185" s="13"/>
      <c r="AA185" s="13"/>
      <c r="AB185" s="13"/>
      <c r="AC185" s="13"/>
      <c r="AD185" s="13"/>
      <c r="AE185" s="13"/>
      <c r="AT185" s="199" t="s">
        <v>218</v>
      </c>
      <c r="AU185" s="199" t="s">
        <v>88</v>
      </c>
      <c r="AV185" s="13" t="s">
        <v>88</v>
      </c>
      <c r="AW185" s="13" t="s">
        <v>35</v>
      </c>
      <c r="AX185" s="13" t="s">
        <v>79</v>
      </c>
      <c r="AY185" s="199" t="s">
        <v>205</v>
      </c>
    </row>
    <row r="186" s="15" customFormat="1">
      <c r="A186" s="15"/>
      <c r="B186" s="223"/>
      <c r="C186" s="15"/>
      <c r="D186" s="192" t="s">
        <v>218</v>
      </c>
      <c r="E186" s="224" t="s">
        <v>1</v>
      </c>
      <c r="F186" s="225" t="s">
        <v>693</v>
      </c>
      <c r="G186" s="15"/>
      <c r="H186" s="224" t="s">
        <v>1</v>
      </c>
      <c r="I186" s="226"/>
      <c r="J186" s="15"/>
      <c r="K186" s="15"/>
      <c r="L186" s="223"/>
      <c r="M186" s="227"/>
      <c r="N186" s="228"/>
      <c r="O186" s="228"/>
      <c r="P186" s="228"/>
      <c r="Q186" s="228"/>
      <c r="R186" s="228"/>
      <c r="S186" s="228"/>
      <c r="T186" s="229"/>
      <c r="U186" s="15"/>
      <c r="V186" s="15"/>
      <c r="W186" s="15"/>
      <c r="X186" s="15"/>
      <c r="Y186" s="15"/>
      <c r="Z186" s="15"/>
      <c r="AA186" s="15"/>
      <c r="AB186" s="15"/>
      <c r="AC186" s="15"/>
      <c r="AD186" s="15"/>
      <c r="AE186" s="15"/>
      <c r="AT186" s="224" t="s">
        <v>218</v>
      </c>
      <c r="AU186" s="224" t="s">
        <v>88</v>
      </c>
      <c r="AV186" s="15" t="s">
        <v>86</v>
      </c>
      <c r="AW186" s="15" t="s">
        <v>35</v>
      </c>
      <c r="AX186" s="15" t="s">
        <v>79</v>
      </c>
      <c r="AY186" s="224" t="s">
        <v>205</v>
      </c>
    </row>
    <row r="187" s="13" customFormat="1">
      <c r="A187" s="13"/>
      <c r="B187" s="198"/>
      <c r="C187" s="13"/>
      <c r="D187" s="192" t="s">
        <v>218</v>
      </c>
      <c r="E187" s="199" t="s">
        <v>1</v>
      </c>
      <c r="F187" s="200" t="s">
        <v>694</v>
      </c>
      <c r="G187" s="13"/>
      <c r="H187" s="201">
        <v>2234</v>
      </c>
      <c r="I187" s="202"/>
      <c r="J187" s="13"/>
      <c r="K187" s="13"/>
      <c r="L187" s="198"/>
      <c r="M187" s="203"/>
      <c r="N187" s="204"/>
      <c r="O187" s="204"/>
      <c r="P187" s="204"/>
      <c r="Q187" s="204"/>
      <c r="R187" s="204"/>
      <c r="S187" s="204"/>
      <c r="T187" s="205"/>
      <c r="U187" s="13"/>
      <c r="V187" s="13"/>
      <c r="W187" s="13"/>
      <c r="X187" s="13"/>
      <c r="Y187" s="13"/>
      <c r="Z187" s="13"/>
      <c r="AA187" s="13"/>
      <c r="AB187" s="13"/>
      <c r="AC187" s="13"/>
      <c r="AD187" s="13"/>
      <c r="AE187" s="13"/>
      <c r="AT187" s="199" t="s">
        <v>218</v>
      </c>
      <c r="AU187" s="199" t="s">
        <v>88</v>
      </c>
      <c r="AV187" s="13" t="s">
        <v>88</v>
      </c>
      <c r="AW187" s="13" t="s">
        <v>35</v>
      </c>
      <c r="AX187" s="13" t="s">
        <v>79</v>
      </c>
      <c r="AY187" s="199" t="s">
        <v>205</v>
      </c>
    </row>
    <row r="188" s="14" customFormat="1">
      <c r="A188" s="14"/>
      <c r="B188" s="206"/>
      <c r="C188" s="14"/>
      <c r="D188" s="192" t="s">
        <v>218</v>
      </c>
      <c r="E188" s="207" t="s">
        <v>1</v>
      </c>
      <c r="F188" s="208" t="s">
        <v>220</v>
      </c>
      <c r="G188" s="14"/>
      <c r="H188" s="209">
        <v>6299</v>
      </c>
      <c r="I188" s="210"/>
      <c r="J188" s="14"/>
      <c r="K188" s="14"/>
      <c r="L188" s="206"/>
      <c r="M188" s="211"/>
      <c r="N188" s="212"/>
      <c r="O188" s="212"/>
      <c r="P188" s="212"/>
      <c r="Q188" s="212"/>
      <c r="R188" s="212"/>
      <c r="S188" s="212"/>
      <c r="T188" s="213"/>
      <c r="U188" s="14"/>
      <c r="V188" s="14"/>
      <c r="W188" s="14"/>
      <c r="X188" s="14"/>
      <c r="Y188" s="14"/>
      <c r="Z188" s="14"/>
      <c r="AA188" s="14"/>
      <c r="AB188" s="14"/>
      <c r="AC188" s="14"/>
      <c r="AD188" s="14"/>
      <c r="AE188" s="14"/>
      <c r="AT188" s="207" t="s">
        <v>218</v>
      </c>
      <c r="AU188" s="207" t="s">
        <v>88</v>
      </c>
      <c r="AV188" s="14" t="s">
        <v>212</v>
      </c>
      <c r="AW188" s="14" t="s">
        <v>35</v>
      </c>
      <c r="AX188" s="14" t="s">
        <v>86</v>
      </c>
      <c r="AY188" s="207" t="s">
        <v>205</v>
      </c>
    </row>
    <row r="189" s="2" customFormat="1" ht="16.5" customHeight="1">
      <c r="A189" s="38"/>
      <c r="B189" s="179"/>
      <c r="C189" s="214" t="s">
        <v>286</v>
      </c>
      <c r="D189" s="214" t="s">
        <v>221</v>
      </c>
      <c r="E189" s="215" t="s">
        <v>295</v>
      </c>
      <c r="F189" s="216" t="s">
        <v>296</v>
      </c>
      <c r="G189" s="217" t="s">
        <v>297</v>
      </c>
      <c r="H189" s="218">
        <v>94.489999999999995</v>
      </c>
      <c r="I189" s="219"/>
      <c r="J189" s="218">
        <f>ROUND(I189*H189,2)</f>
        <v>0</v>
      </c>
      <c r="K189" s="216" t="s">
        <v>234</v>
      </c>
      <c r="L189" s="220"/>
      <c r="M189" s="221" t="s">
        <v>1</v>
      </c>
      <c r="N189" s="222" t="s">
        <v>44</v>
      </c>
      <c r="O189" s="77"/>
      <c r="P189" s="188">
        <f>O189*H189</f>
        <v>0</v>
      </c>
      <c r="Q189" s="188">
        <v>0.001</v>
      </c>
      <c r="R189" s="188">
        <f>Q189*H189</f>
        <v>0.094489999999999991</v>
      </c>
      <c r="S189" s="188">
        <v>0</v>
      </c>
      <c r="T189" s="189">
        <f>S189*H189</f>
        <v>0</v>
      </c>
      <c r="U189" s="38"/>
      <c r="V189" s="38"/>
      <c r="W189" s="38"/>
      <c r="X189" s="38"/>
      <c r="Y189" s="38"/>
      <c r="Z189" s="38"/>
      <c r="AA189" s="38"/>
      <c r="AB189" s="38"/>
      <c r="AC189" s="38"/>
      <c r="AD189" s="38"/>
      <c r="AE189" s="38"/>
      <c r="AR189" s="190" t="s">
        <v>225</v>
      </c>
      <c r="AT189" s="190" t="s">
        <v>221</v>
      </c>
      <c r="AU189" s="190" t="s">
        <v>88</v>
      </c>
      <c r="AY189" s="19" t="s">
        <v>205</v>
      </c>
      <c r="BE189" s="191">
        <f>IF(N189="základní",J189,0)</f>
        <v>0</v>
      </c>
      <c r="BF189" s="191">
        <f>IF(N189="snížená",J189,0)</f>
        <v>0</v>
      </c>
      <c r="BG189" s="191">
        <f>IF(N189="zákl. přenesená",J189,0)</f>
        <v>0</v>
      </c>
      <c r="BH189" s="191">
        <f>IF(N189="sníž. přenesená",J189,0)</f>
        <v>0</v>
      </c>
      <c r="BI189" s="191">
        <f>IF(N189="nulová",J189,0)</f>
        <v>0</v>
      </c>
      <c r="BJ189" s="19" t="s">
        <v>86</v>
      </c>
      <c r="BK189" s="191">
        <f>ROUND(I189*H189,2)</f>
        <v>0</v>
      </c>
      <c r="BL189" s="19" t="s">
        <v>212</v>
      </c>
      <c r="BM189" s="190" t="s">
        <v>695</v>
      </c>
    </row>
    <row r="190" s="2" customFormat="1">
      <c r="A190" s="38"/>
      <c r="B190" s="39"/>
      <c r="C190" s="38"/>
      <c r="D190" s="192" t="s">
        <v>214</v>
      </c>
      <c r="E190" s="38"/>
      <c r="F190" s="193" t="s">
        <v>296</v>
      </c>
      <c r="G190" s="38"/>
      <c r="H190" s="38"/>
      <c r="I190" s="194"/>
      <c r="J190" s="38"/>
      <c r="K190" s="38"/>
      <c r="L190" s="39"/>
      <c r="M190" s="195"/>
      <c r="N190" s="196"/>
      <c r="O190" s="77"/>
      <c r="P190" s="77"/>
      <c r="Q190" s="77"/>
      <c r="R190" s="77"/>
      <c r="S190" s="77"/>
      <c r="T190" s="78"/>
      <c r="U190" s="38"/>
      <c r="V190" s="38"/>
      <c r="W190" s="38"/>
      <c r="X190" s="38"/>
      <c r="Y190" s="38"/>
      <c r="Z190" s="38"/>
      <c r="AA190" s="38"/>
      <c r="AB190" s="38"/>
      <c r="AC190" s="38"/>
      <c r="AD190" s="38"/>
      <c r="AE190" s="38"/>
      <c r="AT190" s="19" t="s">
        <v>214</v>
      </c>
      <c r="AU190" s="19" t="s">
        <v>88</v>
      </c>
    </row>
    <row r="191" s="13" customFormat="1">
      <c r="A191" s="13"/>
      <c r="B191" s="198"/>
      <c r="C191" s="13"/>
      <c r="D191" s="192" t="s">
        <v>218</v>
      </c>
      <c r="E191" s="13"/>
      <c r="F191" s="200" t="s">
        <v>696</v>
      </c>
      <c r="G191" s="13"/>
      <c r="H191" s="201">
        <v>94.489999999999995</v>
      </c>
      <c r="I191" s="202"/>
      <c r="J191" s="13"/>
      <c r="K191" s="13"/>
      <c r="L191" s="198"/>
      <c r="M191" s="203"/>
      <c r="N191" s="204"/>
      <c r="O191" s="204"/>
      <c r="P191" s="204"/>
      <c r="Q191" s="204"/>
      <c r="R191" s="204"/>
      <c r="S191" s="204"/>
      <c r="T191" s="205"/>
      <c r="U191" s="13"/>
      <c r="V191" s="13"/>
      <c r="W191" s="13"/>
      <c r="X191" s="13"/>
      <c r="Y191" s="13"/>
      <c r="Z191" s="13"/>
      <c r="AA191" s="13"/>
      <c r="AB191" s="13"/>
      <c r="AC191" s="13"/>
      <c r="AD191" s="13"/>
      <c r="AE191" s="13"/>
      <c r="AT191" s="199" t="s">
        <v>218</v>
      </c>
      <c r="AU191" s="199" t="s">
        <v>88</v>
      </c>
      <c r="AV191" s="13" t="s">
        <v>88</v>
      </c>
      <c r="AW191" s="13" t="s">
        <v>3</v>
      </c>
      <c r="AX191" s="13" t="s">
        <v>86</v>
      </c>
      <c r="AY191" s="199" t="s">
        <v>205</v>
      </c>
    </row>
    <row r="192" s="2" customFormat="1" ht="21.75" customHeight="1">
      <c r="A192" s="38"/>
      <c r="B192" s="179"/>
      <c r="C192" s="180" t="s">
        <v>294</v>
      </c>
      <c r="D192" s="180" t="s">
        <v>207</v>
      </c>
      <c r="E192" s="181" t="s">
        <v>310</v>
      </c>
      <c r="F192" s="182" t="s">
        <v>311</v>
      </c>
      <c r="G192" s="183" t="s">
        <v>210</v>
      </c>
      <c r="H192" s="184">
        <v>5552</v>
      </c>
      <c r="I192" s="185"/>
      <c r="J192" s="184">
        <f>ROUND(I192*H192,2)</f>
        <v>0</v>
      </c>
      <c r="K192" s="182" t="s">
        <v>234</v>
      </c>
      <c r="L192" s="39"/>
      <c r="M192" s="186" t="s">
        <v>1</v>
      </c>
      <c r="N192" s="187" t="s">
        <v>44</v>
      </c>
      <c r="O192" s="77"/>
      <c r="P192" s="188">
        <f>O192*H192</f>
        <v>0</v>
      </c>
      <c r="Q192" s="188">
        <v>0</v>
      </c>
      <c r="R192" s="188">
        <f>Q192*H192</f>
        <v>0</v>
      </c>
      <c r="S192" s="188">
        <v>0</v>
      </c>
      <c r="T192" s="189">
        <f>S192*H192</f>
        <v>0</v>
      </c>
      <c r="U192" s="38"/>
      <c r="V192" s="38"/>
      <c r="W192" s="38"/>
      <c r="X192" s="38"/>
      <c r="Y192" s="38"/>
      <c r="Z192" s="38"/>
      <c r="AA192" s="38"/>
      <c r="AB192" s="38"/>
      <c r="AC192" s="38"/>
      <c r="AD192" s="38"/>
      <c r="AE192" s="38"/>
      <c r="AR192" s="190" t="s">
        <v>212</v>
      </c>
      <c r="AT192" s="190" t="s">
        <v>207</v>
      </c>
      <c r="AU192" s="190" t="s">
        <v>88</v>
      </c>
      <c r="AY192" s="19" t="s">
        <v>205</v>
      </c>
      <c r="BE192" s="191">
        <f>IF(N192="základní",J192,0)</f>
        <v>0</v>
      </c>
      <c r="BF192" s="191">
        <f>IF(N192="snížená",J192,0)</f>
        <v>0</v>
      </c>
      <c r="BG192" s="191">
        <f>IF(N192="zákl. přenesená",J192,0)</f>
        <v>0</v>
      </c>
      <c r="BH192" s="191">
        <f>IF(N192="sníž. přenesená",J192,0)</f>
        <v>0</v>
      </c>
      <c r="BI192" s="191">
        <f>IF(N192="nulová",J192,0)</f>
        <v>0</v>
      </c>
      <c r="BJ192" s="19" t="s">
        <v>86</v>
      </c>
      <c r="BK192" s="191">
        <f>ROUND(I192*H192,2)</f>
        <v>0</v>
      </c>
      <c r="BL192" s="19" t="s">
        <v>212</v>
      </c>
      <c r="BM192" s="190" t="s">
        <v>697</v>
      </c>
    </row>
    <row r="193" s="2" customFormat="1">
      <c r="A193" s="38"/>
      <c r="B193" s="39"/>
      <c r="C193" s="38"/>
      <c r="D193" s="192" t="s">
        <v>214</v>
      </c>
      <c r="E193" s="38"/>
      <c r="F193" s="193" t="s">
        <v>313</v>
      </c>
      <c r="G193" s="38"/>
      <c r="H193" s="38"/>
      <c r="I193" s="194"/>
      <c r="J193" s="38"/>
      <c r="K193" s="38"/>
      <c r="L193" s="39"/>
      <c r="M193" s="195"/>
      <c r="N193" s="196"/>
      <c r="O193" s="77"/>
      <c r="P193" s="77"/>
      <c r="Q193" s="77"/>
      <c r="R193" s="77"/>
      <c r="S193" s="77"/>
      <c r="T193" s="78"/>
      <c r="U193" s="38"/>
      <c r="V193" s="38"/>
      <c r="W193" s="38"/>
      <c r="X193" s="38"/>
      <c r="Y193" s="38"/>
      <c r="Z193" s="38"/>
      <c r="AA193" s="38"/>
      <c r="AB193" s="38"/>
      <c r="AC193" s="38"/>
      <c r="AD193" s="38"/>
      <c r="AE193" s="38"/>
      <c r="AT193" s="19" t="s">
        <v>214</v>
      </c>
      <c r="AU193" s="19" t="s">
        <v>88</v>
      </c>
    </row>
    <row r="194" s="2" customFormat="1">
      <c r="A194" s="38"/>
      <c r="B194" s="39"/>
      <c r="C194" s="38"/>
      <c r="D194" s="192" t="s">
        <v>237</v>
      </c>
      <c r="E194" s="38"/>
      <c r="F194" s="197" t="s">
        <v>314</v>
      </c>
      <c r="G194" s="38"/>
      <c r="H194" s="38"/>
      <c r="I194" s="194"/>
      <c r="J194" s="38"/>
      <c r="K194" s="38"/>
      <c r="L194" s="39"/>
      <c r="M194" s="195"/>
      <c r="N194" s="196"/>
      <c r="O194" s="77"/>
      <c r="P194" s="77"/>
      <c r="Q194" s="77"/>
      <c r="R194" s="77"/>
      <c r="S194" s="77"/>
      <c r="T194" s="78"/>
      <c r="U194" s="38"/>
      <c r="V194" s="38"/>
      <c r="W194" s="38"/>
      <c r="X194" s="38"/>
      <c r="Y194" s="38"/>
      <c r="Z194" s="38"/>
      <c r="AA194" s="38"/>
      <c r="AB194" s="38"/>
      <c r="AC194" s="38"/>
      <c r="AD194" s="38"/>
      <c r="AE194" s="38"/>
      <c r="AT194" s="19" t="s">
        <v>237</v>
      </c>
      <c r="AU194" s="19" t="s">
        <v>88</v>
      </c>
    </row>
    <row r="195" s="15" customFormat="1">
      <c r="A195" s="15"/>
      <c r="B195" s="223"/>
      <c r="C195" s="15"/>
      <c r="D195" s="192" t="s">
        <v>218</v>
      </c>
      <c r="E195" s="224" t="s">
        <v>1</v>
      </c>
      <c r="F195" s="225" t="s">
        <v>583</v>
      </c>
      <c r="G195" s="15"/>
      <c r="H195" s="224" t="s">
        <v>1</v>
      </c>
      <c r="I195" s="226"/>
      <c r="J195" s="15"/>
      <c r="K195" s="15"/>
      <c r="L195" s="223"/>
      <c r="M195" s="227"/>
      <c r="N195" s="228"/>
      <c r="O195" s="228"/>
      <c r="P195" s="228"/>
      <c r="Q195" s="228"/>
      <c r="R195" s="228"/>
      <c r="S195" s="228"/>
      <c r="T195" s="229"/>
      <c r="U195" s="15"/>
      <c r="V195" s="15"/>
      <c r="W195" s="15"/>
      <c r="X195" s="15"/>
      <c r="Y195" s="15"/>
      <c r="Z195" s="15"/>
      <c r="AA195" s="15"/>
      <c r="AB195" s="15"/>
      <c r="AC195" s="15"/>
      <c r="AD195" s="15"/>
      <c r="AE195" s="15"/>
      <c r="AT195" s="224" t="s">
        <v>218</v>
      </c>
      <c r="AU195" s="224" t="s">
        <v>88</v>
      </c>
      <c r="AV195" s="15" t="s">
        <v>86</v>
      </c>
      <c r="AW195" s="15" t="s">
        <v>35</v>
      </c>
      <c r="AX195" s="15" t="s">
        <v>79</v>
      </c>
      <c r="AY195" s="224" t="s">
        <v>205</v>
      </c>
    </row>
    <row r="196" s="13" customFormat="1">
      <c r="A196" s="13"/>
      <c r="B196" s="198"/>
      <c r="C196" s="13"/>
      <c r="D196" s="192" t="s">
        <v>218</v>
      </c>
      <c r="E196" s="199" t="s">
        <v>1</v>
      </c>
      <c r="F196" s="200" t="s">
        <v>698</v>
      </c>
      <c r="G196" s="13"/>
      <c r="H196" s="201">
        <v>5552</v>
      </c>
      <c r="I196" s="202"/>
      <c r="J196" s="13"/>
      <c r="K196" s="13"/>
      <c r="L196" s="198"/>
      <c r="M196" s="203"/>
      <c r="N196" s="204"/>
      <c r="O196" s="204"/>
      <c r="P196" s="204"/>
      <c r="Q196" s="204"/>
      <c r="R196" s="204"/>
      <c r="S196" s="204"/>
      <c r="T196" s="205"/>
      <c r="U196" s="13"/>
      <c r="V196" s="13"/>
      <c r="W196" s="13"/>
      <c r="X196" s="13"/>
      <c r="Y196" s="13"/>
      <c r="Z196" s="13"/>
      <c r="AA196" s="13"/>
      <c r="AB196" s="13"/>
      <c r="AC196" s="13"/>
      <c r="AD196" s="13"/>
      <c r="AE196" s="13"/>
      <c r="AT196" s="199" t="s">
        <v>218</v>
      </c>
      <c r="AU196" s="199" t="s">
        <v>88</v>
      </c>
      <c r="AV196" s="13" t="s">
        <v>88</v>
      </c>
      <c r="AW196" s="13" t="s">
        <v>35</v>
      </c>
      <c r="AX196" s="13" t="s">
        <v>79</v>
      </c>
      <c r="AY196" s="199" t="s">
        <v>205</v>
      </c>
    </row>
    <row r="197" s="14" customFormat="1">
      <c r="A197" s="14"/>
      <c r="B197" s="206"/>
      <c r="C197" s="14"/>
      <c r="D197" s="192" t="s">
        <v>218</v>
      </c>
      <c r="E197" s="207" t="s">
        <v>1</v>
      </c>
      <c r="F197" s="208" t="s">
        <v>220</v>
      </c>
      <c r="G197" s="14"/>
      <c r="H197" s="209">
        <v>5552</v>
      </c>
      <c r="I197" s="210"/>
      <c r="J197" s="14"/>
      <c r="K197" s="14"/>
      <c r="L197" s="206"/>
      <c r="M197" s="211"/>
      <c r="N197" s="212"/>
      <c r="O197" s="212"/>
      <c r="P197" s="212"/>
      <c r="Q197" s="212"/>
      <c r="R197" s="212"/>
      <c r="S197" s="212"/>
      <c r="T197" s="213"/>
      <c r="U197" s="14"/>
      <c r="V197" s="14"/>
      <c r="W197" s="14"/>
      <c r="X197" s="14"/>
      <c r="Y197" s="14"/>
      <c r="Z197" s="14"/>
      <c r="AA197" s="14"/>
      <c r="AB197" s="14"/>
      <c r="AC197" s="14"/>
      <c r="AD197" s="14"/>
      <c r="AE197" s="14"/>
      <c r="AT197" s="207" t="s">
        <v>218</v>
      </c>
      <c r="AU197" s="207" t="s">
        <v>88</v>
      </c>
      <c r="AV197" s="14" t="s">
        <v>212</v>
      </c>
      <c r="AW197" s="14" t="s">
        <v>35</v>
      </c>
      <c r="AX197" s="14" t="s">
        <v>86</v>
      </c>
      <c r="AY197" s="207" t="s">
        <v>205</v>
      </c>
    </row>
    <row r="198" s="2" customFormat="1" ht="16.5" customHeight="1">
      <c r="A198" s="38"/>
      <c r="B198" s="179"/>
      <c r="C198" s="180" t="s">
        <v>300</v>
      </c>
      <c r="D198" s="180" t="s">
        <v>207</v>
      </c>
      <c r="E198" s="181" t="s">
        <v>699</v>
      </c>
      <c r="F198" s="182" t="s">
        <v>700</v>
      </c>
      <c r="G198" s="183" t="s">
        <v>210</v>
      </c>
      <c r="H198" s="184">
        <v>1250</v>
      </c>
      <c r="I198" s="185"/>
      <c r="J198" s="184">
        <f>ROUND(I198*H198,2)</f>
        <v>0</v>
      </c>
      <c r="K198" s="182" t="s">
        <v>234</v>
      </c>
      <c r="L198" s="39"/>
      <c r="M198" s="186" t="s">
        <v>1</v>
      </c>
      <c r="N198" s="187" t="s">
        <v>44</v>
      </c>
      <c r="O198" s="77"/>
      <c r="P198" s="188">
        <f>O198*H198</f>
        <v>0</v>
      </c>
      <c r="Q198" s="188">
        <v>0</v>
      </c>
      <c r="R198" s="188">
        <f>Q198*H198</f>
        <v>0</v>
      </c>
      <c r="S198" s="188">
        <v>0</v>
      </c>
      <c r="T198" s="189">
        <f>S198*H198</f>
        <v>0</v>
      </c>
      <c r="U198" s="38"/>
      <c r="V198" s="38"/>
      <c r="W198" s="38"/>
      <c r="X198" s="38"/>
      <c r="Y198" s="38"/>
      <c r="Z198" s="38"/>
      <c r="AA198" s="38"/>
      <c r="AB198" s="38"/>
      <c r="AC198" s="38"/>
      <c r="AD198" s="38"/>
      <c r="AE198" s="38"/>
      <c r="AR198" s="190" t="s">
        <v>212</v>
      </c>
      <c r="AT198" s="190" t="s">
        <v>207</v>
      </c>
      <c r="AU198" s="190" t="s">
        <v>88</v>
      </c>
      <c r="AY198" s="19" t="s">
        <v>205</v>
      </c>
      <c r="BE198" s="191">
        <f>IF(N198="základní",J198,0)</f>
        <v>0</v>
      </c>
      <c r="BF198" s="191">
        <f>IF(N198="snížená",J198,0)</f>
        <v>0</v>
      </c>
      <c r="BG198" s="191">
        <f>IF(N198="zákl. přenesená",J198,0)</f>
        <v>0</v>
      </c>
      <c r="BH198" s="191">
        <f>IF(N198="sníž. přenesená",J198,0)</f>
        <v>0</v>
      </c>
      <c r="BI198" s="191">
        <f>IF(N198="nulová",J198,0)</f>
        <v>0</v>
      </c>
      <c r="BJ198" s="19" t="s">
        <v>86</v>
      </c>
      <c r="BK198" s="191">
        <f>ROUND(I198*H198,2)</f>
        <v>0</v>
      </c>
      <c r="BL198" s="19" t="s">
        <v>212</v>
      </c>
      <c r="BM198" s="190" t="s">
        <v>701</v>
      </c>
    </row>
    <row r="199" s="2" customFormat="1">
      <c r="A199" s="38"/>
      <c r="B199" s="39"/>
      <c r="C199" s="38"/>
      <c r="D199" s="192" t="s">
        <v>214</v>
      </c>
      <c r="E199" s="38"/>
      <c r="F199" s="193" t="s">
        <v>702</v>
      </c>
      <c r="G199" s="38"/>
      <c r="H199" s="38"/>
      <c r="I199" s="194"/>
      <c r="J199" s="38"/>
      <c r="K199" s="38"/>
      <c r="L199" s="39"/>
      <c r="M199" s="195"/>
      <c r="N199" s="196"/>
      <c r="O199" s="77"/>
      <c r="P199" s="77"/>
      <c r="Q199" s="77"/>
      <c r="R199" s="77"/>
      <c r="S199" s="77"/>
      <c r="T199" s="78"/>
      <c r="U199" s="38"/>
      <c r="V199" s="38"/>
      <c r="W199" s="38"/>
      <c r="X199" s="38"/>
      <c r="Y199" s="38"/>
      <c r="Z199" s="38"/>
      <c r="AA199" s="38"/>
      <c r="AB199" s="38"/>
      <c r="AC199" s="38"/>
      <c r="AD199" s="38"/>
      <c r="AE199" s="38"/>
      <c r="AT199" s="19" t="s">
        <v>214</v>
      </c>
      <c r="AU199" s="19" t="s">
        <v>88</v>
      </c>
    </row>
    <row r="200" s="2" customFormat="1">
      <c r="A200" s="38"/>
      <c r="B200" s="39"/>
      <c r="C200" s="38"/>
      <c r="D200" s="192" t="s">
        <v>237</v>
      </c>
      <c r="E200" s="38"/>
      <c r="F200" s="197" t="s">
        <v>325</v>
      </c>
      <c r="G200" s="38"/>
      <c r="H200" s="38"/>
      <c r="I200" s="194"/>
      <c r="J200" s="38"/>
      <c r="K200" s="38"/>
      <c r="L200" s="39"/>
      <c r="M200" s="195"/>
      <c r="N200" s="196"/>
      <c r="O200" s="77"/>
      <c r="P200" s="77"/>
      <c r="Q200" s="77"/>
      <c r="R200" s="77"/>
      <c r="S200" s="77"/>
      <c r="T200" s="78"/>
      <c r="U200" s="38"/>
      <c r="V200" s="38"/>
      <c r="W200" s="38"/>
      <c r="X200" s="38"/>
      <c r="Y200" s="38"/>
      <c r="Z200" s="38"/>
      <c r="AA200" s="38"/>
      <c r="AB200" s="38"/>
      <c r="AC200" s="38"/>
      <c r="AD200" s="38"/>
      <c r="AE200" s="38"/>
      <c r="AT200" s="19" t="s">
        <v>237</v>
      </c>
      <c r="AU200" s="19" t="s">
        <v>88</v>
      </c>
    </row>
    <row r="201" s="13" customFormat="1">
      <c r="A201" s="13"/>
      <c r="B201" s="198"/>
      <c r="C201" s="13"/>
      <c r="D201" s="192" t="s">
        <v>218</v>
      </c>
      <c r="E201" s="199" t="s">
        <v>1</v>
      </c>
      <c r="F201" s="200" t="s">
        <v>703</v>
      </c>
      <c r="G201" s="13"/>
      <c r="H201" s="201">
        <v>1250</v>
      </c>
      <c r="I201" s="202"/>
      <c r="J201" s="13"/>
      <c r="K201" s="13"/>
      <c r="L201" s="198"/>
      <c r="M201" s="203"/>
      <c r="N201" s="204"/>
      <c r="O201" s="204"/>
      <c r="P201" s="204"/>
      <c r="Q201" s="204"/>
      <c r="R201" s="204"/>
      <c r="S201" s="204"/>
      <c r="T201" s="205"/>
      <c r="U201" s="13"/>
      <c r="V201" s="13"/>
      <c r="W201" s="13"/>
      <c r="X201" s="13"/>
      <c r="Y201" s="13"/>
      <c r="Z201" s="13"/>
      <c r="AA201" s="13"/>
      <c r="AB201" s="13"/>
      <c r="AC201" s="13"/>
      <c r="AD201" s="13"/>
      <c r="AE201" s="13"/>
      <c r="AT201" s="199" t="s">
        <v>218</v>
      </c>
      <c r="AU201" s="199" t="s">
        <v>88</v>
      </c>
      <c r="AV201" s="13" t="s">
        <v>88</v>
      </c>
      <c r="AW201" s="13" t="s">
        <v>35</v>
      </c>
      <c r="AX201" s="13" t="s">
        <v>79</v>
      </c>
      <c r="AY201" s="199" t="s">
        <v>205</v>
      </c>
    </row>
    <row r="202" s="14" customFormat="1">
      <c r="A202" s="14"/>
      <c r="B202" s="206"/>
      <c r="C202" s="14"/>
      <c r="D202" s="192" t="s">
        <v>218</v>
      </c>
      <c r="E202" s="207" t="s">
        <v>1</v>
      </c>
      <c r="F202" s="208" t="s">
        <v>220</v>
      </c>
      <c r="G202" s="14"/>
      <c r="H202" s="209">
        <v>1250</v>
      </c>
      <c r="I202" s="210"/>
      <c r="J202" s="14"/>
      <c r="K202" s="14"/>
      <c r="L202" s="206"/>
      <c r="M202" s="211"/>
      <c r="N202" s="212"/>
      <c r="O202" s="212"/>
      <c r="P202" s="212"/>
      <c r="Q202" s="212"/>
      <c r="R202" s="212"/>
      <c r="S202" s="212"/>
      <c r="T202" s="213"/>
      <c r="U202" s="14"/>
      <c r="V202" s="14"/>
      <c r="W202" s="14"/>
      <c r="X202" s="14"/>
      <c r="Y202" s="14"/>
      <c r="Z202" s="14"/>
      <c r="AA202" s="14"/>
      <c r="AB202" s="14"/>
      <c r="AC202" s="14"/>
      <c r="AD202" s="14"/>
      <c r="AE202" s="14"/>
      <c r="AT202" s="207" t="s">
        <v>218</v>
      </c>
      <c r="AU202" s="207" t="s">
        <v>88</v>
      </c>
      <c r="AV202" s="14" t="s">
        <v>212</v>
      </c>
      <c r="AW202" s="14" t="s">
        <v>35</v>
      </c>
      <c r="AX202" s="14" t="s">
        <v>86</v>
      </c>
      <c r="AY202" s="207" t="s">
        <v>205</v>
      </c>
    </row>
    <row r="203" s="12" customFormat="1" ht="22.8" customHeight="1">
      <c r="A203" s="12"/>
      <c r="B203" s="166"/>
      <c r="C203" s="12"/>
      <c r="D203" s="167" t="s">
        <v>78</v>
      </c>
      <c r="E203" s="177" t="s">
        <v>88</v>
      </c>
      <c r="F203" s="177" t="s">
        <v>333</v>
      </c>
      <c r="G203" s="12"/>
      <c r="H203" s="12"/>
      <c r="I203" s="169"/>
      <c r="J203" s="178">
        <f>BK203</f>
        <v>0</v>
      </c>
      <c r="K203" s="12"/>
      <c r="L203" s="166"/>
      <c r="M203" s="171"/>
      <c r="N203" s="172"/>
      <c r="O203" s="172"/>
      <c r="P203" s="173">
        <f>SUM(P204:P215)</f>
        <v>0</v>
      </c>
      <c r="Q203" s="172"/>
      <c r="R203" s="173">
        <f>SUM(R204:R215)</f>
        <v>67.176645199999996</v>
      </c>
      <c r="S203" s="172"/>
      <c r="T203" s="174">
        <f>SUM(T204:T215)</f>
        <v>0</v>
      </c>
      <c r="U203" s="12"/>
      <c r="V203" s="12"/>
      <c r="W203" s="12"/>
      <c r="X203" s="12"/>
      <c r="Y203" s="12"/>
      <c r="Z203" s="12"/>
      <c r="AA203" s="12"/>
      <c r="AB203" s="12"/>
      <c r="AC203" s="12"/>
      <c r="AD203" s="12"/>
      <c r="AE203" s="12"/>
      <c r="AR203" s="167" t="s">
        <v>86</v>
      </c>
      <c r="AT203" s="175" t="s">
        <v>78</v>
      </c>
      <c r="AU203" s="175" t="s">
        <v>86</v>
      </c>
      <c r="AY203" s="167" t="s">
        <v>205</v>
      </c>
      <c r="BK203" s="176">
        <f>SUM(BK204:BK215)</f>
        <v>0</v>
      </c>
    </row>
    <row r="204" s="2" customFormat="1" ht="24.15" customHeight="1">
      <c r="A204" s="38"/>
      <c r="B204" s="179"/>
      <c r="C204" s="180" t="s">
        <v>306</v>
      </c>
      <c r="D204" s="180" t="s">
        <v>207</v>
      </c>
      <c r="E204" s="181" t="s">
        <v>600</v>
      </c>
      <c r="F204" s="182" t="s">
        <v>601</v>
      </c>
      <c r="G204" s="183" t="s">
        <v>233</v>
      </c>
      <c r="H204" s="184">
        <v>25.879999999999999</v>
      </c>
      <c r="I204" s="185"/>
      <c r="J204" s="184">
        <f>ROUND(I204*H204,2)</f>
        <v>0</v>
      </c>
      <c r="K204" s="182" t="s">
        <v>234</v>
      </c>
      <c r="L204" s="39"/>
      <c r="M204" s="186" t="s">
        <v>1</v>
      </c>
      <c r="N204" s="187" t="s">
        <v>44</v>
      </c>
      <c r="O204" s="77"/>
      <c r="P204" s="188">
        <f>O204*H204</f>
        <v>0</v>
      </c>
      <c r="Q204" s="188">
        <v>2.45329</v>
      </c>
      <c r="R204" s="188">
        <f>Q204*H204</f>
        <v>63.491145199999998</v>
      </c>
      <c r="S204" s="188">
        <v>0</v>
      </c>
      <c r="T204" s="189">
        <f>S204*H204</f>
        <v>0</v>
      </c>
      <c r="U204" s="38"/>
      <c r="V204" s="38"/>
      <c r="W204" s="38"/>
      <c r="X204" s="38"/>
      <c r="Y204" s="38"/>
      <c r="Z204" s="38"/>
      <c r="AA204" s="38"/>
      <c r="AB204" s="38"/>
      <c r="AC204" s="38"/>
      <c r="AD204" s="38"/>
      <c r="AE204" s="38"/>
      <c r="AR204" s="190" t="s">
        <v>212</v>
      </c>
      <c r="AT204" s="190" t="s">
        <v>207</v>
      </c>
      <c r="AU204" s="190" t="s">
        <v>88</v>
      </c>
      <c r="AY204" s="19" t="s">
        <v>205</v>
      </c>
      <c r="BE204" s="191">
        <f>IF(N204="základní",J204,0)</f>
        <v>0</v>
      </c>
      <c r="BF204" s="191">
        <f>IF(N204="snížená",J204,0)</f>
        <v>0</v>
      </c>
      <c r="BG204" s="191">
        <f>IF(N204="zákl. přenesená",J204,0)</f>
        <v>0</v>
      </c>
      <c r="BH204" s="191">
        <f>IF(N204="sníž. přenesená",J204,0)</f>
        <v>0</v>
      </c>
      <c r="BI204" s="191">
        <f>IF(N204="nulová",J204,0)</f>
        <v>0</v>
      </c>
      <c r="BJ204" s="19" t="s">
        <v>86</v>
      </c>
      <c r="BK204" s="191">
        <f>ROUND(I204*H204,2)</f>
        <v>0</v>
      </c>
      <c r="BL204" s="19" t="s">
        <v>212</v>
      </c>
      <c r="BM204" s="190" t="s">
        <v>704</v>
      </c>
    </row>
    <row r="205" s="2" customFormat="1">
      <c r="A205" s="38"/>
      <c r="B205" s="39"/>
      <c r="C205" s="38"/>
      <c r="D205" s="192" t="s">
        <v>214</v>
      </c>
      <c r="E205" s="38"/>
      <c r="F205" s="193" t="s">
        <v>603</v>
      </c>
      <c r="G205" s="38"/>
      <c r="H205" s="38"/>
      <c r="I205" s="194"/>
      <c r="J205" s="38"/>
      <c r="K205" s="38"/>
      <c r="L205" s="39"/>
      <c r="M205" s="195"/>
      <c r="N205" s="196"/>
      <c r="O205" s="77"/>
      <c r="P205" s="77"/>
      <c r="Q205" s="77"/>
      <c r="R205" s="77"/>
      <c r="S205" s="77"/>
      <c r="T205" s="78"/>
      <c r="U205" s="38"/>
      <c r="V205" s="38"/>
      <c r="W205" s="38"/>
      <c r="X205" s="38"/>
      <c r="Y205" s="38"/>
      <c r="Z205" s="38"/>
      <c r="AA205" s="38"/>
      <c r="AB205" s="38"/>
      <c r="AC205" s="38"/>
      <c r="AD205" s="38"/>
      <c r="AE205" s="38"/>
      <c r="AT205" s="19" t="s">
        <v>214</v>
      </c>
      <c r="AU205" s="19" t="s">
        <v>88</v>
      </c>
    </row>
    <row r="206" s="2" customFormat="1">
      <c r="A206" s="38"/>
      <c r="B206" s="39"/>
      <c r="C206" s="38"/>
      <c r="D206" s="192" t="s">
        <v>237</v>
      </c>
      <c r="E206" s="38"/>
      <c r="F206" s="197" t="s">
        <v>604</v>
      </c>
      <c r="G206" s="38"/>
      <c r="H206" s="38"/>
      <c r="I206" s="194"/>
      <c r="J206" s="38"/>
      <c r="K206" s="38"/>
      <c r="L206" s="39"/>
      <c r="M206" s="195"/>
      <c r="N206" s="196"/>
      <c r="O206" s="77"/>
      <c r="P206" s="77"/>
      <c r="Q206" s="77"/>
      <c r="R206" s="77"/>
      <c r="S206" s="77"/>
      <c r="T206" s="78"/>
      <c r="U206" s="38"/>
      <c r="V206" s="38"/>
      <c r="W206" s="38"/>
      <c r="X206" s="38"/>
      <c r="Y206" s="38"/>
      <c r="Z206" s="38"/>
      <c r="AA206" s="38"/>
      <c r="AB206" s="38"/>
      <c r="AC206" s="38"/>
      <c r="AD206" s="38"/>
      <c r="AE206" s="38"/>
      <c r="AT206" s="19" t="s">
        <v>237</v>
      </c>
      <c r="AU206" s="19" t="s">
        <v>88</v>
      </c>
    </row>
    <row r="207" s="15" customFormat="1">
      <c r="A207" s="15"/>
      <c r="B207" s="223"/>
      <c r="C207" s="15"/>
      <c r="D207" s="192" t="s">
        <v>218</v>
      </c>
      <c r="E207" s="224" t="s">
        <v>1</v>
      </c>
      <c r="F207" s="225" t="s">
        <v>705</v>
      </c>
      <c r="G207" s="15"/>
      <c r="H207" s="224" t="s">
        <v>1</v>
      </c>
      <c r="I207" s="226"/>
      <c r="J207" s="15"/>
      <c r="K207" s="15"/>
      <c r="L207" s="223"/>
      <c r="M207" s="227"/>
      <c r="N207" s="228"/>
      <c r="O207" s="228"/>
      <c r="P207" s="228"/>
      <c r="Q207" s="228"/>
      <c r="R207" s="228"/>
      <c r="S207" s="228"/>
      <c r="T207" s="229"/>
      <c r="U207" s="15"/>
      <c r="V207" s="15"/>
      <c r="W207" s="15"/>
      <c r="X207" s="15"/>
      <c r="Y207" s="15"/>
      <c r="Z207" s="15"/>
      <c r="AA207" s="15"/>
      <c r="AB207" s="15"/>
      <c r="AC207" s="15"/>
      <c r="AD207" s="15"/>
      <c r="AE207" s="15"/>
      <c r="AT207" s="224" t="s">
        <v>218</v>
      </c>
      <c r="AU207" s="224" t="s">
        <v>88</v>
      </c>
      <c r="AV207" s="15" t="s">
        <v>86</v>
      </c>
      <c r="AW207" s="15" t="s">
        <v>35</v>
      </c>
      <c r="AX207" s="15" t="s">
        <v>79</v>
      </c>
      <c r="AY207" s="224" t="s">
        <v>205</v>
      </c>
    </row>
    <row r="208" s="13" customFormat="1">
      <c r="A208" s="13"/>
      <c r="B208" s="198"/>
      <c r="C208" s="13"/>
      <c r="D208" s="192" t="s">
        <v>218</v>
      </c>
      <c r="E208" s="199" t="s">
        <v>1</v>
      </c>
      <c r="F208" s="200" t="s">
        <v>706</v>
      </c>
      <c r="G208" s="13"/>
      <c r="H208" s="201">
        <v>25.879999999999999</v>
      </c>
      <c r="I208" s="202"/>
      <c r="J208" s="13"/>
      <c r="K208" s="13"/>
      <c r="L208" s="198"/>
      <c r="M208" s="203"/>
      <c r="N208" s="204"/>
      <c r="O208" s="204"/>
      <c r="P208" s="204"/>
      <c r="Q208" s="204"/>
      <c r="R208" s="204"/>
      <c r="S208" s="204"/>
      <c r="T208" s="205"/>
      <c r="U208" s="13"/>
      <c r="V208" s="13"/>
      <c r="W208" s="13"/>
      <c r="X208" s="13"/>
      <c r="Y208" s="13"/>
      <c r="Z208" s="13"/>
      <c r="AA208" s="13"/>
      <c r="AB208" s="13"/>
      <c r="AC208" s="13"/>
      <c r="AD208" s="13"/>
      <c r="AE208" s="13"/>
      <c r="AT208" s="199" t="s">
        <v>218</v>
      </c>
      <c r="AU208" s="199" t="s">
        <v>88</v>
      </c>
      <c r="AV208" s="13" t="s">
        <v>88</v>
      </c>
      <c r="AW208" s="13" t="s">
        <v>35</v>
      </c>
      <c r="AX208" s="13" t="s">
        <v>79</v>
      </c>
      <c r="AY208" s="199" t="s">
        <v>205</v>
      </c>
    </row>
    <row r="209" s="14" customFormat="1">
      <c r="A209" s="14"/>
      <c r="B209" s="206"/>
      <c r="C209" s="14"/>
      <c r="D209" s="192" t="s">
        <v>218</v>
      </c>
      <c r="E209" s="207" t="s">
        <v>1</v>
      </c>
      <c r="F209" s="208" t="s">
        <v>220</v>
      </c>
      <c r="G209" s="14"/>
      <c r="H209" s="209">
        <v>25.879999999999999</v>
      </c>
      <c r="I209" s="210"/>
      <c r="J209" s="14"/>
      <c r="K209" s="14"/>
      <c r="L209" s="206"/>
      <c r="M209" s="211"/>
      <c r="N209" s="212"/>
      <c r="O209" s="212"/>
      <c r="P209" s="212"/>
      <c r="Q209" s="212"/>
      <c r="R209" s="212"/>
      <c r="S209" s="212"/>
      <c r="T209" s="213"/>
      <c r="U209" s="14"/>
      <c r="V209" s="14"/>
      <c r="W209" s="14"/>
      <c r="X209" s="14"/>
      <c r="Y209" s="14"/>
      <c r="Z209" s="14"/>
      <c r="AA209" s="14"/>
      <c r="AB209" s="14"/>
      <c r="AC209" s="14"/>
      <c r="AD209" s="14"/>
      <c r="AE209" s="14"/>
      <c r="AT209" s="207" t="s">
        <v>218</v>
      </c>
      <c r="AU209" s="207" t="s">
        <v>88</v>
      </c>
      <c r="AV209" s="14" t="s">
        <v>212</v>
      </c>
      <c r="AW209" s="14" t="s">
        <v>35</v>
      </c>
      <c r="AX209" s="14" t="s">
        <v>86</v>
      </c>
      <c r="AY209" s="207" t="s">
        <v>205</v>
      </c>
    </row>
    <row r="210" s="2" customFormat="1" ht="16.5" customHeight="1">
      <c r="A210" s="38"/>
      <c r="B210" s="179"/>
      <c r="C210" s="180" t="s">
        <v>309</v>
      </c>
      <c r="D210" s="180" t="s">
        <v>207</v>
      </c>
      <c r="E210" s="181" t="s">
        <v>609</v>
      </c>
      <c r="F210" s="182" t="s">
        <v>610</v>
      </c>
      <c r="G210" s="183" t="s">
        <v>210</v>
      </c>
      <c r="H210" s="184">
        <v>105</v>
      </c>
      <c r="I210" s="185"/>
      <c r="J210" s="184">
        <f>ROUND(I210*H210,2)</f>
        <v>0</v>
      </c>
      <c r="K210" s="182" t="s">
        <v>234</v>
      </c>
      <c r="L210" s="39"/>
      <c r="M210" s="186" t="s">
        <v>1</v>
      </c>
      <c r="N210" s="187" t="s">
        <v>44</v>
      </c>
      <c r="O210" s="77"/>
      <c r="P210" s="188">
        <f>O210*H210</f>
        <v>0</v>
      </c>
      <c r="Q210" s="188">
        <v>0.035099999999999999</v>
      </c>
      <c r="R210" s="188">
        <f>Q210*H210</f>
        <v>3.6854999999999998</v>
      </c>
      <c r="S210" s="188">
        <v>0</v>
      </c>
      <c r="T210" s="189">
        <f>S210*H210</f>
        <v>0</v>
      </c>
      <c r="U210" s="38"/>
      <c r="V210" s="38"/>
      <c r="W210" s="38"/>
      <c r="X210" s="38"/>
      <c r="Y210" s="38"/>
      <c r="Z210" s="38"/>
      <c r="AA210" s="38"/>
      <c r="AB210" s="38"/>
      <c r="AC210" s="38"/>
      <c r="AD210" s="38"/>
      <c r="AE210" s="38"/>
      <c r="AR210" s="190" t="s">
        <v>212</v>
      </c>
      <c r="AT210" s="190" t="s">
        <v>207</v>
      </c>
      <c r="AU210" s="190" t="s">
        <v>88</v>
      </c>
      <c r="AY210" s="19" t="s">
        <v>205</v>
      </c>
      <c r="BE210" s="191">
        <f>IF(N210="základní",J210,0)</f>
        <v>0</v>
      </c>
      <c r="BF210" s="191">
        <f>IF(N210="snížená",J210,0)</f>
        <v>0</v>
      </c>
      <c r="BG210" s="191">
        <f>IF(N210="zákl. přenesená",J210,0)</f>
        <v>0</v>
      </c>
      <c r="BH210" s="191">
        <f>IF(N210="sníž. přenesená",J210,0)</f>
        <v>0</v>
      </c>
      <c r="BI210" s="191">
        <f>IF(N210="nulová",J210,0)</f>
        <v>0</v>
      </c>
      <c r="BJ210" s="19" t="s">
        <v>86</v>
      </c>
      <c r="BK210" s="191">
        <f>ROUND(I210*H210,2)</f>
        <v>0</v>
      </c>
      <c r="BL210" s="19" t="s">
        <v>212</v>
      </c>
      <c r="BM210" s="190" t="s">
        <v>707</v>
      </c>
    </row>
    <row r="211" s="2" customFormat="1">
      <c r="A211" s="38"/>
      <c r="B211" s="39"/>
      <c r="C211" s="38"/>
      <c r="D211" s="192" t="s">
        <v>214</v>
      </c>
      <c r="E211" s="38"/>
      <c r="F211" s="193" t="s">
        <v>612</v>
      </c>
      <c r="G211" s="38"/>
      <c r="H211" s="38"/>
      <c r="I211" s="194"/>
      <c r="J211" s="38"/>
      <c r="K211" s="38"/>
      <c r="L211" s="39"/>
      <c r="M211" s="195"/>
      <c r="N211" s="196"/>
      <c r="O211" s="77"/>
      <c r="P211" s="77"/>
      <c r="Q211" s="77"/>
      <c r="R211" s="77"/>
      <c r="S211" s="77"/>
      <c r="T211" s="78"/>
      <c r="U211" s="38"/>
      <c r="V211" s="38"/>
      <c r="W211" s="38"/>
      <c r="X211" s="38"/>
      <c r="Y211" s="38"/>
      <c r="Z211" s="38"/>
      <c r="AA211" s="38"/>
      <c r="AB211" s="38"/>
      <c r="AC211" s="38"/>
      <c r="AD211" s="38"/>
      <c r="AE211" s="38"/>
      <c r="AT211" s="19" t="s">
        <v>214</v>
      </c>
      <c r="AU211" s="19" t="s">
        <v>88</v>
      </c>
    </row>
    <row r="212" s="2" customFormat="1">
      <c r="A212" s="38"/>
      <c r="B212" s="39"/>
      <c r="C212" s="38"/>
      <c r="D212" s="192" t="s">
        <v>237</v>
      </c>
      <c r="E212" s="38"/>
      <c r="F212" s="197" t="s">
        <v>613</v>
      </c>
      <c r="G212" s="38"/>
      <c r="H212" s="38"/>
      <c r="I212" s="194"/>
      <c r="J212" s="38"/>
      <c r="K212" s="38"/>
      <c r="L212" s="39"/>
      <c r="M212" s="195"/>
      <c r="N212" s="196"/>
      <c r="O212" s="77"/>
      <c r="P212" s="77"/>
      <c r="Q212" s="77"/>
      <c r="R212" s="77"/>
      <c r="S212" s="77"/>
      <c r="T212" s="78"/>
      <c r="U212" s="38"/>
      <c r="V212" s="38"/>
      <c r="W212" s="38"/>
      <c r="X212" s="38"/>
      <c r="Y212" s="38"/>
      <c r="Z212" s="38"/>
      <c r="AA212" s="38"/>
      <c r="AB212" s="38"/>
      <c r="AC212" s="38"/>
      <c r="AD212" s="38"/>
      <c r="AE212" s="38"/>
      <c r="AT212" s="19" t="s">
        <v>237</v>
      </c>
      <c r="AU212" s="19" t="s">
        <v>88</v>
      </c>
    </row>
    <row r="213" s="15" customFormat="1">
      <c r="A213" s="15"/>
      <c r="B213" s="223"/>
      <c r="C213" s="15"/>
      <c r="D213" s="192" t="s">
        <v>218</v>
      </c>
      <c r="E213" s="224" t="s">
        <v>1</v>
      </c>
      <c r="F213" s="225" t="s">
        <v>708</v>
      </c>
      <c r="G213" s="15"/>
      <c r="H213" s="224" t="s">
        <v>1</v>
      </c>
      <c r="I213" s="226"/>
      <c r="J213" s="15"/>
      <c r="K213" s="15"/>
      <c r="L213" s="223"/>
      <c r="M213" s="227"/>
      <c r="N213" s="228"/>
      <c r="O213" s="228"/>
      <c r="P213" s="228"/>
      <c r="Q213" s="228"/>
      <c r="R213" s="228"/>
      <c r="S213" s="228"/>
      <c r="T213" s="229"/>
      <c r="U213" s="15"/>
      <c r="V213" s="15"/>
      <c r="W213" s="15"/>
      <c r="X213" s="15"/>
      <c r="Y213" s="15"/>
      <c r="Z213" s="15"/>
      <c r="AA213" s="15"/>
      <c r="AB213" s="15"/>
      <c r="AC213" s="15"/>
      <c r="AD213" s="15"/>
      <c r="AE213" s="15"/>
      <c r="AT213" s="224" t="s">
        <v>218</v>
      </c>
      <c r="AU213" s="224" t="s">
        <v>88</v>
      </c>
      <c r="AV213" s="15" t="s">
        <v>86</v>
      </c>
      <c r="AW213" s="15" t="s">
        <v>35</v>
      </c>
      <c r="AX213" s="15" t="s">
        <v>79</v>
      </c>
      <c r="AY213" s="224" t="s">
        <v>205</v>
      </c>
    </row>
    <row r="214" s="13" customFormat="1">
      <c r="A214" s="13"/>
      <c r="B214" s="198"/>
      <c r="C214" s="13"/>
      <c r="D214" s="192" t="s">
        <v>218</v>
      </c>
      <c r="E214" s="199" t="s">
        <v>1</v>
      </c>
      <c r="F214" s="200" t="s">
        <v>709</v>
      </c>
      <c r="G214" s="13"/>
      <c r="H214" s="201">
        <v>105</v>
      </c>
      <c r="I214" s="202"/>
      <c r="J214" s="13"/>
      <c r="K214" s="13"/>
      <c r="L214" s="198"/>
      <c r="M214" s="203"/>
      <c r="N214" s="204"/>
      <c r="O214" s="204"/>
      <c r="P214" s="204"/>
      <c r="Q214" s="204"/>
      <c r="R214" s="204"/>
      <c r="S214" s="204"/>
      <c r="T214" s="205"/>
      <c r="U214" s="13"/>
      <c r="V214" s="13"/>
      <c r="W214" s="13"/>
      <c r="X214" s="13"/>
      <c r="Y214" s="13"/>
      <c r="Z214" s="13"/>
      <c r="AA214" s="13"/>
      <c r="AB214" s="13"/>
      <c r="AC214" s="13"/>
      <c r="AD214" s="13"/>
      <c r="AE214" s="13"/>
      <c r="AT214" s="199" t="s">
        <v>218</v>
      </c>
      <c r="AU214" s="199" t="s">
        <v>88</v>
      </c>
      <c r="AV214" s="13" t="s">
        <v>88</v>
      </c>
      <c r="AW214" s="13" t="s">
        <v>35</v>
      </c>
      <c r="AX214" s="13" t="s">
        <v>79</v>
      </c>
      <c r="AY214" s="199" t="s">
        <v>205</v>
      </c>
    </row>
    <row r="215" s="14" customFormat="1">
      <c r="A215" s="14"/>
      <c r="B215" s="206"/>
      <c r="C215" s="14"/>
      <c r="D215" s="192" t="s">
        <v>218</v>
      </c>
      <c r="E215" s="207" t="s">
        <v>1</v>
      </c>
      <c r="F215" s="208" t="s">
        <v>220</v>
      </c>
      <c r="G215" s="14"/>
      <c r="H215" s="209">
        <v>105</v>
      </c>
      <c r="I215" s="210"/>
      <c r="J215" s="14"/>
      <c r="K215" s="14"/>
      <c r="L215" s="206"/>
      <c r="M215" s="211"/>
      <c r="N215" s="212"/>
      <c r="O215" s="212"/>
      <c r="P215" s="212"/>
      <c r="Q215" s="212"/>
      <c r="R215" s="212"/>
      <c r="S215" s="212"/>
      <c r="T215" s="213"/>
      <c r="U215" s="14"/>
      <c r="V215" s="14"/>
      <c r="W215" s="14"/>
      <c r="X215" s="14"/>
      <c r="Y215" s="14"/>
      <c r="Z215" s="14"/>
      <c r="AA215" s="14"/>
      <c r="AB215" s="14"/>
      <c r="AC215" s="14"/>
      <c r="AD215" s="14"/>
      <c r="AE215" s="14"/>
      <c r="AT215" s="207" t="s">
        <v>218</v>
      </c>
      <c r="AU215" s="207" t="s">
        <v>88</v>
      </c>
      <c r="AV215" s="14" t="s">
        <v>212</v>
      </c>
      <c r="AW215" s="14" t="s">
        <v>35</v>
      </c>
      <c r="AX215" s="14" t="s">
        <v>86</v>
      </c>
      <c r="AY215" s="207" t="s">
        <v>205</v>
      </c>
    </row>
    <row r="216" s="12" customFormat="1" ht="22.8" customHeight="1">
      <c r="A216" s="12"/>
      <c r="B216" s="166"/>
      <c r="C216" s="12"/>
      <c r="D216" s="167" t="s">
        <v>78</v>
      </c>
      <c r="E216" s="177" t="s">
        <v>212</v>
      </c>
      <c r="F216" s="177" t="s">
        <v>359</v>
      </c>
      <c r="G216" s="12"/>
      <c r="H216" s="12"/>
      <c r="I216" s="169"/>
      <c r="J216" s="178">
        <f>BK216</f>
        <v>0</v>
      </c>
      <c r="K216" s="12"/>
      <c r="L216" s="166"/>
      <c r="M216" s="171"/>
      <c r="N216" s="172"/>
      <c r="O216" s="172"/>
      <c r="P216" s="173">
        <f>SUM(P217:P233)</f>
        <v>0</v>
      </c>
      <c r="Q216" s="172"/>
      <c r="R216" s="173">
        <f>SUM(R217:R233)</f>
        <v>3753.3513599999997</v>
      </c>
      <c r="S216" s="172"/>
      <c r="T216" s="174">
        <f>SUM(T217:T233)</f>
        <v>0</v>
      </c>
      <c r="U216" s="12"/>
      <c r="V216" s="12"/>
      <c r="W216" s="12"/>
      <c r="X216" s="12"/>
      <c r="Y216" s="12"/>
      <c r="Z216" s="12"/>
      <c r="AA216" s="12"/>
      <c r="AB216" s="12"/>
      <c r="AC216" s="12"/>
      <c r="AD216" s="12"/>
      <c r="AE216" s="12"/>
      <c r="AR216" s="167" t="s">
        <v>86</v>
      </c>
      <c r="AT216" s="175" t="s">
        <v>78</v>
      </c>
      <c r="AU216" s="175" t="s">
        <v>86</v>
      </c>
      <c r="AY216" s="167" t="s">
        <v>205</v>
      </c>
      <c r="BK216" s="176">
        <f>SUM(BK217:BK233)</f>
        <v>0</v>
      </c>
    </row>
    <row r="217" s="2" customFormat="1" ht="24.15" customHeight="1">
      <c r="A217" s="38"/>
      <c r="B217" s="179"/>
      <c r="C217" s="180" t="s">
        <v>320</v>
      </c>
      <c r="D217" s="180" t="s">
        <v>207</v>
      </c>
      <c r="E217" s="181" t="s">
        <v>640</v>
      </c>
      <c r="F217" s="182" t="s">
        <v>641</v>
      </c>
      <c r="G217" s="183" t="s">
        <v>233</v>
      </c>
      <c r="H217" s="184">
        <v>3.1099999999999999</v>
      </c>
      <c r="I217" s="185"/>
      <c r="J217" s="184">
        <f>ROUND(I217*H217,2)</f>
        <v>0</v>
      </c>
      <c r="K217" s="182" t="s">
        <v>234</v>
      </c>
      <c r="L217" s="39"/>
      <c r="M217" s="186" t="s">
        <v>1</v>
      </c>
      <c r="N217" s="187" t="s">
        <v>44</v>
      </c>
      <c r="O217" s="77"/>
      <c r="P217" s="188">
        <f>O217*H217</f>
        <v>0</v>
      </c>
      <c r="Q217" s="188">
        <v>0</v>
      </c>
      <c r="R217" s="188">
        <f>Q217*H217</f>
        <v>0</v>
      </c>
      <c r="S217" s="188">
        <v>0</v>
      </c>
      <c r="T217" s="189">
        <f>S217*H217</f>
        <v>0</v>
      </c>
      <c r="U217" s="38"/>
      <c r="V217" s="38"/>
      <c r="W217" s="38"/>
      <c r="X217" s="38"/>
      <c r="Y217" s="38"/>
      <c r="Z217" s="38"/>
      <c r="AA217" s="38"/>
      <c r="AB217" s="38"/>
      <c r="AC217" s="38"/>
      <c r="AD217" s="38"/>
      <c r="AE217" s="38"/>
      <c r="AR217" s="190" t="s">
        <v>212</v>
      </c>
      <c r="AT217" s="190" t="s">
        <v>207</v>
      </c>
      <c r="AU217" s="190" t="s">
        <v>88</v>
      </c>
      <c r="AY217" s="19" t="s">
        <v>205</v>
      </c>
      <c r="BE217" s="191">
        <f>IF(N217="základní",J217,0)</f>
        <v>0</v>
      </c>
      <c r="BF217" s="191">
        <f>IF(N217="snížená",J217,0)</f>
        <v>0</v>
      </c>
      <c r="BG217" s="191">
        <f>IF(N217="zákl. přenesená",J217,0)</f>
        <v>0</v>
      </c>
      <c r="BH217" s="191">
        <f>IF(N217="sníž. přenesená",J217,0)</f>
        <v>0</v>
      </c>
      <c r="BI217" s="191">
        <f>IF(N217="nulová",J217,0)</f>
        <v>0</v>
      </c>
      <c r="BJ217" s="19" t="s">
        <v>86</v>
      </c>
      <c r="BK217" s="191">
        <f>ROUND(I217*H217,2)</f>
        <v>0</v>
      </c>
      <c r="BL217" s="19" t="s">
        <v>212</v>
      </c>
      <c r="BM217" s="190" t="s">
        <v>710</v>
      </c>
    </row>
    <row r="218" s="2" customFormat="1">
      <c r="A218" s="38"/>
      <c r="B218" s="39"/>
      <c r="C218" s="38"/>
      <c r="D218" s="192" t="s">
        <v>214</v>
      </c>
      <c r="E218" s="38"/>
      <c r="F218" s="193" t="s">
        <v>643</v>
      </c>
      <c r="G218" s="38"/>
      <c r="H218" s="38"/>
      <c r="I218" s="194"/>
      <c r="J218" s="38"/>
      <c r="K218" s="38"/>
      <c r="L218" s="39"/>
      <c r="M218" s="195"/>
      <c r="N218" s="196"/>
      <c r="O218" s="77"/>
      <c r="P218" s="77"/>
      <c r="Q218" s="77"/>
      <c r="R218" s="77"/>
      <c r="S218" s="77"/>
      <c r="T218" s="78"/>
      <c r="U218" s="38"/>
      <c r="V218" s="38"/>
      <c r="W218" s="38"/>
      <c r="X218" s="38"/>
      <c r="Y218" s="38"/>
      <c r="Z218" s="38"/>
      <c r="AA218" s="38"/>
      <c r="AB218" s="38"/>
      <c r="AC218" s="38"/>
      <c r="AD218" s="38"/>
      <c r="AE218" s="38"/>
      <c r="AT218" s="19" t="s">
        <v>214</v>
      </c>
      <c r="AU218" s="19" t="s">
        <v>88</v>
      </c>
    </row>
    <row r="219" s="2" customFormat="1">
      <c r="A219" s="38"/>
      <c r="B219" s="39"/>
      <c r="C219" s="38"/>
      <c r="D219" s="192" t="s">
        <v>237</v>
      </c>
      <c r="E219" s="38"/>
      <c r="F219" s="197" t="s">
        <v>644</v>
      </c>
      <c r="G219" s="38"/>
      <c r="H219" s="38"/>
      <c r="I219" s="194"/>
      <c r="J219" s="38"/>
      <c r="K219" s="38"/>
      <c r="L219" s="39"/>
      <c r="M219" s="195"/>
      <c r="N219" s="196"/>
      <c r="O219" s="77"/>
      <c r="P219" s="77"/>
      <c r="Q219" s="77"/>
      <c r="R219" s="77"/>
      <c r="S219" s="77"/>
      <c r="T219" s="78"/>
      <c r="U219" s="38"/>
      <c r="V219" s="38"/>
      <c r="W219" s="38"/>
      <c r="X219" s="38"/>
      <c r="Y219" s="38"/>
      <c r="Z219" s="38"/>
      <c r="AA219" s="38"/>
      <c r="AB219" s="38"/>
      <c r="AC219" s="38"/>
      <c r="AD219" s="38"/>
      <c r="AE219" s="38"/>
      <c r="AT219" s="19" t="s">
        <v>237</v>
      </c>
      <c r="AU219" s="19" t="s">
        <v>88</v>
      </c>
    </row>
    <row r="220" s="15" customFormat="1">
      <c r="A220" s="15"/>
      <c r="B220" s="223"/>
      <c r="C220" s="15"/>
      <c r="D220" s="192" t="s">
        <v>218</v>
      </c>
      <c r="E220" s="224" t="s">
        <v>1</v>
      </c>
      <c r="F220" s="225" t="s">
        <v>711</v>
      </c>
      <c r="G220" s="15"/>
      <c r="H220" s="224" t="s">
        <v>1</v>
      </c>
      <c r="I220" s="226"/>
      <c r="J220" s="15"/>
      <c r="K220" s="15"/>
      <c r="L220" s="223"/>
      <c r="M220" s="227"/>
      <c r="N220" s="228"/>
      <c r="O220" s="228"/>
      <c r="P220" s="228"/>
      <c r="Q220" s="228"/>
      <c r="R220" s="228"/>
      <c r="S220" s="228"/>
      <c r="T220" s="229"/>
      <c r="U220" s="15"/>
      <c r="V220" s="15"/>
      <c r="W220" s="15"/>
      <c r="X220" s="15"/>
      <c r="Y220" s="15"/>
      <c r="Z220" s="15"/>
      <c r="AA220" s="15"/>
      <c r="AB220" s="15"/>
      <c r="AC220" s="15"/>
      <c r="AD220" s="15"/>
      <c r="AE220" s="15"/>
      <c r="AT220" s="224" t="s">
        <v>218</v>
      </c>
      <c r="AU220" s="224" t="s">
        <v>88</v>
      </c>
      <c r="AV220" s="15" t="s">
        <v>86</v>
      </c>
      <c r="AW220" s="15" t="s">
        <v>35</v>
      </c>
      <c r="AX220" s="15" t="s">
        <v>79</v>
      </c>
      <c r="AY220" s="224" t="s">
        <v>205</v>
      </c>
    </row>
    <row r="221" s="13" customFormat="1">
      <c r="A221" s="13"/>
      <c r="B221" s="198"/>
      <c r="C221" s="13"/>
      <c r="D221" s="192" t="s">
        <v>218</v>
      </c>
      <c r="E221" s="199" t="s">
        <v>1</v>
      </c>
      <c r="F221" s="200" t="s">
        <v>712</v>
      </c>
      <c r="G221" s="13"/>
      <c r="H221" s="201">
        <v>3.1099999999999999</v>
      </c>
      <c r="I221" s="202"/>
      <c r="J221" s="13"/>
      <c r="K221" s="13"/>
      <c r="L221" s="198"/>
      <c r="M221" s="203"/>
      <c r="N221" s="204"/>
      <c r="O221" s="204"/>
      <c r="P221" s="204"/>
      <c r="Q221" s="204"/>
      <c r="R221" s="204"/>
      <c r="S221" s="204"/>
      <c r="T221" s="205"/>
      <c r="U221" s="13"/>
      <c r="V221" s="13"/>
      <c r="W221" s="13"/>
      <c r="X221" s="13"/>
      <c r="Y221" s="13"/>
      <c r="Z221" s="13"/>
      <c r="AA221" s="13"/>
      <c r="AB221" s="13"/>
      <c r="AC221" s="13"/>
      <c r="AD221" s="13"/>
      <c r="AE221" s="13"/>
      <c r="AT221" s="199" t="s">
        <v>218</v>
      </c>
      <c r="AU221" s="199" t="s">
        <v>88</v>
      </c>
      <c r="AV221" s="13" t="s">
        <v>88</v>
      </c>
      <c r="AW221" s="13" t="s">
        <v>35</v>
      </c>
      <c r="AX221" s="13" t="s">
        <v>79</v>
      </c>
      <c r="AY221" s="199" t="s">
        <v>205</v>
      </c>
    </row>
    <row r="222" s="14" customFormat="1">
      <c r="A222" s="14"/>
      <c r="B222" s="206"/>
      <c r="C222" s="14"/>
      <c r="D222" s="192" t="s">
        <v>218</v>
      </c>
      <c r="E222" s="207" t="s">
        <v>1</v>
      </c>
      <c r="F222" s="208" t="s">
        <v>220</v>
      </c>
      <c r="G222" s="14"/>
      <c r="H222" s="209">
        <v>3.1099999999999999</v>
      </c>
      <c r="I222" s="210"/>
      <c r="J222" s="14"/>
      <c r="K222" s="14"/>
      <c r="L222" s="206"/>
      <c r="M222" s="211"/>
      <c r="N222" s="212"/>
      <c r="O222" s="212"/>
      <c r="P222" s="212"/>
      <c r="Q222" s="212"/>
      <c r="R222" s="212"/>
      <c r="S222" s="212"/>
      <c r="T222" s="213"/>
      <c r="U222" s="14"/>
      <c r="V222" s="14"/>
      <c r="W222" s="14"/>
      <c r="X222" s="14"/>
      <c r="Y222" s="14"/>
      <c r="Z222" s="14"/>
      <c r="AA222" s="14"/>
      <c r="AB222" s="14"/>
      <c r="AC222" s="14"/>
      <c r="AD222" s="14"/>
      <c r="AE222" s="14"/>
      <c r="AT222" s="207" t="s">
        <v>218</v>
      </c>
      <c r="AU222" s="207" t="s">
        <v>88</v>
      </c>
      <c r="AV222" s="14" t="s">
        <v>212</v>
      </c>
      <c r="AW222" s="14" t="s">
        <v>35</v>
      </c>
      <c r="AX222" s="14" t="s">
        <v>86</v>
      </c>
      <c r="AY222" s="207" t="s">
        <v>205</v>
      </c>
    </row>
    <row r="223" s="2" customFormat="1" ht="24.15" customHeight="1">
      <c r="A223" s="38"/>
      <c r="B223" s="179"/>
      <c r="C223" s="180" t="s">
        <v>8</v>
      </c>
      <c r="D223" s="180" t="s">
        <v>207</v>
      </c>
      <c r="E223" s="181" t="s">
        <v>713</v>
      </c>
      <c r="F223" s="182" t="s">
        <v>714</v>
      </c>
      <c r="G223" s="183" t="s">
        <v>233</v>
      </c>
      <c r="H223" s="184">
        <v>1542</v>
      </c>
      <c r="I223" s="185"/>
      <c r="J223" s="184">
        <f>ROUND(I223*H223,2)</f>
        <v>0</v>
      </c>
      <c r="K223" s="182" t="s">
        <v>211</v>
      </c>
      <c r="L223" s="39"/>
      <c r="M223" s="186" t="s">
        <v>1</v>
      </c>
      <c r="N223" s="187" t="s">
        <v>44</v>
      </c>
      <c r="O223" s="77"/>
      <c r="P223" s="188">
        <f>O223*H223</f>
        <v>0</v>
      </c>
      <c r="Q223" s="188">
        <v>2.4340799999999998</v>
      </c>
      <c r="R223" s="188">
        <f>Q223*H223</f>
        <v>3753.3513599999997</v>
      </c>
      <c r="S223" s="188">
        <v>0</v>
      </c>
      <c r="T223" s="189">
        <f>S223*H223</f>
        <v>0</v>
      </c>
      <c r="U223" s="38"/>
      <c r="V223" s="38"/>
      <c r="W223" s="38"/>
      <c r="X223" s="38"/>
      <c r="Y223" s="38"/>
      <c r="Z223" s="38"/>
      <c r="AA223" s="38"/>
      <c r="AB223" s="38"/>
      <c r="AC223" s="38"/>
      <c r="AD223" s="38"/>
      <c r="AE223" s="38"/>
      <c r="AR223" s="190" t="s">
        <v>212</v>
      </c>
      <c r="AT223" s="190" t="s">
        <v>207</v>
      </c>
      <c r="AU223" s="190" t="s">
        <v>88</v>
      </c>
      <c r="AY223" s="19" t="s">
        <v>205</v>
      </c>
      <c r="BE223" s="191">
        <f>IF(N223="základní",J223,0)</f>
        <v>0</v>
      </c>
      <c r="BF223" s="191">
        <f>IF(N223="snížená",J223,0)</f>
        <v>0</v>
      </c>
      <c r="BG223" s="191">
        <f>IF(N223="zákl. přenesená",J223,0)</f>
        <v>0</v>
      </c>
      <c r="BH223" s="191">
        <f>IF(N223="sníž. přenesená",J223,0)</f>
        <v>0</v>
      </c>
      <c r="BI223" s="191">
        <f>IF(N223="nulová",J223,0)</f>
        <v>0</v>
      </c>
      <c r="BJ223" s="19" t="s">
        <v>86</v>
      </c>
      <c r="BK223" s="191">
        <f>ROUND(I223*H223,2)</f>
        <v>0</v>
      </c>
      <c r="BL223" s="19" t="s">
        <v>212</v>
      </c>
      <c r="BM223" s="190" t="s">
        <v>715</v>
      </c>
    </row>
    <row r="224" s="2" customFormat="1">
      <c r="A224" s="38"/>
      <c r="B224" s="39"/>
      <c r="C224" s="38"/>
      <c r="D224" s="192" t="s">
        <v>214</v>
      </c>
      <c r="E224" s="38"/>
      <c r="F224" s="193" t="s">
        <v>716</v>
      </c>
      <c r="G224" s="38"/>
      <c r="H224" s="38"/>
      <c r="I224" s="194"/>
      <c r="J224" s="38"/>
      <c r="K224" s="38"/>
      <c r="L224" s="39"/>
      <c r="M224" s="195"/>
      <c r="N224" s="196"/>
      <c r="O224" s="77"/>
      <c r="P224" s="77"/>
      <c r="Q224" s="77"/>
      <c r="R224" s="77"/>
      <c r="S224" s="77"/>
      <c r="T224" s="78"/>
      <c r="U224" s="38"/>
      <c r="V224" s="38"/>
      <c r="W224" s="38"/>
      <c r="X224" s="38"/>
      <c r="Y224" s="38"/>
      <c r="Z224" s="38"/>
      <c r="AA224" s="38"/>
      <c r="AB224" s="38"/>
      <c r="AC224" s="38"/>
      <c r="AD224" s="38"/>
      <c r="AE224" s="38"/>
      <c r="AT224" s="19" t="s">
        <v>214</v>
      </c>
      <c r="AU224" s="19" t="s">
        <v>88</v>
      </c>
    </row>
    <row r="225" s="2" customFormat="1">
      <c r="A225" s="38"/>
      <c r="B225" s="39"/>
      <c r="C225" s="38"/>
      <c r="D225" s="192" t="s">
        <v>237</v>
      </c>
      <c r="E225" s="38"/>
      <c r="F225" s="197" t="s">
        <v>717</v>
      </c>
      <c r="G225" s="38"/>
      <c r="H225" s="38"/>
      <c r="I225" s="194"/>
      <c r="J225" s="38"/>
      <c r="K225" s="38"/>
      <c r="L225" s="39"/>
      <c r="M225" s="195"/>
      <c r="N225" s="196"/>
      <c r="O225" s="77"/>
      <c r="P225" s="77"/>
      <c r="Q225" s="77"/>
      <c r="R225" s="77"/>
      <c r="S225" s="77"/>
      <c r="T225" s="78"/>
      <c r="U225" s="38"/>
      <c r="V225" s="38"/>
      <c r="W225" s="38"/>
      <c r="X225" s="38"/>
      <c r="Y225" s="38"/>
      <c r="Z225" s="38"/>
      <c r="AA225" s="38"/>
      <c r="AB225" s="38"/>
      <c r="AC225" s="38"/>
      <c r="AD225" s="38"/>
      <c r="AE225" s="38"/>
      <c r="AT225" s="19" t="s">
        <v>237</v>
      </c>
      <c r="AU225" s="19" t="s">
        <v>88</v>
      </c>
    </row>
    <row r="226" s="15" customFormat="1">
      <c r="A226" s="15"/>
      <c r="B226" s="223"/>
      <c r="C226" s="15"/>
      <c r="D226" s="192" t="s">
        <v>218</v>
      </c>
      <c r="E226" s="224" t="s">
        <v>1</v>
      </c>
      <c r="F226" s="225" t="s">
        <v>718</v>
      </c>
      <c r="G226" s="15"/>
      <c r="H226" s="224" t="s">
        <v>1</v>
      </c>
      <c r="I226" s="226"/>
      <c r="J226" s="15"/>
      <c r="K226" s="15"/>
      <c r="L226" s="223"/>
      <c r="M226" s="227"/>
      <c r="N226" s="228"/>
      <c r="O226" s="228"/>
      <c r="P226" s="228"/>
      <c r="Q226" s="228"/>
      <c r="R226" s="228"/>
      <c r="S226" s="228"/>
      <c r="T226" s="229"/>
      <c r="U226" s="15"/>
      <c r="V226" s="15"/>
      <c r="W226" s="15"/>
      <c r="X226" s="15"/>
      <c r="Y226" s="15"/>
      <c r="Z226" s="15"/>
      <c r="AA226" s="15"/>
      <c r="AB226" s="15"/>
      <c r="AC226" s="15"/>
      <c r="AD226" s="15"/>
      <c r="AE226" s="15"/>
      <c r="AT226" s="224" t="s">
        <v>218</v>
      </c>
      <c r="AU226" s="224" t="s">
        <v>88</v>
      </c>
      <c r="AV226" s="15" t="s">
        <v>86</v>
      </c>
      <c r="AW226" s="15" t="s">
        <v>35</v>
      </c>
      <c r="AX226" s="15" t="s">
        <v>79</v>
      </c>
      <c r="AY226" s="224" t="s">
        <v>205</v>
      </c>
    </row>
    <row r="227" s="13" customFormat="1">
      <c r="A227" s="13"/>
      <c r="B227" s="198"/>
      <c r="C227" s="13"/>
      <c r="D227" s="192" t="s">
        <v>218</v>
      </c>
      <c r="E227" s="199" t="s">
        <v>1</v>
      </c>
      <c r="F227" s="200" t="s">
        <v>719</v>
      </c>
      <c r="G227" s="13"/>
      <c r="H227" s="201">
        <v>1542</v>
      </c>
      <c r="I227" s="202"/>
      <c r="J227" s="13"/>
      <c r="K227" s="13"/>
      <c r="L227" s="198"/>
      <c r="M227" s="203"/>
      <c r="N227" s="204"/>
      <c r="O227" s="204"/>
      <c r="P227" s="204"/>
      <c r="Q227" s="204"/>
      <c r="R227" s="204"/>
      <c r="S227" s="204"/>
      <c r="T227" s="205"/>
      <c r="U227" s="13"/>
      <c r="V227" s="13"/>
      <c r="W227" s="13"/>
      <c r="X227" s="13"/>
      <c r="Y227" s="13"/>
      <c r="Z227" s="13"/>
      <c r="AA227" s="13"/>
      <c r="AB227" s="13"/>
      <c r="AC227" s="13"/>
      <c r="AD227" s="13"/>
      <c r="AE227" s="13"/>
      <c r="AT227" s="199" t="s">
        <v>218</v>
      </c>
      <c r="AU227" s="199" t="s">
        <v>88</v>
      </c>
      <c r="AV227" s="13" t="s">
        <v>88</v>
      </c>
      <c r="AW227" s="13" t="s">
        <v>35</v>
      </c>
      <c r="AX227" s="13" t="s">
        <v>79</v>
      </c>
      <c r="AY227" s="199" t="s">
        <v>205</v>
      </c>
    </row>
    <row r="228" s="14" customFormat="1">
      <c r="A228" s="14"/>
      <c r="B228" s="206"/>
      <c r="C228" s="14"/>
      <c r="D228" s="192" t="s">
        <v>218</v>
      </c>
      <c r="E228" s="207" t="s">
        <v>1</v>
      </c>
      <c r="F228" s="208" t="s">
        <v>220</v>
      </c>
      <c r="G228" s="14"/>
      <c r="H228" s="209">
        <v>1542</v>
      </c>
      <c r="I228" s="210"/>
      <c r="J228" s="14"/>
      <c r="K228" s="14"/>
      <c r="L228" s="206"/>
      <c r="M228" s="211"/>
      <c r="N228" s="212"/>
      <c r="O228" s="212"/>
      <c r="P228" s="212"/>
      <c r="Q228" s="212"/>
      <c r="R228" s="212"/>
      <c r="S228" s="212"/>
      <c r="T228" s="213"/>
      <c r="U228" s="14"/>
      <c r="V228" s="14"/>
      <c r="W228" s="14"/>
      <c r="X228" s="14"/>
      <c r="Y228" s="14"/>
      <c r="Z228" s="14"/>
      <c r="AA228" s="14"/>
      <c r="AB228" s="14"/>
      <c r="AC228" s="14"/>
      <c r="AD228" s="14"/>
      <c r="AE228" s="14"/>
      <c r="AT228" s="207" t="s">
        <v>218</v>
      </c>
      <c r="AU228" s="207" t="s">
        <v>88</v>
      </c>
      <c r="AV228" s="14" t="s">
        <v>212</v>
      </c>
      <c r="AW228" s="14" t="s">
        <v>35</v>
      </c>
      <c r="AX228" s="14" t="s">
        <v>86</v>
      </c>
      <c r="AY228" s="207" t="s">
        <v>205</v>
      </c>
    </row>
    <row r="229" s="2" customFormat="1" ht="24.15" customHeight="1">
      <c r="A229" s="38"/>
      <c r="B229" s="179"/>
      <c r="C229" s="180" t="s">
        <v>334</v>
      </c>
      <c r="D229" s="180" t="s">
        <v>207</v>
      </c>
      <c r="E229" s="181" t="s">
        <v>720</v>
      </c>
      <c r="F229" s="182" t="s">
        <v>721</v>
      </c>
      <c r="G229" s="183" t="s">
        <v>210</v>
      </c>
      <c r="H229" s="184">
        <v>2570</v>
      </c>
      <c r="I229" s="185"/>
      <c r="J229" s="184">
        <f>ROUND(I229*H229,2)</f>
        <v>0</v>
      </c>
      <c r="K229" s="182" t="s">
        <v>234</v>
      </c>
      <c r="L229" s="39"/>
      <c r="M229" s="186" t="s">
        <v>1</v>
      </c>
      <c r="N229" s="187" t="s">
        <v>44</v>
      </c>
      <c r="O229" s="77"/>
      <c r="P229" s="188">
        <f>O229*H229</f>
        <v>0</v>
      </c>
      <c r="Q229" s="188">
        <v>0</v>
      </c>
      <c r="R229" s="188">
        <f>Q229*H229</f>
        <v>0</v>
      </c>
      <c r="S229" s="188">
        <v>0</v>
      </c>
      <c r="T229" s="189">
        <f>S229*H229</f>
        <v>0</v>
      </c>
      <c r="U229" s="38"/>
      <c r="V229" s="38"/>
      <c r="W229" s="38"/>
      <c r="X229" s="38"/>
      <c r="Y229" s="38"/>
      <c r="Z229" s="38"/>
      <c r="AA229" s="38"/>
      <c r="AB229" s="38"/>
      <c r="AC229" s="38"/>
      <c r="AD229" s="38"/>
      <c r="AE229" s="38"/>
      <c r="AR229" s="190" t="s">
        <v>212</v>
      </c>
      <c r="AT229" s="190" t="s">
        <v>207</v>
      </c>
      <c r="AU229" s="190" t="s">
        <v>88</v>
      </c>
      <c r="AY229" s="19" t="s">
        <v>205</v>
      </c>
      <c r="BE229" s="191">
        <f>IF(N229="základní",J229,0)</f>
        <v>0</v>
      </c>
      <c r="BF229" s="191">
        <f>IF(N229="snížená",J229,0)</f>
        <v>0</v>
      </c>
      <c r="BG229" s="191">
        <f>IF(N229="zákl. přenesená",J229,0)</f>
        <v>0</v>
      </c>
      <c r="BH229" s="191">
        <f>IF(N229="sníž. přenesená",J229,0)</f>
        <v>0</v>
      </c>
      <c r="BI229" s="191">
        <f>IF(N229="nulová",J229,0)</f>
        <v>0</v>
      </c>
      <c r="BJ229" s="19" t="s">
        <v>86</v>
      </c>
      <c r="BK229" s="191">
        <f>ROUND(I229*H229,2)</f>
        <v>0</v>
      </c>
      <c r="BL229" s="19" t="s">
        <v>212</v>
      </c>
      <c r="BM229" s="190" t="s">
        <v>722</v>
      </c>
    </row>
    <row r="230" s="2" customFormat="1">
      <c r="A230" s="38"/>
      <c r="B230" s="39"/>
      <c r="C230" s="38"/>
      <c r="D230" s="192" t="s">
        <v>214</v>
      </c>
      <c r="E230" s="38"/>
      <c r="F230" s="193" t="s">
        <v>723</v>
      </c>
      <c r="G230" s="38"/>
      <c r="H230" s="38"/>
      <c r="I230" s="194"/>
      <c r="J230" s="38"/>
      <c r="K230" s="38"/>
      <c r="L230" s="39"/>
      <c r="M230" s="195"/>
      <c r="N230" s="196"/>
      <c r="O230" s="77"/>
      <c r="P230" s="77"/>
      <c r="Q230" s="77"/>
      <c r="R230" s="77"/>
      <c r="S230" s="77"/>
      <c r="T230" s="78"/>
      <c r="U230" s="38"/>
      <c r="V230" s="38"/>
      <c r="W230" s="38"/>
      <c r="X230" s="38"/>
      <c r="Y230" s="38"/>
      <c r="Z230" s="38"/>
      <c r="AA230" s="38"/>
      <c r="AB230" s="38"/>
      <c r="AC230" s="38"/>
      <c r="AD230" s="38"/>
      <c r="AE230" s="38"/>
      <c r="AT230" s="19" t="s">
        <v>214</v>
      </c>
      <c r="AU230" s="19" t="s">
        <v>88</v>
      </c>
    </row>
    <row r="231" s="2" customFormat="1">
      <c r="A231" s="38"/>
      <c r="B231" s="39"/>
      <c r="C231" s="38"/>
      <c r="D231" s="192" t="s">
        <v>237</v>
      </c>
      <c r="E231" s="38"/>
      <c r="F231" s="197" t="s">
        <v>717</v>
      </c>
      <c r="G231" s="38"/>
      <c r="H231" s="38"/>
      <c r="I231" s="194"/>
      <c r="J231" s="38"/>
      <c r="K231" s="38"/>
      <c r="L231" s="39"/>
      <c r="M231" s="195"/>
      <c r="N231" s="196"/>
      <c r="O231" s="77"/>
      <c r="P231" s="77"/>
      <c r="Q231" s="77"/>
      <c r="R231" s="77"/>
      <c r="S231" s="77"/>
      <c r="T231" s="78"/>
      <c r="U231" s="38"/>
      <c r="V231" s="38"/>
      <c r="W231" s="38"/>
      <c r="X231" s="38"/>
      <c r="Y231" s="38"/>
      <c r="Z231" s="38"/>
      <c r="AA231" s="38"/>
      <c r="AB231" s="38"/>
      <c r="AC231" s="38"/>
      <c r="AD231" s="38"/>
      <c r="AE231" s="38"/>
      <c r="AT231" s="19" t="s">
        <v>237</v>
      </c>
      <c r="AU231" s="19" t="s">
        <v>88</v>
      </c>
    </row>
    <row r="232" s="13" customFormat="1">
      <c r="A232" s="13"/>
      <c r="B232" s="198"/>
      <c r="C232" s="13"/>
      <c r="D232" s="192" t="s">
        <v>218</v>
      </c>
      <c r="E232" s="199" t="s">
        <v>1</v>
      </c>
      <c r="F232" s="200" t="s">
        <v>724</v>
      </c>
      <c r="G232" s="13"/>
      <c r="H232" s="201">
        <v>2570</v>
      </c>
      <c r="I232" s="202"/>
      <c r="J232" s="13"/>
      <c r="K232" s="13"/>
      <c r="L232" s="198"/>
      <c r="M232" s="203"/>
      <c r="N232" s="204"/>
      <c r="O232" s="204"/>
      <c r="P232" s="204"/>
      <c r="Q232" s="204"/>
      <c r="R232" s="204"/>
      <c r="S232" s="204"/>
      <c r="T232" s="205"/>
      <c r="U232" s="13"/>
      <c r="V232" s="13"/>
      <c r="W232" s="13"/>
      <c r="X232" s="13"/>
      <c r="Y232" s="13"/>
      <c r="Z232" s="13"/>
      <c r="AA232" s="13"/>
      <c r="AB232" s="13"/>
      <c r="AC232" s="13"/>
      <c r="AD232" s="13"/>
      <c r="AE232" s="13"/>
      <c r="AT232" s="199" t="s">
        <v>218</v>
      </c>
      <c r="AU232" s="199" t="s">
        <v>88</v>
      </c>
      <c r="AV232" s="13" t="s">
        <v>88</v>
      </c>
      <c r="AW232" s="13" t="s">
        <v>35</v>
      </c>
      <c r="AX232" s="13" t="s">
        <v>79</v>
      </c>
      <c r="AY232" s="199" t="s">
        <v>205</v>
      </c>
    </row>
    <row r="233" s="14" customFormat="1">
      <c r="A233" s="14"/>
      <c r="B233" s="206"/>
      <c r="C233" s="14"/>
      <c r="D233" s="192" t="s">
        <v>218</v>
      </c>
      <c r="E233" s="207" t="s">
        <v>1</v>
      </c>
      <c r="F233" s="208" t="s">
        <v>220</v>
      </c>
      <c r="G233" s="14"/>
      <c r="H233" s="209">
        <v>2570</v>
      </c>
      <c r="I233" s="210"/>
      <c r="J233" s="14"/>
      <c r="K233" s="14"/>
      <c r="L233" s="206"/>
      <c r="M233" s="211"/>
      <c r="N233" s="212"/>
      <c r="O233" s="212"/>
      <c r="P233" s="212"/>
      <c r="Q233" s="212"/>
      <c r="R233" s="212"/>
      <c r="S233" s="212"/>
      <c r="T233" s="213"/>
      <c r="U233" s="14"/>
      <c r="V233" s="14"/>
      <c r="W233" s="14"/>
      <c r="X233" s="14"/>
      <c r="Y233" s="14"/>
      <c r="Z233" s="14"/>
      <c r="AA233" s="14"/>
      <c r="AB233" s="14"/>
      <c r="AC233" s="14"/>
      <c r="AD233" s="14"/>
      <c r="AE233" s="14"/>
      <c r="AT233" s="207" t="s">
        <v>218</v>
      </c>
      <c r="AU233" s="207" t="s">
        <v>88</v>
      </c>
      <c r="AV233" s="14" t="s">
        <v>212</v>
      </c>
      <c r="AW233" s="14" t="s">
        <v>35</v>
      </c>
      <c r="AX233" s="14" t="s">
        <v>86</v>
      </c>
      <c r="AY233" s="207" t="s">
        <v>205</v>
      </c>
    </row>
    <row r="234" s="12" customFormat="1" ht="22.8" customHeight="1">
      <c r="A234" s="12"/>
      <c r="B234" s="166"/>
      <c r="C234" s="12"/>
      <c r="D234" s="167" t="s">
        <v>78</v>
      </c>
      <c r="E234" s="177" t="s">
        <v>415</v>
      </c>
      <c r="F234" s="177" t="s">
        <v>416</v>
      </c>
      <c r="G234" s="12"/>
      <c r="H234" s="12"/>
      <c r="I234" s="169"/>
      <c r="J234" s="178">
        <f>BK234</f>
        <v>0</v>
      </c>
      <c r="K234" s="12"/>
      <c r="L234" s="166"/>
      <c r="M234" s="171"/>
      <c r="N234" s="172"/>
      <c r="O234" s="172"/>
      <c r="P234" s="173">
        <f>SUM(P235:P236)</f>
        <v>0</v>
      </c>
      <c r="Q234" s="172"/>
      <c r="R234" s="173">
        <f>SUM(R235:R236)</f>
        <v>0</v>
      </c>
      <c r="S234" s="172"/>
      <c r="T234" s="174">
        <f>SUM(T235:T236)</f>
        <v>0</v>
      </c>
      <c r="U234" s="12"/>
      <c r="V234" s="12"/>
      <c r="W234" s="12"/>
      <c r="X234" s="12"/>
      <c r="Y234" s="12"/>
      <c r="Z234" s="12"/>
      <c r="AA234" s="12"/>
      <c r="AB234" s="12"/>
      <c r="AC234" s="12"/>
      <c r="AD234" s="12"/>
      <c r="AE234" s="12"/>
      <c r="AR234" s="167" t="s">
        <v>86</v>
      </c>
      <c r="AT234" s="175" t="s">
        <v>78</v>
      </c>
      <c r="AU234" s="175" t="s">
        <v>86</v>
      </c>
      <c r="AY234" s="167" t="s">
        <v>205</v>
      </c>
      <c r="BK234" s="176">
        <f>SUM(BK235:BK236)</f>
        <v>0</v>
      </c>
    </row>
    <row r="235" s="2" customFormat="1" ht="21.75" customHeight="1">
      <c r="A235" s="38"/>
      <c r="B235" s="179"/>
      <c r="C235" s="180" t="s">
        <v>343</v>
      </c>
      <c r="D235" s="180" t="s">
        <v>207</v>
      </c>
      <c r="E235" s="181" t="s">
        <v>418</v>
      </c>
      <c r="F235" s="182" t="s">
        <v>419</v>
      </c>
      <c r="G235" s="183" t="s">
        <v>224</v>
      </c>
      <c r="H235" s="184">
        <v>3820.6199999999999</v>
      </c>
      <c r="I235" s="185"/>
      <c r="J235" s="184">
        <f>ROUND(I235*H235,2)</f>
        <v>0</v>
      </c>
      <c r="K235" s="182" t="s">
        <v>234</v>
      </c>
      <c r="L235" s="39"/>
      <c r="M235" s="186" t="s">
        <v>1</v>
      </c>
      <c r="N235" s="187" t="s">
        <v>44</v>
      </c>
      <c r="O235" s="77"/>
      <c r="P235" s="188">
        <f>O235*H235</f>
        <v>0</v>
      </c>
      <c r="Q235" s="188">
        <v>0</v>
      </c>
      <c r="R235" s="188">
        <f>Q235*H235</f>
        <v>0</v>
      </c>
      <c r="S235" s="188">
        <v>0</v>
      </c>
      <c r="T235" s="189">
        <f>S235*H235</f>
        <v>0</v>
      </c>
      <c r="U235" s="38"/>
      <c r="V235" s="38"/>
      <c r="W235" s="38"/>
      <c r="X235" s="38"/>
      <c r="Y235" s="38"/>
      <c r="Z235" s="38"/>
      <c r="AA235" s="38"/>
      <c r="AB235" s="38"/>
      <c r="AC235" s="38"/>
      <c r="AD235" s="38"/>
      <c r="AE235" s="38"/>
      <c r="AR235" s="190" t="s">
        <v>212</v>
      </c>
      <c r="AT235" s="190" t="s">
        <v>207</v>
      </c>
      <c r="AU235" s="190" t="s">
        <v>88</v>
      </c>
      <c r="AY235" s="19" t="s">
        <v>205</v>
      </c>
      <c r="BE235" s="191">
        <f>IF(N235="základní",J235,0)</f>
        <v>0</v>
      </c>
      <c r="BF235" s="191">
        <f>IF(N235="snížená",J235,0)</f>
        <v>0</v>
      </c>
      <c r="BG235" s="191">
        <f>IF(N235="zákl. přenesená",J235,0)</f>
        <v>0</v>
      </c>
      <c r="BH235" s="191">
        <f>IF(N235="sníž. přenesená",J235,0)</f>
        <v>0</v>
      </c>
      <c r="BI235" s="191">
        <f>IF(N235="nulová",J235,0)</f>
        <v>0</v>
      </c>
      <c r="BJ235" s="19" t="s">
        <v>86</v>
      </c>
      <c r="BK235" s="191">
        <f>ROUND(I235*H235,2)</f>
        <v>0</v>
      </c>
      <c r="BL235" s="19" t="s">
        <v>212</v>
      </c>
      <c r="BM235" s="190" t="s">
        <v>725</v>
      </c>
    </row>
    <row r="236" s="2" customFormat="1">
      <c r="A236" s="38"/>
      <c r="B236" s="39"/>
      <c r="C236" s="38"/>
      <c r="D236" s="192" t="s">
        <v>214</v>
      </c>
      <c r="E236" s="38"/>
      <c r="F236" s="193" t="s">
        <v>526</v>
      </c>
      <c r="G236" s="38"/>
      <c r="H236" s="38"/>
      <c r="I236" s="194"/>
      <c r="J236" s="38"/>
      <c r="K236" s="38"/>
      <c r="L236" s="39"/>
      <c r="M236" s="243"/>
      <c r="N236" s="244"/>
      <c r="O236" s="240"/>
      <c r="P236" s="240"/>
      <c r="Q236" s="240"/>
      <c r="R236" s="240"/>
      <c r="S236" s="240"/>
      <c r="T236" s="245"/>
      <c r="U236" s="38"/>
      <c r="V236" s="38"/>
      <c r="W236" s="38"/>
      <c r="X236" s="38"/>
      <c r="Y236" s="38"/>
      <c r="Z236" s="38"/>
      <c r="AA236" s="38"/>
      <c r="AB236" s="38"/>
      <c r="AC236" s="38"/>
      <c r="AD236" s="38"/>
      <c r="AE236" s="38"/>
      <c r="AT236" s="19" t="s">
        <v>214</v>
      </c>
      <c r="AU236" s="19" t="s">
        <v>88</v>
      </c>
    </row>
    <row r="237" s="2" customFormat="1" ht="6.96" customHeight="1">
      <c r="A237" s="38"/>
      <c r="B237" s="60"/>
      <c r="C237" s="61"/>
      <c r="D237" s="61"/>
      <c r="E237" s="61"/>
      <c r="F237" s="61"/>
      <c r="G237" s="61"/>
      <c r="H237" s="61"/>
      <c r="I237" s="61"/>
      <c r="J237" s="61"/>
      <c r="K237" s="61"/>
      <c r="L237" s="39"/>
      <c r="M237" s="38"/>
      <c r="O237" s="38"/>
      <c r="P237" s="38"/>
      <c r="Q237" s="38"/>
      <c r="R237" s="38"/>
      <c r="S237" s="38"/>
      <c r="T237" s="38"/>
      <c r="U237" s="38"/>
      <c r="V237" s="38"/>
      <c r="W237" s="38"/>
      <c r="X237" s="38"/>
      <c r="Y237" s="38"/>
      <c r="Z237" s="38"/>
      <c r="AA237" s="38"/>
      <c r="AB237" s="38"/>
      <c r="AC237" s="38"/>
      <c r="AD237" s="38"/>
      <c r="AE237" s="38"/>
    </row>
  </sheetData>
  <autoFilter ref="C124:K236"/>
  <mergeCells count="12">
    <mergeCell ref="E7:H7"/>
    <mergeCell ref="E9:H9"/>
    <mergeCell ref="E11:H11"/>
    <mergeCell ref="E20:H20"/>
    <mergeCell ref="E29:H29"/>
    <mergeCell ref="E85:H85"/>
    <mergeCell ref="E87:H87"/>
    <mergeCell ref="E89:H89"/>
    <mergeCell ref="E113:H113"/>
    <mergeCell ref="E115:H115"/>
    <mergeCell ref="E117:H117"/>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8" t="s">
        <v>5</v>
      </c>
      <c r="M2" s="1"/>
      <c r="N2" s="1"/>
      <c r="O2" s="1"/>
      <c r="P2" s="1"/>
      <c r="Q2" s="1"/>
      <c r="R2" s="1"/>
      <c r="S2" s="1"/>
      <c r="T2" s="1"/>
      <c r="U2" s="1"/>
      <c r="V2" s="1"/>
      <c r="AT2" s="19" t="s">
        <v>111</v>
      </c>
    </row>
    <row r="3" s="1" customFormat="1" ht="6.96" customHeight="1">
      <c r="B3" s="20"/>
      <c r="C3" s="21"/>
      <c r="D3" s="21"/>
      <c r="E3" s="21"/>
      <c r="F3" s="21"/>
      <c r="G3" s="21"/>
      <c r="H3" s="21"/>
      <c r="I3" s="21"/>
      <c r="J3" s="21"/>
      <c r="K3" s="21"/>
      <c r="L3" s="22"/>
      <c r="AT3" s="19" t="s">
        <v>88</v>
      </c>
    </row>
    <row r="4" s="1" customFormat="1" ht="24.96" customHeight="1">
      <c r="B4" s="22"/>
      <c r="D4" s="23" t="s">
        <v>170</v>
      </c>
      <c r="L4" s="22"/>
      <c r="M4" s="128" t="s">
        <v>10</v>
      </c>
      <c r="AT4" s="19" t="s">
        <v>3</v>
      </c>
    </row>
    <row r="5" s="1" customFormat="1" ht="6.96" customHeight="1">
      <c r="B5" s="22"/>
      <c r="L5" s="22"/>
    </row>
    <row r="6" s="1" customFormat="1" ht="12" customHeight="1">
      <c r="B6" s="22"/>
      <c r="D6" s="32" t="s">
        <v>15</v>
      </c>
      <c r="L6" s="22"/>
    </row>
    <row r="7" s="1" customFormat="1" ht="16.5" customHeight="1">
      <c r="B7" s="22"/>
      <c r="E7" s="129" t="str">
        <f>'Rekapitulace stavby'!K6</f>
        <v>SN Žireč</v>
      </c>
      <c r="F7" s="32"/>
      <c r="G7" s="32"/>
      <c r="H7" s="32"/>
      <c r="L7" s="22"/>
    </row>
    <row r="8" s="1" customFormat="1" ht="12" customHeight="1">
      <c r="B8" s="22"/>
      <c r="D8" s="32" t="s">
        <v>171</v>
      </c>
      <c r="L8" s="22"/>
    </row>
    <row r="9" s="2" customFormat="1" ht="16.5" customHeight="1">
      <c r="A9" s="38"/>
      <c r="B9" s="39"/>
      <c r="C9" s="38"/>
      <c r="D9" s="38"/>
      <c r="E9" s="129" t="s">
        <v>549</v>
      </c>
      <c r="F9" s="38"/>
      <c r="G9" s="38"/>
      <c r="H9" s="38"/>
      <c r="I9" s="38"/>
      <c r="J9" s="38"/>
      <c r="K9" s="38"/>
      <c r="L9" s="55"/>
      <c r="S9" s="38"/>
      <c r="T9" s="38"/>
      <c r="U9" s="38"/>
      <c r="V9" s="38"/>
      <c r="W9" s="38"/>
      <c r="X9" s="38"/>
      <c r="Y9" s="38"/>
      <c r="Z9" s="38"/>
      <c r="AA9" s="38"/>
      <c r="AB9" s="38"/>
      <c r="AC9" s="38"/>
      <c r="AD9" s="38"/>
      <c r="AE9" s="38"/>
    </row>
    <row r="10" s="2" customFormat="1" ht="12" customHeight="1">
      <c r="A10" s="38"/>
      <c r="B10" s="39"/>
      <c r="C10" s="38"/>
      <c r="D10" s="32" t="s">
        <v>173</v>
      </c>
      <c r="E10" s="38"/>
      <c r="F10" s="38"/>
      <c r="G10" s="38"/>
      <c r="H10" s="38"/>
      <c r="I10" s="38"/>
      <c r="J10" s="38"/>
      <c r="K10" s="38"/>
      <c r="L10" s="55"/>
      <c r="S10" s="38"/>
      <c r="T10" s="38"/>
      <c r="U10" s="38"/>
      <c r="V10" s="38"/>
      <c r="W10" s="38"/>
      <c r="X10" s="38"/>
      <c r="Y10" s="38"/>
      <c r="Z10" s="38"/>
      <c r="AA10" s="38"/>
      <c r="AB10" s="38"/>
      <c r="AC10" s="38"/>
      <c r="AD10" s="38"/>
      <c r="AE10" s="38"/>
    </row>
    <row r="11" s="2" customFormat="1" ht="16.5" customHeight="1">
      <c r="A11" s="38"/>
      <c r="B11" s="39"/>
      <c r="C11" s="38"/>
      <c r="D11" s="38"/>
      <c r="E11" s="67" t="s">
        <v>726</v>
      </c>
      <c r="F11" s="38"/>
      <c r="G11" s="38"/>
      <c r="H11" s="38"/>
      <c r="I11" s="38"/>
      <c r="J11" s="38"/>
      <c r="K11" s="38"/>
      <c r="L11" s="55"/>
      <c r="S11" s="38"/>
      <c r="T11" s="38"/>
      <c r="U11" s="38"/>
      <c r="V11" s="38"/>
      <c r="W11" s="38"/>
      <c r="X11" s="38"/>
      <c r="Y11" s="38"/>
      <c r="Z11" s="38"/>
      <c r="AA11" s="38"/>
      <c r="AB11" s="38"/>
      <c r="AC11" s="38"/>
      <c r="AD11" s="38"/>
      <c r="AE11" s="38"/>
    </row>
    <row r="12" s="2" customFormat="1">
      <c r="A12" s="38"/>
      <c r="B12" s="39"/>
      <c r="C12" s="38"/>
      <c r="D12" s="38"/>
      <c r="E12" s="38"/>
      <c r="F12" s="38"/>
      <c r="G12" s="38"/>
      <c r="H12" s="38"/>
      <c r="I12" s="38"/>
      <c r="J12" s="38"/>
      <c r="K12" s="38"/>
      <c r="L12" s="55"/>
      <c r="S12" s="38"/>
      <c r="T12" s="38"/>
      <c r="U12" s="38"/>
      <c r="V12" s="38"/>
      <c r="W12" s="38"/>
      <c r="X12" s="38"/>
      <c r="Y12" s="38"/>
      <c r="Z12" s="38"/>
      <c r="AA12" s="38"/>
      <c r="AB12" s="38"/>
      <c r="AC12" s="38"/>
      <c r="AD12" s="38"/>
      <c r="AE12" s="38"/>
    </row>
    <row r="13" s="2" customFormat="1" ht="12" customHeight="1">
      <c r="A13" s="38"/>
      <c r="B13" s="39"/>
      <c r="C13" s="38"/>
      <c r="D13" s="32" t="s">
        <v>17</v>
      </c>
      <c r="E13" s="38"/>
      <c r="F13" s="27" t="s">
        <v>1</v>
      </c>
      <c r="G13" s="38"/>
      <c r="H13" s="38"/>
      <c r="I13" s="32" t="s">
        <v>18</v>
      </c>
      <c r="J13" s="27" t="s">
        <v>1</v>
      </c>
      <c r="K13" s="38"/>
      <c r="L13" s="55"/>
      <c r="S13" s="38"/>
      <c r="T13" s="38"/>
      <c r="U13" s="38"/>
      <c r="V13" s="38"/>
      <c r="W13" s="38"/>
      <c r="X13" s="38"/>
      <c r="Y13" s="38"/>
      <c r="Z13" s="38"/>
      <c r="AA13" s="38"/>
      <c r="AB13" s="38"/>
      <c r="AC13" s="38"/>
      <c r="AD13" s="38"/>
      <c r="AE13" s="38"/>
    </row>
    <row r="14" s="2" customFormat="1" ht="12" customHeight="1">
      <c r="A14" s="38"/>
      <c r="B14" s="39"/>
      <c r="C14" s="38"/>
      <c r="D14" s="32" t="s">
        <v>19</v>
      </c>
      <c r="E14" s="38"/>
      <c r="F14" s="27" t="s">
        <v>20</v>
      </c>
      <c r="G14" s="38"/>
      <c r="H14" s="38"/>
      <c r="I14" s="32" t="s">
        <v>21</v>
      </c>
      <c r="J14" s="69" t="str">
        <f>'Rekapitulace stavby'!AN8</f>
        <v>17. 12. 2018</v>
      </c>
      <c r="K14" s="38"/>
      <c r="L14" s="55"/>
      <c r="S14" s="38"/>
      <c r="T14" s="38"/>
      <c r="U14" s="38"/>
      <c r="V14" s="38"/>
      <c r="W14" s="38"/>
      <c r="X14" s="38"/>
      <c r="Y14" s="38"/>
      <c r="Z14" s="38"/>
      <c r="AA14" s="38"/>
      <c r="AB14" s="38"/>
      <c r="AC14" s="38"/>
      <c r="AD14" s="38"/>
      <c r="AE14" s="38"/>
    </row>
    <row r="15" s="2" customFormat="1" ht="10.8" customHeight="1">
      <c r="A15" s="38"/>
      <c r="B15" s="39"/>
      <c r="C15" s="38"/>
      <c r="D15" s="38"/>
      <c r="E15" s="38"/>
      <c r="F15" s="38"/>
      <c r="G15" s="38"/>
      <c r="H15" s="38"/>
      <c r="I15" s="38"/>
      <c r="J15" s="38"/>
      <c r="K15" s="38"/>
      <c r="L15" s="55"/>
      <c r="S15" s="38"/>
      <c r="T15" s="38"/>
      <c r="U15" s="38"/>
      <c r="V15" s="38"/>
      <c r="W15" s="38"/>
      <c r="X15" s="38"/>
      <c r="Y15" s="38"/>
      <c r="Z15" s="38"/>
      <c r="AA15" s="38"/>
      <c r="AB15" s="38"/>
      <c r="AC15" s="38"/>
      <c r="AD15" s="38"/>
      <c r="AE15" s="38"/>
    </row>
    <row r="16" s="2" customFormat="1" ht="12" customHeight="1">
      <c r="A16" s="38"/>
      <c r="B16" s="39"/>
      <c r="C16" s="38"/>
      <c r="D16" s="32" t="s">
        <v>23</v>
      </c>
      <c r="E16" s="38"/>
      <c r="F16" s="38"/>
      <c r="G16" s="38"/>
      <c r="H16" s="38"/>
      <c r="I16" s="32" t="s">
        <v>24</v>
      </c>
      <c r="J16" s="27" t="s">
        <v>25</v>
      </c>
      <c r="K16" s="38"/>
      <c r="L16" s="55"/>
      <c r="S16" s="38"/>
      <c r="T16" s="38"/>
      <c r="U16" s="38"/>
      <c r="V16" s="38"/>
      <c r="W16" s="38"/>
      <c r="X16" s="38"/>
      <c r="Y16" s="38"/>
      <c r="Z16" s="38"/>
      <c r="AA16" s="38"/>
      <c r="AB16" s="38"/>
      <c r="AC16" s="38"/>
      <c r="AD16" s="38"/>
      <c r="AE16" s="38"/>
    </row>
    <row r="17" s="2" customFormat="1" ht="18" customHeight="1">
      <c r="A17" s="38"/>
      <c r="B17" s="39"/>
      <c r="C17" s="38"/>
      <c r="D17" s="38"/>
      <c r="E17" s="27" t="s">
        <v>26</v>
      </c>
      <c r="F17" s="38"/>
      <c r="G17" s="38"/>
      <c r="H17" s="38"/>
      <c r="I17" s="32" t="s">
        <v>27</v>
      </c>
      <c r="J17" s="27" t="s">
        <v>28</v>
      </c>
      <c r="K17" s="38"/>
      <c r="L17" s="55"/>
      <c r="S17" s="38"/>
      <c r="T17" s="38"/>
      <c r="U17" s="38"/>
      <c r="V17" s="38"/>
      <c r="W17" s="38"/>
      <c r="X17" s="38"/>
      <c r="Y17" s="38"/>
      <c r="Z17" s="38"/>
      <c r="AA17" s="38"/>
      <c r="AB17" s="38"/>
      <c r="AC17" s="38"/>
      <c r="AD17" s="38"/>
      <c r="AE17" s="38"/>
    </row>
    <row r="18" s="2" customFormat="1" ht="6.96" customHeight="1">
      <c r="A18" s="38"/>
      <c r="B18" s="39"/>
      <c r="C18" s="38"/>
      <c r="D18" s="38"/>
      <c r="E18" s="38"/>
      <c r="F18" s="38"/>
      <c r="G18" s="38"/>
      <c r="H18" s="38"/>
      <c r="I18" s="38"/>
      <c r="J18" s="38"/>
      <c r="K18" s="38"/>
      <c r="L18" s="55"/>
      <c r="S18" s="38"/>
      <c r="T18" s="38"/>
      <c r="U18" s="38"/>
      <c r="V18" s="38"/>
      <c r="W18" s="38"/>
      <c r="X18" s="38"/>
      <c r="Y18" s="38"/>
      <c r="Z18" s="38"/>
      <c r="AA18" s="38"/>
      <c r="AB18" s="38"/>
      <c r="AC18" s="38"/>
      <c r="AD18" s="38"/>
      <c r="AE18" s="38"/>
    </row>
    <row r="19" s="2" customFormat="1" ht="12" customHeight="1">
      <c r="A19" s="38"/>
      <c r="B19" s="39"/>
      <c r="C19" s="38"/>
      <c r="D19" s="32" t="s">
        <v>29</v>
      </c>
      <c r="E19" s="38"/>
      <c r="F19" s="38"/>
      <c r="G19" s="38"/>
      <c r="H19" s="38"/>
      <c r="I19" s="32" t="s">
        <v>24</v>
      </c>
      <c r="J19" s="33" t="str">
        <f>'Rekapitulace stavby'!AN13</f>
        <v>Vyplň údaj</v>
      </c>
      <c r="K19" s="38"/>
      <c r="L19" s="55"/>
      <c r="S19" s="38"/>
      <c r="T19" s="38"/>
      <c r="U19" s="38"/>
      <c r="V19" s="38"/>
      <c r="W19" s="38"/>
      <c r="X19" s="38"/>
      <c r="Y19" s="38"/>
      <c r="Z19" s="38"/>
      <c r="AA19" s="38"/>
      <c r="AB19" s="38"/>
      <c r="AC19" s="38"/>
      <c r="AD19" s="38"/>
      <c r="AE19" s="38"/>
    </row>
    <row r="20" s="2" customFormat="1" ht="18" customHeight="1">
      <c r="A20" s="38"/>
      <c r="B20" s="39"/>
      <c r="C20" s="38"/>
      <c r="D20" s="38"/>
      <c r="E20" s="33" t="str">
        <f>'Rekapitulace stavby'!E14</f>
        <v>Vyplň údaj</v>
      </c>
      <c r="F20" s="27"/>
      <c r="G20" s="27"/>
      <c r="H20" s="27"/>
      <c r="I20" s="32" t="s">
        <v>27</v>
      </c>
      <c r="J20" s="33" t="str">
        <f>'Rekapitulace stavby'!AN14</f>
        <v>Vyplň údaj</v>
      </c>
      <c r="K20" s="38"/>
      <c r="L20" s="55"/>
      <c r="S20" s="38"/>
      <c r="T20" s="38"/>
      <c r="U20" s="38"/>
      <c r="V20" s="38"/>
      <c r="W20" s="38"/>
      <c r="X20" s="38"/>
      <c r="Y20" s="38"/>
      <c r="Z20" s="38"/>
      <c r="AA20" s="38"/>
      <c r="AB20" s="38"/>
      <c r="AC20" s="38"/>
      <c r="AD20" s="38"/>
      <c r="AE20" s="38"/>
    </row>
    <row r="21" s="2" customFormat="1" ht="6.96" customHeight="1">
      <c r="A21" s="38"/>
      <c r="B21" s="39"/>
      <c r="C21" s="38"/>
      <c r="D21" s="38"/>
      <c r="E21" s="38"/>
      <c r="F21" s="38"/>
      <c r="G21" s="38"/>
      <c r="H21" s="38"/>
      <c r="I21" s="38"/>
      <c r="J21" s="38"/>
      <c r="K21" s="38"/>
      <c r="L21" s="55"/>
      <c r="S21" s="38"/>
      <c r="T21" s="38"/>
      <c r="U21" s="38"/>
      <c r="V21" s="38"/>
      <c r="W21" s="38"/>
      <c r="X21" s="38"/>
      <c r="Y21" s="38"/>
      <c r="Z21" s="38"/>
      <c r="AA21" s="38"/>
      <c r="AB21" s="38"/>
      <c r="AC21" s="38"/>
      <c r="AD21" s="38"/>
      <c r="AE21" s="38"/>
    </row>
    <row r="22" s="2" customFormat="1" ht="12" customHeight="1">
      <c r="A22" s="38"/>
      <c r="B22" s="39"/>
      <c r="C22" s="38"/>
      <c r="D22" s="32" t="s">
        <v>31</v>
      </c>
      <c r="E22" s="38"/>
      <c r="F22" s="38"/>
      <c r="G22" s="38"/>
      <c r="H22" s="38"/>
      <c r="I22" s="32" t="s">
        <v>24</v>
      </c>
      <c r="J22" s="27" t="s">
        <v>32</v>
      </c>
      <c r="K22" s="38"/>
      <c r="L22" s="55"/>
      <c r="S22" s="38"/>
      <c r="T22" s="38"/>
      <c r="U22" s="38"/>
      <c r="V22" s="38"/>
      <c r="W22" s="38"/>
      <c r="X22" s="38"/>
      <c r="Y22" s="38"/>
      <c r="Z22" s="38"/>
      <c r="AA22" s="38"/>
      <c r="AB22" s="38"/>
      <c r="AC22" s="38"/>
      <c r="AD22" s="38"/>
      <c r="AE22" s="38"/>
    </row>
    <row r="23" s="2" customFormat="1" ht="18" customHeight="1">
      <c r="A23" s="38"/>
      <c r="B23" s="39"/>
      <c r="C23" s="38"/>
      <c r="D23" s="38"/>
      <c r="E23" s="27" t="s">
        <v>33</v>
      </c>
      <c r="F23" s="38"/>
      <c r="G23" s="38"/>
      <c r="H23" s="38"/>
      <c r="I23" s="32" t="s">
        <v>27</v>
      </c>
      <c r="J23" s="27" t="s">
        <v>34</v>
      </c>
      <c r="K23" s="38"/>
      <c r="L23" s="55"/>
      <c r="S23" s="38"/>
      <c r="T23" s="38"/>
      <c r="U23" s="38"/>
      <c r="V23" s="38"/>
      <c r="W23" s="38"/>
      <c r="X23" s="38"/>
      <c r="Y23" s="38"/>
      <c r="Z23" s="38"/>
      <c r="AA23" s="38"/>
      <c r="AB23" s="38"/>
      <c r="AC23" s="38"/>
      <c r="AD23" s="38"/>
      <c r="AE23" s="38"/>
    </row>
    <row r="24" s="2" customFormat="1" ht="6.96" customHeight="1">
      <c r="A24" s="38"/>
      <c r="B24" s="39"/>
      <c r="C24" s="38"/>
      <c r="D24" s="38"/>
      <c r="E24" s="38"/>
      <c r="F24" s="38"/>
      <c r="G24" s="38"/>
      <c r="H24" s="38"/>
      <c r="I24" s="38"/>
      <c r="J24" s="38"/>
      <c r="K24" s="38"/>
      <c r="L24" s="55"/>
      <c r="S24" s="38"/>
      <c r="T24" s="38"/>
      <c r="U24" s="38"/>
      <c r="V24" s="38"/>
      <c r="W24" s="38"/>
      <c r="X24" s="38"/>
      <c r="Y24" s="38"/>
      <c r="Z24" s="38"/>
      <c r="AA24" s="38"/>
      <c r="AB24" s="38"/>
      <c r="AC24" s="38"/>
      <c r="AD24" s="38"/>
      <c r="AE24" s="38"/>
    </row>
    <row r="25" s="2" customFormat="1" ht="12" customHeight="1">
      <c r="A25" s="38"/>
      <c r="B25" s="39"/>
      <c r="C25" s="38"/>
      <c r="D25" s="32" t="s">
        <v>36</v>
      </c>
      <c r="E25" s="38"/>
      <c r="F25" s="38"/>
      <c r="G25" s="38"/>
      <c r="H25" s="38"/>
      <c r="I25" s="32" t="s">
        <v>24</v>
      </c>
      <c r="J25" s="27" t="str">
        <f>IF('Rekapitulace stavby'!AN19="","",'Rekapitulace stavby'!AN19)</f>
        <v/>
      </c>
      <c r="K25" s="38"/>
      <c r="L25" s="55"/>
      <c r="S25" s="38"/>
      <c r="T25" s="38"/>
      <c r="U25" s="38"/>
      <c r="V25" s="38"/>
      <c r="W25" s="38"/>
      <c r="X25" s="38"/>
      <c r="Y25" s="38"/>
      <c r="Z25" s="38"/>
      <c r="AA25" s="38"/>
      <c r="AB25" s="38"/>
      <c r="AC25" s="38"/>
      <c r="AD25" s="38"/>
      <c r="AE25" s="38"/>
    </row>
    <row r="26" s="2" customFormat="1" ht="18" customHeight="1">
      <c r="A26" s="38"/>
      <c r="B26" s="39"/>
      <c r="C26" s="38"/>
      <c r="D26" s="38"/>
      <c r="E26" s="27" t="str">
        <f>IF('Rekapitulace stavby'!E20="","",'Rekapitulace stavby'!E20)</f>
        <v xml:space="preserve"> </v>
      </c>
      <c r="F26" s="38"/>
      <c r="G26" s="38"/>
      <c r="H26" s="38"/>
      <c r="I26" s="32" t="s">
        <v>27</v>
      </c>
      <c r="J26" s="27" t="str">
        <f>IF('Rekapitulace stavby'!AN20="","",'Rekapitulace stavby'!AN20)</f>
        <v/>
      </c>
      <c r="K26" s="38"/>
      <c r="L26" s="55"/>
      <c r="S26" s="38"/>
      <c r="T26" s="38"/>
      <c r="U26" s="38"/>
      <c r="V26" s="38"/>
      <c r="W26" s="38"/>
      <c r="X26" s="38"/>
      <c r="Y26" s="38"/>
      <c r="Z26" s="38"/>
      <c r="AA26" s="38"/>
      <c r="AB26" s="38"/>
      <c r="AC26" s="38"/>
      <c r="AD26" s="38"/>
      <c r="AE26" s="38"/>
    </row>
    <row r="27" s="2" customFormat="1" ht="6.96" customHeight="1">
      <c r="A27" s="38"/>
      <c r="B27" s="39"/>
      <c r="C27" s="38"/>
      <c r="D27" s="38"/>
      <c r="E27" s="38"/>
      <c r="F27" s="38"/>
      <c r="G27" s="38"/>
      <c r="H27" s="38"/>
      <c r="I27" s="38"/>
      <c r="J27" s="38"/>
      <c r="K27" s="38"/>
      <c r="L27" s="55"/>
      <c r="S27" s="38"/>
      <c r="T27" s="38"/>
      <c r="U27" s="38"/>
      <c r="V27" s="38"/>
      <c r="W27" s="38"/>
      <c r="X27" s="38"/>
      <c r="Y27" s="38"/>
      <c r="Z27" s="38"/>
      <c r="AA27" s="38"/>
      <c r="AB27" s="38"/>
      <c r="AC27" s="38"/>
      <c r="AD27" s="38"/>
      <c r="AE27" s="38"/>
    </row>
    <row r="28" s="2" customFormat="1" ht="12" customHeight="1">
      <c r="A28" s="38"/>
      <c r="B28" s="39"/>
      <c r="C28" s="38"/>
      <c r="D28" s="32" t="s">
        <v>37</v>
      </c>
      <c r="E28" s="38"/>
      <c r="F28" s="38"/>
      <c r="G28" s="38"/>
      <c r="H28" s="38"/>
      <c r="I28" s="38"/>
      <c r="J28" s="38"/>
      <c r="K28" s="38"/>
      <c r="L28" s="55"/>
      <c r="S28" s="38"/>
      <c r="T28" s="38"/>
      <c r="U28" s="38"/>
      <c r="V28" s="38"/>
      <c r="W28" s="38"/>
      <c r="X28" s="38"/>
      <c r="Y28" s="38"/>
      <c r="Z28" s="38"/>
      <c r="AA28" s="38"/>
      <c r="AB28" s="38"/>
      <c r="AC28" s="38"/>
      <c r="AD28" s="38"/>
      <c r="AE28" s="38"/>
    </row>
    <row r="29" s="8" customFormat="1" ht="16.5" customHeight="1">
      <c r="A29" s="130"/>
      <c r="B29" s="131"/>
      <c r="C29" s="130"/>
      <c r="D29" s="130"/>
      <c r="E29" s="36" t="s">
        <v>1</v>
      </c>
      <c r="F29" s="36"/>
      <c r="G29" s="36"/>
      <c r="H29" s="36"/>
      <c r="I29" s="130"/>
      <c r="J29" s="130"/>
      <c r="K29" s="130"/>
      <c r="L29" s="132"/>
      <c r="S29" s="130"/>
      <c r="T29" s="130"/>
      <c r="U29" s="130"/>
      <c r="V29" s="130"/>
      <c r="W29" s="130"/>
      <c r="X29" s="130"/>
      <c r="Y29" s="130"/>
      <c r="Z29" s="130"/>
      <c r="AA29" s="130"/>
      <c r="AB29" s="130"/>
      <c r="AC29" s="130"/>
      <c r="AD29" s="130"/>
      <c r="AE29" s="130"/>
    </row>
    <row r="30" s="2" customFormat="1" ht="6.96" customHeight="1">
      <c r="A30" s="38"/>
      <c r="B30" s="39"/>
      <c r="C30" s="38"/>
      <c r="D30" s="38"/>
      <c r="E30" s="38"/>
      <c r="F30" s="38"/>
      <c r="G30" s="38"/>
      <c r="H30" s="38"/>
      <c r="I30" s="38"/>
      <c r="J30" s="38"/>
      <c r="K30" s="38"/>
      <c r="L30" s="55"/>
      <c r="S30" s="38"/>
      <c r="T30" s="38"/>
      <c r="U30" s="38"/>
      <c r="V30" s="38"/>
      <c r="W30" s="38"/>
      <c r="X30" s="38"/>
      <c r="Y30" s="38"/>
      <c r="Z30" s="38"/>
      <c r="AA30" s="38"/>
      <c r="AB30" s="38"/>
      <c r="AC30" s="38"/>
      <c r="AD30" s="38"/>
      <c r="AE30" s="38"/>
    </row>
    <row r="31" s="2" customFormat="1" ht="6.96" customHeight="1">
      <c r="A31" s="38"/>
      <c r="B31" s="39"/>
      <c r="C31" s="38"/>
      <c r="D31" s="90"/>
      <c r="E31" s="90"/>
      <c r="F31" s="90"/>
      <c r="G31" s="90"/>
      <c r="H31" s="90"/>
      <c r="I31" s="90"/>
      <c r="J31" s="90"/>
      <c r="K31" s="90"/>
      <c r="L31" s="55"/>
      <c r="S31" s="38"/>
      <c r="T31" s="38"/>
      <c r="U31" s="38"/>
      <c r="V31" s="38"/>
      <c r="W31" s="38"/>
      <c r="X31" s="38"/>
      <c r="Y31" s="38"/>
      <c r="Z31" s="38"/>
      <c r="AA31" s="38"/>
      <c r="AB31" s="38"/>
      <c r="AC31" s="38"/>
      <c r="AD31" s="38"/>
      <c r="AE31" s="38"/>
    </row>
    <row r="32" s="2" customFormat="1" ht="25.44" customHeight="1">
      <c r="A32" s="38"/>
      <c r="B32" s="39"/>
      <c r="C32" s="38"/>
      <c r="D32" s="133" t="s">
        <v>39</v>
      </c>
      <c r="E32" s="38"/>
      <c r="F32" s="38"/>
      <c r="G32" s="38"/>
      <c r="H32" s="38"/>
      <c r="I32" s="38"/>
      <c r="J32" s="96">
        <f>ROUND(J122, 2)</f>
        <v>0</v>
      </c>
      <c r="K32" s="38"/>
      <c r="L32" s="55"/>
      <c r="S32" s="38"/>
      <c r="T32" s="38"/>
      <c r="U32" s="38"/>
      <c r="V32" s="38"/>
      <c r="W32" s="38"/>
      <c r="X32" s="38"/>
      <c r="Y32" s="38"/>
      <c r="Z32" s="38"/>
      <c r="AA32" s="38"/>
      <c r="AB32" s="38"/>
      <c r="AC32" s="38"/>
      <c r="AD32" s="38"/>
      <c r="AE32" s="38"/>
    </row>
    <row r="33" s="2" customFormat="1" ht="6.96" customHeight="1">
      <c r="A33" s="38"/>
      <c r="B33" s="39"/>
      <c r="C33" s="38"/>
      <c r="D33" s="90"/>
      <c r="E33" s="90"/>
      <c r="F33" s="90"/>
      <c r="G33" s="90"/>
      <c r="H33" s="90"/>
      <c r="I33" s="90"/>
      <c r="J33" s="90"/>
      <c r="K33" s="90"/>
      <c r="L33" s="55"/>
      <c r="S33" s="38"/>
      <c r="T33" s="38"/>
      <c r="U33" s="38"/>
      <c r="V33" s="38"/>
      <c r="W33" s="38"/>
      <c r="X33" s="38"/>
      <c r="Y33" s="38"/>
      <c r="Z33" s="38"/>
      <c r="AA33" s="38"/>
      <c r="AB33" s="38"/>
      <c r="AC33" s="38"/>
      <c r="AD33" s="38"/>
      <c r="AE33" s="38"/>
    </row>
    <row r="34" s="2" customFormat="1" ht="14.4" customHeight="1">
      <c r="A34" s="38"/>
      <c r="B34" s="39"/>
      <c r="C34" s="38"/>
      <c r="D34" s="38"/>
      <c r="E34" s="38"/>
      <c r="F34" s="43" t="s">
        <v>41</v>
      </c>
      <c r="G34" s="38"/>
      <c r="H34" s="38"/>
      <c r="I34" s="43" t="s">
        <v>40</v>
      </c>
      <c r="J34" s="43" t="s">
        <v>42</v>
      </c>
      <c r="K34" s="38"/>
      <c r="L34" s="55"/>
      <c r="S34" s="38"/>
      <c r="T34" s="38"/>
      <c r="U34" s="38"/>
      <c r="V34" s="38"/>
      <c r="W34" s="38"/>
      <c r="X34" s="38"/>
      <c r="Y34" s="38"/>
      <c r="Z34" s="38"/>
      <c r="AA34" s="38"/>
      <c r="AB34" s="38"/>
      <c r="AC34" s="38"/>
      <c r="AD34" s="38"/>
      <c r="AE34" s="38"/>
    </row>
    <row r="35" s="2" customFormat="1" ht="14.4" customHeight="1">
      <c r="A35" s="38"/>
      <c r="B35" s="39"/>
      <c r="C35" s="38"/>
      <c r="D35" s="134" t="s">
        <v>43</v>
      </c>
      <c r="E35" s="32" t="s">
        <v>44</v>
      </c>
      <c r="F35" s="135">
        <f>ROUND((SUM(BE122:BE163)),  2)</f>
        <v>0</v>
      </c>
      <c r="G35" s="38"/>
      <c r="H35" s="38"/>
      <c r="I35" s="136">
        <v>0.20999999999999999</v>
      </c>
      <c r="J35" s="135">
        <f>ROUND(((SUM(BE122:BE163))*I35),  2)</f>
        <v>0</v>
      </c>
      <c r="K35" s="38"/>
      <c r="L35" s="55"/>
      <c r="S35" s="38"/>
      <c r="T35" s="38"/>
      <c r="U35" s="38"/>
      <c r="V35" s="38"/>
      <c r="W35" s="38"/>
      <c r="X35" s="38"/>
      <c r="Y35" s="38"/>
      <c r="Z35" s="38"/>
      <c r="AA35" s="38"/>
      <c r="AB35" s="38"/>
      <c r="AC35" s="38"/>
      <c r="AD35" s="38"/>
      <c r="AE35" s="38"/>
    </row>
    <row r="36" s="2" customFormat="1" ht="14.4" customHeight="1">
      <c r="A36" s="38"/>
      <c r="B36" s="39"/>
      <c r="C36" s="38"/>
      <c r="D36" s="38"/>
      <c r="E36" s="32" t="s">
        <v>45</v>
      </c>
      <c r="F36" s="135">
        <f>ROUND((SUM(BF122:BF163)),  2)</f>
        <v>0</v>
      </c>
      <c r="G36" s="38"/>
      <c r="H36" s="38"/>
      <c r="I36" s="136">
        <v>0.14999999999999999</v>
      </c>
      <c r="J36" s="135">
        <f>ROUND(((SUM(BF122:BF163))*I36),  2)</f>
        <v>0</v>
      </c>
      <c r="K36" s="38"/>
      <c r="L36" s="55"/>
      <c r="S36" s="38"/>
      <c r="T36" s="38"/>
      <c r="U36" s="38"/>
      <c r="V36" s="38"/>
      <c r="W36" s="38"/>
      <c r="X36" s="38"/>
      <c r="Y36" s="38"/>
      <c r="Z36" s="38"/>
      <c r="AA36" s="38"/>
      <c r="AB36" s="38"/>
      <c r="AC36" s="38"/>
      <c r="AD36" s="38"/>
      <c r="AE36" s="38"/>
    </row>
    <row r="37" hidden="1" s="2" customFormat="1" ht="14.4" customHeight="1">
      <c r="A37" s="38"/>
      <c r="B37" s="39"/>
      <c r="C37" s="38"/>
      <c r="D37" s="38"/>
      <c r="E37" s="32" t="s">
        <v>46</v>
      </c>
      <c r="F37" s="135">
        <f>ROUND((SUM(BG122:BG163)),  2)</f>
        <v>0</v>
      </c>
      <c r="G37" s="38"/>
      <c r="H37" s="38"/>
      <c r="I37" s="136">
        <v>0.20999999999999999</v>
      </c>
      <c r="J37" s="135">
        <f>0</f>
        <v>0</v>
      </c>
      <c r="K37" s="38"/>
      <c r="L37" s="55"/>
      <c r="S37" s="38"/>
      <c r="T37" s="38"/>
      <c r="U37" s="38"/>
      <c r="V37" s="38"/>
      <c r="W37" s="38"/>
      <c r="X37" s="38"/>
      <c r="Y37" s="38"/>
      <c r="Z37" s="38"/>
      <c r="AA37" s="38"/>
      <c r="AB37" s="38"/>
      <c r="AC37" s="38"/>
      <c r="AD37" s="38"/>
      <c r="AE37" s="38"/>
    </row>
    <row r="38" hidden="1" s="2" customFormat="1" ht="14.4" customHeight="1">
      <c r="A38" s="38"/>
      <c r="B38" s="39"/>
      <c r="C38" s="38"/>
      <c r="D38" s="38"/>
      <c r="E38" s="32" t="s">
        <v>47</v>
      </c>
      <c r="F38" s="135">
        <f>ROUND((SUM(BH122:BH163)),  2)</f>
        <v>0</v>
      </c>
      <c r="G38" s="38"/>
      <c r="H38" s="38"/>
      <c r="I38" s="136">
        <v>0.14999999999999999</v>
      </c>
      <c r="J38" s="135">
        <f>0</f>
        <v>0</v>
      </c>
      <c r="K38" s="38"/>
      <c r="L38" s="55"/>
      <c r="S38" s="38"/>
      <c r="T38" s="38"/>
      <c r="U38" s="38"/>
      <c r="V38" s="38"/>
      <c r="W38" s="38"/>
      <c r="X38" s="38"/>
      <c r="Y38" s="38"/>
      <c r="Z38" s="38"/>
      <c r="AA38" s="38"/>
      <c r="AB38" s="38"/>
      <c r="AC38" s="38"/>
      <c r="AD38" s="38"/>
      <c r="AE38" s="38"/>
    </row>
    <row r="39" hidden="1" s="2" customFormat="1" ht="14.4" customHeight="1">
      <c r="A39" s="38"/>
      <c r="B39" s="39"/>
      <c r="C39" s="38"/>
      <c r="D39" s="38"/>
      <c r="E39" s="32" t="s">
        <v>48</v>
      </c>
      <c r="F39" s="135">
        <f>ROUND((SUM(BI122:BI163)),  2)</f>
        <v>0</v>
      </c>
      <c r="G39" s="38"/>
      <c r="H39" s="38"/>
      <c r="I39" s="136">
        <v>0</v>
      </c>
      <c r="J39" s="135">
        <f>0</f>
        <v>0</v>
      </c>
      <c r="K39" s="38"/>
      <c r="L39" s="55"/>
      <c r="S39" s="38"/>
      <c r="T39" s="38"/>
      <c r="U39" s="38"/>
      <c r="V39" s="38"/>
      <c r="W39" s="38"/>
      <c r="X39" s="38"/>
      <c r="Y39" s="38"/>
      <c r="Z39" s="38"/>
      <c r="AA39" s="38"/>
      <c r="AB39" s="38"/>
      <c r="AC39" s="38"/>
      <c r="AD39" s="38"/>
      <c r="AE39" s="38"/>
    </row>
    <row r="40" s="2" customFormat="1" ht="6.96" customHeight="1">
      <c r="A40" s="38"/>
      <c r="B40" s="39"/>
      <c r="C40" s="38"/>
      <c r="D40" s="38"/>
      <c r="E40" s="38"/>
      <c r="F40" s="38"/>
      <c r="G40" s="38"/>
      <c r="H40" s="38"/>
      <c r="I40" s="38"/>
      <c r="J40" s="38"/>
      <c r="K40" s="38"/>
      <c r="L40" s="55"/>
      <c r="S40" s="38"/>
      <c r="T40" s="38"/>
      <c r="U40" s="38"/>
      <c r="V40" s="38"/>
      <c r="W40" s="38"/>
      <c r="X40" s="38"/>
      <c r="Y40" s="38"/>
      <c r="Z40" s="38"/>
      <c r="AA40" s="38"/>
      <c r="AB40" s="38"/>
      <c r="AC40" s="38"/>
      <c r="AD40" s="38"/>
      <c r="AE40" s="38"/>
    </row>
    <row r="41" s="2" customFormat="1" ht="25.44" customHeight="1">
      <c r="A41" s="38"/>
      <c r="B41" s="39"/>
      <c r="C41" s="137"/>
      <c r="D41" s="138" t="s">
        <v>49</v>
      </c>
      <c r="E41" s="81"/>
      <c r="F41" s="81"/>
      <c r="G41" s="139" t="s">
        <v>50</v>
      </c>
      <c r="H41" s="140" t="s">
        <v>51</v>
      </c>
      <c r="I41" s="81"/>
      <c r="J41" s="141">
        <f>SUM(J32:J39)</f>
        <v>0</v>
      </c>
      <c r="K41" s="142"/>
      <c r="L41" s="55"/>
      <c r="S41" s="38"/>
      <c r="T41" s="38"/>
      <c r="U41" s="38"/>
      <c r="V41" s="38"/>
      <c r="W41" s="38"/>
      <c r="X41" s="38"/>
      <c r="Y41" s="38"/>
      <c r="Z41" s="38"/>
      <c r="AA41" s="38"/>
      <c r="AB41" s="38"/>
      <c r="AC41" s="38"/>
      <c r="AD41" s="38"/>
      <c r="AE41" s="38"/>
    </row>
    <row r="42" s="2" customFormat="1" ht="14.4" customHeight="1">
      <c r="A42" s="38"/>
      <c r="B42" s="39"/>
      <c r="C42" s="38"/>
      <c r="D42" s="38"/>
      <c r="E42" s="38"/>
      <c r="F42" s="38"/>
      <c r="G42" s="38"/>
      <c r="H42" s="38"/>
      <c r="I42" s="38"/>
      <c r="J42" s="38"/>
      <c r="K42" s="38"/>
      <c r="L42" s="55"/>
      <c r="S42" s="38"/>
      <c r="T42" s="38"/>
      <c r="U42" s="38"/>
      <c r="V42" s="38"/>
      <c r="W42" s="38"/>
      <c r="X42" s="38"/>
      <c r="Y42" s="38"/>
      <c r="Z42" s="38"/>
      <c r="AA42" s="38"/>
      <c r="AB42" s="38"/>
      <c r="AC42" s="38"/>
      <c r="AD42" s="38"/>
      <c r="AE42" s="38"/>
    </row>
    <row r="43" s="1" customFormat="1" ht="14.4" customHeight="1">
      <c r="B43" s="22"/>
      <c r="L43" s="22"/>
    </row>
    <row r="44" s="1" customFormat="1" ht="14.4" customHeight="1">
      <c r="B44" s="22"/>
      <c r="L44" s="22"/>
    </row>
    <row r="45" s="1" customFormat="1" ht="14.4" customHeight="1">
      <c r="B45" s="22"/>
      <c r="L45" s="22"/>
    </row>
    <row r="46" s="1" customFormat="1" ht="14.4" customHeight="1">
      <c r="B46" s="22"/>
      <c r="L46" s="22"/>
    </row>
    <row r="47" s="1" customFormat="1" ht="14.4" customHeight="1">
      <c r="B47" s="22"/>
      <c r="L47" s="22"/>
    </row>
    <row r="48" s="1" customFormat="1" ht="14.4" customHeight="1">
      <c r="B48" s="22"/>
      <c r="L48" s="22"/>
    </row>
    <row r="49" s="1" customFormat="1" ht="14.4" customHeight="1">
      <c r="B49" s="22"/>
      <c r="L49" s="22"/>
    </row>
    <row r="50" s="2" customFormat="1" ht="14.4" customHeight="1">
      <c r="B50" s="55"/>
      <c r="D50" s="56" t="s">
        <v>52</v>
      </c>
      <c r="E50" s="57"/>
      <c r="F50" s="57"/>
      <c r="G50" s="56" t="s">
        <v>53</v>
      </c>
      <c r="H50" s="57"/>
      <c r="I50" s="57"/>
      <c r="J50" s="57"/>
      <c r="K50" s="57"/>
      <c r="L50" s="55"/>
    </row>
    <row r="51">
      <c r="B51" s="22"/>
      <c r="L51" s="22"/>
    </row>
    <row r="52">
      <c r="B52" s="22"/>
      <c r="L52" s="22"/>
    </row>
    <row r="53">
      <c r="B53" s="22"/>
      <c r="L53" s="22"/>
    </row>
    <row r="54">
      <c r="B54" s="22"/>
      <c r="L54" s="22"/>
    </row>
    <row r="55">
      <c r="B55" s="22"/>
      <c r="L55" s="22"/>
    </row>
    <row r="56">
      <c r="B56" s="22"/>
      <c r="L56" s="22"/>
    </row>
    <row r="57">
      <c r="B57" s="22"/>
      <c r="L57" s="22"/>
    </row>
    <row r="58">
      <c r="B58" s="22"/>
      <c r="L58" s="22"/>
    </row>
    <row r="59">
      <c r="B59" s="22"/>
      <c r="L59" s="22"/>
    </row>
    <row r="60">
      <c r="B60" s="22"/>
      <c r="L60" s="22"/>
    </row>
    <row r="61" s="2" customFormat="1">
      <c r="A61" s="38"/>
      <c r="B61" s="39"/>
      <c r="C61" s="38"/>
      <c r="D61" s="58" t="s">
        <v>54</v>
      </c>
      <c r="E61" s="41"/>
      <c r="F61" s="143" t="s">
        <v>55</v>
      </c>
      <c r="G61" s="58" t="s">
        <v>54</v>
      </c>
      <c r="H61" s="41"/>
      <c r="I61" s="41"/>
      <c r="J61" s="144" t="s">
        <v>55</v>
      </c>
      <c r="K61" s="41"/>
      <c r="L61" s="55"/>
      <c r="S61" s="38"/>
      <c r="T61" s="38"/>
      <c r="U61" s="38"/>
      <c r="V61" s="38"/>
      <c r="W61" s="38"/>
      <c r="X61" s="38"/>
      <c r="Y61" s="38"/>
      <c r="Z61" s="38"/>
      <c r="AA61" s="38"/>
      <c r="AB61" s="38"/>
      <c r="AC61" s="38"/>
      <c r="AD61" s="38"/>
      <c r="AE61" s="38"/>
    </row>
    <row r="62">
      <c r="B62" s="22"/>
      <c r="L62" s="22"/>
    </row>
    <row r="63">
      <c r="B63" s="22"/>
      <c r="L63" s="22"/>
    </row>
    <row r="64">
      <c r="B64" s="22"/>
      <c r="L64" s="22"/>
    </row>
    <row r="65" s="2" customFormat="1">
      <c r="A65" s="38"/>
      <c r="B65" s="39"/>
      <c r="C65" s="38"/>
      <c r="D65" s="56" t="s">
        <v>56</v>
      </c>
      <c r="E65" s="59"/>
      <c r="F65" s="59"/>
      <c r="G65" s="56" t="s">
        <v>57</v>
      </c>
      <c r="H65" s="59"/>
      <c r="I65" s="59"/>
      <c r="J65" s="59"/>
      <c r="K65" s="59"/>
      <c r="L65" s="55"/>
      <c r="S65" s="38"/>
      <c r="T65" s="38"/>
      <c r="U65" s="38"/>
      <c r="V65" s="38"/>
      <c r="W65" s="38"/>
      <c r="X65" s="38"/>
      <c r="Y65" s="38"/>
      <c r="Z65" s="38"/>
      <c r="AA65" s="38"/>
      <c r="AB65" s="38"/>
      <c r="AC65" s="38"/>
      <c r="AD65" s="38"/>
      <c r="AE65" s="38"/>
    </row>
    <row r="66">
      <c r="B66" s="22"/>
      <c r="L66" s="22"/>
    </row>
    <row r="67">
      <c r="B67" s="22"/>
      <c r="L67" s="22"/>
    </row>
    <row r="68">
      <c r="B68" s="22"/>
      <c r="L68" s="22"/>
    </row>
    <row r="69">
      <c r="B69" s="22"/>
      <c r="L69" s="22"/>
    </row>
    <row r="70">
      <c r="B70" s="22"/>
      <c r="L70" s="22"/>
    </row>
    <row r="71">
      <c r="B71" s="22"/>
      <c r="L71" s="22"/>
    </row>
    <row r="72">
      <c r="B72" s="22"/>
      <c r="L72" s="22"/>
    </row>
    <row r="73">
      <c r="B73" s="22"/>
      <c r="L73" s="22"/>
    </row>
    <row r="74">
      <c r="B74" s="22"/>
      <c r="L74" s="22"/>
    </row>
    <row r="75">
      <c r="B75" s="22"/>
      <c r="L75" s="22"/>
    </row>
    <row r="76" s="2" customFormat="1">
      <c r="A76" s="38"/>
      <c r="B76" s="39"/>
      <c r="C76" s="38"/>
      <c r="D76" s="58" t="s">
        <v>54</v>
      </c>
      <c r="E76" s="41"/>
      <c r="F76" s="143" t="s">
        <v>55</v>
      </c>
      <c r="G76" s="58" t="s">
        <v>54</v>
      </c>
      <c r="H76" s="41"/>
      <c r="I76" s="41"/>
      <c r="J76" s="144" t="s">
        <v>55</v>
      </c>
      <c r="K76" s="41"/>
      <c r="L76" s="55"/>
      <c r="S76" s="38"/>
      <c r="T76" s="38"/>
      <c r="U76" s="38"/>
      <c r="V76" s="38"/>
      <c r="W76" s="38"/>
      <c r="X76" s="38"/>
      <c r="Y76" s="38"/>
      <c r="Z76" s="38"/>
      <c r="AA76" s="38"/>
      <c r="AB76" s="38"/>
      <c r="AC76" s="38"/>
      <c r="AD76" s="38"/>
      <c r="AE76" s="38"/>
    </row>
    <row r="77" s="2" customFormat="1" ht="14.4" customHeight="1">
      <c r="A77" s="38"/>
      <c r="B77" s="60"/>
      <c r="C77" s="61"/>
      <c r="D77" s="61"/>
      <c r="E77" s="61"/>
      <c r="F77" s="61"/>
      <c r="G77" s="61"/>
      <c r="H77" s="61"/>
      <c r="I77" s="61"/>
      <c r="J77" s="61"/>
      <c r="K77" s="61"/>
      <c r="L77" s="55"/>
      <c r="S77" s="38"/>
      <c r="T77" s="38"/>
      <c r="U77" s="38"/>
      <c r="V77" s="38"/>
      <c r="W77" s="38"/>
      <c r="X77" s="38"/>
      <c r="Y77" s="38"/>
      <c r="Z77" s="38"/>
      <c r="AA77" s="38"/>
      <c r="AB77" s="38"/>
      <c r="AC77" s="38"/>
      <c r="AD77" s="38"/>
      <c r="AE77" s="38"/>
    </row>
    <row r="81" s="2" customFormat="1" ht="6.96" customHeight="1">
      <c r="A81" s="38"/>
      <c r="B81" s="62"/>
      <c r="C81" s="63"/>
      <c r="D81" s="63"/>
      <c r="E81" s="63"/>
      <c r="F81" s="63"/>
      <c r="G81" s="63"/>
      <c r="H81" s="63"/>
      <c r="I81" s="63"/>
      <c r="J81" s="63"/>
      <c r="K81" s="63"/>
      <c r="L81" s="55"/>
      <c r="S81" s="38"/>
      <c r="T81" s="38"/>
      <c r="U81" s="38"/>
      <c r="V81" s="38"/>
      <c r="W81" s="38"/>
      <c r="X81" s="38"/>
      <c r="Y81" s="38"/>
      <c r="Z81" s="38"/>
      <c r="AA81" s="38"/>
      <c r="AB81" s="38"/>
      <c r="AC81" s="38"/>
      <c r="AD81" s="38"/>
      <c r="AE81" s="38"/>
    </row>
    <row r="82" s="2" customFormat="1" ht="24.96" customHeight="1">
      <c r="A82" s="38"/>
      <c r="B82" s="39"/>
      <c r="C82" s="23" t="s">
        <v>176</v>
      </c>
      <c r="D82" s="38"/>
      <c r="E82" s="38"/>
      <c r="F82" s="38"/>
      <c r="G82" s="38"/>
      <c r="H82" s="38"/>
      <c r="I82" s="38"/>
      <c r="J82" s="38"/>
      <c r="K82" s="38"/>
      <c r="L82" s="55"/>
      <c r="S82" s="38"/>
      <c r="T82" s="38"/>
      <c r="U82" s="38"/>
      <c r="V82" s="38"/>
      <c r="W82" s="38"/>
      <c r="X82" s="38"/>
      <c r="Y82" s="38"/>
      <c r="Z82" s="38"/>
      <c r="AA82" s="38"/>
      <c r="AB82" s="38"/>
      <c r="AC82" s="38"/>
      <c r="AD82" s="38"/>
      <c r="AE82" s="38"/>
    </row>
    <row r="83" s="2" customFormat="1" ht="6.96" customHeight="1">
      <c r="A83" s="38"/>
      <c r="B83" s="39"/>
      <c r="C83" s="38"/>
      <c r="D83" s="38"/>
      <c r="E83" s="38"/>
      <c r="F83" s="38"/>
      <c r="G83" s="38"/>
      <c r="H83" s="38"/>
      <c r="I83" s="38"/>
      <c r="J83" s="38"/>
      <c r="K83" s="38"/>
      <c r="L83" s="55"/>
      <c r="S83" s="38"/>
      <c r="T83" s="38"/>
      <c r="U83" s="38"/>
      <c r="V83" s="38"/>
      <c r="W83" s="38"/>
      <c r="X83" s="38"/>
      <c r="Y83" s="38"/>
      <c r="Z83" s="38"/>
      <c r="AA83" s="38"/>
      <c r="AB83" s="38"/>
      <c r="AC83" s="38"/>
      <c r="AD83" s="38"/>
      <c r="AE83" s="38"/>
    </row>
    <row r="84" s="2" customFormat="1" ht="12" customHeight="1">
      <c r="A84" s="38"/>
      <c r="B84" s="39"/>
      <c r="C84" s="32" t="s">
        <v>15</v>
      </c>
      <c r="D84" s="38"/>
      <c r="E84" s="38"/>
      <c r="F84" s="38"/>
      <c r="G84" s="38"/>
      <c r="H84" s="38"/>
      <c r="I84" s="38"/>
      <c r="J84" s="38"/>
      <c r="K84" s="38"/>
      <c r="L84" s="55"/>
      <c r="S84" s="38"/>
      <c r="T84" s="38"/>
      <c r="U84" s="38"/>
      <c r="V84" s="38"/>
      <c r="W84" s="38"/>
      <c r="X84" s="38"/>
      <c r="Y84" s="38"/>
      <c r="Z84" s="38"/>
      <c r="AA84" s="38"/>
      <c r="AB84" s="38"/>
      <c r="AC84" s="38"/>
      <c r="AD84" s="38"/>
      <c r="AE84" s="38"/>
    </row>
    <row r="85" s="2" customFormat="1" ht="16.5" customHeight="1">
      <c r="A85" s="38"/>
      <c r="B85" s="39"/>
      <c r="C85" s="38"/>
      <c r="D85" s="38"/>
      <c r="E85" s="129" t="str">
        <f>E7</f>
        <v>SN Žireč</v>
      </c>
      <c r="F85" s="32"/>
      <c r="G85" s="32"/>
      <c r="H85" s="32"/>
      <c r="I85" s="38"/>
      <c r="J85" s="38"/>
      <c r="K85" s="38"/>
      <c r="L85" s="55"/>
      <c r="S85" s="38"/>
      <c r="T85" s="38"/>
      <c r="U85" s="38"/>
      <c r="V85" s="38"/>
      <c r="W85" s="38"/>
      <c r="X85" s="38"/>
      <c r="Y85" s="38"/>
      <c r="Z85" s="38"/>
      <c r="AA85" s="38"/>
      <c r="AB85" s="38"/>
      <c r="AC85" s="38"/>
      <c r="AD85" s="38"/>
      <c r="AE85" s="38"/>
    </row>
    <row r="86" s="1" customFormat="1" ht="12" customHeight="1">
      <c r="B86" s="22"/>
      <c r="C86" s="32" t="s">
        <v>171</v>
      </c>
      <c r="L86" s="22"/>
    </row>
    <row r="87" s="2" customFormat="1" ht="16.5" customHeight="1">
      <c r="A87" s="38"/>
      <c r="B87" s="39"/>
      <c r="C87" s="38"/>
      <c r="D87" s="38"/>
      <c r="E87" s="129" t="s">
        <v>549</v>
      </c>
      <c r="F87" s="38"/>
      <c r="G87" s="38"/>
      <c r="H87" s="38"/>
      <c r="I87" s="38"/>
      <c r="J87" s="38"/>
      <c r="K87" s="38"/>
      <c r="L87" s="55"/>
      <c r="S87" s="38"/>
      <c r="T87" s="38"/>
      <c r="U87" s="38"/>
      <c r="V87" s="38"/>
      <c r="W87" s="38"/>
      <c r="X87" s="38"/>
      <c r="Y87" s="38"/>
      <c r="Z87" s="38"/>
      <c r="AA87" s="38"/>
      <c r="AB87" s="38"/>
      <c r="AC87" s="38"/>
      <c r="AD87" s="38"/>
      <c r="AE87" s="38"/>
    </row>
    <row r="88" s="2" customFormat="1" ht="12" customHeight="1">
      <c r="A88" s="38"/>
      <c r="B88" s="39"/>
      <c r="C88" s="32" t="s">
        <v>173</v>
      </c>
      <c r="D88" s="38"/>
      <c r="E88" s="38"/>
      <c r="F88" s="38"/>
      <c r="G88" s="38"/>
      <c r="H88" s="38"/>
      <c r="I88" s="38"/>
      <c r="J88" s="38"/>
      <c r="K88" s="38"/>
      <c r="L88" s="55"/>
      <c r="S88" s="38"/>
      <c r="T88" s="38"/>
      <c r="U88" s="38"/>
      <c r="V88" s="38"/>
      <c r="W88" s="38"/>
      <c r="X88" s="38"/>
      <c r="Y88" s="38"/>
      <c r="Z88" s="38"/>
      <c r="AA88" s="38"/>
      <c r="AB88" s="38"/>
      <c r="AC88" s="38"/>
      <c r="AD88" s="38"/>
      <c r="AE88" s="38"/>
    </row>
    <row r="89" s="2" customFormat="1" ht="16.5" customHeight="1">
      <c r="A89" s="38"/>
      <c r="B89" s="39"/>
      <c r="C89" s="38"/>
      <c r="D89" s="38"/>
      <c r="E89" s="67" t="str">
        <f>E11</f>
        <v>SO 02.3 - Snížení terénu</v>
      </c>
      <c r="F89" s="38"/>
      <c r="G89" s="38"/>
      <c r="H89" s="38"/>
      <c r="I89" s="38"/>
      <c r="J89" s="38"/>
      <c r="K89" s="38"/>
      <c r="L89" s="55"/>
      <c r="S89" s="38"/>
      <c r="T89" s="38"/>
      <c r="U89" s="38"/>
      <c r="V89" s="38"/>
      <c r="W89" s="38"/>
      <c r="X89" s="38"/>
      <c r="Y89" s="38"/>
      <c r="Z89" s="38"/>
      <c r="AA89" s="38"/>
      <c r="AB89" s="38"/>
      <c r="AC89" s="38"/>
      <c r="AD89" s="38"/>
      <c r="AE89" s="38"/>
    </row>
    <row r="90" s="2" customFormat="1" ht="6.96" customHeight="1">
      <c r="A90" s="38"/>
      <c r="B90" s="39"/>
      <c r="C90" s="38"/>
      <c r="D90" s="38"/>
      <c r="E90" s="38"/>
      <c r="F90" s="38"/>
      <c r="G90" s="38"/>
      <c r="H90" s="38"/>
      <c r="I90" s="38"/>
      <c r="J90" s="38"/>
      <c r="K90" s="38"/>
      <c r="L90" s="55"/>
      <c r="S90" s="38"/>
      <c r="T90" s="38"/>
      <c r="U90" s="38"/>
      <c r="V90" s="38"/>
      <c r="W90" s="38"/>
      <c r="X90" s="38"/>
      <c r="Y90" s="38"/>
      <c r="Z90" s="38"/>
      <c r="AA90" s="38"/>
      <c r="AB90" s="38"/>
      <c r="AC90" s="38"/>
      <c r="AD90" s="38"/>
      <c r="AE90" s="38"/>
    </row>
    <row r="91" s="2" customFormat="1" ht="12" customHeight="1">
      <c r="A91" s="38"/>
      <c r="B91" s="39"/>
      <c r="C91" s="32" t="s">
        <v>19</v>
      </c>
      <c r="D91" s="38"/>
      <c r="E91" s="38"/>
      <c r="F91" s="27" t="str">
        <f>F14</f>
        <v xml:space="preserve"> </v>
      </c>
      <c r="G91" s="38"/>
      <c r="H91" s="38"/>
      <c r="I91" s="32" t="s">
        <v>21</v>
      </c>
      <c r="J91" s="69" t="str">
        <f>IF(J14="","",J14)</f>
        <v>17. 12. 2018</v>
      </c>
      <c r="K91" s="38"/>
      <c r="L91" s="55"/>
      <c r="S91" s="38"/>
      <c r="T91" s="38"/>
      <c r="U91" s="38"/>
      <c r="V91" s="38"/>
      <c r="W91" s="38"/>
      <c r="X91" s="38"/>
      <c r="Y91" s="38"/>
      <c r="Z91" s="38"/>
      <c r="AA91" s="38"/>
      <c r="AB91" s="38"/>
      <c r="AC91" s="38"/>
      <c r="AD91" s="38"/>
      <c r="AE91" s="38"/>
    </row>
    <row r="92" s="2" customFormat="1" ht="6.96" customHeight="1">
      <c r="A92" s="38"/>
      <c r="B92" s="39"/>
      <c r="C92" s="38"/>
      <c r="D92" s="38"/>
      <c r="E92" s="38"/>
      <c r="F92" s="38"/>
      <c r="G92" s="38"/>
      <c r="H92" s="38"/>
      <c r="I92" s="38"/>
      <c r="J92" s="38"/>
      <c r="K92" s="38"/>
      <c r="L92" s="55"/>
      <c r="S92" s="38"/>
      <c r="T92" s="38"/>
      <c r="U92" s="38"/>
      <c r="V92" s="38"/>
      <c r="W92" s="38"/>
      <c r="X92" s="38"/>
      <c r="Y92" s="38"/>
      <c r="Z92" s="38"/>
      <c r="AA92" s="38"/>
      <c r="AB92" s="38"/>
      <c r="AC92" s="38"/>
      <c r="AD92" s="38"/>
      <c r="AE92" s="38"/>
    </row>
    <row r="93" s="2" customFormat="1" ht="25.65" customHeight="1">
      <c r="A93" s="38"/>
      <c r="B93" s="39"/>
      <c r="C93" s="32" t="s">
        <v>23</v>
      </c>
      <c r="D93" s="38"/>
      <c r="E93" s="38"/>
      <c r="F93" s="27" t="str">
        <f>E17</f>
        <v>Povodí Labe, státní podnik</v>
      </c>
      <c r="G93" s="38"/>
      <c r="H93" s="38"/>
      <c r="I93" s="32" t="s">
        <v>31</v>
      </c>
      <c r="J93" s="36" t="str">
        <f>E23</f>
        <v>Sweco Hydroprojekt a.s.</v>
      </c>
      <c r="K93" s="38"/>
      <c r="L93" s="55"/>
      <c r="S93" s="38"/>
      <c r="T93" s="38"/>
      <c r="U93" s="38"/>
      <c r="V93" s="38"/>
      <c r="W93" s="38"/>
      <c r="X93" s="38"/>
      <c r="Y93" s="38"/>
      <c r="Z93" s="38"/>
      <c r="AA93" s="38"/>
      <c r="AB93" s="38"/>
      <c r="AC93" s="38"/>
      <c r="AD93" s="38"/>
      <c r="AE93" s="38"/>
    </row>
    <row r="94" s="2" customFormat="1" ht="15.15" customHeight="1">
      <c r="A94" s="38"/>
      <c r="B94" s="39"/>
      <c r="C94" s="32" t="s">
        <v>29</v>
      </c>
      <c r="D94" s="38"/>
      <c r="E94" s="38"/>
      <c r="F94" s="27" t="str">
        <f>IF(E20="","",E20)</f>
        <v>Vyplň údaj</v>
      </c>
      <c r="G94" s="38"/>
      <c r="H94" s="38"/>
      <c r="I94" s="32" t="s">
        <v>36</v>
      </c>
      <c r="J94" s="36" t="str">
        <f>E26</f>
        <v xml:space="preserve"> </v>
      </c>
      <c r="K94" s="38"/>
      <c r="L94" s="55"/>
      <c r="S94" s="38"/>
      <c r="T94" s="38"/>
      <c r="U94" s="38"/>
      <c r="V94" s="38"/>
      <c r="W94" s="38"/>
      <c r="X94" s="38"/>
      <c r="Y94" s="38"/>
      <c r="Z94" s="38"/>
      <c r="AA94" s="38"/>
      <c r="AB94" s="38"/>
      <c r="AC94" s="38"/>
      <c r="AD94" s="38"/>
      <c r="AE94" s="38"/>
    </row>
    <row r="95" s="2" customFormat="1" ht="10.32" customHeight="1">
      <c r="A95" s="38"/>
      <c r="B95" s="39"/>
      <c r="C95" s="38"/>
      <c r="D95" s="38"/>
      <c r="E95" s="38"/>
      <c r="F95" s="38"/>
      <c r="G95" s="38"/>
      <c r="H95" s="38"/>
      <c r="I95" s="38"/>
      <c r="J95" s="38"/>
      <c r="K95" s="38"/>
      <c r="L95" s="55"/>
      <c r="S95" s="38"/>
      <c r="T95" s="38"/>
      <c r="U95" s="38"/>
      <c r="V95" s="38"/>
      <c r="W95" s="38"/>
      <c r="X95" s="38"/>
      <c r="Y95" s="38"/>
      <c r="Z95" s="38"/>
      <c r="AA95" s="38"/>
      <c r="AB95" s="38"/>
      <c r="AC95" s="38"/>
      <c r="AD95" s="38"/>
      <c r="AE95" s="38"/>
    </row>
    <row r="96" s="2" customFormat="1" ht="29.28" customHeight="1">
      <c r="A96" s="38"/>
      <c r="B96" s="39"/>
      <c r="C96" s="145" t="s">
        <v>177</v>
      </c>
      <c r="D96" s="137"/>
      <c r="E96" s="137"/>
      <c r="F96" s="137"/>
      <c r="G96" s="137"/>
      <c r="H96" s="137"/>
      <c r="I96" s="137"/>
      <c r="J96" s="146" t="s">
        <v>178</v>
      </c>
      <c r="K96" s="137"/>
      <c r="L96" s="55"/>
      <c r="S96" s="38"/>
      <c r="T96" s="38"/>
      <c r="U96" s="38"/>
      <c r="V96" s="38"/>
      <c r="W96" s="38"/>
      <c r="X96" s="38"/>
      <c r="Y96" s="38"/>
      <c r="Z96" s="38"/>
      <c r="AA96" s="38"/>
      <c r="AB96" s="38"/>
      <c r="AC96" s="38"/>
      <c r="AD96" s="38"/>
      <c r="AE96" s="38"/>
    </row>
    <row r="97" s="2" customFormat="1" ht="10.32" customHeight="1">
      <c r="A97" s="38"/>
      <c r="B97" s="39"/>
      <c r="C97" s="38"/>
      <c r="D97" s="38"/>
      <c r="E97" s="38"/>
      <c r="F97" s="38"/>
      <c r="G97" s="38"/>
      <c r="H97" s="38"/>
      <c r="I97" s="38"/>
      <c r="J97" s="38"/>
      <c r="K97" s="38"/>
      <c r="L97" s="55"/>
      <c r="S97" s="38"/>
      <c r="T97" s="38"/>
      <c r="U97" s="38"/>
      <c r="V97" s="38"/>
      <c r="W97" s="38"/>
      <c r="X97" s="38"/>
      <c r="Y97" s="38"/>
      <c r="Z97" s="38"/>
      <c r="AA97" s="38"/>
      <c r="AB97" s="38"/>
      <c r="AC97" s="38"/>
      <c r="AD97" s="38"/>
      <c r="AE97" s="38"/>
    </row>
    <row r="98" s="2" customFormat="1" ht="22.8" customHeight="1">
      <c r="A98" s="38"/>
      <c r="B98" s="39"/>
      <c r="C98" s="147" t="s">
        <v>179</v>
      </c>
      <c r="D98" s="38"/>
      <c r="E98" s="38"/>
      <c r="F98" s="38"/>
      <c r="G98" s="38"/>
      <c r="H98" s="38"/>
      <c r="I98" s="38"/>
      <c r="J98" s="96">
        <f>J122</f>
        <v>0</v>
      </c>
      <c r="K98" s="38"/>
      <c r="L98" s="55"/>
      <c r="S98" s="38"/>
      <c r="T98" s="38"/>
      <c r="U98" s="38"/>
      <c r="V98" s="38"/>
      <c r="W98" s="38"/>
      <c r="X98" s="38"/>
      <c r="Y98" s="38"/>
      <c r="Z98" s="38"/>
      <c r="AA98" s="38"/>
      <c r="AB98" s="38"/>
      <c r="AC98" s="38"/>
      <c r="AD98" s="38"/>
      <c r="AE98" s="38"/>
      <c r="AU98" s="19" t="s">
        <v>180</v>
      </c>
    </row>
    <row r="99" s="9" customFormat="1" ht="24.96" customHeight="1">
      <c r="A99" s="9"/>
      <c r="B99" s="148"/>
      <c r="C99" s="9"/>
      <c r="D99" s="149" t="s">
        <v>181</v>
      </c>
      <c r="E99" s="150"/>
      <c r="F99" s="150"/>
      <c r="G99" s="150"/>
      <c r="H99" s="150"/>
      <c r="I99" s="150"/>
      <c r="J99" s="151">
        <f>J123</f>
        <v>0</v>
      </c>
      <c r="K99" s="9"/>
      <c r="L99" s="148"/>
      <c r="S99" s="9"/>
      <c r="T99" s="9"/>
      <c r="U99" s="9"/>
      <c r="V99" s="9"/>
      <c r="W99" s="9"/>
      <c r="X99" s="9"/>
      <c r="Y99" s="9"/>
      <c r="Z99" s="9"/>
      <c r="AA99" s="9"/>
      <c r="AB99" s="9"/>
      <c r="AC99" s="9"/>
      <c r="AD99" s="9"/>
      <c r="AE99" s="9"/>
    </row>
    <row r="100" s="10" customFormat="1" ht="19.92" customHeight="1">
      <c r="A100" s="10"/>
      <c r="B100" s="152"/>
      <c r="C100" s="10"/>
      <c r="D100" s="153" t="s">
        <v>182</v>
      </c>
      <c r="E100" s="154"/>
      <c r="F100" s="154"/>
      <c r="G100" s="154"/>
      <c r="H100" s="154"/>
      <c r="I100" s="154"/>
      <c r="J100" s="155">
        <f>J124</f>
        <v>0</v>
      </c>
      <c r="K100" s="10"/>
      <c r="L100" s="152"/>
      <c r="S100" s="10"/>
      <c r="T100" s="10"/>
      <c r="U100" s="10"/>
      <c r="V100" s="10"/>
      <c r="W100" s="10"/>
      <c r="X100" s="10"/>
      <c r="Y100" s="10"/>
      <c r="Z100" s="10"/>
      <c r="AA100" s="10"/>
      <c r="AB100" s="10"/>
      <c r="AC100" s="10"/>
      <c r="AD100" s="10"/>
      <c r="AE100" s="10"/>
    </row>
    <row r="101" s="2" customFormat="1" ht="21.84" customHeight="1">
      <c r="A101" s="38"/>
      <c r="B101" s="39"/>
      <c r="C101" s="38"/>
      <c r="D101" s="38"/>
      <c r="E101" s="38"/>
      <c r="F101" s="38"/>
      <c r="G101" s="38"/>
      <c r="H101" s="38"/>
      <c r="I101" s="38"/>
      <c r="J101" s="38"/>
      <c r="K101" s="38"/>
      <c r="L101" s="55"/>
      <c r="S101" s="38"/>
      <c r="T101" s="38"/>
      <c r="U101" s="38"/>
      <c r="V101" s="38"/>
      <c r="W101" s="38"/>
      <c r="X101" s="38"/>
      <c r="Y101" s="38"/>
      <c r="Z101" s="38"/>
      <c r="AA101" s="38"/>
      <c r="AB101" s="38"/>
      <c r="AC101" s="38"/>
      <c r="AD101" s="38"/>
      <c r="AE101" s="38"/>
    </row>
    <row r="102" s="2" customFormat="1" ht="6.96" customHeight="1">
      <c r="A102" s="38"/>
      <c r="B102" s="60"/>
      <c r="C102" s="61"/>
      <c r="D102" s="61"/>
      <c r="E102" s="61"/>
      <c r="F102" s="61"/>
      <c r="G102" s="61"/>
      <c r="H102" s="61"/>
      <c r="I102" s="61"/>
      <c r="J102" s="61"/>
      <c r="K102" s="61"/>
      <c r="L102" s="55"/>
      <c r="S102" s="38"/>
      <c r="T102" s="38"/>
      <c r="U102" s="38"/>
      <c r="V102" s="38"/>
      <c r="W102" s="38"/>
      <c r="X102" s="38"/>
      <c r="Y102" s="38"/>
      <c r="Z102" s="38"/>
      <c r="AA102" s="38"/>
      <c r="AB102" s="38"/>
      <c r="AC102" s="38"/>
      <c r="AD102" s="38"/>
      <c r="AE102" s="38"/>
    </row>
    <row r="106" s="2" customFormat="1" ht="6.96" customHeight="1">
      <c r="A106" s="38"/>
      <c r="B106" s="62"/>
      <c r="C106" s="63"/>
      <c r="D106" s="63"/>
      <c r="E106" s="63"/>
      <c r="F106" s="63"/>
      <c r="G106" s="63"/>
      <c r="H106" s="63"/>
      <c r="I106" s="63"/>
      <c r="J106" s="63"/>
      <c r="K106" s="63"/>
      <c r="L106" s="55"/>
      <c r="S106" s="38"/>
      <c r="T106" s="38"/>
      <c r="U106" s="38"/>
      <c r="V106" s="38"/>
      <c r="W106" s="38"/>
      <c r="X106" s="38"/>
      <c r="Y106" s="38"/>
      <c r="Z106" s="38"/>
      <c r="AA106" s="38"/>
      <c r="AB106" s="38"/>
      <c r="AC106" s="38"/>
      <c r="AD106" s="38"/>
      <c r="AE106" s="38"/>
    </row>
    <row r="107" s="2" customFormat="1" ht="24.96" customHeight="1">
      <c r="A107" s="38"/>
      <c r="B107" s="39"/>
      <c r="C107" s="23" t="s">
        <v>190</v>
      </c>
      <c r="D107" s="38"/>
      <c r="E107" s="38"/>
      <c r="F107" s="38"/>
      <c r="G107" s="38"/>
      <c r="H107" s="38"/>
      <c r="I107" s="38"/>
      <c r="J107" s="38"/>
      <c r="K107" s="38"/>
      <c r="L107" s="55"/>
      <c r="S107" s="38"/>
      <c r="T107" s="38"/>
      <c r="U107" s="38"/>
      <c r="V107" s="38"/>
      <c r="W107" s="38"/>
      <c r="X107" s="38"/>
      <c r="Y107" s="38"/>
      <c r="Z107" s="38"/>
      <c r="AA107" s="38"/>
      <c r="AB107" s="38"/>
      <c r="AC107" s="38"/>
      <c r="AD107" s="38"/>
      <c r="AE107" s="38"/>
    </row>
    <row r="108" s="2" customFormat="1" ht="6.96" customHeight="1">
      <c r="A108" s="38"/>
      <c r="B108" s="39"/>
      <c r="C108" s="38"/>
      <c r="D108" s="38"/>
      <c r="E108" s="38"/>
      <c r="F108" s="38"/>
      <c r="G108" s="38"/>
      <c r="H108" s="38"/>
      <c r="I108" s="38"/>
      <c r="J108" s="38"/>
      <c r="K108" s="38"/>
      <c r="L108" s="55"/>
      <c r="S108" s="38"/>
      <c r="T108" s="38"/>
      <c r="U108" s="38"/>
      <c r="V108" s="38"/>
      <c r="W108" s="38"/>
      <c r="X108" s="38"/>
      <c r="Y108" s="38"/>
      <c r="Z108" s="38"/>
      <c r="AA108" s="38"/>
      <c r="AB108" s="38"/>
      <c r="AC108" s="38"/>
      <c r="AD108" s="38"/>
      <c r="AE108" s="38"/>
    </row>
    <row r="109" s="2" customFormat="1" ht="12" customHeight="1">
      <c r="A109" s="38"/>
      <c r="B109" s="39"/>
      <c r="C109" s="32" t="s">
        <v>15</v>
      </c>
      <c r="D109" s="38"/>
      <c r="E109" s="38"/>
      <c r="F109" s="38"/>
      <c r="G109" s="38"/>
      <c r="H109" s="38"/>
      <c r="I109" s="38"/>
      <c r="J109" s="38"/>
      <c r="K109" s="38"/>
      <c r="L109" s="55"/>
      <c r="S109" s="38"/>
      <c r="T109" s="38"/>
      <c r="U109" s="38"/>
      <c r="V109" s="38"/>
      <c r="W109" s="38"/>
      <c r="X109" s="38"/>
      <c r="Y109" s="38"/>
      <c r="Z109" s="38"/>
      <c r="AA109" s="38"/>
      <c r="AB109" s="38"/>
      <c r="AC109" s="38"/>
      <c r="AD109" s="38"/>
      <c r="AE109" s="38"/>
    </row>
    <row r="110" s="2" customFormat="1" ht="16.5" customHeight="1">
      <c r="A110" s="38"/>
      <c r="B110" s="39"/>
      <c r="C110" s="38"/>
      <c r="D110" s="38"/>
      <c r="E110" s="129" t="str">
        <f>E7</f>
        <v>SN Žireč</v>
      </c>
      <c r="F110" s="32"/>
      <c r="G110" s="32"/>
      <c r="H110" s="32"/>
      <c r="I110" s="38"/>
      <c r="J110" s="38"/>
      <c r="K110" s="38"/>
      <c r="L110" s="55"/>
      <c r="S110" s="38"/>
      <c r="T110" s="38"/>
      <c r="U110" s="38"/>
      <c r="V110" s="38"/>
      <c r="W110" s="38"/>
      <c r="X110" s="38"/>
      <c r="Y110" s="38"/>
      <c r="Z110" s="38"/>
      <c r="AA110" s="38"/>
      <c r="AB110" s="38"/>
      <c r="AC110" s="38"/>
      <c r="AD110" s="38"/>
      <c r="AE110" s="38"/>
    </row>
    <row r="111" s="1" customFormat="1" ht="12" customHeight="1">
      <c r="B111" s="22"/>
      <c r="C111" s="32" t="s">
        <v>171</v>
      </c>
      <c r="L111" s="22"/>
    </row>
    <row r="112" s="2" customFormat="1" ht="16.5" customHeight="1">
      <c r="A112" s="38"/>
      <c r="B112" s="39"/>
      <c r="C112" s="38"/>
      <c r="D112" s="38"/>
      <c r="E112" s="129" t="s">
        <v>549</v>
      </c>
      <c r="F112" s="38"/>
      <c r="G112" s="38"/>
      <c r="H112" s="38"/>
      <c r="I112" s="38"/>
      <c r="J112" s="38"/>
      <c r="K112" s="38"/>
      <c r="L112" s="55"/>
      <c r="S112" s="38"/>
      <c r="T112" s="38"/>
      <c r="U112" s="38"/>
      <c r="V112" s="38"/>
      <c r="W112" s="38"/>
      <c r="X112" s="38"/>
      <c r="Y112" s="38"/>
      <c r="Z112" s="38"/>
      <c r="AA112" s="38"/>
      <c r="AB112" s="38"/>
      <c r="AC112" s="38"/>
      <c r="AD112" s="38"/>
      <c r="AE112" s="38"/>
    </row>
    <row r="113" s="2" customFormat="1" ht="12" customHeight="1">
      <c r="A113" s="38"/>
      <c r="B113" s="39"/>
      <c r="C113" s="32" t="s">
        <v>173</v>
      </c>
      <c r="D113" s="38"/>
      <c r="E113" s="38"/>
      <c r="F113" s="38"/>
      <c r="G113" s="38"/>
      <c r="H113" s="38"/>
      <c r="I113" s="38"/>
      <c r="J113" s="38"/>
      <c r="K113" s="38"/>
      <c r="L113" s="55"/>
      <c r="S113" s="38"/>
      <c r="T113" s="38"/>
      <c r="U113" s="38"/>
      <c r="V113" s="38"/>
      <c r="W113" s="38"/>
      <c r="X113" s="38"/>
      <c r="Y113" s="38"/>
      <c r="Z113" s="38"/>
      <c r="AA113" s="38"/>
      <c r="AB113" s="38"/>
      <c r="AC113" s="38"/>
      <c r="AD113" s="38"/>
      <c r="AE113" s="38"/>
    </row>
    <row r="114" s="2" customFormat="1" ht="16.5" customHeight="1">
      <c r="A114" s="38"/>
      <c r="B114" s="39"/>
      <c r="C114" s="38"/>
      <c r="D114" s="38"/>
      <c r="E114" s="67" t="str">
        <f>E11</f>
        <v>SO 02.3 - Snížení terénu</v>
      </c>
      <c r="F114" s="38"/>
      <c r="G114" s="38"/>
      <c r="H114" s="38"/>
      <c r="I114" s="38"/>
      <c r="J114" s="38"/>
      <c r="K114" s="38"/>
      <c r="L114" s="55"/>
      <c r="S114" s="38"/>
      <c r="T114" s="38"/>
      <c r="U114" s="38"/>
      <c r="V114" s="38"/>
      <c r="W114" s="38"/>
      <c r="X114" s="38"/>
      <c r="Y114" s="38"/>
      <c r="Z114" s="38"/>
      <c r="AA114" s="38"/>
      <c r="AB114" s="38"/>
      <c r="AC114" s="38"/>
      <c r="AD114" s="38"/>
      <c r="AE114" s="38"/>
    </row>
    <row r="115" s="2" customFormat="1" ht="6.96" customHeight="1">
      <c r="A115" s="38"/>
      <c r="B115" s="39"/>
      <c r="C115" s="38"/>
      <c r="D115" s="38"/>
      <c r="E115" s="38"/>
      <c r="F115" s="38"/>
      <c r="G115" s="38"/>
      <c r="H115" s="38"/>
      <c r="I115" s="38"/>
      <c r="J115" s="38"/>
      <c r="K115" s="38"/>
      <c r="L115" s="55"/>
      <c r="S115" s="38"/>
      <c r="T115" s="38"/>
      <c r="U115" s="38"/>
      <c r="V115" s="38"/>
      <c r="W115" s="38"/>
      <c r="X115" s="38"/>
      <c r="Y115" s="38"/>
      <c r="Z115" s="38"/>
      <c r="AA115" s="38"/>
      <c r="AB115" s="38"/>
      <c r="AC115" s="38"/>
      <c r="AD115" s="38"/>
      <c r="AE115" s="38"/>
    </row>
    <row r="116" s="2" customFormat="1" ht="12" customHeight="1">
      <c r="A116" s="38"/>
      <c r="B116" s="39"/>
      <c r="C116" s="32" t="s">
        <v>19</v>
      </c>
      <c r="D116" s="38"/>
      <c r="E116" s="38"/>
      <c r="F116" s="27" t="str">
        <f>F14</f>
        <v xml:space="preserve"> </v>
      </c>
      <c r="G116" s="38"/>
      <c r="H116" s="38"/>
      <c r="I116" s="32" t="s">
        <v>21</v>
      </c>
      <c r="J116" s="69" t="str">
        <f>IF(J14="","",J14)</f>
        <v>17. 12. 2018</v>
      </c>
      <c r="K116" s="38"/>
      <c r="L116" s="55"/>
      <c r="S116" s="38"/>
      <c r="T116" s="38"/>
      <c r="U116" s="38"/>
      <c r="V116" s="38"/>
      <c r="W116" s="38"/>
      <c r="X116" s="38"/>
      <c r="Y116" s="38"/>
      <c r="Z116" s="38"/>
      <c r="AA116" s="38"/>
      <c r="AB116" s="38"/>
      <c r="AC116" s="38"/>
      <c r="AD116" s="38"/>
      <c r="AE116" s="38"/>
    </row>
    <row r="117" s="2" customFormat="1" ht="6.96" customHeight="1">
      <c r="A117" s="38"/>
      <c r="B117" s="39"/>
      <c r="C117" s="38"/>
      <c r="D117" s="38"/>
      <c r="E117" s="38"/>
      <c r="F117" s="38"/>
      <c r="G117" s="38"/>
      <c r="H117" s="38"/>
      <c r="I117" s="38"/>
      <c r="J117" s="38"/>
      <c r="K117" s="38"/>
      <c r="L117" s="55"/>
      <c r="S117" s="38"/>
      <c r="T117" s="38"/>
      <c r="U117" s="38"/>
      <c r="V117" s="38"/>
      <c r="W117" s="38"/>
      <c r="X117" s="38"/>
      <c r="Y117" s="38"/>
      <c r="Z117" s="38"/>
      <c r="AA117" s="38"/>
      <c r="AB117" s="38"/>
      <c r="AC117" s="38"/>
      <c r="AD117" s="38"/>
      <c r="AE117" s="38"/>
    </row>
    <row r="118" s="2" customFormat="1" ht="25.65" customHeight="1">
      <c r="A118" s="38"/>
      <c r="B118" s="39"/>
      <c r="C118" s="32" t="s">
        <v>23</v>
      </c>
      <c r="D118" s="38"/>
      <c r="E118" s="38"/>
      <c r="F118" s="27" t="str">
        <f>E17</f>
        <v>Povodí Labe, státní podnik</v>
      </c>
      <c r="G118" s="38"/>
      <c r="H118" s="38"/>
      <c r="I118" s="32" t="s">
        <v>31</v>
      </c>
      <c r="J118" s="36" t="str">
        <f>E23</f>
        <v>Sweco Hydroprojekt a.s.</v>
      </c>
      <c r="K118" s="38"/>
      <c r="L118" s="55"/>
      <c r="S118" s="38"/>
      <c r="T118" s="38"/>
      <c r="U118" s="38"/>
      <c r="V118" s="38"/>
      <c r="W118" s="38"/>
      <c r="X118" s="38"/>
      <c r="Y118" s="38"/>
      <c r="Z118" s="38"/>
      <c r="AA118" s="38"/>
      <c r="AB118" s="38"/>
      <c r="AC118" s="38"/>
      <c r="AD118" s="38"/>
      <c r="AE118" s="38"/>
    </row>
    <row r="119" s="2" customFormat="1" ht="15.15" customHeight="1">
      <c r="A119" s="38"/>
      <c r="B119" s="39"/>
      <c r="C119" s="32" t="s">
        <v>29</v>
      </c>
      <c r="D119" s="38"/>
      <c r="E119" s="38"/>
      <c r="F119" s="27" t="str">
        <f>IF(E20="","",E20)</f>
        <v>Vyplň údaj</v>
      </c>
      <c r="G119" s="38"/>
      <c r="H119" s="38"/>
      <c r="I119" s="32" t="s">
        <v>36</v>
      </c>
      <c r="J119" s="36" t="str">
        <f>E26</f>
        <v xml:space="preserve"> </v>
      </c>
      <c r="K119" s="38"/>
      <c r="L119" s="55"/>
      <c r="S119" s="38"/>
      <c r="T119" s="38"/>
      <c r="U119" s="38"/>
      <c r="V119" s="38"/>
      <c r="W119" s="38"/>
      <c r="X119" s="38"/>
      <c r="Y119" s="38"/>
      <c r="Z119" s="38"/>
      <c r="AA119" s="38"/>
      <c r="AB119" s="38"/>
      <c r="AC119" s="38"/>
      <c r="AD119" s="38"/>
      <c r="AE119" s="38"/>
    </row>
    <row r="120" s="2" customFormat="1" ht="10.32" customHeight="1">
      <c r="A120" s="38"/>
      <c r="B120" s="39"/>
      <c r="C120" s="38"/>
      <c r="D120" s="38"/>
      <c r="E120" s="38"/>
      <c r="F120" s="38"/>
      <c r="G120" s="38"/>
      <c r="H120" s="38"/>
      <c r="I120" s="38"/>
      <c r="J120" s="38"/>
      <c r="K120" s="38"/>
      <c r="L120" s="55"/>
      <c r="S120" s="38"/>
      <c r="T120" s="38"/>
      <c r="U120" s="38"/>
      <c r="V120" s="38"/>
      <c r="W120" s="38"/>
      <c r="X120" s="38"/>
      <c r="Y120" s="38"/>
      <c r="Z120" s="38"/>
      <c r="AA120" s="38"/>
      <c r="AB120" s="38"/>
      <c r="AC120" s="38"/>
      <c r="AD120" s="38"/>
      <c r="AE120" s="38"/>
    </row>
    <row r="121" s="11" customFormat="1" ht="29.28" customHeight="1">
      <c r="A121" s="156"/>
      <c r="B121" s="157"/>
      <c r="C121" s="158" t="s">
        <v>191</v>
      </c>
      <c r="D121" s="159" t="s">
        <v>64</v>
      </c>
      <c r="E121" s="159" t="s">
        <v>60</v>
      </c>
      <c r="F121" s="159" t="s">
        <v>61</v>
      </c>
      <c r="G121" s="159" t="s">
        <v>192</v>
      </c>
      <c r="H121" s="159" t="s">
        <v>193</v>
      </c>
      <c r="I121" s="159" t="s">
        <v>194</v>
      </c>
      <c r="J121" s="159" t="s">
        <v>178</v>
      </c>
      <c r="K121" s="160" t="s">
        <v>195</v>
      </c>
      <c r="L121" s="161"/>
      <c r="M121" s="86" t="s">
        <v>1</v>
      </c>
      <c r="N121" s="87" t="s">
        <v>43</v>
      </c>
      <c r="O121" s="87" t="s">
        <v>196</v>
      </c>
      <c r="P121" s="87" t="s">
        <v>197</v>
      </c>
      <c r="Q121" s="87" t="s">
        <v>198</v>
      </c>
      <c r="R121" s="87" t="s">
        <v>199</v>
      </c>
      <c r="S121" s="87" t="s">
        <v>200</v>
      </c>
      <c r="T121" s="88" t="s">
        <v>201</v>
      </c>
      <c r="U121" s="156"/>
      <c r="V121" s="156"/>
      <c r="W121" s="156"/>
      <c r="X121" s="156"/>
      <c r="Y121" s="156"/>
      <c r="Z121" s="156"/>
      <c r="AA121" s="156"/>
      <c r="AB121" s="156"/>
      <c r="AC121" s="156"/>
      <c r="AD121" s="156"/>
      <c r="AE121" s="156"/>
    </row>
    <row r="122" s="2" customFormat="1" ht="22.8" customHeight="1">
      <c r="A122" s="38"/>
      <c r="B122" s="39"/>
      <c r="C122" s="93" t="s">
        <v>202</v>
      </c>
      <c r="D122" s="38"/>
      <c r="E122" s="38"/>
      <c r="F122" s="38"/>
      <c r="G122" s="38"/>
      <c r="H122" s="38"/>
      <c r="I122" s="38"/>
      <c r="J122" s="162">
        <f>BK122</f>
        <v>0</v>
      </c>
      <c r="K122" s="38"/>
      <c r="L122" s="39"/>
      <c r="M122" s="89"/>
      <c r="N122" s="73"/>
      <c r="O122" s="90"/>
      <c r="P122" s="163">
        <f>P123</f>
        <v>0</v>
      </c>
      <c r="Q122" s="90"/>
      <c r="R122" s="163">
        <f>R123</f>
        <v>0.0030000000000000001</v>
      </c>
      <c r="S122" s="90"/>
      <c r="T122" s="164">
        <f>T123</f>
        <v>0</v>
      </c>
      <c r="U122" s="38"/>
      <c r="V122" s="38"/>
      <c r="W122" s="38"/>
      <c r="X122" s="38"/>
      <c r="Y122" s="38"/>
      <c r="Z122" s="38"/>
      <c r="AA122" s="38"/>
      <c r="AB122" s="38"/>
      <c r="AC122" s="38"/>
      <c r="AD122" s="38"/>
      <c r="AE122" s="38"/>
      <c r="AT122" s="19" t="s">
        <v>78</v>
      </c>
      <c r="AU122" s="19" t="s">
        <v>180</v>
      </c>
      <c r="BK122" s="165">
        <f>BK123</f>
        <v>0</v>
      </c>
    </row>
    <row r="123" s="12" customFormat="1" ht="25.92" customHeight="1">
      <c r="A123" s="12"/>
      <c r="B123" s="166"/>
      <c r="C123" s="12"/>
      <c r="D123" s="167" t="s">
        <v>78</v>
      </c>
      <c r="E123" s="168" t="s">
        <v>203</v>
      </c>
      <c r="F123" s="168" t="s">
        <v>204</v>
      </c>
      <c r="G123" s="12"/>
      <c r="H123" s="12"/>
      <c r="I123" s="169"/>
      <c r="J123" s="170">
        <f>BK123</f>
        <v>0</v>
      </c>
      <c r="K123" s="12"/>
      <c r="L123" s="166"/>
      <c r="M123" s="171"/>
      <c r="N123" s="172"/>
      <c r="O123" s="172"/>
      <c r="P123" s="173">
        <f>P124</f>
        <v>0</v>
      </c>
      <c r="Q123" s="172"/>
      <c r="R123" s="173">
        <f>R124</f>
        <v>0.0030000000000000001</v>
      </c>
      <c r="S123" s="172"/>
      <c r="T123" s="174">
        <f>T124</f>
        <v>0</v>
      </c>
      <c r="U123" s="12"/>
      <c r="V123" s="12"/>
      <c r="W123" s="12"/>
      <c r="X123" s="12"/>
      <c r="Y123" s="12"/>
      <c r="Z123" s="12"/>
      <c r="AA123" s="12"/>
      <c r="AB123" s="12"/>
      <c r="AC123" s="12"/>
      <c r="AD123" s="12"/>
      <c r="AE123" s="12"/>
      <c r="AR123" s="167" t="s">
        <v>86</v>
      </c>
      <c r="AT123" s="175" t="s">
        <v>78</v>
      </c>
      <c r="AU123" s="175" t="s">
        <v>79</v>
      </c>
      <c r="AY123" s="167" t="s">
        <v>205</v>
      </c>
      <c r="BK123" s="176">
        <f>BK124</f>
        <v>0</v>
      </c>
    </row>
    <row r="124" s="12" customFormat="1" ht="22.8" customHeight="1">
      <c r="A124" s="12"/>
      <c r="B124" s="166"/>
      <c r="C124" s="12"/>
      <c r="D124" s="167" t="s">
        <v>78</v>
      </c>
      <c r="E124" s="177" t="s">
        <v>86</v>
      </c>
      <c r="F124" s="177" t="s">
        <v>206</v>
      </c>
      <c r="G124" s="12"/>
      <c r="H124" s="12"/>
      <c r="I124" s="169"/>
      <c r="J124" s="178">
        <f>BK124</f>
        <v>0</v>
      </c>
      <c r="K124" s="12"/>
      <c r="L124" s="166"/>
      <c r="M124" s="171"/>
      <c r="N124" s="172"/>
      <c r="O124" s="172"/>
      <c r="P124" s="173">
        <f>SUM(P125:P163)</f>
        <v>0</v>
      </c>
      <c r="Q124" s="172"/>
      <c r="R124" s="173">
        <f>SUM(R125:R163)</f>
        <v>0.0030000000000000001</v>
      </c>
      <c r="S124" s="172"/>
      <c r="T124" s="174">
        <f>SUM(T125:T163)</f>
        <v>0</v>
      </c>
      <c r="U124" s="12"/>
      <c r="V124" s="12"/>
      <c r="W124" s="12"/>
      <c r="X124" s="12"/>
      <c r="Y124" s="12"/>
      <c r="Z124" s="12"/>
      <c r="AA124" s="12"/>
      <c r="AB124" s="12"/>
      <c r="AC124" s="12"/>
      <c r="AD124" s="12"/>
      <c r="AE124" s="12"/>
      <c r="AR124" s="167" t="s">
        <v>86</v>
      </c>
      <c r="AT124" s="175" t="s">
        <v>78</v>
      </c>
      <c r="AU124" s="175" t="s">
        <v>86</v>
      </c>
      <c r="AY124" s="167" t="s">
        <v>205</v>
      </c>
      <c r="BK124" s="176">
        <f>SUM(BK125:BK163)</f>
        <v>0</v>
      </c>
    </row>
    <row r="125" s="2" customFormat="1" ht="24.15" customHeight="1">
      <c r="A125" s="38"/>
      <c r="B125" s="179"/>
      <c r="C125" s="180" t="s">
        <v>86</v>
      </c>
      <c r="D125" s="180" t="s">
        <v>207</v>
      </c>
      <c r="E125" s="181" t="s">
        <v>231</v>
      </c>
      <c r="F125" s="182" t="s">
        <v>232</v>
      </c>
      <c r="G125" s="183" t="s">
        <v>233</v>
      </c>
      <c r="H125" s="184">
        <v>2234.4499999999998</v>
      </c>
      <c r="I125" s="185"/>
      <c r="J125" s="184">
        <f>ROUND(I125*H125,2)</f>
        <v>0</v>
      </c>
      <c r="K125" s="182" t="s">
        <v>234</v>
      </c>
      <c r="L125" s="39"/>
      <c r="M125" s="186" t="s">
        <v>1</v>
      </c>
      <c r="N125" s="187" t="s">
        <v>44</v>
      </c>
      <c r="O125" s="77"/>
      <c r="P125" s="188">
        <f>O125*H125</f>
        <v>0</v>
      </c>
      <c r="Q125" s="188">
        <v>0</v>
      </c>
      <c r="R125" s="188">
        <f>Q125*H125</f>
        <v>0</v>
      </c>
      <c r="S125" s="188">
        <v>0</v>
      </c>
      <c r="T125" s="189">
        <f>S125*H125</f>
        <v>0</v>
      </c>
      <c r="U125" s="38"/>
      <c r="V125" s="38"/>
      <c r="W125" s="38"/>
      <c r="X125" s="38"/>
      <c r="Y125" s="38"/>
      <c r="Z125" s="38"/>
      <c r="AA125" s="38"/>
      <c r="AB125" s="38"/>
      <c r="AC125" s="38"/>
      <c r="AD125" s="38"/>
      <c r="AE125" s="38"/>
      <c r="AR125" s="190" t="s">
        <v>212</v>
      </c>
      <c r="AT125" s="190" t="s">
        <v>207</v>
      </c>
      <c r="AU125" s="190" t="s">
        <v>88</v>
      </c>
      <c r="AY125" s="19" t="s">
        <v>205</v>
      </c>
      <c r="BE125" s="191">
        <f>IF(N125="základní",J125,0)</f>
        <v>0</v>
      </c>
      <c r="BF125" s="191">
        <f>IF(N125="snížená",J125,0)</f>
        <v>0</v>
      </c>
      <c r="BG125" s="191">
        <f>IF(N125="zákl. přenesená",J125,0)</f>
        <v>0</v>
      </c>
      <c r="BH125" s="191">
        <f>IF(N125="sníž. přenesená",J125,0)</f>
        <v>0</v>
      </c>
      <c r="BI125" s="191">
        <f>IF(N125="nulová",J125,0)</f>
        <v>0</v>
      </c>
      <c r="BJ125" s="19" t="s">
        <v>86</v>
      </c>
      <c r="BK125" s="191">
        <f>ROUND(I125*H125,2)</f>
        <v>0</v>
      </c>
      <c r="BL125" s="19" t="s">
        <v>212</v>
      </c>
      <c r="BM125" s="190" t="s">
        <v>727</v>
      </c>
    </row>
    <row r="126" s="2" customFormat="1">
      <c r="A126" s="38"/>
      <c r="B126" s="39"/>
      <c r="C126" s="38"/>
      <c r="D126" s="192" t="s">
        <v>214</v>
      </c>
      <c r="E126" s="38"/>
      <c r="F126" s="193" t="s">
        <v>236</v>
      </c>
      <c r="G126" s="38"/>
      <c r="H126" s="38"/>
      <c r="I126" s="194"/>
      <c r="J126" s="38"/>
      <c r="K126" s="38"/>
      <c r="L126" s="39"/>
      <c r="M126" s="195"/>
      <c r="N126" s="196"/>
      <c r="O126" s="77"/>
      <c r="P126" s="77"/>
      <c r="Q126" s="77"/>
      <c r="R126" s="77"/>
      <c r="S126" s="77"/>
      <c r="T126" s="78"/>
      <c r="U126" s="38"/>
      <c r="V126" s="38"/>
      <c r="W126" s="38"/>
      <c r="X126" s="38"/>
      <c r="Y126" s="38"/>
      <c r="Z126" s="38"/>
      <c r="AA126" s="38"/>
      <c r="AB126" s="38"/>
      <c r="AC126" s="38"/>
      <c r="AD126" s="38"/>
      <c r="AE126" s="38"/>
      <c r="AT126" s="19" t="s">
        <v>214</v>
      </c>
      <c r="AU126" s="19" t="s">
        <v>88</v>
      </c>
    </row>
    <row r="127" s="2" customFormat="1">
      <c r="A127" s="38"/>
      <c r="B127" s="39"/>
      <c r="C127" s="38"/>
      <c r="D127" s="192" t="s">
        <v>237</v>
      </c>
      <c r="E127" s="38"/>
      <c r="F127" s="197" t="s">
        <v>238</v>
      </c>
      <c r="G127" s="38"/>
      <c r="H127" s="38"/>
      <c r="I127" s="194"/>
      <c r="J127" s="38"/>
      <c r="K127" s="38"/>
      <c r="L127" s="39"/>
      <c r="M127" s="195"/>
      <c r="N127" s="196"/>
      <c r="O127" s="77"/>
      <c r="P127" s="77"/>
      <c r="Q127" s="77"/>
      <c r="R127" s="77"/>
      <c r="S127" s="77"/>
      <c r="T127" s="78"/>
      <c r="U127" s="38"/>
      <c r="V127" s="38"/>
      <c r="W127" s="38"/>
      <c r="X127" s="38"/>
      <c r="Y127" s="38"/>
      <c r="Z127" s="38"/>
      <c r="AA127" s="38"/>
      <c r="AB127" s="38"/>
      <c r="AC127" s="38"/>
      <c r="AD127" s="38"/>
      <c r="AE127" s="38"/>
      <c r="AT127" s="19" t="s">
        <v>237</v>
      </c>
      <c r="AU127" s="19" t="s">
        <v>88</v>
      </c>
    </row>
    <row r="128" s="15" customFormat="1">
      <c r="A128" s="15"/>
      <c r="B128" s="223"/>
      <c r="C128" s="15"/>
      <c r="D128" s="192" t="s">
        <v>218</v>
      </c>
      <c r="E128" s="224" t="s">
        <v>1</v>
      </c>
      <c r="F128" s="225" t="s">
        <v>728</v>
      </c>
      <c r="G128" s="15"/>
      <c r="H128" s="224" t="s">
        <v>1</v>
      </c>
      <c r="I128" s="226"/>
      <c r="J128" s="15"/>
      <c r="K128" s="15"/>
      <c r="L128" s="223"/>
      <c r="M128" s="227"/>
      <c r="N128" s="228"/>
      <c r="O128" s="228"/>
      <c r="P128" s="228"/>
      <c r="Q128" s="228"/>
      <c r="R128" s="228"/>
      <c r="S128" s="228"/>
      <c r="T128" s="229"/>
      <c r="U128" s="15"/>
      <c r="V128" s="15"/>
      <c r="W128" s="15"/>
      <c r="X128" s="15"/>
      <c r="Y128" s="15"/>
      <c r="Z128" s="15"/>
      <c r="AA128" s="15"/>
      <c r="AB128" s="15"/>
      <c r="AC128" s="15"/>
      <c r="AD128" s="15"/>
      <c r="AE128" s="15"/>
      <c r="AT128" s="224" t="s">
        <v>218</v>
      </c>
      <c r="AU128" s="224" t="s">
        <v>88</v>
      </c>
      <c r="AV128" s="15" t="s">
        <v>86</v>
      </c>
      <c r="AW128" s="15" t="s">
        <v>35</v>
      </c>
      <c r="AX128" s="15" t="s">
        <v>79</v>
      </c>
      <c r="AY128" s="224" t="s">
        <v>205</v>
      </c>
    </row>
    <row r="129" s="13" customFormat="1">
      <c r="A129" s="13"/>
      <c r="B129" s="198"/>
      <c r="C129" s="13"/>
      <c r="D129" s="192" t="s">
        <v>218</v>
      </c>
      <c r="E129" s="199" t="s">
        <v>1</v>
      </c>
      <c r="F129" s="200" t="s">
        <v>729</v>
      </c>
      <c r="G129" s="13"/>
      <c r="H129" s="201">
        <v>2234.4499999999998</v>
      </c>
      <c r="I129" s="202"/>
      <c r="J129" s="13"/>
      <c r="K129" s="13"/>
      <c r="L129" s="198"/>
      <c r="M129" s="203"/>
      <c r="N129" s="204"/>
      <c r="O129" s="204"/>
      <c r="P129" s="204"/>
      <c r="Q129" s="204"/>
      <c r="R129" s="204"/>
      <c r="S129" s="204"/>
      <c r="T129" s="205"/>
      <c r="U129" s="13"/>
      <c r="V129" s="13"/>
      <c r="W129" s="13"/>
      <c r="X129" s="13"/>
      <c r="Y129" s="13"/>
      <c r="Z129" s="13"/>
      <c r="AA129" s="13"/>
      <c r="AB129" s="13"/>
      <c r="AC129" s="13"/>
      <c r="AD129" s="13"/>
      <c r="AE129" s="13"/>
      <c r="AT129" s="199" t="s">
        <v>218</v>
      </c>
      <c r="AU129" s="199" t="s">
        <v>88</v>
      </c>
      <c r="AV129" s="13" t="s">
        <v>88</v>
      </c>
      <c r="AW129" s="13" t="s">
        <v>35</v>
      </c>
      <c r="AX129" s="13" t="s">
        <v>79</v>
      </c>
      <c r="AY129" s="199" t="s">
        <v>205</v>
      </c>
    </row>
    <row r="130" s="14" customFormat="1">
      <c r="A130" s="14"/>
      <c r="B130" s="206"/>
      <c r="C130" s="14"/>
      <c r="D130" s="192" t="s">
        <v>218</v>
      </c>
      <c r="E130" s="207" t="s">
        <v>1</v>
      </c>
      <c r="F130" s="208" t="s">
        <v>220</v>
      </c>
      <c r="G130" s="14"/>
      <c r="H130" s="209">
        <v>2234.4499999999998</v>
      </c>
      <c r="I130" s="210"/>
      <c r="J130" s="14"/>
      <c r="K130" s="14"/>
      <c r="L130" s="206"/>
      <c r="M130" s="211"/>
      <c r="N130" s="212"/>
      <c r="O130" s="212"/>
      <c r="P130" s="212"/>
      <c r="Q130" s="212"/>
      <c r="R130" s="212"/>
      <c r="S130" s="212"/>
      <c r="T130" s="213"/>
      <c r="U130" s="14"/>
      <c r="V130" s="14"/>
      <c r="W130" s="14"/>
      <c r="X130" s="14"/>
      <c r="Y130" s="14"/>
      <c r="Z130" s="14"/>
      <c r="AA130" s="14"/>
      <c r="AB130" s="14"/>
      <c r="AC130" s="14"/>
      <c r="AD130" s="14"/>
      <c r="AE130" s="14"/>
      <c r="AT130" s="207" t="s">
        <v>218</v>
      </c>
      <c r="AU130" s="207" t="s">
        <v>88</v>
      </c>
      <c r="AV130" s="14" t="s">
        <v>212</v>
      </c>
      <c r="AW130" s="14" t="s">
        <v>35</v>
      </c>
      <c r="AX130" s="14" t="s">
        <v>86</v>
      </c>
      <c r="AY130" s="207" t="s">
        <v>205</v>
      </c>
    </row>
    <row r="131" s="2" customFormat="1" ht="24.15" customHeight="1">
      <c r="A131" s="38"/>
      <c r="B131" s="179"/>
      <c r="C131" s="180" t="s">
        <v>88</v>
      </c>
      <c r="D131" s="180" t="s">
        <v>207</v>
      </c>
      <c r="E131" s="181" t="s">
        <v>242</v>
      </c>
      <c r="F131" s="182" t="s">
        <v>243</v>
      </c>
      <c r="G131" s="183" t="s">
        <v>233</v>
      </c>
      <c r="H131" s="184">
        <v>3459.5</v>
      </c>
      <c r="I131" s="185"/>
      <c r="J131" s="184">
        <f>ROUND(I131*H131,2)</f>
        <v>0</v>
      </c>
      <c r="K131" s="182" t="s">
        <v>234</v>
      </c>
      <c r="L131" s="39"/>
      <c r="M131" s="186" t="s">
        <v>1</v>
      </c>
      <c r="N131" s="187" t="s">
        <v>44</v>
      </c>
      <c r="O131" s="77"/>
      <c r="P131" s="188">
        <f>O131*H131</f>
        <v>0</v>
      </c>
      <c r="Q131" s="188">
        <v>0</v>
      </c>
      <c r="R131" s="188">
        <f>Q131*H131</f>
        <v>0</v>
      </c>
      <c r="S131" s="188">
        <v>0</v>
      </c>
      <c r="T131" s="189">
        <f>S131*H131</f>
        <v>0</v>
      </c>
      <c r="U131" s="38"/>
      <c r="V131" s="38"/>
      <c r="W131" s="38"/>
      <c r="X131" s="38"/>
      <c r="Y131" s="38"/>
      <c r="Z131" s="38"/>
      <c r="AA131" s="38"/>
      <c r="AB131" s="38"/>
      <c r="AC131" s="38"/>
      <c r="AD131" s="38"/>
      <c r="AE131" s="38"/>
      <c r="AR131" s="190" t="s">
        <v>212</v>
      </c>
      <c r="AT131" s="190" t="s">
        <v>207</v>
      </c>
      <c r="AU131" s="190" t="s">
        <v>88</v>
      </c>
      <c r="AY131" s="19" t="s">
        <v>205</v>
      </c>
      <c r="BE131" s="191">
        <f>IF(N131="základní",J131,0)</f>
        <v>0</v>
      </c>
      <c r="BF131" s="191">
        <f>IF(N131="snížená",J131,0)</f>
        <v>0</v>
      </c>
      <c r="BG131" s="191">
        <f>IF(N131="zákl. přenesená",J131,0)</f>
        <v>0</v>
      </c>
      <c r="BH131" s="191">
        <f>IF(N131="sníž. přenesená",J131,0)</f>
        <v>0</v>
      </c>
      <c r="BI131" s="191">
        <f>IF(N131="nulová",J131,0)</f>
        <v>0</v>
      </c>
      <c r="BJ131" s="19" t="s">
        <v>86</v>
      </c>
      <c r="BK131" s="191">
        <f>ROUND(I131*H131,2)</f>
        <v>0</v>
      </c>
      <c r="BL131" s="19" t="s">
        <v>212</v>
      </c>
      <c r="BM131" s="190" t="s">
        <v>730</v>
      </c>
    </row>
    <row r="132" s="2" customFormat="1">
      <c r="A132" s="38"/>
      <c r="B132" s="39"/>
      <c r="C132" s="38"/>
      <c r="D132" s="192" t="s">
        <v>214</v>
      </c>
      <c r="E132" s="38"/>
      <c r="F132" s="193" t="s">
        <v>245</v>
      </c>
      <c r="G132" s="38"/>
      <c r="H132" s="38"/>
      <c r="I132" s="194"/>
      <c r="J132" s="38"/>
      <c r="K132" s="38"/>
      <c r="L132" s="39"/>
      <c r="M132" s="195"/>
      <c r="N132" s="196"/>
      <c r="O132" s="77"/>
      <c r="P132" s="77"/>
      <c r="Q132" s="77"/>
      <c r="R132" s="77"/>
      <c r="S132" s="77"/>
      <c r="T132" s="78"/>
      <c r="U132" s="38"/>
      <c r="V132" s="38"/>
      <c r="W132" s="38"/>
      <c r="X132" s="38"/>
      <c r="Y132" s="38"/>
      <c r="Z132" s="38"/>
      <c r="AA132" s="38"/>
      <c r="AB132" s="38"/>
      <c r="AC132" s="38"/>
      <c r="AD132" s="38"/>
      <c r="AE132" s="38"/>
      <c r="AT132" s="19" t="s">
        <v>214</v>
      </c>
      <c r="AU132" s="19" t="s">
        <v>88</v>
      </c>
    </row>
    <row r="133" s="2" customFormat="1">
      <c r="A133" s="38"/>
      <c r="B133" s="39"/>
      <c r="C133" s="38"/>
      <c r="D133" s="192" t="s">
        <v>237</v>
      </c>
      <c r="E133" s="38"/>
      <c r="F133" s="197" t="s">
        <v>246</v>
      </c>
      <c r="G133" s="38"/>
      <c r="H133" s="38"/>
      <c r="I133" s="194"/>
      <c r="J133" s="38"/>
      <c r="K133" s="38"/>
      <c r="L133" s="39"/>
      <c r="M133" s="195"/>
      <c r="N133" s="196"/>
      <c r="O133" s="77"/>
      <c r="P133" s="77"/>
      <c r="Q133" s="77"/>
      <c r="R133" s="77"/>
      <c r="S133" s="77"/>
      <c r="T133" s="78"/>
      <c r="U133" s="38"/>
      <c r="V133" s="38"/>
      <c r="W133" s="38"/>
      <c r="X133" s="38"/>
      <c r="Y133" s="38"/>
      <c r="Z133" s="38"/>
      <c r="AA133" s="38"/>
      <c r="AB133" s="38"/>
      <c r="AC133" s="38"/>
      <c r="AD133" s="38"/>
      <c r="AE133" s="38"/>
      <c r="AT133" s="19" t="s">
        <v>237</v>
      </c>
      <c r="AU133" s="19" t="s">
        <v>88</v>
      </c>
    </row>
    <row r="134" s="15" customFormat="1">
      <c r="A134" s="15"/>
      <c r="B134" s="223"/>
      <c r="C134" s="15"/>
      <c r="D134" s="192" t="s">
        <v>218</v>
      </c>
      <c r="E134" s="224" t="s">
        <v>1</v>
      </c>
      <c r="F134" s="225" t="s">
        <v>561</v>
      </c>
      <c r="G134" s="15"/>
      <c r="H134" s="224" t="s">
        <v>1</v>
      </c>
      <c r="I134" s="226"/>
      <c r="J134" s="15"/>
      <c r="K134" s="15"/>
      <c r="L134" s="223"/>
      <c r="M134" s="227"/>
      <c r="N134" s="228"/>
      <c r="O134" s="228"/>
      <c r="P134" s="228"/>
      <c r="Q134" s="228"/>
      <c r="R134" s="228"/>
      <c r="S134" s="228"/>
      <c r="T134" s="229"/>
      <c r="U134" s="15"/>
      <c r="V134" s="15"/>
      <c r="W134" s="15"/>
      <c r="X134" s="15"/>
      <c r="Y134" s="15"/>
      <c r="Z134" s="15"/>
      <c r="AA134" s="15"/>
      <c r="AB134" s="15"/>
      <c r="AC134" s="15"/>
      <c r="AD134" s="15"/>
      <c r="AE134" s="15"/>
      <c r="AT134" s="224" t="s">
        <v>218</v>
      </c>
      <c r="AU134" s="224" t="s">
        <v>88</v>
      </c>
      <c r="AV134" s="15" t="s">
        <v>86</v>
      </c>
      <c r="AW134" s="15" t="s">
        <v>35</v>
      </c>
      <c r="AX134" s="15" t="s">
        <v>79</v>
      </c>
      <c r="AY134" s="224" t="s">
        <v>205</v>
      </c>
    </row>
    <row r="135" s="13" customFormat="1">
      <c r="A135" s="13"/>
      <c r="B135" s="198"/>
      <c r="C135" s="13"/>
      <c r="D135" s="192" t="s">
        <v>218</v>
      </c>
      <c r="E135" s="199" t="s">
        <v>1</v>
      </c>
      <c r="F135" s="200" t="s">
        <v>729</v>
      </c>
      <c r="G135" s="13"/>
      <c r="H135" s="201">
        <v>2234.4499999999998</v>
      </c>
      <c r="I135" s="202"/>
      <c r="J135" s="13"/>
      <c r="K135" s="13"/>
      <c r="L135" s="198"/>
      <c r="M135" s="203"/>
      <c r="N135" s="204"/>
      <c r="O135" s="204"/>
      <c r="P135" s="204"/>
      <c r="Q135" s="204"/>
      <c r="R135" s="204"/>
      <c r="S135" s="204"/>
      <c r="T135" s="205"/>
      <c r="U135" s="13"/>
      <c r="V135" s="13"/>
      <c r="W135" s="13"/>
      <c r="X135" s="13"/>
      <c r="Y135" s="13"/>
      <c r="Z135" s="13"/>
      <c r="AA135" s="13"/>
      <c r="AB135" s="13"/>
      <c r="AC135" s="13"/>
      <c r="AD135" s="13"/>
      <c r="AE135" s="13"/>
      <c r="AT135" s="199" t="s">
        <v>218</v>
      </c>
      <c r="AU135" s="199" t="s">
        <v>88</v>
      </c>
      <c r="AV135" s="13" t="s">
        <v>88</v>
      </c>
      <c r="AW135" s="13" t="s">
        <v>35</v>
      </c>
      <c r="AX135" s="13" t="s">
        <v>79</v>
      </c>
      <c r="AY135" s="199" t="s">
        <v>205</v>
      </c>
    </row>
    <row r="136" s="15" customFormat="1">
      <c r="A136" s="15"/>
      <c r="B136" s="223"/>
      <c r="C136" s="15"/>
      <c r="D136" s="192" t="s">
        <v>218</v>
      </c>
      <c r="E136" s="224" t="s">
        <v>1</v>
      </c>
      <c r="F136" s="225" t="s">
        <v>253</v>
      </c>
      <c r="G136" s="15"/>
      <c r="H136" s="224" t="s">
        <v>1</v>
      </c>
      <c r="I136" s="226"/>
      <c r="J136" s="15"/>
      <c r="K136" s="15"/>
      <c r="L136" s="223"/>
      <c r="M136" s="227"/>
      <c r="N136" s="228"/>
      <c r="O136" s="228"/>
      <c r="P136" s="228"/>
      <c r="Q136" s="228"/>
      <c r="R136" s="228"/>
      <c r="S136" s="228"/>
      <c r="T136" s="229"/>
      <c r="U136" s="15"/>
      <c r="V136" s="15"/>
      <c r="W136" s="15"/>
      <c r="X136" s="15"/>
      <c r="Y136" s="15"/>
      <c r="Z136" s="15"/>
      <c r="AA136" s="15"/>
      <c r="AB136" s="15"/>
      <c r="AC136" s="15"/>
      <c r="AD136" s="15"/>
      <c r="AE136" s="15"/>
      <c r="AT136" s="224" t="s">
        <v>218</v>
      </c>
      <c r="AU136" s="224" t="s">
        <v>88</v>
      </c>
      <c r="AV136" s="15" t="s">
        <v>86</v>
      </c>
      <c r="AW136" s="15" t="s">
        <v>35</v>
      </c>
      <c r="AX136" s="15" t="s">
        <v>79</v>
      </c>
      <c r="AY136" s="224" t="s">
        <v>205</v>
      </c>
    </row>
    <row r="137" s="15" customFormat="1">
      <c r="A137" s="15"/>
      <c r="B137" s="223"/>
      <c r="C137" s="15"/>
      <c r="D137" s="192" t="s">
        <v>218</v>
      </c>
      <c r="E137" s="224" t="s">
        <v>1</v>
      </c>
      <c r="F137" s="225" t="s">
        <v>671</v>
      </c>
      <c r="G137" s="15"/>
      <c r="H137" s="224" t="s">
        <v>1</v>
      </c>
      <c r="I137" s="226"/>
      <c r="J137" s="15"/>
      <c r="K137" s="15"/>
      <c r="L137" s="223"/>
      <c r="M137" s="227"/>
      <c r="N137" s="228"/>
      <c r="O137" s="228"/>
      <c r="P137" s="228"/>
      <c r="Q137" s="228"/>
      <c r="R137" s="228"/>
      <c r="S137" s="228"/>
      <c r="T137" s="229"/>
      <c r="U137" s="15"/>
      <c r="V137" s="15"/>
      <c r="W137" s="15"/>
      <c r="X137" s="15"/>
      <c r="Y137" s="15"/>
      <c r="Z137" s="15"/>
      <c r="AA137" s="15"/>
      <c r="AB137" s="15"/>
      <c r="AC137" s="15"/>
      <c r="AD137" s="15"/>
      <c r="AE137" s="15"/>
      <c r="AT137" s="224" t="s">
        <v>218</v>
      </c>
      <c r="AU137" s="224" t="s">
        <v>88</v>
      </c>
      <c r="AV137" s="15" t="s">
        <v>86</v>
      </c>
      <c r="AW137" s="15" t="s">
        <v>35</v>
      </c>
      <c r="AX137" s="15" t="s">
        <v>79</v>
      </c>
      <c r="AY137" s="224" t="s">
        <v>205</v>
      </c>
    </row>
    <row r="138" s="13" customFormat="1">
      <c r="A138" s="13"/>
      <c r="B138" s="198"/>
      <c r="C138" s="13"/>
      <c r="D138" s="192" t="s">
        <v>218</v>
      </c>
      <c r="E138" s="199" t="s">
        <v>1</v>
      </c>
      <c r="F138" s="200" t="s">
        <v>731</v>
      </c>
      <c r="G138" s="13"/>
      <c r="H138" s="201">
        <v>1225.05</v>
      </c>
      <c r="I138" s="202"/>
      <c r="J138" s="13"/>
      <c r="K138" s="13"/>
      <c r="L138" s="198"/>
      <c r="M138" s="203"/>
      <c r="N138" s="204"/>
      <c r="O138" s="204"/>
      <c r="P138" s="204"/>
      <c r="Q138" s="204"/>
      <c r="R138" s="204"/>
      <c r="S138" s="204"/>
      <c r="T138" s="205"/>
      <c r="U138" s="13"/>
      <c r="V138" s="13"/>
      <c r="W138" s="13"/>
      <c r="X138" s="13"/>
      <c r="Y138" s="13"/>
      <c r="Z138" s="13"/>
      <c r="AA138" s="13"/>
      <c r="AB138" s="13"/>
      <c r="AC138" s="13"/>
      <c r="AD138" s="13"/>
      <c r="AE138" s="13"/>
      <c r="AT138" s="199" t="s">
        <v>218</v>
      </c>
      <c r="AU138" s="199" t="s">
        <v>88</v>
      </c>
      <c r="AV138" s="13" t="s">
        <v>88</v>
      </c>
      <c r="AW138" s="13" t="s">
        <v>35</v>
      </c>
      <c r="AX138" s="13" t="s">
        <v>79</v>
      </c>
      <c r="AY138" s="199" t="s">
        <v>205</v>
      </c>
    </row>
    <row r="139" s="14" customFormat="1">
      <c r="A139" s="14"/>
      <c r="B139" s="206"/>
      <c r="C139" s="14"/>
      <c r="D139" s="192" t="s">
        <v>218</v>
      </c>
      <c r="E139" s="207" t="s">
        <v>1</v>
      </c>
      <c r="F139" s="208" t="s">
        <v>220</v>
      </c>
      <c r="G139" s="14"/>
      <c r="H139" s="209">
        <v>3459.5</v>
      </c>
      <c r="I139" s="210"/>
      <c r="J139" s="14"/>
      <c r="K139" s="14"/>
      <c r="L139" s="206"/>
      <c r="M139" s="211"/>
      <c r="N139" s="212"/>
      <c r="O139" s="212"/>
      <c r="P139" s="212"/>
      <c r="Q139" s="212"/>
      <c r="R139" s="212"/>
      <c r="S139" s="212"/>
      <c r="T139" s="213"/>
      <c r="U139" s="14"/>
      <c r="V139" s="14"/>
      <c r="W139" s="14"/>
      <c r="X139" s="14"/>
      <c r="Y139" s="14"/>
      <c r="Z139" s="14"/>
      <c r="AA139" s="14"/>
      <c r="AB139" s="14"/>
      <c r="AC139" s="14"/>
      <c r="AD139" s="14"/>
      <c r="AE139" s="14"/>
      <c r="AT139" s="207" t="s">
        <v>218</v>
      </c>
      <c r="AU139" s="207" t="s">
        <v>88</v>
      </c>
      <c r="AV139" s="14" t="s">
        <v>212</v>
      </c>
      <c r="AW139" s="14" t="s">
        <v>35</v>
      </c>
      <c r="AX139" s="14" t="s">
        <v>86</v>
      </c>
      <c r="AY139" s="207" t="s">
        <v>205</v>
      </c>
    </row>
    <row r="140" s="2" customFormat="1" ht="21.75" customHeight="1">
      <c r="A140" s="38"/>
      <c r="B140" s="179"/>
      <c r="C140" s="180" t="s">
        <v>230</v>
      </c>
      <c r="D140" s="180" t="s">
        <v>207</v>
      </c>
      <c r="E140" s="181" t="s">
        <v>264</v>
      </c>
      <c r="F140" s="182" t="s">
        <v>265</v>
      </c>
      <c r="G140" s="183" t="s">
        <v>233</v>
      </c>
      <c r="H140" s="184">
        <v>1225.05</v>
      </c>
      <c r="I140" s="185"/>
      <c r="J140" s="184">
        <f>ROUND(I140*H140,2)</f>
        <v>0</v>
      </c>
      <c r="K140" s="182" t="s">
        <v>234</v>
      </c>
      <c r="L140" s="39"/>
      <c r="M140" s="186" t="s">
        <v>1</v>
      </c>
      <c r="N140" s="187" t="s">
        <v>44</v>
      </c>
      <c r="O140" s="77"/>
      <c r="P140" s="188">
        <f>O140*H140</f>
        <v>0</v>
      </c>
      <c r="Q140" s="188">
        <v>0</v>
      </c>
      <c r="R140" s="188">
        <f>Q140*H140</f>
        <v>0</v>
      </c>
      <c r="S140" s="188">
        <v>0</v>
      </c>
      <c r="T140" s="189">
        <f>S140*H140</f>
        <v>0</v>
      </c>
      <c r="U140" s="38"/>
      <c r="V140" s="38"/>
      <c r="W140" s="38"/>
      <c r="X140" s="38"/>
      <c r="Y140" s="38"/>
      <c r="Z140" s="38"/>
      <c r="AA140" s="38"/>
      <c r="AB140" s="38"/>
      <c r="AC140" s="38"/>
      <c r="AD140" s="38"/>
      <c r="AE140" s="38"/>
      <c r="AR140" s="190" t="s">
        <v>212</v>
      </c>
      <c r="AT140" s="190" t="s">
        <v>207</v>
      </c>
      <c r="AU140" s="190" t="s">
        <v>88</v>
      </c>
      <c r="AY140" s="19" t="s">
        <v>205</v>
      </c>
      <c r="BE140" s="191">
        <f>IF(N140="základní",J140,0)</f>
        <v>0</v>
      </c>
      <c r="BF140" s="191">
        <f>IF(N140="snížená",J140,0)</f>
        <v>0</v>
      </c>
      <c r="BG140" s="191">
        <f>IF(N140="zákl. přenesená",J140,0)</f>
        <v>0</v>
      </c>
      <c r="BH140" s="191">
        <f>IF(N140="sníž. přenesená",J140,0)</f>
        <v>0</v>
      </c>
      <c r="BI140" s="191">
        <f>IF(N140="nulová",J140,0)</f>
        <v>0</v>
      </c>
      <c r="BJ140" s="19" t="s">
        <v>86</v>
      </c>
      <c r="BK140" s="191">
        <f>ROUND(I140*H140,2)</f>
        <v>0</v>
      </c>
      <c r="BL140" s="19" t="s">
        <v>212</v>
      </c>
      <c r="BM140" s="190" t="s">
        <v>732</v>
      </c>
    </row>
    <row r="141" s="2" customFormat="1">
      <c r="A141" s="38"/>
      <c r="B141" s="39"/>
      <c r="C141" s="38"/>
      <c r="D141" s="192" t="s">
        <v>214</v>
      </c>
      <c r="E141" s="38"/>
      <c r="F141" s="193" t="s">
        <v>267</v>
      </c>
      <c r="G141" s="38"/>
      <c r="H141" s="38"/>
      <c r="I141" s="194"/>
      <c r="J141" s="38"/>
      <c r="K141" s="38"/>
      <c r="L141" s="39"/>
      <c r="M141" s="195"/>
      <c r="N141" s="196"/>
      <c r="O141" s="77"/>
      <c r="P141" s="77"/>
      <c r="Q141" s="77"/>
      <c r="R141" s="77"/>
      <c r="S141" s="77"/>
      <c r="T141" s="78"/>
      <c r="U141" s="38"/>
      <c r="V141" s="38"/>
      <c r="W141" s="38"/>
      <c r="X141" s="38"/>
      <c r="Y141" s="38"/>
      <c r="Z141" s="38"/>
      <c r="AA141" s="38"/>
      <c r="AB141" s="38"/>
      <c r="AC141" s="38"/>
      <c r="AD141" s="38"/>
      <c r="AE141" s="38"/>
      <c r="AT141" s="19" t="s">
        <v>214</v>
      </c>
      <c r="AU141" s="19" t="s">
        <v>88</v>
      </c>
    </row>
    <row r="142" s="2" customFormat="1">
      <c r="A142" s="38"/>
      <c r="B142" s="39"/>
      <c r="C142" s="38"/>
      <c r="D142" s="192" t="s">
        <v>237</v>
      </c>
      <c r="E142" s="38"/>
      <c r="F142" s="197" t="s">
        <v>268</v>
      </c>
      <c r="G142" s="38"/>
      <c r="H142" s="38"/>
      <c r="I142" s="194"/>
      <c r="J142" s="38"/>
      <c r="K142" s="38"/>
      <c r="L142" s="39"/>
      <c r="M142" s="195"/>
      <c r="N142" s="196"/>
      <c r="O142" s="77"/>
      <c r="P142" s="77"/>
      <c r="Q142" s="77"/>
      <c r="R142" s="77"/>
      <c r="S142" s="77"/>
      <c r="T142" s="78"/>
      <c r="U142" s="38"/>
      <c r="V142" s="38"/>
      <c r="W142" s="38"/>
      <c r="X142" s="38"/>
      <c r="Y142" s="38"/>
      <c r="Z142" s="38"/>
      <c r="AA142" s="38"/>
      <c r="AB142" s="38"/>
      <c r="AC142" s="38"/>
      <c r="AD142" s="38"/>
      <c r="AE142" s="38"/>
      <c r="AT142" s="19" t="s">
        <v>237</v>
      </c>
      <c r="AU142" s="19" t="s">
        <v>88</v>
      </c>
    </row>
    <row r="143" s="15" customFormat="1">
      <c r="A143" s="15"/>
      <c r="B143" s="223"/>
      <c r="C143" s="15"/>
      <c r="D143" s="192" t="s">
        <v>218</v>
      </c>
      <c r="E143" s="224" t="s">
        <v>1</v>
      </c>
      <c r="F143" s="225" t="s">
        <v>271</v>
      </c>
      <c r="G143" s="15"/>
      <c r="H143" s="224" t="s">
        <v>1</v>
      </c>
      <c r="I143" s="226"/>
      <c r="J143" s="15"/>
      <c r="K143" s="15"/>
      <c r="L143" s="223"/>
      <c r="M143" s="227"/>
      <c r="N143" s="228"/>
      <c r="O143" s="228"/>
      <c r="P143" s="228"/>
      <c r="Q143" s="228"/>
      <c r="R143" s="228"/>
      <c r="S143" s="228"/>
      <c r="T143" s="229"/>
      <c r="U143" s="15"/>
      <c r="V143" s="15"/>
      <c r="W143" s="15"/>
      <c r="X143" s="15"/>
      <c r="Y143" s="15"/>
      <c r="Z143" s="15"/>
      <c r="AA143" s="15"/>
      <c r="AB143" s="15"/>
      <c r="AC143" s="15"/>
      <c r="AD143" s="15"/>
      <c r="AE143" s="15"/>
      <c r="AT143" s="224" t="s">
        <v>218</v>
      </c>
      <c r="AU143" s="224" t="s">
        <v>88</v>
      </c>
      <c r="AV143" s="15" t="s">
        <v>86</v>
      </c>
      <c r="AW143" s="15" t="s">
        <v>35</v>
      </c>
      <c r="AX143" s="15" t="s">
        <v>79</v>
      </c>
      <c r="AY143" s="224" t="s">
        <v>205</v>
      </c>
    </row>
    <row r="144" s="15" customFormat="1">
      <c r="A144" s="15"/>
      <c r="B144" s="223"/>
      <c r="C144" s="15"/>
      <c r="D144" s="192" t="s">
        <v>218</v>
      </c>
      <c r="E144" s="224" t="s">
        <v>1</v>
      </c>
      <c r="F144" s="225" t="s">
        <v>671</v>
      </c>
      <c r="G144" s="15"/>
      <c r="H144" s="224" t="s">
        <v>1</v>
      </c>
      <c r="I144" s="226"/>
      <c r="J144" s="15"/>
      <c r="K144" s="15"/>
      <c r="L144" s="223"/>
      <c r="M144" s="227"/>
      <c r="N144" s="228"/>
      <c r="O144" s="228"/>
      <c r="P144" s="228"/>
      <c r="Q144" s="228"/>
      <c r="R144" s="228"/>
      <c r="S144" s="228"/>
      <c r="T144" s="229"/>
      <c r="U144" s="15"/>
      <c r="V144" s="15"/>
      <c r="W144" s="15"/>
      <c r="X144" s="15"/>
      <c r="Y144" s="15"/>
      <c r="Z144" s="15"/>
      <c r="AA144" s="15"/>
      <c r="AB144" s="15"/>
      <c r="AC144" s="15"/>
      <c r="AD144" s="15"/>
      <c r="AE144" s="15"/>
      <c r="AT144" s="224" t="s">
        <v>218</v>
      </c>
      <c r="AU144" s="224" t="s">
        <v>88</v>
      </c>
      <c r="AV144" s="15" t="s">
        <v>86</v>
      </c>
      <c r="AW144" s="15" t="s">
        <v>35</v>
      </c>
      <c r="AX144" s="15" t="s">
        <v>79</v>
      </c>
      <c r="AY144" s="224" t="s">
        <v>205</v>
      </c>
    </row>
    <row r="145" s="13" customFormat="1">
      <c r="A145" s="13"/>
      <c r="B145" s="198"/>
      <c r="C145" s="13"/>
      <c r="D145" s="192" t="s">
        <v>218</v>
      </c>
      <c r="E145" s="199" t="s">
        <v>1</v>
      </c>
      <c r="F145" s="200" t="s">
        <v>731</v>
      </c>
      <c r="G145" s="13"/>
      <c r="H145" s="201">
        <v>1225.05</v>
      </c>
      <c r="I145" s="202"/>
      <c r="J145" s="13"/>
      <c r="K145" s="13"/>
      <c r="L145" s="198"/>
      <c r="M145" s="203"/>
      <c r="N145" s="204"/>
      <c r="O145" s="204"/>
      <c r="P145" s="204"/>
      <c r="Q145" s="204"/>
      <c r="R145" s="204"/>
      <c r="S145" s="204"/>
      <c r="T145" s="205"/>
      <c r="U145" s="13"/>
      <c r="V145" s="13"/>
      <c r="W145" s="13"/>
      <c r="X145" s="13"/>
      <c r="Y145" s="13"/>
      <c r="Z145" s="13"/>
      <c r="AA145" s="13"/>
      <c r="AB145" s="13"/>
      <c r="AC145" s="13"/>
      <c r="AD145" s="13"/>
      <c r="AE145" s="13"/>
      <c r="AT145" s="199" t="s">
        <v>218</v>
      </c>
      <c r="AU145" s="199" t="s">
        <v>88</v>
      </c>
      <c r="AV145" s="13" t="s">
        <v>88</v>
      </c>
      <c r="AW145" s="13" t="s">
        <v>35</v>
      </c>
      <c r="AX145" s="13" t="s">
        <v>79</v>
      </c>
      <c r="AY145" s="199" t="s">
        <v>205</v>
      </c>
    </row>
    <row r="146" s="14" customFormat="1">
      <c r="A146" s="14"/>
      <c r="B146" s="206"/>
      <c r="C146" s="14"/>
      <c r="D146" s="192" t="s">
        <v>218</v>
      </c>
      <c r="E146" s="207" t="s">
        <v>1</v>
      </c>
      <c r="F146" s="208" t="s">
        <v>220</v>
      </c>
      <c r="G146" s="14"/>
      <c r="H146" s="209">
        <v>1225.05</v>
      </c>
      <c r="I146" s="210"/>
      <c r="J146" s="14"/>
      <c r="K146" s="14"/>
      <c r="L146" s="206"/>
      <c r="M146" s="211"/>
      <c r="N146" s="212"/>
      <c r="O146" s="212"/>
      <c r="P146" s="212"/>
      <c r="Q146" s="212"/>
      <c r="R146" s="212"/>
      <c r="S146" s="212"/>
      <c r="T146" s="213"/>
      <c r="U146" s="14"/>
      <c r="V146" s="14"/>
      <c r="W146" s="14"/>
      <c r="X146" s="14"/>
      <c r="Y146" s="14"/>
      <c r="Z146" s="14"/>
      <c r="AA146" s="14"/>
      <c r="AB146" s="14"/>
      <c r="AC146" s="14"/>
      <c r="AD146" s="14"/>
      <c r="AE146" s="14"/>
      <c r="AT146" s="207" t="s">
        <v>218</v>
      </c>
      <c r="AU146" s="207" t="s">
        <v>88</v>
      </c>
      <c r="AV146" s="14" t="s">
        <v>212</v>
      </c>
      <c r="AW146" s="14" t="s">
        <v>35</v>
      </c>
      <c r="AX146" s="14" t="s">
        <v>86</v>
      </c>
      <c r="AY146" s="207" t="s">
        <v>205</v>
      </c>
    </row>
    <row r="147" s="2" customFormat="1" ht="24.15" customHeight="1">
      <c r="A147" s="38"/>
      <c r="B147" s="179"/>
      <c r="C147" s="180" t="s">
        <v>212</v>
      </c>
      <c r="D147" s="180" t="s">
        <v>207</v>
      </c>
      <c r="E147" s="181" t="s">
        <v>280</v>
      </c>
      <c r="F147" s="182" t="s">
        <v>281</v>
      </c>
      <c r="G147" s="183" t="s">
        <v>210</v>
      </c>
      <c r="H147" s="184">
        <v>4083.5</v>
      </c>
      <c r="I147" s="185"/>
      <c r="J147" s="184">
        <f>ROUND(I147*H147,2)</f>
        <v>0</v>
      </c>
      <c r="K147" s="182" t="s">
        <v>234</v>
      </c>
      <c r="L147" s="39"/>
      <c r="M147" s="186" t="s">
        <v>1</v>
      </c>
      <c r="N147" s="187" t="s">
        <v>44</v>
      </c>
      <c r="O147" s="77"/>
      <c r="P147" s="188">
        <f>O147*H147</f>
        <v>0</v>
      </c>
      <c r="Q147" s="188">
        <v>0</v>
      </c>
      <c r="R147" s="188">
        <f>Q147*H147</f>
        <v>0</v>
      </c>
      <c r="S147" s="188">
        <v>0</v>
      </c>
      <c r="T147" s="189">
        <f>S147*H147</f>
        <v>0</v>
      </c>
      <c r="U147" s="38"/>
      <c r="V147" s="38"/>
      <c r="W147" s="38"/>
      <c r="X147" s="38"/>
      <c r="Y147" s="38"/>
      <c r="Z147" s="38"/>
      <c r="AA147" s="38"/>
      <c r="AB147" s="38"/>
      <c r="AC147" s="38"/>
      <c r="AD147" s="38"/>
      <c r="AE147" s="38"/>
      <c r="AR147" s="190" t="s">
        <v>212</v>
      </c>
      <c r="AT147" s="190" t="s">
        <v>207</v>
      </c>
      <c r="AU147" s="190" t="s">
        <v>88</v>
      </c>
      <c r="AY147" s="19" t="s">
        <v>205</v>
      </c>
      <c r="BE147" s="191">
        <f>IF(N147="základní",J147,0)</f>
        <v>0</v>
      </c>
      <c r="BF147" s="191">
        <f>IF(N147="snížená",J147,0)</f>
        <v>0</v>
      </c>
      <c r="BG147" s="191">
        <f>IF(N147="zákl. přenesená",J147,0)</f>
        <v>0</v>
      </c>
      <c r="BH147" s="191">
        <f>IF(N147="sníž. přenesená",J147,0)</f>
        <v>0</v>
      </c>
      <c r="BI147" s="191">
        <f>IF(N147="nulová",J147,0)</f>
        <v>0</v>
      </c>
      <c r="BJ147" s="19" t="s">
        <v>86</v>
      </c>
      <c r="BK147" s="191">
        <f>ROUND(I147*H147,2)</f>
        <v>0</v>
      </c>
      <c r="BL147" s="19" t="s">
        <v>212</v>
      </c>
      <c r="BM147" s="190" t="s">
        <v>733</v>
      </c>
    </row>
    <row r="148" s="2" customFormat="1">
      <c r="A148" s="38"/>
      <c r="B148" s="39"/>
      <c r="C148" s="38"/>
      <c r="D148" s="192" t="s">
        <v>214</v>
      </c>
      <c r="E148" s="38"/>
      <c r="F148" s="193" t="s">
        <v>283</v>
      </c>
      <c r="G148" s="38"/>
      <c r="H148" s="38"/>
      <c r="I148" s="194"/>
      <c r="J148" s="38"/>
      <c r="K148" s="38"/>
      <c r="L148" s="39"/>
      <c r="M148" s="195"/>
      <c r="N148" s="196"/>
      <c r="O148" s="77"/>
      <c r="P148" s="77"/>
      <c r="Q148" s="77"/>
      <c r="R148" s="77"/>
      <c r="S148" s="77"/>
      <c r="T148" s="78"/>
      <c r="U148" s="38"/>
      <c r="V148" s="38"/>
      <c r="W148" s="38"/>
      <c r="X148" s="38"/>
      <c r="Y148" s="38"/>
      <c r="Z148" s="38"/>
      <c r="AA148" s="38"/>
      <c r="AB148" s="38"/>
      <c r="AC148" s="38"/>
      <c r="AD148" s="38"/>
      <c r="AE148" s="38"/>
      <c r="AT148" s="19" t="s">
        <v>214</v>
      </c>
      <c r="AU148" s="19" t="s">
        <v>88</v>
      </c>
    </row>
    <row r="149" s="2" customFormat="1">
      <c r="A149" s="38"/>
      <c r="B149" s="39"/>
      <c r="C149" s="38"/>
      <c r="D149" s="192" t="s">
        <v>237</v>
      </c>
      <c r="E149" s="38"/>
      <c r="F149" s="197" t="s">
        <v>284</v>
      </c>
      <c r="G149" s="38"/>
      <c r="H149" s="38"/>
      <c r="I149" s="194"/>
      <c r="J149" s="38"/>
      <c r="K149" s="38"/>
      <c r="L149" s="39"/>
      <c r="M149" s="195"/>
      <c r="N149" s="196"/>
      <c r="O149" s="77"/>
      <c r="P149" s="77"/>
      <c r="Q149" s="77"/>
      <c r="R149" s="77"/>
      <c r="S149" s="77"/>
      <c r="T149" s="78"/>
      <c r="U149" s="38"/>
      <c r="V149" s="38"/>
      <c r="W149" s="38"/>
      <c r="X149" s="38"/>
      <c r="Y149" s="38"/>
      <c r="Z149" s="38"/>
      <c r="AA149" s="38"/>
      <c r="AB149" s="38"/>
      <c r="AC149" s="38"/>
      <c r="AD149" s="38"/>
      <c r="AE149" s="38"/>
      <c r="AT149" s="19" t="s">
        <v>237</v>
      </c>
      <c r="AU149" s="19" t="s">
        <v>88</v>
      </c>
    </row>
    <row r="150" s="15" customFormat="1">
      <c r="A150" s="15"/>
      <c r="B150" s="223"/>
      <c r="C150" s="15"/>
      <c r="D150" s="192" t="s">
        <v>218</v>
      </c>
      <c r="E150" s="224" t="s">
        <v>1</v>
      </c>
      <c r="F150" s="225" t="s">
        <v>671</v>
      </c>
      <c r="G150" s="15"/>
      <c r="H150" s="224" t="s">
        <v>1</v>
      </c>
      <c r="I150" s="226"/>
      <c r="J150" s="15"/>
      <c r="K150" s="15"/>
      <c r="L150" s="223"/>
      <c r="M150" s="227"/>
      <c r="N150" s="228"/>
      <c r="O150" s="228"/>
      <c r="P150" s="228"/>
      <c r="Q150" s="228"/>
      <c r="R150" s="228"/>
      <c r="S150" s="228"/>
      <c r="T150" s="229"/>
      <c r="U150" s="15"/>
      <c r="V150" s="15"/>
      <c r="W150" s="15"/>
      <c r="X150" s="15"/>
      <c r="Y150" s="15"/>
      <c r="Z150" s="15"/>
      <c r="AA150" s="15"/>
      <c r="AB150" s="15"/>
      <c r="AC150" s="15"/>
      <c r="AD150" s="15"/>
      <c r="AE150" s="15"/>
      <c r="AT150" s="224" t="s">
        <v>218</v>
      </c>
      <c r="AU150" s="224" t="s">
        <v>88</v>
      </c>
      <c r="AV150" s="15" t="s">
        <v>86</v>
      </c>
      <c r="AW150" s="15" t="s">
        <v>35</v>
      </c>
      <c r="AX150" s="15" t="s">
        <v>79</v>
      </c>
      <c r="AY150" s="224" t="s">
        <v>205</v>
      </c>
    </row>
    <row r="151" s="13" customFormat="1">
      <c r="A151" s="13"/>
      <c r="B151" s="198"/>
      <c r="C151" s="13"/>
      <c r="D151" s="192" t="s">
        <v>218</v>
      </c>
      <c r="E151" s="199" t="s">
        <v>1</v>
      </c>
      <c r="F151" s="200" t="s">
        <v>734</v>
      </c>
      <c r="G151" s="13"/>
      <c r="H151" s="201">
        <v>4083.5</v>
      </c>
      <c r="I151" s="202"/>
      <c r="J151" s="13"/>
      <c r="K151" s="13"/>
      <c r="L151" s="198"/>
      <c r="M151" s="203"/>
      <c r="N151" s="204"/>
      <c r="O151" s="204"/>
      <c r="P151" s="204"/>
      <c r="Q151" s="204"/>
      <c r="R151" s="204"/>
      <c r="S151" s="204"/>
      <c r="T151" s="205"/>
      <c r="U151" s="13"/>
      <c r="V151" s="13"/>
      <c r="W151" s="13"/>
      <c r="X151" s="13"/>
      <c r="Y151" s="13"/>
      <c r="Z151" s="13"/>
      <c r="AA151" s="13"/>
      <c r="AB151" s="13"/>
      <c r="AC151" s="13"/>
      <c r="AD151" s="13"/>
      <c r="AE151" s="13"/>
      <c r="AT151" s="199" t="s">
        <v>218</v>
      </c>
      <c r="AU151" s="199" t="s">
        <v>88</v>
      </c>
      <c r="AV151" s="13" t="s">
        <v>88</v>
      </c>
      <c r="AW151" s="13" t="s">
        <v>35</v>
      </c>
      <c r="AX151" s="13" t="s">
        <v>79</v>
      </c>
      <c r="AY151" s="199" t="s">
        <v>205</v>
      </c>
    </row>
    <row r="152" s="14" customFormat="1">
      <c r="A152" s="14"/>
      <c r="B152" s="206"/>
      <c r="C152" s="14"/>
      <c r="D152" s="192" t="s">
        <v>218</v>
      </c>
      <c r="E152" s="207" t="s">
        <v>1</v>
      </c>
      <c r="F152" s="208" t="s">
        <v>220</v>
      </c>
      <c r="G152" s="14"/>
      <c r="H152" s="209">
        <v>4083.5</v>
      </c>
      <c r="I152" s="210"/>
      <c r="J152" s="14"/>
      <c r="K152" s="14"/>
      <c r="L152" s="206"/>
      <c r="M152" s="211"/>
      <c r="N152" s="212"/>
      <c r="O152" s="212"/>
      <c r="P152" s="212"/>
      <c r="Q152" s="212"/>
      <c r="R152" s="212"/>
      <c r="S152" s="212"/>
      <c r="T152" s="213"/>
      <c r="U152" s="14"/>
      <c r="V152" s="14"/>
      <c r="W152" s="14"/>
      <c r="X152" s="14"/>
      <c r="Y152" s="14"/>
      <c r="Z152" s="14"/>
      <c r="AA152" s="14"/>
      <c r="AB152" s="14"/>
      <c r="AC152" s="14"/>
      <c r="AD152" s="14"/>
      <c r="AE152" s="14"/>
      <c r="AT152" s="207" t="s">
        <v>218</v>
      </c>
      <c r="AU152" s="207" t="s">
        <v>88</v>
      </c>
      <c r="AV152" s="14" t="s">
        <v>212</v>
      </c>
      <c r="AW152" s="14" t="s">
        <v>35</v>
      </c>
      <c r="AX152" s="14" t="s">
        <v>86</v>
      </c>
      <c r="AY152" s="207" t="s">
        <v>205</v>
      </c>
    </row>
    <row r="153" s="2" customFormat="1" ht="24.15" customHeight="1">
      <c r="A153" s="38"/>
      <c r="B153" s="179"/>
      <c r="C153" s="180" t="s">
        <v>258</v>
      </c>
      <c r="D153" s="180" t="s">
        <v>207</v>
      </c>
      <c r="E153" s="181" t="s">
        <v>470</v>
      </c>
      <c r="F153" s="182" t="s">
        <v>471</v>
      </c>
      <c r="G153" s="183" t="s">
        <v>210</v>
      </c>
      <c r="H153" s="184">
        <v>200</v>
      </c>
      <c r="I153" s="185"/>
      <c r="J153" s="184">
        <f>ROUND(I153*H153,2)</f>
        <v>0</v>
      </c>
      <c r="K153" s="182" t="s">
        <v>234</v>
      </c>
      <c r="L153" s="39"/>
      <c r="M153" s="186" t="s">
        <v>1</v>
      </c>
      <c r="N153" s="187" t="s">
        <v>44</v>
      </c>
      <c r="O153" s="77"/>
      <c r="P153" s="188">
        <f>O153*H153</f>
        <v>0</v>
      </c>
      <c r="Q153" s="188">
        <v>0</v>
      </c>
      <c r="R153" s="188">
        <f>Q153*H153</f>
        <v>0</v>
      </c>
      <c r="S153" s="188">
        <v>0</v>
      </c>
      <c r="T153" s="189">
        <f>S153*H153</f>
        <v>0</v>
      </c>
      <c r="U153" s="38"/>
      <c r="V153" s="38"/>
      <c r="W153" s="38"/>
      <c r="X153" s="38"/>
      <c r="Y153" s="38"/>
      <c r="Z153" s="38"/>
      <c r="AA153" s="38"/>
      <c r="AB153" s="38"/>
      <c r="AC153" s="38"/>
      <c r="AD153" s="38"/>
      <c r="AE153" s="38"/>
      <c r="AR153" s="190" t="s">
        <v>212</v>
      </c>
      <c r="AT153" s="190" t="s">
        <v>207</v>
      </c>
      <c r="AU153" s="190" t="s">
        <v>88</v>
      </c>
      <c r="AY153" s="19" t="s">
        <v>205</v>
      </c>
      <c r="BE153" s="191">
        <f>IF(N153="základní",J153,0)</f>
        <v>0</v>
      </c>
      <c r="BF153" s="191">
        <f>IF(N153="snížená",J153,0)</f>
        <v>0</v>
      </c>
      <c r="BG153" s="191">
        <f>IF(N153="zákl. přenesená",J153,0)</f>
        <v>0</v>
      </c>
      <c r="BH153" s="191">
        <f>IF(N153="sníž. přenesená",J153,0)</f>
        <v>0</v>
      </c>
      <c r="BI153" s="191">
        <f>IF(N153="nulová",J153,0)</f>
        <v>0</v>
      </c>
      <c r="BJ153" s="19" t="s">
        <v>86</v>
      </c>
      <c r="BK153" s="191">
        <f>ROUND(I153*H153,2)</f>
        <v>0</v>
      </c>
      <c r="BL153" s="19" t="s">
        <v>212</v>
      </c>
      <c r="BM153" s="190" t="s">
        <v>735</v>
      </c>
    </row>
    <row r="154" s="2" customFormat="1">
      <c r="A154" s="38"/>
      <c r="B154" s="39"/>
      <c r="C154" s="38"/>
      <c r="D154" s="192" t="s">
        <v>214</v>
      </c>
      <c r="E154" s="38"/>
      <c r="F154" s="193" t="s">
        <v>473</v>
      </c>
      <c r="G154" s="38"/>
      <c r="H154" s="38"/>
      <c r="I154" s="194"/>
      <c r="J154" s="38"/>
      <c r="K154" s="38"/>
      <c r="L154" s="39"/>
      <c r="M154" s="195"/>
      <c r="N154" s="196"/>
      <c r="O154" s="77"/>
      <c r="P154" s="77"/>
      <c r="Q154" s="77"/>
      <c r="R154" s="77"/>
      <c r="S154" s="77"/>
      <c r="T154" s="78"/>
      <c r="U154" s="38"/>
      <c r="V154" s="38"/>
      <c r="W154" s="38"/>
      <c r="X154" s="38"/>
      <c r="Y154" s="38"/>
      <c r="Z154" s="38"/>
      <c r="AA154" s="38"/>
      <c r="AB154" s="38"/>
      <c r="AC154" s="38"/>
      <c r="AD154" s="38"/>
      <c r="AE154" s="38"/>
      <c r="AT154" s="19" t="s">
        <v>214</v>
      </c>
      <c r="AU154" s="19" t="s">
        <v>88</v>
      </c>
    </row>
    <row r="155" s="2" customFormat="1">
      <c r="A155" s="38"/>
      <c r="B155" s="39"/>
      <c r="C155" s="38"/>
      <c r="D155" s="192" t="s">
        <v>237</v>
      </c>
      <c r="E155" s="38"/>
      <c r="F155" s="197" t="s">
        <v>291</v>
      </c>
      <c r="G155" s="38"/>
      <c r="H155" s="38"/>
      <c r="I155" s="194"/>
      <c r="J155" s="38"/>
      <c r="K155" s="38"/>
      <c r="L155" s="39"/>
      <c r="M155" s="195"/>
      <c r="N155" s="196"/>
      <c r="O155" s="77"/>
      <c r="P155" s="77"/>
      <c r="Q155" s="77"/>
      <c r="R155" s="77"/>
      <c r="S155" s="77"/>
      <c r="T155" s="78"/>
      <c r="U155" s="38"/>
      <c r="V155" s="38"/>
      <c r="W155" s="38"/>
      <c r="X155" s="38"/>
      <c r="Y155" s="38"/>
      <c r="Z155" s="38"/>
      <c r="AA155" s="38"/>
      <c r="AB155" s="38"/>
      <c r="AC155" s="38"/>
      <c r="AD155" s="38"/>
      <c r="AE155" s="38"/>
      <c r="AT155" s="19" t="s">
        <v>237</v>
      </c>
      <c r="AU155" s="19" t="s">
        <v>88</v>
      </c>
    </row>
    <row r="156" s="2" customFormat="1" ht="16.5" customHeight="1">
      <c r="A156" s="38"/>
      <c r="B156" s="179"/>
      <c r="C156" s="214" t="s">
        <v>263</v>
      </c>
      <c r="D156" s="214" t="s">
        <v>221</v>
      </c>
      <c r="E156" s="215" t="s">
        <v>295</v>
      </c>
      <c r="F156" s="216" t="s">
        <v>296</v>
      </c>
      <c r="G156" s="217" t="s">
        <v>297</v>
      </c>
      <c r="H156" s="218">
        <v>3</v>
      </c>
      <c r="I156" s="219"/>
      <c r="J156" s="218">
        <f>ROUND(I156*H156,2)</f>
        <v>0</v>
      </c>
      <c r="K156" s="216" t="s">
        <v>234</v>
      </c>
      <c r="L156" s="220"/>
      <c r="M156" s="221" t="s">
        <v>1</v>
      </c>
      <c r="N156" s="222" t="s">
        <v>44</v>
      </c>
      <c r="O156" s="77"/>
      <c r="P156" s="188">
        <f>O156*H156</f>
        <v>0</v>
      </c>
      <c r="Q156" s="188">
        <v>0.001</v>
      </c>
      <c r="R156" s="188">
        <f>Q156*H156</f>
        <v>0.0030000000000000001</v>
      </c>
      <c r="S156" s="188">
        <v>0</v>
      </c>
      <c r="T156" s="189">
        <f>S156*H156</f>
        <v>0</v>
      </c>
      <c r="U156" s="38"/>
      <c r="V156" s="38"/>
      <c r="W156" s="38"/>
      <c r="X156" s="38"/>
      <c r="Y156" s="38"/>
      <c r="Z156" s="38"/>
      <c r="AA156" s="38"/>
      <c r="AB156" s="38"/>
      <c r="AC156" s="38"/>
      <c r="AD156" s="38"/>
      <c r="AE156" s="38"/>
      <c r="AR156" s="190" t="s">
        <v>225</v>
      </c>
      <c r="AT156" s="190" t="s">
        <v>221</v>
      </c>
      <c r="AU156" s="190" t="s">
        <v>88</v>
      </c>
      <c r="AY156" s="19" t="s">
        <v>205</v>
      </c>
      <c r="BE156" s="191">
        <f>IF(N156="základní",J156,0)</f>
        <v>0</v>
      </c>
      <c r="BF156" s="191">
        <f>IF(N156="snížená",J156,0)</f>
        <v>0</v>
      </c>
      <c r="BG156" s="191">
        <f>IF(N156="zákl. přenesená",J156,0)</f>
        <v>0</v>
      </c>
      <c r="BH156" s="191">
        <f>IF(N156="sníž. přenesená",J156,0)</f>
        <v>0</v>
      </c>
      <c r="BI156" s="191">
        <f>IF(N156="nulová",J156,0)</f>
        <v>0</v>
      </c>
      <c r="BJ156" s="19" t="s">
        <v>86</v>
      </c>
      <c r="BK156" s="191">
        <f>ROUND(I156*H156,2)</f>
        <v>0</v>
      </c>
      <c r="BL156" s="19" t="s">
        <v>212</v>
      </c>
      <c r="BM156" s="190" t="s">
        <v>736</v>
      </c>
    </row>
    <row r="157" s="2" customFormat="1">
      <c r="A157" s="38"/>
      <c r="B157" s="39"/>
      <c r="C157" s="38"/>
      <c r="D157" s="192" t="s">
        <v>214</v>
      </c>
      <c r="E157" s="38"/>
      <c r="F157" s="193" t="s">
        <v>296</v>
      </c>
      <c r="G157" s="38"/>
      <c r="H157" s="38"/>
      <c r="I157" s="194"/>
      <c r="J157" s="38"/>
      <c r="K157" s="38"/>
      <c r="L157" s="39"/>
      <c r="M157" s="195"/>
      <c r="N157" s="196"/>
      <c r="O157" s="77"/>
      <c r="P157" s="77"/>
      <c r="Q157" s="77"/>
      <c r="R157" s="77"/>
      <c r="S157" s="77"/>
      <c r="T157" s="78"/>
      <c r="U157" s="38"/>
      <c r="V157" s="38"/>
      <c r="W157" s="38"/>
      <c r="X157" s="38"/>
      <c r="Y157" s="38"/>
      <c r="Z157" s="38"/>
      <c r="AA157" s="38"/>
      <c r="AB157" s="38"/>
      <c r="AC157" s="38"/>
      <c r="AD157" s="38"/>
      <c r="AE157" s="38"/>
      <c r="AT157" s="19" t="s">
        <v>214</v>
      </c>
      <c r="AU157" s="19" t="s">
        <v>88</v>
      </c>
    </row>
    <row r="158" s="13" customFormat="1">
      <c r="A158" s="13"/>
      <c r="B158" s="198"/>
      <c r="C158" s="13"/>
      <c r="D158" s="192" t="s">
        <v>218</v>
      </c>
      <c r="E158" s="13"/>
      <c r="F158" s="200" t="s">
        <v>737</v>
      </c>
      <c r="G158" s="13"/>
      <c r="H158" s="201">
        <v>3</v>
      </c>
      <c r="I158" s="202"/>
      <c r="J158" s="13"/>
      <c r="K158" s="13"/>
      <c r="L158" s="198"/>
      <c r="M158" s="203"/>
      <c r="N158" s="204"/>
      <c r="O158" s="204"/>
      <c r="P158" s="204"/>
      <c r="Q158" s="204"/>
      <c r="R158" s="204"/>
      <c r="S158" s="204"/>
      <c r="T158" s="205"/>
      <c r="U158" s="13"/>
      <c r="V158" s="13"/>
      <c r="W158" s="13"/>
      <c r="X158" s="13"/>
      <c r="Y158" s="13"/>
      <c r="Z158" s="13"/>
      <c r="AA158" s="13"/>
      <c r="AB158" s="13"/>
      <c r="AC158" s="13"/>
      <c r="AD158" s="13"/>
      <c r="AE158" s="13"/>
      <c r="AT158" s="199" t="s">
        <v>218</v>
      </c>
      <c r="AU158" s="199" t="s">
        <v>88</v>
      </c>
      <c r="AV158" s="13" t="s">
        <v>88</v>
      </c>
      <c r="AW158" s="13" t="s">
        <v>3</v>
      </c>
      <c r="AX158" s="13" t="s">
        <v>86</v>
      </c>
      <c r="AY158" s="199" t="s">
        <v>205</v>
      </c>
    </row>
    <row r="159" s="2" customFormat="1" ht="21.75" customHeight="1">
      <c r="A159" s="38"/>
      <c r="B159" s="179"/>
      <c r="C159" s="180" t="s">
        <v>272</v>
      </c>
      <c r="D159" s="180" t="s">
        <v>207</v>
      </c>
      <c r="E159" s="181" t="s">
        <v>310</v>
      </c>
      <c r="F159" s="182" t="s">
        <v>311</v>
      </c>
      <c r="G159" s="183" t="s">
        <v>210</v>
      </c>
      <c r="H159" s="184">
        <v>4083.5</v>
      </c>
      <c r="I159" s="185"/>
      <c r="J159" s="184">
        <f>ROUND(I159*H159,2)</f>
        <v>0</v>
      </c>
      <c r="K159" s="182" t="s">
        <v>234</v>
      </c>
      <c r="L159" s="39"/>
      <c r="M159" s="186" t="s">
        <v>1</v>
      </c>
      <c r="N159" s="187" t="s">
        <v>44</v>
      </c>
      <c r="O159" s="77"/>
      <c r="P159" s="188">
        <f>O159*H159</f>
        <v>0</v>
      </c>
      <c r="Q159" s="188">
        <v>0</v>
      </c>
      <c r="R159" s="188">
        <f>Q159*H159</f>
        <v>0</v>
      </c>
      <c r="S159" s="188">
        <v>0</v>
      </c>
      <c r="T159" s="189">
        <f>S159*H159</f>
        <v>0</v>
      </c>
      <c r="U159" s="38"/>
      <c r="V159" s="38"/>
      <c r="W159" s="38"/>
      <c r="X159" s="38"/>
      <c r="Y159" s="38"/>
      <c r="Z159" s="38"/>
      <c r="AA159" s="38"/>
      <c r="AB159" s="38"/>
      <c r="AC159" s="38"/>
      <c r="AD159" s="38"/>
      <c r="AE159" s="38"/>
      <c r="AR159" s="190" t="s">
        <v>212</v>
      </c>
      <c r="AT159" s="190" t="s">
        <v>207</v>
      </c>
      <c r="AU159" s="190" t="s">
        <v>88</v>
      </c>
      <c r="AY159" s="19" t="s">
        <v>205</v>
      </c>
      <c r="BE159" s="191">
        <f>IF(N159="základní",J159,0)</f>
        <v>0</v>
      </c>
      <c r="BF159" s="191">
        <f>IF(N159="snížená",J159,0)</f>
        <v>0</v>
      </c>
      <c r="BG159" s="191">
        <f>IF(N159="zákl. přenesená",J159,0)</f>
        <v>0</v>
      </c>
      <c r="BH159" s="191">
        <f>IF(N159="sníž. přenesená",J159,0)</f>
        <v>0</v>
      </c>
      <c r="BI159" s="191">
        <f>IF(N159="nulová",J159,0)</f>
        <v>0</v>
      </c>
      <c r="BJ159" s="19" t="s">
        <v>86</v>
      </c>
      <c r="BK159" s="191">
        <f>ROUND(I159*H159,2)</f>
        <v>0</v>
      </c>
      <c r="BL159" s="19" t="s">
        <v>212</v>
      </c>
      <c r="BM159" s="190" t="s">
        <v>738</v>
      </c>
    </row>
    <row r="160" s="2" customFormat="1">
      <c r="A160" s="38"/>
      <c r="B160" s="39"/>
      <c r="C160" s="38"/>
      <c r="D160" s="192" t="s">
        <v>214</v>
      </c>
      <c r="E160" s="38"/>
      <c r="F160" s="193" t="s">
        <v>313</v>
      </c>
      <c r="G160" s="38"/>
      <c r="H160" s="38"/>
      <c r="I160" s="194"/>
      <c r="J160" s="38"/>
      <c r="K160" s="38"/>
      <c r="L160" s="39"/>
      <c r="M160" s="195"/>
      <c r="N160" s="196"/>
      <c r="O160" s="77"/>
      <c r="P160" s="77"/>
      <c r="Q160" s="77"/>
      <c r="R160" s="77"/>
      <c r="S160" s="77"/>
      <c r="T160" s="78"/>
      <c r="U160" s="38"/>
      <c r="V160" s="38"/>
      <c r="W160" s="38"/>
      <c r="X160" s="38"/>
      <c r="Y160" s="38"/>
      <c r="Z160" s="38"/>
      <c r="AA160" s="38"/>
      <c r="AB160" s="38"/>
      <c r="AC160" s="38"/>
      <c r="AD160" s="38"/>
      <c r="AE160" s="38"/>
      <c r="AT160" s="19" t="s">
        <v>214</v>
      </c>
      <c r="AU160" s="19" t="s">
        <v>88</v>
      </c>
    </row>
    <row r="161" s="2" customFormat="1">
      <c r="A161" s="38"/>
      <c r="B161" s="39"/>
      <c r="C161" s="38"/>
      <c r="D161" s="192" t="s">
        <v>237</v>
      </c>
      <c r="E161" s="38"/>
      <c r="F161" s="197" t="s">
        <v>314</v>
      </c>
      <c r="G161" s="38"/>
      <c r="H161" s="38"/>
      <c r="I161" s="194"/>
      <c r="J161" s="38"/>
      <c r="K161" s="38"/>
      <c r="L161" s="39"/>
      <c r="M161" s="195"/>
      <c r="N161" s="196"/>
      <c r="O161" s="77"/>
      <c r="P161" s="77"/>
      <c r="Q161" s="77"/>
      <c r="R161" s="77"/>
      <c r="S161" s="77"/>
      <c r="T161" s="78"/>
      <c r="U161" s="38"/>
      <c r="V161" s="38"/>
      <c r="W161" s="38"/>
      <c r="X161" s="38"/>
      <c r="Y161" s="38"/>
      <c r="Z161" s="38"/>
      <c r="AA161" s="38"/>
      <c r="AB161" s="38"/>
      <c r="AC161" s="38"/>
      <c r="AD161" s="38"/>
      <c r="AE161" s="38"/>
      <c r="AT161" s="19" t="s">
        <v>237</v>
      </c>
      <c r="AU161" s="19" t="s">
        <v>88</v>
      </c>
    </row>
    <row r="162" s="13" customFormat="1">
      <c r="A162" s="13"/>
      <c r="B162" s="198"/>
      <c r="C162" s="13"/>
      <c r="D162" s="192" t="s">
        <v>218</v>
      </c>
      <c r="E162" s="199" t="s">
        <v>1</v>
      </c>
      <c r="F162" s="200" t="s">
        <v>739</v>
      </c>
      <c r="G162" s="13"/>
      <c r="H162" s="201">
        <v>4083.5</v>
      </c>
      <c r="I162" s="202"/>
      <c r="J162" s="13"/>
      <c r="K162" s="13"/>
      <c r="L162" s="198"/>
      <c r="M162" s="203"/>
      <c r="N162" s="204"/>
      <c r="O162" s="204"/>
      <c r="P162" s="204"/>
      <c r="Q162" s="204"/>
      <c r="R162" s="204"/>
      <c r="S162" s="204"/>
      <c r="T162" s="205"/>
      <c r="U162" s="13"/>
      <c r="V162" s="13"/>
      <c r="W162" s="13"/>
      <c r="X162" s="13"/>
      <c r="Y162" s="13"/>
      <c r="Z162" s="13"/>
      <c r="AA162" s="13"/>
      <c r="AB162" s="13"/>
      <c r="AC162" s="13"/>
      <c r="AD162" s="13"/>
      <c r="AE162" s="13"/>
      <c r="AT162" s="199" t="s">
        <v>218</v>
      </c>
      <c r="AU162" s="199" t="s">
        <v>88</v>
      </c>
      <c r="AV162" s="13" t="s">
        <v>88</v>
      </c>
      <c r="AW162" s="13" t="s">
        <v>35</v>
      </c>
      <c r="AX162" s="13" t="s">
        <v>79</v>
      </c>
      <c r="AY162" s="199" t="s">
        <v>205</v>
      </c>
    </row>
    <row r="163" s="14" customFormat="1">
      <c r="A163" s="14"/>
      <c r="B163" s="206"/>
      <c r="C163" s="14"/>
      <c r="D163" s="192" t="s">
        <v>218</v>
      </c>
      <c r="E163" s="207" t="s">
        <v>1</v>
      </c>
      <c r="F163" s="208" t="s">
        <v>220</v>
      </c>
      <c r="G163" s="14"/>
      <c r="H163" s="209">
        <v>4083.5</v>
      </c>
      <c r="I163" s="210"/>
      <c r="J163" s="14"/>
      <c r="K163" s="14"/>
      <c r="L163" s="206"/>
      <c r="M163" s="246"/>
      <c r="N163" s="247"/>
      <c r="O163" s="247"/>
      <c r="P163" s="247"/>
      <c r="Q163" s="247"/>
      <c r="R163" s="247"/>
      <c r="S163" s="247"/>
      <c r="T163" s="248"/>
      <c r="U163" s="14"/>
      <c r="V163" s="14"/>
      <c r="W163" s="14"/>
      <c r="X163" s="14"/>
      <c r="Y163" s="14"/>
      <c r="Z163" s="14"/>
      <c r="AA163" s="14"/>
      <c r="AB163" s="14"/>
      <c r="AC163" s="14"/>
      <c r="AD163" s="14"/>
      <c r="AE163" s="14"/>
      <c r="AT163" s="207" t="s">
        <v>218</v>
      </c>
      <c r="AU163" s="207" t="s">
        <v>88</v>
      </c>
      <c r="AV163" s="14" t="s">
        <v>212</v>
      </c>
      <c r="AW163" s="14" t="s">
        <v>35</v>
      </c>
      <c r="AX163" s="14" t="s">
        <v>86</v>
      </c>
      <c r="AY163" s="207" t="s">
        <v>205</v>
      </c>
    </row>
    <row r="164" s="2" customFormat="1" ht="6.96" customHeight="1">
      <c r="A164" s="38"/>
      <c r="B164" s="60"/>
      <c r="C164" s="61"/>
      <c r="D164" s="61"/>
      <c r="E164" s="61"/>
      <c r="F164" s="61"/>
      <c r="G164" s="61"/>
      <c r="H164" s="61"/>
      <c r="I164" s="61"/>
      <c r="J164" s="61"/>
      <c r="K164" s="61"/>
      <c r="L164" s="39"/>
      <c r="M164" s="38"/>
      <c r="O164" s="38"/>
      <c r="P164" s="38"/>
      <c r="Q164" s="38"/>
      <c r="R164" s="38"/>
      <c r="S164" s="38"/>
      <c r="T164" s="38"/>
      <c r="U164" s="38"/>
      <c r="V164" s="38"/>
      <c r="W164" s="38"/>
      <c r="X164" s="38"/>
      <c r="Y164" s="38"/>
      <c r="Z164" s="38"/>
      <c r="AA164" s="38"/>
      <c r="AB164" s="38"/>
      <c r="AC164" s="38"/>
      <c r="AD164" s="38"/>
      <c r="AE164" s="38"/>
    </row>
  </sheetData>
  <autoFilter ref="C121:K163"/>
  <mergeCells count="12">
    <mergeCell ref="E7:H7"/>
    <mergeCell ref="E9:H9"/>
    <mergeCell ref="E11:H11"/>
    <mergeCell ref="E20:H20"/>
    <mergeCell ref="E29:H29"/>
    <mergeCell ref="E85:H85"/>
    <mergeCell ref="E87:H87"/>
    <mergeCell ref="E89:H89"/>
    <mergeCell ref="E110:H110"/>
    <mergeCell ref="E112:H112"/>
    <mergeCell ref="E114:H114"/>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8" t="s">
        <v>5</v>
      </c>
      <c r="M2" s="1"/>
      <c r="N2" s="1"/>
      <c r="O2" s="1"/>
      <c r="P2" s="1"/>
      <c r="Q2" s="1"/>
      <c r="R2" s="1"/>
      <c r="S2" s="1"/>
      <c r="T2" s="1"/>
      <c r="U2" s="1"/>
      <c r="V2" s="1"/>
      <c r="AT2" s="19" t="s">
        <v>116</v>
      </c>
    </row>
    <row r="3" s="1" customFormat="1" ht="6.96" customHeight="1">
      <c r="B3" s="20"/>
      <c r="C3" s="21"/>
      <c r="D3" s="21"/>
      <c r="E3" s="21"/>
      <c r="F3" s="21"/>
      <c r="G3" s="21"/>
      <c r="H3" s="21"/>
      <c r="I3" s="21"/>
      <c r="J3" s="21"/>
      <c r="K3" s="21"/>
      <c r="L3" s="22"/>
      <c r="AT3" s="19" t="s">
        <v>88</v>
      </c>
    </row>
    <row r="4" s="1" customFormat="1" ht="24.96" customHeight="1">
      <c r="B4" s="22"/>
      <c r="D4" s="23" t="s">
        <v>170</v>
      </c>
      <c r="L4" s="22"/>
      <c r="M4" s="128" t="s">
        <v>10</v>
      </c>
      <c r="AT4" s="19" t="s">
        <v>3</v>
      </c>
    </row>
    <row r="5" s="1" customFormat="1" ht="6.96" customHeight="1">
      <c r="B5" s="22"/>
      <c r="L5" s="22"/>
    </row>
    <row r="6" s="1" customFormat="1" ht="12" customHeight="1">
      <c r="B6" s="22"/>
      <c r="D6" s="32" t="s">
        <v>15</v>
      </c>
      <c r="L6" s="22"/>
    </row>
    <row r="7" s="1" customFormat="1" ht="16.5" customHeight="1">
      <c r="B7" s="22"/>
      <c r="E7" s="129" t="str">
        <f>'Rekapitulace stavby'!K6</f>
        <v>SN Žireč</v>
      </c>
      <c r="F7" s="32"/>
      <c r="G7" s="32"/>
      <c r="H7" s="32"/>
      <c r="L7" s="22"/>
    </row>
    <row r="8" s="1" customFormat="1" ht="12" customHeight="1">
      <c r="B8" s="22"/>
      <c r="D8" s="32" t="s">
        <v>171</v>
      </c>
      <c r="L8" s="22"/>
    </row>
    <row r="9" s="2" customFormat="1" ht="16.5" customHeight="1">
      <c r="A9" s="38"/>
      <c r="B9" s="39"/>
      <c r="C9" s="38"/>
      <c r="D9" s="38"/>
      <c r="E9" s="129" t="s">
        <v>740</v>
      </c>
      <c r="F9" s="38"/>
      <c r="G9" s="38"/>
      <c r="H9" s="38"/>
      <c r="I9" s="38"/>
      <c r="J9" s="38"/>
      <c r="K9" s="38"/>
      <c r="L9" s="55"/>
      <c r="S9" s="38"/>
      <c r="T9" s="38"/>
      <c r="U9" s="38"/>
      <c r="V9" s="38"/>
      <c r="W9" s="38"/>
      <c r="X9" s="38"/>
      <c r="Y9" s="38"/>
      <c r="Z9" s="38"/>
      <c r="AA9" s="38"/>
      <c r="AB9" s="38"/>
      <c r="AC9" s="38"/>
      <c r="AD9" s="38"/>
      <c r="AE9" s="38"/>
    </row>
    <row r="10" s="2" customFormat="1" ht="12" customHeight="1">
      <c r="A10" s="38"/>
      <c r="B10" s="39"/>
      <c r="C10" s="38"/>
      <c r="D10" s="32" t="s">
        <v>173</v>
      </c>
      <c r="E10" s="38"/>
      <c r="F10" s="38"/>
      <c r="G10" s="38"/>
      <c r="H10" s="38"/>
      <c r="I10" s="38"/>
      <c r="J10" s="38"/>
      <c r="K10" s="38"/>
      <c r="L10" s="55"/>
      <c r="S10" s="38"/>
      <c r="T10" s="38"/>
      <c r="U10" s="38"/>
      <c r="V10" s="38"/>
      <c r="W10" s="38"/>
      <c r="X10" s="38"/>
      <c r="Y10" s="38"/>
      <c r="Z10" s="38"/>
      <c r="AA10" s="38"/>
      <c r="AB10" s="38"/>
      <c r="AC10" s="38"/>
      <c r="AD10" s="38"/>
      <c r="AE10" s="38"/>
    </row>
    <row r="11" s="2" customFormat="1" ht="16.5" customHeight="1">
      <c r="A11" s="38"/>
      <c r="B11" s="39"/>
      <c r="C11" s="38"/>
      <c r="D11" s="38"/>
      <c r="E11" s="67" t="s">
        <v>741</v>
      </c>
      <c r="F11" s="38"/>
      <c r="G11" s="38"/>
      <c r="H11" s="38"/>
      <c r="I11" s="38"/>
      <c r="J11" s="38"/>
      <c r="K11" s="38"/>
      <c r="L11" s="55"/>
      <c r="S11" s="38"/>
      <c r="T11" s="38"/>
      <c r="U11" s="38"/>
      <c r="V11" s="38"/>
      <c r="W11" s="38"/>
      <c r="X11" s="38"/>
      <c r="Y11" s="38"/>
      <c r="Z11" s="38"/>
      <c r="AA11" s="38"/>
      <c r="AB11" s="38"/>
      <c r="AC11" s="38"/>
      <c r="AD11" s="38"/>
      <c r="AE11" s="38"/>
    </row>
    <row r="12" s="2" customFormat="1">
      <c r="A12" s="38"/>
      <c r="B12" s="39"/>
      <c r="C12" s="38"/>
      <c r="D12" s="38"/>
      <c r="E12" s="38"/>
      <c r="F12" s="38"/>
      <c r="G12" s="38"/>
      <c r="H12" s="38"/>
      <c r="I12" s="38"/>
      <c r="J12" s="38"/>
      <c r="K12" s="38"/>
      <c r="L12" s="55"/>
      <c r="S12" s="38"/>
      <c r="T12" s="38"/>
      <c r="U12" s="38"/>
      <c r="V12" s="38"/>
      <c r="W12" s="38"/>
      <c r="X12" s="38"/>
      <c r="Y12" s="38"/>
      <c r="Z12" s="38"/>
      <c r="AA12" s="38"/>
      <c r="AB12" s="38"/>
      <c r="AC12" s="38"/>
      <c r="AD12" s="38"/>
      <c r="AE12" s="38"/>
    </row>
    <row r="13" s="2" customFormat="1" ht="12" customHeight="1">
      <c r="A13" s="38"/>
      <c r="B13" s="39"/>
      <c r="C13" s="38"/>
      <c r="D13" s="32" t="s">
        <v>17</v>
      </c>
      <c r="E13" s="38"/>
      <c r="F13" s="27" t="s">
        <v>1</v>
      </c>
      <c r="G13" s="38"/>
      <c r="H13" s="38"/>
      <c r="I13" s="32" t="s">
        <v>18</v>
      </c>
      <c r="J13" s="27" t="s">
        <v>1</v>
      </c>
      <c r="K13" s="38"/>
      <c r="L13" s="55"/>
      <c r="S13" s="38"/>
      <c r="T13" s="38"/>
      <c r="U13" s="38"/>
      <c r="V13" s="38"/>
      <c r="W13" s="38"/>
      <c r="X13" s="38"/>
      <c r="Y13" s="38"/>
      <c r="Z13" s="38"/>
      <c r="AA13" s="38"/>
      <c r="AB13" s="38"/>
      <c r="AC13" s="38"/>
      <c r="AD13" s="38"/>
      <c r="AE13" s="38"/>
    </row>
    <row r="14" s="2" customFormat="1" ht="12" customHeight="1">
      <c r="A14" s="38"/>
      <c r="B14" s="39"/>
      <c r="C14" s="38"/>
      <c r="D14" s="32" t="s">
        <v>19</v>
      </c>
      <c r="E14" s="38"/>
      <c r="F14" s="27" t="s">
        <v>20</v>
      </c>
      <c r="G14" s="38"/>
      <c r="H14" s="38"/>
      <c r="I14" s="32" t="s">
        <v>21</v>
      </c>
      <c r="J14" s="69" t="str">
        <f>'Rekapitulace stavby'!AN8</f>
        <v>17. 12. 2018</v>
      </c>
      <c r="K14" s="38"/>
      <c r="L14" s="55"/>
      <c r="S14" s="38"/>
      <c r="T14" s="38"/>
      <c r="U14" s="38"/>
      <c r="V14" s="38"/>
      <c r="W14" s="38"/>
      <c r="X14" s="38"/>
      <c r="Y14" s="38"/>
      <c r="Z14" s="38"/>
      <c r="AA14" s="38"/>
      <c r="AB14" s="38"/>
      <c r="AC14" s="38"/>
      <c r="AD14" s="38"/>
      <c r="AE14" s="38"/>
    </row>
    <row r="15" s="2" customFormat="1" ht="10.8" customHeight="1">
      <c r="A15" s="38"/>
      <c r="B15" s="39"/>
      <c r="C15" s="38"/>
      <c r="D15" s="38"/>
      <c r="E15" s="38"/>
      <c r="F15" s="38"/>
      <c r="G15" s="38"/>
      <c r="H15" s="38"/>
      <c r="I15" s="38"/>
      <c r="J15" s="38"/>
      <c r="K15" s="38"/>
      <c r="L15" s="55"/>
      <c r="S15" s="38"/>
      <c r="T15" s="38"/>
      <c r="U15" s="38"/>
      <c r="V15" s="38"/>
      <c r="W15" s="38"/>
      <c r="X15" s="38"/>
      <c r="Y15" s="38"/>
      <c r="Z15" s="38"/>
      <c r="AA15" s="38"/>
      <c r="AB15" s="38"/>
      <c r="AC15" s="38"/>
      <c r="AD15" s="38"/>
      <c r="AE15" s="38"/>
    </row>
    <row r="16" s="2" customFormat="1" ht="12" customHeight="1">
      <c r="A16" s="38"/>
      <c r="B16" s="39"/>
      <c r="C16" s="38"/>
      <c r="D16" s="32" t="s">
        <v>23</v>
      </c>
      <c r="E16" s="38"/>
      <c r="F16" s="38"/>
      <c r="G16" s="38"/>
      <c r="H16" s="38"/>
      <c r="I16" s="32" t="s">
        <v>24</v>
      </c>
      <c r="J16" s="27" t="s">
        <v>25</v>
      </c>
      <c r="K16" s="38"/>
      <c r="L16" s="55"/>
      <c r="S16" s="38"/>
      <c r="T16" s="38"/>
      <c r="U16" s="38"/>
      <c r="V16" s="38"/>
      <c r="W16" s="38"/>
      <c r="X16" s="38"/>
      <c r="Y16" s="38"/>
      <c r="Z16" s="38"/>
      <c r="AA16" s="38"/>
      <c r="AB16" s="38"/>
      <c r="AC16" s="38"/>
      <c r="AD16" s="38"/>
      <c r="AE16" s="38"/>
    </row>
    <row r="17" s="2" customFormat="1" ht="18" customHeight="1">
      <c r="A17" s="38"/>
      <c r="B17" s="39"/>
      <c r="C17" s="38"/>
      <c r="D17" s="38"/>
      <c r="E17" s="27" t="s">
        <v>26</v>
      </c>
      <c r="F17" s="38"/>
      <c r="G17" s="38"/>
      <c r="H17" s="38"/>
      <c r="I17" s="32" t="s">
        <v>27</v>
      </c>
      <c r="J17" s="27" t="s">
        <v>28</v>
      </c>
      <c r="K17" s="38"/>
      <c r="L17" s="55"/>
      <c r="S17" s="38"/>
      <c r="T17" s="38"/>
      <c r="U17" s="38"/>
      <c r="V17" s="38"/>
      <c r="W17" s="38"/>
      <c r="X17" s="38"/>
      <c r="Y17" s="38"/>
      <c r="Z17" s="38"/>
      <c r="AA17" s="38"/>
      <c r="AB17" s="38"/>
      <c r="AC17" s="38"/>
      <c r="AD17" s="38"/>
      <c r="AE17" s="38"/>
    </row>
    <row r="18" s="2" customFormat="1" ht="6.96" customHeight="1">
      <c r="A18" s="38"/>
      <c r="B18" s="39"/>
      <c r="C18" s="38"/>
      <c r="D18" s="38"/>
      <c r="E18" s="38"/>
      <c r="F18" s="38"/>
      <c r="G18" s="38"/>
      <c r="H18" s="38"/>
      <c r="I18" s="38"/>
      <c r="J18" s="38"/>
      <c r="K18" s="38"/>
      <c r="L18" s="55"/>
      <c r="S18" s="38"/>
      <c r="T18" s="38"/>
      <c r="U18" s="38"/>
      <c r="V18" s="38"/>
      <c r="W18" s="38"/>
      <c r="X18" s="38"/>
      <c r="Y18" s="38"/>
      <c r="Z18" s="38"/>
      <c r="AA18" s="38"/>
      <c r="AB18" s="38"/>
      <c r="AC18" s="38"/>
      <c r="AD18" s="38"/>
      <c r="AE18" s="38"/>
    </row>
    <row r="19" s="2" customFormat="1" ht="12" customHeight="1">
      <c r="A19" s="38"/>
      <c r="B19" s="39"/>
      <c r="C19" s="38"/>
      <c r="D19" s="32" t="s">
        <v>29</v>
      </c>
      <c r="E19" s="38"/>
      <c r="F19" s="38"/>
      <c r="G19" s="38"/>
      <c r="H19" s="38"/>
      <c r="I19" s="32" t="s">
        <v>24</v>
      </c>
      <c r="J19" s="33" t="str">
        <f>'Rekapitulace stavby'!AN13</f>
        <v>Vyplň údaj</v>
      </c>
      <c r="K19" s="38"/>
      <c r="L19" s="55"/>
      <c r="S19" s="38"/>
      <c r="T19" s="38"/>
      <c r="U19" s="38"/>
      <c r="V19" s="38"/>
      <c r="W19" s="38"/>
      <c r="X19" s="38"/>
      <c r="Y19" s="38"/>
      <c r="Z19" s="38"/>
      <c r="AA19" s="38"/>
      <c r="AB19" s="38"/>
      <c r="AC19" s="38"/>
      <c r="AD19" s="38"/>
      <c r="AE19" s="38"/>
    </row>
    <row r="20" s="2" customFormat="1" ht="18" customHeight="1">
      <c r="A20" s="38"/>
      <c r="B20" s="39"/>
      <c r="C20" s="38"/>
      <c r="D20" s="38"/>
      <c r="E20" s="33" t="str">
        <f>'Rekapitulace stavby'!E14</f>
        <v>Vyplň údaj</v>
      </c>
      <c r="F20" s="27"/>
      <c r="G20" s="27"/>
      <c r="H20" s="27"/>
      <c r="I20" s="32" t="s">
        <v>27</v>
      </c>
      <c r="J20" s="33" t="str">
        <f>'Rekapitulace stavby'!AN14</f>
        <v>Vyplň údaj</v>
      </c>
      <c r="K20" s="38"/>
      <c r="L20" s="55"/>
      <c r="S20" s="38"/>
      <c r="T20" s="38"/>
      <c r="U20" s="38"/>
      <c r="V20" s="38"/>
      <c r="W20" s="38"/>
      <c r="X20" s="38"/>
      <c r="Y20" s="38"/>
      <c r="Z20" s="38"/>
      <c r="AA20" s="38"/>
      <c r="AB20" s="38"/>
      <c r="AC20" s="38"/>
      <c r="AD20" s="38"/>
      <c r="AE20" s="38"/>
    </row>
    <row r="21" s="2" customFormat="1" ht="6.96" customHeight="1">
      <c r="A21" s="38"/>
      <c r="B21" s="39"/>
      <c r="C21" s="38"/>
      <c r="D21" s="38"/>
      <c r="E21" s="38"/>
      <c r="F21" s="38"/>
      <c r="G21" s="38"/>
      <c r="H21" s="38"/>
      <c r="I21" s="38"/>
      <c r="J21" s="38"/>
      <c r="K21" s="38"/>
      <c r="L21" s="55"/>
      <c r="S21" s="38"/>
      <c r="T21" s="38"/>
      <c r="U21" s="38"/>
      <c r="V21" s="38"/>
      <c r="W21" s="38"/>
      <c r="X21" s="38"/>
      <c r="Y21" s="38"/>
      <c r="Z21" s="38"/>
      <c r="AA21" s="38"/>
      <c r="AB21" s="38"/>
      <c r="AC21" s="38"/>
      <c r="AD21" s="38"/>
      <c r="AE21" s="38"/>
    </row>
    <row r="22" s="2" customFormat="1" ht="12" customHeight="1">
      <c r="A22" s="38"/>
      <c r="B22" s="39"/>
      <c r="C22" s="38"/>
      <c r="D22" s="32" t="s">
        <v>31</v>
      </c>
      <c r="E22" s="38"/>
      <c r="F22" s="38"/>
      <c r="G22" s="38"/>
      <c r="H22" s="38"/>
      <c r="I22" s="32" t="s">
        <v>24</v>
      </c>
      <c r="J22" s="27" t="s">
        <v>32</v>
      </c>
      <c r="K22" s="38"/>
      <c r="L22" s="55"/>
      <c r="S22" s="38"/>
      <c r="T22" s="38"/>
      <c r="U22" s="38"/>
      <c r="V22" s="38"/>
      <c r="W22" s="38"/>
      <c r="X22" s="38"/>
      <c r="Y22" s="38"/>
      <c r="Z22" s="38"/>
      <c r="AA22" s="38"/>
      <c r="AB22" s="38"/>
      <c r="AC22" s="38"/>
      <c r="AD22" s="38"/>
      <c r="AE22" s="38"/>
    </row>
    <row r="23" s="2" customFormat="1" ht="18" customHeight="1">
      <c r="A23" s="38"/>
      <c r="B23" s="39"/>
      <c r="C23" s="38"/>
      <c r="D23" s="38"/>
      <c r="E23" s="27" t="s">
        <v>33</v>
      </c>
      <c r="F23" s="38"/>
      <c r="G23" s="38"/>
      <c r="H23" s="38"/>
      <c r="I23" s="32" t="s">
        <v>27</v>
      </c>
      <c r="J23" s="27" t="s">
        <v>34</v>
      </c>
      <c r="K23" s="38"/>
      <c r="L23" s="55"/>
      <c r="S23" s="38"/>
      <c r="T23" s="38"/>
      <c r="U23" s="38"/>
      <c r="V23" s="38"/>
      <c r="W23" s="38"/>
      <c r="X23" s="38"/>
      <c r="Y23" s="38"/>
      <c r="Z23" s="38"/>
      <c r="AA23" s="38"/>
      <c r="AB23" s="38"/>
      <c r="AC23" s="38"/>
      <c r="AD23" s="38"/>
      <c r="AE23" s="38"/>
    </row>
    <row r="24" s="2" customFormat="1" ht="6.96" customHeight="1">
      <c r="A24" s="38"/>
      <c r="B24" s="39"/>
      <c r="C24" s="38"/>
      <c r="D24" s="38"/>
      <c r="E24" s="38"/>
      <c r="F24" s="38"/>
      <c r="G24" s="38"/>
      <c r="H24" s="38"/>
      <c r="I24" s="38"/>
      <c r="J24" s="38"/>
      <c r="K24" s="38"/>
      <c r="L24" s="55"/>
      <c r="S24" s="38"/>
      <c r="T24" s="38"/>
      <c r="U24" s="38"/>
      <c r="V24" s="38"/>
      <c r="W24" s="38"/>
      <c r="X24" s="38"/>
      <c r="Y24" s="38"/>
      <c r="Z24" s="38"/>
      <c r="AA24" s="38"/>
      <c r="AB24" s="38"/>
      <c r="AC24" s="38"/>
      <c r="AD24" s="38"/>
      <c r="AE24" s="38"/>
    </row>
    <row r="25" s="2" customFormat="1" ht="12" customHeight="1">
      <c r="A25" s="38"/>
      <c r="B25" s="39"/>
      <c r="C25" s="38"/>
      <c r="D25" s="32" t="s">
        <v>36</v>
      </c>
      <c r="E25" s="38"/>
      <c r="F25" s="38"/>
      <c r="G25" s="38"/>
      <c r="H25" s="38"/>
      <c r="I25" s="32" t="s">
        <v>24</v>
      </c>
      <c r="J25" s="27" t="str">
        <f>IF('Rekapitulace stavby'!AN19="","",'Rekapitulace stavby'!AN19)</f>
        <v/>
      </c>
      <c r="K25" s="38"/>
      <c r="L25" s="55"/>
      <c r="S25" s="38"/>
      <c r="T25" s="38"/>
      <c r="U25" s="38"/>
      <c r="V25" s="38"/>
      <c r="W25" s="38"/>
      <c r="X25" s="38"/>
      <c r="Y25" s="38"/>
      <c r="Z25" s="38"/>
      <c r="AA25" s="38"/>
      <c r="AB25" s="38"/>
      <c r="AC25" s="38"/>
      <c r="AD25" s="38"/>
      <c r="AE25" s="38"/>
    </row>
    <row r="26" s="2" customFormat="1" ht="18" customHeight="1">
      <c r="A26" s="38"/>
      <c r="B26" s="39"/>
      <c r="C26" s="38"/>
      <c r="D26" s="38"/>
      <c r="E26" s="27" t="str">
        <f>IF('Rekapitulace stavby'!E20="","",'Rekapitulace stavby'!E20)</f>
        <v xml:space="preserve"> </v>
      </c>
      <c r="F26" s="38"/>
      <c r="G26" s="38"/>
      <c r="H26" s="38"/>
      <c r="I26" s="32" t="s">
        <v>27</v>
      </c>
      <c r="J26" s="27" t="str">
        <f>IF('Rekapitulace stavby'!AN20="","",'Rekapitulace stavby'!AN20)</f>
        <v/>
      </c>
      <c r="K26" s="38"/>
      <c r="L26" s="55"/>
      <c r="S26" s="38"/>
      <c r="T26" s="38"/>
      <c r="U26" s="38"/>
      <c r="V26" s="38"/>
      <c r="W26" s="38"/>
      <c r="X26" s="38"/>
      <c r="Y26" s="38"/>
      <c r="Z26" s="38"/>
      <c r="AA26" s="38"/>
      <c r="AB26" s="38"/>
      <c r="AC26" s="38"/>
      <c r="AD26" s="38"/>
      <c r="AE26" s="38"/>
    </row>
    <row r="27" s="2" customFormat="1" ht="6.96" customHeight="1">
      <c r="A27" s="38"/>
      <c r="B27" s="39"/>
      <c r="C27" s="38"/>
      <c r="D27" s="38"/>
      <c r="E27" s="38"/>
      <c r="F27" s="38"/>
      <c r="G27" s="38"/>
      <c r="H27" s="38"/>
      <c r="I27" s="38"/>
      <c r="J27" s="38"/>
      <c r="K27" s="38"/>
      <c r="L27" s="55"/>
      <c r="S27" s="38"/>
      <c r="T27" s="38"/>
      <c r="U27" s="38"/>
      <c r="V27" s="38"/>
      <c r="W27" s="38"/>
      <c r="X27" s="38"/>
      <c r="Y27" s="38"/>
      <c r="Z27" s="38"/>
      <c r="AA27" s="38"/>
      <c r="AB27" s="38"/>
      <c r="AC27" s="38"/>
      <c r="AD27" s="38"/>
      <c r="AE27" s="38"/>
    </row>
    <row r="28" s="2" customFormat="1" ht="12" customHeight="1">
      <c r="A28" s="38"/>
      <c r="B28" s="39"/>
      <c r="C28" s="38"/>
      <c r="D28" s="32" t="s">
        <v>37</v>
      </c>
      <c r="E28" s="38"/>
      <c r="F28" s="38"/>
      <c r="G28" s="38"/>
      <c r="H28" s="38"/>
      <c r="I28" s="38"/>
      <c r="J28" s="38"/>
      <c r="K28" s="38"/>
      <c r="L28" s="55"/>
      <c r="S28" s="38"/>
      <c r="T28" s="38"/>
      <c r="U28" s="38"/>
      <c r="V28" s="38"/>
      <c r="W28" s="38"/>
      <c r="X28" s="38"/>
      <c r="Y28" s="38"/>
      <c r="Z28" s="38"/>
      <c r="AA28" s="38"/>
      <c r="AB28" s="38"/>
      <c r="AC28" s="38"/>
      <c r="AD28" s="38"/>
      <c r="AE28" s="38"/>
    </row>
    <row r="29" s="8" customFormat="1" ht="16.5" customHeight="1">
      <c r="A29" s="130"/>
      <c r="B29" s="131"/>
      <c r="C29" s="130"/>
      <c r="D29" s="130"/>
      <c r="E29" s="36" t="s">
        <v>1</v>
      </c>
      <c r="F29" s="36"/>
      <c r="G29" s="36"/>
      <c r="H29" s="36"/>
      <c r="I29" s="130"/>
      <c r="J29" s="130"/>
      <c r="K29" s="130"/>
      <c r="L29" s="132"/>
      <c r="S29" s="130"/>
      <c r="T29" s="130"/>
      <c r="U29" s="130"/>
      <c r="V29" s="130"/>
      <c r="W29" s="130"/>
      <c r="X29" s="130"/>
      <c r="Y29" s="130"/>
      <c r="Z29" s="130"/>
      <c r="AA29" s="130"/>
      <c r="AB29" s="130"/>
      <c r="AC29" s="130"/>
      <c r="AD29" s="130"/>
      <c r="AE29" s="130"/>
    </row>
    <row r="30" s="2" customFormat="1" ht="6.96" customHeight="1">
      <c r="A30" s="38"/>
      <c r="B30" s="39"/>
      <c r="C30" s="38"/>
      <c r="D30" s="38"/>
      <c r="E30" s="38"/>
      <c r="F30" s="38"/>
      <c r="G30" s="38"/>
      <c r="H30" s="38"/>
      <c r="I30" s="38"/>
      <c r="J30" s="38"/>
      <c r="K30" s="38"/>
      <c r="L30" s="55"/>
      <c r="S30" s="38"/>
      <c r="T30" s="38"/>
      <c r="U30" s="38"/>
      <c r="V30" s="38"/>
      <c r="W30" s="38"/>
      <c r="X30" s="38"/>
      <c r="Y30" s="38"/>
      <c r="Z30" s="38"/>
      <c r="AA30" s="38"/>
      <c r="AB30" s="38"/>
      <c r="AC30" s="38"/>
      <c r="AD30" s="38"/>
      <c r="AE30" s="38"/>
    </row>
    <row r="31" s="2" customFormat="1" ht="6.96" customHeight="1">
      <c r="A31" s="38"/>
      <c r="B31" s="39"/>
      <c r="C31" s="38"/>
      <c r="D31" s="90"/>
      <c r="E31" s="90"/>
      <c r="F31" s="90"/>
      <c r="G31" s="90"/>
      <c r="H31" s="90"/>
      <c r="I31" s="90"/>
      <c r="J31" s="90"/>
      <c r="K31" s="90"/>
      <c r="L31" s="55"/>
      <c r="S31" s="38"/>
      <c r="T31" s="38"/>
      <c r="U31" s="38"/>
      <c r="V31" s="38"/>
      <c r="W31" s="38"/>
      <c r="X31" s="38"/>
      <c r="Y31" s="38"/>
      <c r="Z31" s="38"/>
      <c r="AA31" s="38"/>
      <c r="AB31" s="38"/>
      <c r="AC31" s="38"/>
      <c r="AD31" s="38"/>
      <c r="AE31" s="38"/>
    </row>
    <row r="32" s="2" customFormat="1" ht="25.44" customHeight="1">
      <c r="A32" s="38"/>
      <c r="B32" s="39"/>
      <c r="C32" s="38"/>
      <c r="D32" s="133" t="s">
        <v>39</v>
      </c>
      <c r="E32" s="38"/>
      <c r="F32" s="38"/>
      <c r="G32" s="38"/>
      <c r="H32" s="38"/>
      <c r="I32" s="38"/>
      <c r="J32" s="96">
        <f>ROUND(J135, 2)</f>
        <v>0</v>
      </c>
      <c r="K32" s="38"/>
      <c r="L32" s="55"/>
      <c r="S32" s="38"/>
      <c r="T32" s="38"/>
      <c r="U32" s="38"/>
      <c r="V32" s="38"/>
      <c r="W32" s="38"/>
      <c r="X32" s="38"/>
      <c r="Y32" s="38"/>
      <c r="Z32" s="38"/>
      <c r="AA32" s="38"/>
      <c r="AB32" s="38"/>
      <c r="AC32" s="38"/>
      <c r="AD32" s="38"/>
      <c r="AE32" s="38"/>
    </row>
    <row r="33" s="2" customFormat="1" ht="6.96" customHeight="1">
      <c r="A33" s="38"/>
      <c r="B33" s="39"/>
      <c r="C33" s="38"/>
      <c r="D33" s="90"/>
      <c r="E33" s="90"/>
      <c r="F33" s="90"/>
      <c r="G33" s="90"/>
      <c r="H33" s="90"/>
      <c r="I33" s="90"/>
      <c r="J33" s="90"/>
      <c r="K33" s="90"/>
      <c r="L33" s="55"/>
      <c r="S33" s="38"/>
      <c r="T33" s="38"/>
      <c r="U33" s="38"/>
      <c r="V33" s="38"/>
      <c r="W33" s="38"/>
      <c r="X33" s="38"/>
      <c r="Y33" s="38"/>
      <c r="Z33" s="38"/>
      <c r="AA33" s="38"/>
      <c r="AB33" s="38"/>
      <c r="AC33" s="38"/>
      <c r="AD33" s="38"/>
      <c r="AE33" s="38"/>
    </row>
    <row r="34" s="2" customFormat="1" ht="14.4" customHeight="1">
      <c r="A34" s="38"/>
      <c r="B34" s="39"/>
      <c r="C34" s="38"/>
      <c r="D34" s="38"/>
      <c r="E34" s="38"/>
      <c r="F34" s="43" t="s">
        <v>41</v>
      </c>
      <c r="G34" s="38"/>
      <c r="H34" s="38"/>
      <c r="I34" s="43" t="s">
        <v>40</v>
      </c>
      <c r="J34" s="43" t="s">
        <v>42</v>
      </c>
      <c r="K34" s="38"/>
      <c r="L34" s="55"/>
      <c r="S34" s="38"/>
      <c r="T34" s="38"/>
      <c r="U34" s="38"/>
      <c r="V34" s="38"/>
      <c r="W34" s="38"/>
      <c r="X34" s="38"/>
      <c r="Y34" s="38"/>
      <c r="Z34" s="38"/>
      <c r="AA34" s="38"/>
      <c r="AB34" s="38"/>
      <c r="AC34" s="38"/>
      <c r="AD34" s="38"/>
      <c r="AE34" s="38"/>
    </row>
    <row r="35" s="2" customFormat="1" ht="14.4" customHeight="1">
      <c r="A35" s="38"/>
      <c r="B35" s="39"/>
      <c r="C35" s="38"/>
      <c r="D35" s="134" t="s">
        <v>43</v>
      </c>
      <c r="E35" s="32" t="s">
        <v>44</v>
      </c>
      <c r="F35" s="135">
        <f>ROUND((SUM(BE135:BE443)),  2)</f>
        <v>0</v>
      </c>
      <c r="G35" s="38"/>
      <c r="H35" s="38"/>
      <c r="I35" s="136">
        <v>0.20999999999999999</v>
      </c>
      <c r="J35" s="135">
        <f>ROUND(((SUM(BE135:BE443))*I35),  2)</f>
        <v>0</v>
      </c>
      <c r="K35" s="38"/>
      <c r="L35" s="55"/>
      <c r="S35" s="38"/>
      <c r="T35" s="38"/>
      <c r="U35" s="38"/>
      <c r="V35" s="38"/>
      <c r="W35" s="38"/>
      <c r="X35" s="38"/>
      <c r="Y35" s="38"/>
      <c r="Z35" s="38"/>
      <c r="AA35" s="38"/>
      <c r="AB35" s="38"/>
      <c r="AC35" s="38"/>
      <c r="AD35" s="38"/>
      <c r="AE35" s="38"/>
    </row>
    <row r="36" s="2" customFormat="1" ht="14.4" customHeight="1">
      <c r="A36" s="38"/>
      <c r="B36" s="39"/>
      <c r="C36" s="38"/>
      <c r="D36" s="38"/>
      <c r="E36" s="32" t="s">
        <v>45</v>
      </c>
      <c r="F36" s="135">
        <f>ROUND((SUM(BF135:BF443)),  2)</f>
        <v>0</v>
      </c>
      <c r="G36" s="38"/>
      <c r="H36" s="38"/>
      <c r="I36" s="136">
        <v>0.14999999999999999</v>
      </c>
      <c r="J36" s="135">
        <f>ROUND(((SUM(BF135:BF443))*I36),  2)</f>
        <v>0</v>
      </c>
      <c r="K36" s="38"/>
      <c r="L36" s="55"/>
      <c r="S36" s="38"/>
      <c r="T36" s="38"/>
      <c r="U36" s="38"/>
      <c r="V36" s="38"/>
      <c r="W36" s="38"/>
      <c r="X36" s="38"/>
      <c r="Y36" s="38"/>
      <c r="Z36" s="38"/>
      <c r="AA36" s="38"/>
      <c r="AB36" s="38"/>
      <c r="AC36" s="38"/>
      <c r="AD36" s="38"/>
      <c r="AE36" s="38"/>
    </row>
    <row r="37" hidden="1" s="2" customFormat="1" ht="14.4" customHeight="1">
      <c r="A37" s="38"/>
      <c r="B37" s="39"/>
      <c r="C37" s="38"/>
      <c r="D37" s="38"/>
      <c r="E37" s="32" t="s">
        <v>46</v>
      </c>
      <c r="F37" s="135">
        <f>ROUND((SUM(BG135:BG443)),  2)</f>
        <v>0</v>
      </c>
      <c r="G37" s="38"/>
      <c r="H37" s="38"/>
      <c r="I37" s="136">
        <v>0.20999999999999999</v>
      </c>
      <c r="J37" s="135">
        <f>0</f>
        <v>0</v>
      </c>
      <c r="K37" s="38"/>
      <c r="L37" s="55"/>
      <c r="S37" s="38"/>
      <c r="T37" s="38"/>
      <c r="U37" s="38"/>
      <c r="V37" s="38"/>
      <c r="W37" s="38"/>
      <c r="X37" s="38"/>
      <c r="Y37" s="38"/>
      <c r="Z37" s="38"/>
      <c r="AA37" s="38"/>
      <c r="AB37" s="38"/>
      <c r="AC37" s="38"/>
      <c r="AD37" s="38"/>
      <c r="AE37" s="38"/>
    </row>
    <row r="38" hidden="1" s="2" customFormat="1" ht="14.4" customHeight="1">
      <c r="A38" s="38"/>
      <c r="B38" s="39"/>
      <c r="C38" s="38"/>
      <c r="D38" s="38"/>
      <c r="E38" s="32" t="s">
        <v>47</v>
      </c>
      <c r="F38" s="135">
        <f>ROUND((SUM(BH135:BH443)),  2)</f>
        <v>0</v>
      </c>
      <c r="G38" s="38"/>
      <c r="H38" s="38"/>
      <c r="I38" s="136">
        <v>0.14999999999999999</v>
      </c>
      <c r="J38" s="135">
        <f>0</f>
        <v>0</v>
      </c>
      <c r="K38" s="38"/>
      <c r="L38" s="55"/>
      <c r="S38" s="38"/>
      <c r="T38" s="38"/>
      <c r="U38" s="38"/>
      <c r="V38" s="38"/>
      <c r="W38" s="38"/>
      <c r="X38" s="38"/>
      <c r="Y38" s="38"/>
      <c r="Z38" s="38"/>
      <c r="AA38" s="38"/>
      <c r="AB38" s="38"/>
      <c r="AC38" s="38"/>
      <c r="AD38" s="38"/>
      <c r="AE38" s="38"/>
    </row>
    <row r="39" hidden="1" s="2" customFormat="1" ht="14.4" customHeight="1">
      <c r="A39" s="38"/>
      <c r="B39" s="39"/>
      <c r="C39" s="38"/>
      <c r="D39" s="38"/>
      <c r="E39" s="32" t="s">
        <v>48</v>
      </c>
      <c r="F39" s="135">
        <f>ROUND((SUM(BI135:BI443)),  2)</f>
        <v>0</v>
      </c>
      <c r="G39" s="38"/>
      <c r="H39" s="38"/>
      <c r="I39" s="136">
        <v>0</v>
      </c>
      <c r="J39" s="135">
        <f>0</f>
        <v>0</v>
      </c>
      <c r="K39" s="38"/>
      <c r="L39" s="55"/>
      <c r="S39" s="38"/>
      <c r="T39" s="38"/>
      <c r="U39" s="38"/>
      <c r="V39" s="38"/>
      <c r="W39" s="38"/>
      <c r="X39" s="38"/>
      <c r="Y39" s="38"/>
      <c r="Z39" s="38"/>
      <c r="AA39" s="38"/>
      <c r="AB39" s="38"/>
      <c r="AC39" s="38"/>
      <c r="AD39" s="38"/>
      <c r="AE39" s="38"/>
    </row>
    <row r="40" s="2" customFormat="1" ht="6.96" customHeight="1">
      <c r="A40" s="38"/>
      <c r="B40" s="39"/>
      <c r="C40" s="38"/>
      <c r="D40" s="38"/>
      <c r="E40" s="38"/>
      <c r="F40" s="38"/>
      <c r="G40" s="38"/>
      <c r="H40" s="38"/>
      <c r="I40" s="38"/>
      <c r="J40" s="38"/>
      <c r="K40" s="38"/>
      <c r="L40" s="55"/>
      <c r="S40" s="38"/>
      <c r="T40" s="38"/>
      <c r="U40" s="38"/>
      <c r="V40" s="38"/>
      <c r="W40" s="38"/>
      <c r="X40" s="38"/>
      <c r="Y40" s="38"/>
      <c r="Z40" s="38"/>
      <c r="AA40" s="38"/>
      <c r="AB40" s="38"/>
      <c r="AC40" s="38"/>
      <c r="AD40" s="38"/>
      <c r="AE40" s="38"/>
    </row>
    <row r="41" s="2" customFormat="1" ht="25.44" customHeight="1">
      <c r="A41" s="38"/>
      <c r="B41" s="39"/>
      <c r="C41" s="137"/>
      <c r="D41" s="138" t="s">
        <v>49</v>
      </c>
      <c r="E41" s="81"/>
      <c r="F41" s="81"/>
      <c r="G41" s="139" t="s">
        <v>50</v>
      </c>
      <c r="H41" s="140" t="s">
        <v>51</v>
      </c>
      <c r="I41" s="81"/>
      <c r="J41" s="141">
        <f>SUM(J32:J39)</f>
        <v>0</v>
      </c>
      <c r="K41" s="142"/>
      <c r="L41" s="55"/>
      <c r="S41" s="38"/>
      <c r="T41" s="38"/>
      <c r="U41" s="38"/>
      <c r="V41" s="38"/>
      <c r="W41" s="38"/>
      <c r="X41" s="38"/>
      <c r="Y41" s="38"/>
      <c r="Z41" s="38"/>
      <c r="AA41" s="38"/>
      <c r="AB41" s="38"/>
      <c r="AC41" s="38"/>
      <c r="AD41" s="38"/>
      <c r="AE41" s="38"/>
    </row>
    <row r="42" s="2" customFormat="1" ht="14.4" customHeight="1">
      <c r="A42" s="38"/>
      <c r="B42" s="39"/>
      <c r="C42" s="38"/>
      <c r="D42" s="38"/>
      <c r="E42" s="38"/>
      <c r="F42" s="38"/>
      <c r="G42" s="38"/>
      <c r="H42" s="38"/>
      <c r="I42" s="38"/>
      <c r="J42" s="38"/>
      <c r="K42" s="38"/>
      <c r="L42" s="55"/>
      <c r="S42" s="38"/>
      <c r="T42" s="38"/>
      <c r="U42" s="38"/>
      <c r="V42" s="38"/>
      <c r="W42" s="38"/>
      <c r="X42" s="38"/>
      <c r="Y42" s="38"/>
      <c r="Z42" s="38"/>
      <c r="AA42" s="38"/>
      <c r="AB42" s="38"/>
      <c r="AC42" s="38"/>
      <c r="AD42" s="38"/>
      <c r="AE42" s="38"/>
    </row>
    <row r="43" s="1" customFormat="1" ht="14.4" customHeight="1">
      <c r="B43" s="22"/>
      <c r="L43" s="22"/>
    </row>
    <row r="44" s="1" customFormat="1" ht="14.4" customHeight="1">
      <c r="B44" s="22"/>
      <c r="L44" s="22"/>
    </row>
    <row r="45" s="1" customFormat="1" ht="14.4" customHeight="1">
      <c r="B45" s="22"/>
      <c r="L45" s="22"/>
    </row>
    <row r="46" s="1" customFormat="1" ht="14.4" customHeight="1">
      <c r="B46" s="22"/>
      <c r="L46" s="22"/>
    </row>
    <row r="47" s="1" customFormat="1" ht="14.4" customHeight="1">
      <c r="B47" s="22"/>
      <c r="L47" s="22"/>
    </row>
    <row r="48" s="1" customFormat="1" ht="14.4" customHeight="1">
      <c r="B48" s="22"/>
      <c r="L48" s="22"/>
    </row>
    <row r="49" s="1" customFormat="1" ht="14.4" customHeight="1">
      <c r="B49" s="22"/>
      <c r="L49" s="22"/>
    </row>
    <row r="50" s="2" customFormat="1" ht="14.4" customHeight="1">
      <c r="B50" s="55"/>
      <c r="D50" s="56" t="s">
        <v>52</v>
      </c>
      <c r="E50" s="57"/>
      <c r="F50" s="57"/>
      <c r="G50" s="56" t="s">
        <v>53</v>
      </c>
      <c r="H50" s="57"/>
      <c r="I50" s="57"/>
      <c r="J50" s="57"/>
      <c r="K50" s="57"/>
      <c r="L50" s="55"/>
    </row>
    <row r="51">
      <c r="B51" s="22"/>
      <c r="L51" s="22"/>
    </row>
    <row r="52">
      <c r="B52" s="22"/>
      <c r="L52" s="22"/>
    </row>
    <row r="53">
      <c r="B53" s="22"/>
      <c r="L53" s="22"/>
    </row>
    <row r="54">
      <c r="B54" s="22"/>
      <c r="L54" s="22"/>
    </row>
    <row r="55">
      <c r="B55" s="22"/>
      <c r="L55" s="22"/>
    </row>
    <row r="56">
      <c r="B56" s="22"/>
      <c r="L56" s="22"/>
    </row>
    <row r="57">
      <c r="B57" s="22"/>
      <c r="L57" s="22"/>
    </row>
    <row r="58">
      <c r="B58" s="22"/>
      <c r="L58" s="22"/>
    </row>
    <row r="59">
      <c r="B59" s="22"/>
      <c r="L59" s="22"/>
    </row>
    <row r="60">
      <c r="B60" s="22"/>
      <c r="L60" s="22"/>
    </row>
    <row r="61" s="2" customFormat="1">
      <c r="A61" s="38"/>
      <c r="B61" s="39"/>
      <c r="C61" s="38"/>
      <c r="D61" s="58" t="s">
        <v>54</v>
      </c>
      <c r="E61" s="41"/>
      <c r="F61" s="143" t="s">
        <v>55</v>
      </c>
      <c r="G61" s="58" t="s">
        <v>54</v>
      </c>
      <c r="H61" s="41"/>
      <c r="I61" s="41"/>
      <c r="J61" s="144" t="s">
        <v>55</v>
      </c>
      <c r="K61" s="41"/>
      <c r="L61" s="55"/>
      <c r="S61" s="38"/>
      <c r="T61" s="38"/>
      <c r="U61" s="38"/>
      <c r="V61" s="38"/>
      <c r="W61" s="38"/>
      <c r="X61" s="38"/>
      <c r="Y61" s="38"/>
      <c r="Z61" s="38"/>
      <c r="AA61" s="38"/>
      <c r="AB61" s="38"/>
      <c r="AC61" s="38"/>
      <c r="AD61" s="38"/>
      <c r="AE61" s="38"/>
    </row>
    <row r="62">
      <c r="B62" s="22"/>
      <c r="L62" s="22"/>
    </row>
    <row r="63">
      <c r="B63" s="22"/>
      <c r="L63" s="22"/>
    </row>
    <row r="64">
      <c r="B64" s="22"/>
      <c r="L64" s="22"/>
    </row>
    <row r="65" s="2" customFormat="1">
      <c r="A65" s="38"/>
      <c r="B65" s="39"/>
      <c r="C65" s="38"/>
      <c r="D65" s="56" t="s">
        <v>56</v>
      </c>
      <c r="E65" s="59"/>
      <c r="F65" s="59"/>
      <c r="G65" s="56" t="s">
        <v>57</v>
      </c>
      <c r="H65" s="59"/>
      <c r="I65" s="59"/>
      <c r="J65" s="59"/>
      <c r="K65" s="59"/>
      <c r="L65" s="55"/>
      <c r="S65" s="38"/>
      <c r="T65" s="38"/>
      <c r="U65" s="38"/>
      <c r="V65" s="38"/>
      <c r="W65" s="38"/>
      <c r="X65" s="38"/>
      <c r="Y65" s="38"/>
      <c r="Z65" s="38"/>
      <c r="AA65" s="38"/>
      <c r="AB65" s="38"/>
      <c r="AC65" s="38"/>
      <c r="AD65" s="38"/>
      <c r="AE65" s="38"/>
    </row>
    <row r="66">
      <c r="B66" s="22"/>
      <c r="L66" s="22"/>
    </row>
    <row r="67">
      <c r="B67" s="22"/>
      <c r="L67" s="22"/>
    </row>
    <row r="68">
      <c r="B68" s="22"/>
      <c r="L68" s="22"/>
    </row>
    <row r="69">
      <c r="B69" s="22"/>
      <c r="L69" s="22"/>
    </row>
    <row r="70">
      <c r="B70" s="22"/>
      <c r="L70" s="22"/>
    </row>
    <row r="71">
      <c r="B71" s="22"/>
      <c r="L71" s="22"/>
    </row>
    <row r="72">
      <c r="B72" s="22"/>
      <c r="L72" s="22"/>
    </row>
    <row r="73">
      <c r="B73" s="22"/>
      <c r="L73" s="22"/>
    </row>
    <row r="74">
      <c r="B74" s="22"/>
      <c r="L74" s="22"/>
    </row>
    <row r="75">
      <c r="B75" s="22"/>
      <c r="L75" s="22"/>
    </row>
    <row r="76" s="2" customFormat="1">
      <c r="A76" s="38"/>
      <c r="B76" s="39"/>
      <c r="C76" s="38"/>
      <c r="D76" s="58" t="s">
        <v>54</v>
      </c>
      <c r="E76" s="41"/>
      <c r="F76" s="143" t="s">
        <v>55</v>
      </c>
      <c r="G76" s="58" t="s">
        <v>54</v>
      </c>
      <c r="H76" s="41"/>
      <c r="I76" s="41"/>
      <c r="J76" s="144" t="s">
        <v>55</v>
      </c>
      <c r="K76" s="41"/>
      <c r="L76" s="55"/>
      <c r="S76" s="38"/>
      <c r="T76" s="38"/>
      <c r="U76" s="38"/>
      <c r="V76" s="38"/>
      <c r="W76" s="38"/>
      <c r="X76" s="38"/>
      <c r="Y76" s="38"/>
      <c r="Z76" s="38"/>
      <c r="AA76" s="38"/>
      <c r="AB76" s="38"/>
      <c r="AC76" s="38"/>
      <c r="AD76" s="38"/>
      <c r="AE76" s="38"/>
    </row>
    <row r="77" s="2" customFormat="1" ht="14.4" customHeight="1">
      <c r="A77" s="38"/>
      <c r="B77" s="60"/>
      <c r="C77" s="61"/>
      <c r="D77" s="61"/>
      <c r="E77" s="61"/>
      <c r="F77" s="61"/>
      <c r="G77" s="61"/>
      <c r="H77" s="61"/>
      <c r="I77" s="61"/>
      <c r="J77" s="61"/>
      <c r="K77" s="61"/>
      <c r="L77" s="55"/>
      <c r="S77" s="38"/>
      <c r="T77" s="38"/>
      <c r="U77" s="38"/>
      <c r="V77" s="38"/>
      <c r="W77" s="38"/>
      <c r="X77" s="38"/>
      <c r="Y77" s="38"/>
      <c r="Z77" s="38"/>
      <c r="AA77" s="38"/>
      <c r="AB77" s="38"/>
      <c r="AC77" s="38"/>
      <c r="AD77" s="38"/>
      <c r="AE77" s="38"/>
    </row>
    <row r="81" s="2" customFormat="1" ht="6.96" customHeight="1">
      <c r="A81" s="38"/>
      <c r="B81" s="62"/>
      <c r="C81" s="63"/>
      <c r="D81" s="63"/>
      <c r="E81" s="63"/>
      <c r="F81" s="63"/>
      <c r="G81" s="63"/>
      <c r="H81" s="63"/>
      <c r="I81" s="63"/>
      <c r="J81" s="63"/>
      <c r="K81" s="63"/>
      <c r="L81" s="55"/>
      <c r="S81" s="38"/>
      <c r="T81" s="38"/>
      <c r="U81" s="38"/>
      <c r="V81" s="38"/>
      <c r="W81" s="38"/>
      <c r="X81" s="38"/>
      <c r="Y81" s="38"/>
      <c r="Z81" s="38"/>
      <c r="AA81" s="38"/>
      <c r="AB81" s="38"/>
      <c r="AC81" s="38"/>
      <c r="AD81" s="38"/>
      <c r="AE81" s="38"/>
    </row>
    <row r="82" s="2" customFormat="1" ht="24.96" customHeight="1">
      <c r="A82" s="38"/>
      <c r="B82" s="39"/>
      <c r="C82" s="23" t="s">
        <v>176</v>
      </c>
      <c r="D82" s="38"/>
      <c r="E82" s="38"/>
      <c r="F82" s="38"/>
      <c r="G82" s="38"/>
      <c r="H82" s="38"/>
      <c r="I82" s="38"/>
      <c r="J82" s="38"/>
      <c r="K82" s="38"/>
      <c r="L82" s="55"/>
      <c r="S82" s="38"/>
      <c r="T82" s="38"/>
      <c r="U82" s="38"/>
      <c r="V82" s="38"/>
      <c r="W82" s="38"/>
      <c r="X82" s="38"/>
      <c r="Y82" s="38"/>
      <c r="Z82" s="38"/>
      <c r="AA82" s="38"/>
      <c r="AB82" s="38"/>
      <c r="AC82" s="38"/>
      <c r="AD82" s="38"/>
      <c r="AE82" s="38"/>
    </row>
    <row r="83" s="2" customFormat="1" ht="6.96" customHeight="1">
      <c r="A83" s="38"/>
      <c r="B83" s="39"/>
      <c r="C83" s="38"/>
      <c r="D83" s="38"/>
      <c r="E83" s="38"/>
      <c r="F83" s="38"/>
      <c r="G83" s="38"/>
      <c r="H83" s="38"/>
      <c r="I83" s="38"/>
      <c r="J83" s="38"/>
      <c r="K83" s="38"/>
      <c r="L83" s="55"/>
      <c r="S83" s="38"/>
      <c r="T83" s="38"/>
      <c r="U83" s="38"/>
      <c r="V83" s="38"/>
      <c r="W83" s="38"/>
      <c r="X83" s="38"/>
      <c r="Y83" s="38"/>
      <c r="Z83" s="38"/>
      <c r="AA83" s="38"/>
      <c r="AB83" s="38"/>
      <c r="AC83" s="38"/>
      <c r="AD83" s="38"/>
      <c r="AE83" s="38"/>
    </row>
    <row r="84" s="2" customFormat="1" ht="12" customHeight="1">
      <c r="A84" s="38"/>
      <c r="B84" s="39"/>
      <c r="C84" s="32" t="s">
        <v>15</v>
      </c>
      <c r="D84" s="38"/>
      <c r="E84" s="38"/>
      <c r="F84" s="38"/>
      <c r="G84" s="38"/>
      <c r="H84" s="38"/>
      <c r="I84" s="38"/>
      <c r="J84" s="38"/>
      <c r="K84" s="38"/>
      <c r="L84" s="55"/>
      <c r="S84" s="38"/>
      <c r="T84" s="38"/>
      <c r="U84" s="38"/>
      <c r="V84" s="38"/>
      <c r="W84" s="38"/>
      <c r="X84" s="38"/>
      <c r="Y84" s="38"/>
      <c r="Z84" s="38"/>
      <c r="AA84" s="38"/>
      <c r="AB84" s="38"/>
      <c r="AC84" s="38"/>
      <c r="AD84" s="38"/>
      <c r="AE84" s="38"/>
    </row>
    <row r="85" s="2" customFormat="1" ht="16.5" customHeight="1">
      <c r="A85" s="38"/>
      <c r="B85" s="39"/>
      <c r="C85" s="38"/>
      <c r="D85" s="38"/>
      <c r="E85" s="129" t="str">
        <f>E7</f>
        <v>SN Žireč</v>
      </c>
      <c r="F85" s="32"/>
      <c r="G85" s="32"/>
      <c r="H85" s="32"/>
      <c r="I85" s="38"/>
      <c r="J85" s="38"/>
      <c r="K85" s="38"/>
      <c r="L85" s="55"/>
      <c r="S85" s="38"/>
      <c r="T85" s="38"/>
      <c r="U85" s="38"/>
      <c r="V85" s="38"/>
      <c r="W85" s="38"/>
      <c r="X85" s="38"/>
      <c r="Y85" s="38"/>
      <c r="Z85" s="38"/>
      <c r="AA85" s="38"/>
      <c r="AB85" s="38"/>
      <c r="AC85" s="38"/>
      <c r="AD85" s="38"/>
      <c r="AE85" s="38"/>
    </row>
    <row r="86" s="1" customFormat="1" ht="12" customHeight="1">
      <c r="B86" s="22"/>
      <c r="C86" s="32" t="s">
        <v>171</v>
      </c>
      <c r="L86" s="22"/>
    </row>
    <row r="87" s="2" customFormat="1" ht="16.5" customHeight="1">
      <c r="A87" s="38"/>
      <c r="B87" s="39"/>
      <c r="C87" s="38"/>
      <c r="D87" s="38"/>
      <c r="E87" s="129" t="s">
        <v>740</v>
      </c>
      <c r="F87" s="38"/>
      <c r="G87" s="38"/>
      <c r="H87" s="38"/>
      <c r="I87" s="38"/>
      <c r="J87" s="38"/>
      <c r="K87" s="38"/>
      <c r="L87" s="55"/>
      <c r="S87" s="38"/>
      <c r="T87" s="38"/>
      <c r="U87" s="38"/>
      <c r="V87" s="38"/>
      <c r="W87" s="38"/>
      <c r="X87" s="38"/>
      <c r="Y87" s="38"/>
      <c r="Z87" s="38"/>
      <c r="AA87" s="38"/>
      <c r="AB87" s="38"/>
      <c r="AC87" s="38"/>
      <c r="AD87" s="38"/>
      <c r="AE87" s="38"/>
    </row>
    <row r="88" s="2" customFormat="1" ht="12" customHeight="1">
      <c r="A88" s="38"/>
      <c r="B88" s="39"/>
      <c r="C88" s="32" t="s">
        <v>173</v>
      </c>
      <c r="D88" s="38"/>
      <c r="E88" s="38"/>
      <c r="F88" s="38"/>
      <c r="G88" s="38"/>
      <c r="H88" s="38"/>
      <c r="I88" s="38"/>
      <c r="J88" s="38"/>
      <c r="K88" s="38"/>
      <c r="L88" s="55"/>
      <c r="S88" s="38"/>
      <c r="T88" s="38"/>
      <c r="U88" s="38"/>
      <c r="V88" s="38"/>
      <c r="W88" s="38"/>
      <c r="X88" s="38"/>
      <c r="Y88" s="38"/>
      <c r="Z88" s="38"/>
      <c r="AA88" s="38"/>
      <c r="AB88" s="38"/>
      <c r="AC88" s="38"/>
      <c r="AD88" s="38"/>
      <c r="AE88" s="38"/>
    </row>
    <row r="89" s="2" customFormat="1" ht="16.5" customHeight="1">
      <c r="A89" s="38"/>
      <c r="B89" s="39"/>
      <c r="C89" s="38"/>
      <c r="D89" s="38"/>
      <c r="E89" s="67" t="str">
        <f>E11</f>
        <v>SO 03.1 - Spodní výpust</v>
      </c>
      <c r="F89" s="38"/>
      <c r="G89" s="38"/>
      <c r="H89" s="38"/>
      <c r="I89" s="38"/>
      <c r="J89" s="38"/>
      <c r="K89" s="38"/>
      <c r="L89" s="55"/>
      <c r="S89" s="38"/>
      <c r="T89" s="38"/>
      <c r="U89" s="38"/>
      <c r="V89" s="38"/>
      <c r="W89" s="38"/>
      <c r="X89" s="38"/>
      <c r="Y89" s="38"/>
      <c r="Z89" s="38"/>
      <c r="AA89" s="38"/>
      <c r="AB89" s="38"/>
      <c r="AC89" s="38"/>
      <c r="AD89" s="38"/>
      <c r="AE89" s="38"/>
    </row>
    <row r="90" s="2" customFormat="1" ht="6.96" customHeight="1">
      <c r="A90" s="38"/>
      <c r="B90" s="39"/>
      <c r="C90" s="38"/>
      <c r="D90" s="38"/>
      <c r="E90" s="38"/>
      <c r="F90" s="38"/>
      <c r="G90" s="38"/>
      <c r="H90" s="38"/>
      <c r="I90" s="38"/>
      <c r="J90" s="38"/>
      <c r="K90" s="38"/>
      <c r="L90" s="55"/>
      <c r="S90" s="38"/>
      <c r="T90" s="38"/>
      <c r="U90" s="38"/>
      <c r="V90" s="38"/>
      <c r="W90" s="38"/>
      <c r="X90" s="38"/>
      <c r="Y90" s="38"/>
      <c r="Z90" s="38"/>
      <c r="AA90" s="38"/>
      <c r="AB90" s="38"/>
      <c r="AC90" s="38"/>
      <c r="AD90" s="38"/>
      <c r="AE90" s="38"/>
    </row>
    <row r="91" s="2" customFormat="1" ht="12" customHeight="1">
      <c r="A91" s="38"/>
      <c r="B91" s="39"/>
      <c r="C91" s="32" t="s">
        <v>19</v>
      </c>
      <c r="D91" s="38"/>
      <c r="E91" s="38"/>
      <c r="F91" s="27" t="str">
        <f>F14</f>
        <v xml:space="preserve"> </v>
      </c>
      <c r="G91" s="38"/>
      <c r="H91" s="38"/>
      <c r="I91" s="32" t="s">
        <v>21</v>
      </c>
      <c r="J91" s="69" t="str">
        <f>IF(J14="","",J14)</f>
        <v>17. 12. 2018</v>
      </c>
      <c r="K91" s="38"/>
      <c r="L91" s="55"/>
      <c r="S91" s="38"/>
      <c r="T91" s="38"/>
      <c r="U91" s="38"/>
      <c r="V91" s="38"/>
      <c r="W91" s="38"/>
      <c r="X91" s="38"/>
      <c r="Y91" s="38"/>
      <c r="Z91" s="38"/>
      <c r="AA91" s="38"/>
      <c r="AB91" s="38"/>
      <c r="AC91" s="38"/>
      <c r="AD91" s="38"/>
      <c r="AE91" s="38"/>
    </row>
    <row r="92" s="2" customFormat="1" ht="6.96" customHeight="1">
      <c r="A92" s="38"/>
      <c r="B92" s="39"/>
      <c r="C92" s="38"/>
      <c r="D92" s="38"/>
      <c r="E92" s="38"/>
      <c r="F92" s="38"/>
      <c r="G92" s="38"/>
      <c r="H92" s="38"/>
      <c r="I92" s="38"/>
      <c r="J92" s="38"/>
      <c r="K92" s="38"/>
      <c r="L92" s="55"/>
      <c r="S92" s="38"/>
      <c r="T92" s="38"/>
      <c r="U92" s="38"/>
      <c r="V92" s="38"/>
      <c r="W92" s="38"/>
      <c r="X92" s="38"/>
      <c r="Y92" s="38"/>
      <c r="Z92" s="38"/>
      <c r="AA92" s="38"/>
      <c r="AB92" s="38"/>
      <c r="AC92" s="38"/>
      <c r="AD92" s="38"/>
      <c r="AE92" s="38"/>
    </row>
    <row r="93" s="2" customFormat="1" ht="25.65" customHeight="1">
      <c r="A93" s="38"/>
      <c r="B93" s="39"/>
      <c r="C93" s="32" t="s">
        <v>23</v>
      </c>
      <c r="D93" s="38"/>
      <c r="E93" s="38"/>
      <c r="F93" s="27" t="str">
        <f>E17</f>
        <v>Povodí Labe, státní podnik</v>
      </c>
      <c r="G93" s="38"/>
      <c r="H93" s="38"/>
      <c r="I93" s="32" t="s">
        <v>31</v>
      </c>
      <c r="J93" s="36" t="str">
        <f>E23</f>
        <v>Sweco Hydroprojekt a.s.</v>
      </c>
      <c r="K93" s="38"/>
      <c r="L93" s="55"/>
      <c r="S93" s="38"/>
      <c r="T93" s="38"/>
      <c r="U93" s="38"/>
      <c r="V93" s="38"/>
      <c r="W93" s="38"/>
      <c r="X93" s="38"/>
      <c r="Y93" s="38"/>
      <c r="Z93" s="38"/>
      <c r="AA93" s="38"/>
      <c r="AB93" s="38"/>
      <c r="AC93" s="38"/>
      <c r="AD93" s="38"/>
      <c r="AE93" s="38"/>
    </row>
    <row r="94" s="2" customFormat="1" ht="15.15" customHeight="1">
      <c r="A94" s="38"/>
      <c r="B94" s="39"/>
      <c r="C94" s="32" t="s">
        <v>29</v>
      </c>
      <c r="D94" s="38"/>
      <c r="E94" s="38"/>
      <c r="F94" s="27" t="str">
        <f>IF(E20="","",E20)</f>
        <v>Vyplň údaj</v>
      </c>
      <c r="G94" s="38"/>
      <c r="H94" s="38"/>
      <c r="I94" s="32" t="s">
        <v>36</v>
      </c>
      <c r="J94" s="36" t="str">
        <f>E26</f>
        <v xml:space="preserve"> </v>
      </c>
      <c r="K94" s="38"/>
      <c r="L94" s="55"/>
      <c r="S94" s="38"/>
      <c r="T94" s="38"/>
      <c r="U94" s="38"/>
      <c r="V94" s="38"/>
      <c r="W94" s="38"/>
      <c r="X94" s="38"/>
      <c r="Y94" s="38"/>
      <c r="Z94" s="38"/>
      <c r="AA94" s="38"/>
      <c r="AB94" s="38"/>
      <c r="AC94" s="38"/>
      <c r="AD94" s="38"/>
      <c r="AE94" s="38"/>
    </row>
    <row r="95" s="2" customFormat="1" ht="10.32" customHeight="1">
      <c r="A95" s="38"/>
      <c r="B95" s="39"/>
      <c r="C95" s="38"/>
      <c r="D95" s="38"/>
      <c r="E95" s="38"/>
      <c r="F95" s="38"/>
      <c r="G95" s="38"/>
      <c r="H95" s="38"/>
      <c r="I95" s="38"/>
      <c r="J95" s="38"/>
      <c r="K95" s="38"/>
      <c r="L95" s="55"/>
      <c r="S95" s="38"/>
      <c r="T95" s="38"/>
      <c r="U95" s="38"/>
      <c r="V95" s="38"/>
      <c r="W95" s="38"/>
      <c r="X95" s="38"/>
      <c r="Y95" s="38"/>
      <c r="Z95" s="38"/>
      <c r="AA95" s="38"/>
      <c r="AB95" s="38"/>
      <c r="AC95" s="38"/>
      <c r="AD95" s="38"/>
      <c r="AE95" s="38"/>
    </row>
    <row r="96" s="2" customFormat="1" ht="29.28" customHeight="1">
      <c r="A96" s="38"/>
      <c r="B96" s="39"/>
      <c r="C96" s="145" t="s">
        <v>177</v>
      </c>
      <c r="D96" s="137"/>
      <c r="E96" s="137"/>
      <c r="F96" s="137"/>
      <c r="G96" s="137"/>
      <c r="H96" s="137"/>
      <c r="I96" s="137"/>
      <c r="J96" s="146" t="s">
        <v>178</v>
      </c>
      <c r="K96" s="137"/>
      <c r="L96" s="55"/>
      <c r="S96" s="38"/>
      <c r="T96" s="38"/>
      <c r="U96" s="38"/>
      <c r="V96" s="38"/>
      <c r="W96" s="38"/>
      <c r="X96" s="38"/>
      <c r="Y96" s="38"/>
      <c r="Z96" s="38"/>
      <c r="AA96" s="38"/>
      <c r="AB96" s="38"/>
      <c r="AC96" s="38"/>
      <c r="AD96" s="38"/>
      <c r="AE96" s="38"/>
    </row>
    <row r="97" s="2" customFormat="1" ht="10.32" customHeight="1">
      <c r="A97" s="38"/>
      <c r="B97" s="39"/>
      <c r="C97" s="38"/>
      <c r="D97" s="38"/>
      <c r="E97" s="38"/>
      <c r="F97" s="38"/>
      <c r="G97" s="38"/>
      <c r="H97" s="38"/>
      <c r="I97" s="38"/>
      <c r="J97" s="38"/>
      <c r="K97" s="38"/>
      <c r="L97" s="55"/>
      <c r="S97" s="38"/>
      <c r="T97" s="38"/>
      <c r="U97" s="38"/>
      <c r="V97" s="38"/>
      <c r="W97" s="38"/>
      <c r="X97" s="38"/>
      <c r="Y97" s="38"/>
      <c r="Z97" s="38"/>
      <c r="AA97" s="38"/>
      <c r="AB97" s="38"/>
      <c r="AC97" s="38"/>
      <c r="AD97" s="38"/>
      <c r="AE97" s="38"/>
    </row>
    <row r="98" s="2" customFormat="1" ht="22.8" customHeight="1">
      <c r="A98" s="38"/>
      <c r="B98" s="39"/>
      <c r="C98" s="147" t="s">
        <v>179</v>
      </c>
      <c r="D98" s="38"/>
      <c r="E98" s="38"/>
      <c r="F98" s="38"/>
      <c r="G98" s="38"/>
      <c r="H98" s="38"/>
      <c r="I98" s="38"/>
      <c r="J98" s="96">
        <f>J135</f>
        <v>0</v>
      </c>
      <c r="K98" s="38"/>
      <c r="L98" s="55"/>
      <c r="S98" s="38"/>
      <c r="T98" s="38"/>
      <c r="U98" s="38"/>
      <c r="V98" s="38"/>
      <c r="W98" s="38"/>
      <c r="X98" s="38"/>
      <c r="Y98" s="38"/>
      <c r="Z98" s="38"/>
      <c r="AA98" s="38"/>
      <c r="AB98" s="38"/>
      <c r="AC98" s="38"/>
      <c r="AD98" s="38"/>
      <c r="AE98" s="38"/>
      <c r="AU98" s="19" t="s">
        <v>180</v>
      </c>
    </row>
    <row r="99" s="9" customFormat="1" ht="24.96" customHeight="1">
      <c r="A99" s="9"/>
      <c r="B99" s="148"/>
      <c r="C99" s="9"/>
      <c r="D99" s="149" t="s">
        <v>181</v>
      </c>
      <c r="E99" s="150"/>
      <c r="F99" s="150"/>
      <c r="G99" s="150"/>
      <c r="H99" s="150"/>
      <c r="I99" s="150"/>
      <c r="J99" s="151">
        <f>J136</f>
        <v>0</v>
      </c>
      <c r="K99" s="9"/>
      <c r="L99" s="148"/>
      <c r="S99" s="9"/>
      <c r="T99" s="9"/>
      <c r="U99" s="9"/>
      <c r="V99" s="9"/>
      <c r="W99" s="9"/>
      <c r="X99" s="9"/>
      <c r="Y99" s="9"/>
      <c r="Z99" s="9"/>
      <c r="AA99" s="9"/>
      <c r="AB99" s="9"/>
      <c r="AC99" s="9"/>
      <c r="AD99" s="9"/>
      <c r="AE99" s="9"/>
    </row>
    <row r="100" s="10" customFormat="1" ht="19.92" customHeight="1">
      <c r="A100" s="10"/>
      <c r="B100" s="152"/>
      <c r="C100" s="10"/>
      <c r="D100" s="153" t="s">
        <v>182</v>
      </c>
      <c r="E100" s="154"/>
      <c r="F100" s="154"/>
      <c r="G100" s="154"/>
      <c r="H100" s="154"/>
      <c r="I100" s="154"/>
      <c r="J100" s="155">
        <f>J137</f>
        <v>0</v>
      </c>
      <c r="K100" s="10"/>
      <c r="L100" s="152"/>
      <c r="S100" s="10"/>
      <c r="T100" s="10"/>
      <c r="U100" s="10"/>
      <c r="V100" s="10"/>
      <c r="W100" s="10"/>
      <c r="X100" s="10"/>
      <c r="Y100" s="10"/>
      <c r="Z100" s="10"/>
      <c r="AA100" s="10"/>
      <c r="AB100" s="10"/>
      <c r="AC100" s="10"/>
      <c r="AD100" s="10"/>
      <c r="AE100" s="10"/>
    </row>
    <row r="101" s="10" customFormat="1" ht="19.92" customHeight="1">
      <c r="A101" s="10"/>
      <c r="B101" s="152"/>
      <c r="C101" s="10"/>
      <c r="D101" s="153" t="s">
        <v>183</v>
      </c>
      <c r="E101" s="154"/>
      <c r="F101" s="154"/>
      <c r="G101" s="154"/>
      <c r="H101" s="154"/>
      <c r="I101" s="154"/>
      <c r="J101" s="155">
        <f>J166</f>
        <v>0</v>
      </c>
      <c r="K101" s="10"/>
      <c r="L101" s="152"/>
      <c r="S101" s="10"/>
      <c r="T101" s="10"/>
      <c r="U101" s="10"/>
      <c r="V101" s="10"/>
      <c r="W101" s="10"/>
      <c r="X101" s="10"/>
      <c r="Y101" s="10"/>
      <c r="Z101" s="10"/>
      <c r="AA101" s="10"/>
      <c r="AB101" s="10"/>
      <c r="AC101" s="10"/>
      <c r="AD101" s="10"/>
      <c r="AE101" s="10"/>
    </row>
    <row r="102" s="10" customFormat="1" ht="19.92" customHeight="1">
      <c r="A102" s="10"/>
      <c r="B102" s="152"/>
      <c r="C102" s="10"/>
      <c r="D102" s="153" t="s">
        <v>184</v>
      </c>
      <c r="E102" s="154"/>
      <c r="F102" s="154"/>
      <c r="G102" s="154"/>
      <c r="H102" s="154"/>
      <c r="I102" s="154"/>
      <c r="J102" s="155">
        <f>J195</f>
        <v>0</v>
      </c>
      <c r="K102" s="10"/>
      <c r="L102" s="152"/>
      <c r="S102" s="10"/>
      <c r="T102" s="10"/>
      <c r="U102" s="10"/>
      <c r="V102" s="10"/>
      <c r="W102" s="10"/>
      <c r="X102" s="10"/>
      <c r="Y102" s="10"/>
      <c r="Z102" s="10"/>
      <c r="AA102" s="10"/>
      <c r="AB102" s="10"/>
      <c r="AC102" s="10"/>
      <c r="AD102" s="10"/>
      <c r="AE102" s="10"/>
    </row>
    <row r="103" s="10" customFormat="1" ht="19.92" customHeight="1">
      <c r="A103" s="10"/>
      <c r="B103" s="152"/>
      <c r="C103" s="10"/>
      <c r="D103" s="153" t="s">
        <v>185</v>
      </c>
      <c r="E103" s="154"/>
      <c r="F103" s="154"/>
      <c r="G103" s="154"/>
      <c r="H103" s="154"/>
      <c r="I103" s="154"/>
      <c r="J103" s="155">
        <f>J220</f>
        <v>0</v>
      </c>
      <c r="K103" s="10"/>
      <c r="L103" s="152"/>
      <c r="S103" s="10"/>
      <c r="T103" s="10"/>
      <c r="U103" s="10"/>
      <c r="V103" s="10"/>
      <c r="W103" s="10"/>
      <c r="X103" s="10"/>
      <c r="Y103" s="10"/>
      <c r="Z103" s="10"/>
      <c r="AA103" s="10"/>
      <c r="AB103" s="10"/>
      <c r="AC103" s="10"/>
      <c r="AD103" s="10"/>
      <c r="AE103" s="10"/>
    </row>
    <row r="104" s="10" customFormat="1" ht="19.92" customHeight="1">
      <c r="A104" s="10"/>
      <c r="B104" s="152"/>
      <c r="C104" s="10"/>
      <c r="D104" s="153" t="s">
        <v>186</v>
      </c>
      <c r="E104" s="154"/>
      <c r="F104" s="154"/>
      <c r="G104" s="154"/>
      <c r="H104" s="154"/>
      <c r="I104" s="154"/>
      <c r="J104" s="155">
        <f>J241</f>
        <v>0</v>
      </c>
      <c r="K104" s="10"/>
      <c r="L104" s="152"/>
      <c r="S104" s="10"/>
      <c r="T104" s="10"/>
      <c r="U104" s="10"/>
      <c r="V104" s="10"/>
      <c r="W104" s="10"/>
      <c r="X104" s="10"/>
      <c r="Y104" s="10"/>
      <c r="Z104" s="10"/>
      <c r="AA104" s="10"/>
      <c r="AB104" s="10"/>
      <c r="AC104" s="10"/>
      <c r="AD104" s="10"/>
      <c r="AE104" s="10"/>
    </row>
    <row r="105" s="10" customFormat="1" ht="19.92" customHeight="1">
      <c r="A105" s="10"/>
      <c r="B105" s="152"/>
      <c r="C105" s="10"/>
      <c r="D105" s="153" t="s">
        <v>187</v>
      </c>
      <c r="E105" s="154"/>
      <c r="F105" s="154"/>
      <c r="G105" s="154"/>
      <c r="H105" s="154"/>
      <c r="I105" s="154"/>
      <c r="J105" s="155">
        <f>J257</f>
        <v>0</v>
      </c>
      <c r="K105" s="10"/>
      <c r="L105" s="152"/>
      <c r="S105" s="10"/>
      <c r="T105" s="10"/>
      <c r="U105" s="10"/>
      <c r="V105" s="10"/>
      <c r="W105" s="10"/>
      <c r="X105" s="10"/>
      <c r="Y105" s="10"/>
      <c r="Z105" s="10"/>
      <c r="AA105" s="10"/>
      <c r="AB105" s="10"/>
      <c r="AC105" s="10"/>
      <c r="AD105" s="10"/>
      <c r="AE105" s="10"/>
    </row>
    <row r="106" s="10" customFormat="1" ht="19.92" customHeight="1">
      <c r="A106" s="10"/>
      <c r="B106" s="152"/>
      <c r="C106" s="10"/>
      <c r="D106" s="153" t="s">
        <v>742</v>
      </c>
      <c r="E106" s="154"/>
      <c r="F106" s="154"/>
      <c r="G106" s="154"/>
      <c r="H106" s="154"/>
      <c r="I106" s="154"/>
      <c r="J106" s="155">
        <f>J336</f>
        <v>0</v>
      </c>
      <c r="K106" s="10"/>
      <c r="L106" s="152"/>
      <c r="S106" s="10"/>
      <c r="T106" s="10"/>
      <c r="U106" s="10"/>
      <c r="V106" s="10"/>
      <c r="W106" s="10"/>
      <c r="X106" s="10"/>
      <c r="Y106" s="10"/>
      <c r="Z106" s="10"/>
      <c r="AA106" s="10"/>
      <c r="AB106" s="10"/>
      <c r="AC106" s="10"/>
      <c r="AD106" s="10"/>
      <c r="AE106" s="10"/>
    </row>
    <row r="107" s="10" customFormat="1" ht="19.92" customHeight="1">
      <c r="A107" s="10"/>
      <c r="B107" s="152"/>
      <c r="C107" s="10"/>
      <c r="D107" s="153" t="s">
        <v>188</v>
      </c>
      <c r="E107" s="154"/>
      <c r="F107" s="154"/>
      <c r="G107" s="154"/>
      <c r="H107" s="154"/>
      <c r="I107" s="154"/>
      <c r="J107" s="155">
        <f>J351</f>
        <v>0</v>
      </c>
      <c r="K107" s="10"/>
      <c r="L107" s="152"/>
      <c r="S107" s="10"/>
      <c r="T107" s="10"/>
      <c r="U107" s="10"/>
      <c r="V107" s="10"/>
      <c r="W107" s="10"/>
      <c r="X107" s="10"/>
      <c r="Y107" s="10"/>
      <c r="Z107" s="10"/>
      <c r="AA107" s="10"/>
      <c r="AB107" s="10"/>
      <c r="AC107" s="10"/>
      <c r="AD107" s="10"/>
      <c r="AE107" s="10"/>
    </row>
    <row r="108" s="9" customFormat="1" ht="24.96" customHeight="1">
      <c r="A108" s="9"/>
      <c r="B108" s="148"/>
      <c r="C108" s="9"/>
      <c r="D108" s="149" t="s">
        <v>743</v>
      </c>
      <c r="E108" s="150"/>
      <c r="F108" s="150"/>
      <c r="G108" s="150"/>
      <c r="H108" s="150"/>
      <c r="I108" s="150"/>
      <c r="J108" s="151">
        <f>J354</f>
        <v>0</v>
      </c>
      <c r="K108" s="9"/>
      <c r="L108" s="148"/>
      <c r="S108" s="9"/>
      <c r="T108" s="9"/>
      <c r="U108" s="9"/>
      <c r="V108" s="9"/>
      <c r="W108" s="9"/>
      <c r="X108" s="9"/>
      <c r="Y108" s="9"/>
      <c r="Z108" s="9"/>
      <c r="AA108" s="9"/>
      <c r="AB108" s="9"/>
      <c r="AC108" s="9"/>
      <c r="AD108" s="9"/>
      <c r="AE108" s="9"/>
    </row>
    <row r="109" s="10" customFormat="1" ht="19.92" customHeight="1">
      <c r="A109" s="10"/>
      <c r="B109" s="152"/>
      <c r="C109" s="10"/>
      <c r="D109" s="153" t="s">
        <v>744</v>
      </c>
      <c r="E109" s="154"/>
      <c r="F109" s="154"/>
      <c r="G109" s="154"/>
      <c r="H109" s="154"/>
      <c r="I109" s="154"/>
      <c r="J109" s="155">
        <f>J355</f>
        <v>0</v>
      </c>
      <c r="K109" s="10"/>
      <c r="L109" s="152"/>
      <c r="S109" s="10"/>
      <c r="T109" s="10"/>
      <c r="U109" s="10"/>
      <c r="V109" s="10"/>
      <c r="W109" s="10"/>
      <c r="X109" s="10"/>
      <c r="Y109" s="10"/>
      <c r="Z109" s="10"/>
      <c r="AA109" s="10"/>
      <c r="AB109" s="10"/>
      <c r="AC109" s="10"/>
      <c r="AD109" s="10"/>
      <c r="AE109" s="10"/>
    </row>
    <row r="110" s="10" customFormat="1" ht="19.92" customHeight="1">
      <c r="A110" s="10"/>
      <c r="B110" s="152"/>
      <c r="C110" s="10"/>
      <c r="D110" s="153" t="s">
        <v>745</v>
      </c>
      <c r="E110" s="154"/>
      <c r="F110" s="154"/>
      <c r="G110" s="154"/>
      <c r="H110" s="154"/>
      <c r="I110" s="154"/>
      <c r="J110" s="155">
        <f>J368</f>
        <v>0</v>
      </c>
      <c r="K110" s="10"/>
      <c r="L110" s="152"/>
      <c r="S110" s="10"/>
      <c r="T110" s="10"/>
      <c r="U110" s="10"/>
      <c r="V110" s="10"/>
      <c r="W110" s="10"/>
      <c r="X110" s="10"/>
      <c r="Y110" s="10"/>
      <c r="Z110" s="10"/>
      <c r="AA110" s="10"/>
      <c r="AB110" s="10"/>
      <c r="AC110" s="10"/>
      <c r="AD110" s="10"/>
      <c r="AE110" s="10"/>
    </row>
    <row r="111" s="10" customFormat="1" ht="19.92" customHeight="1">
      <c r="A111" s="10"/>
      <c r="B111" s="152"/>
      <c r="C111" s="10"/>
      <c r="D111" s="153" t="s">
        <v>746</v>
      </c>
      <c r="E111" s="154"/>
      <c r="F111" s="154"/>
      <c r="G111" s="154"/>
      <c r="H111" s="154"/>
      <c r="I111" s="154"/>
      <c r="J111" s="155">
        <f>J409</f>
        <v>0</v>
      </c>
      <c r="K111" s="10"/>
      <c r="L111" s="152"/>
      <c r="S111" s="10"/>
      <c r="T111" s="10"/>
      <c r="U111" s="10"/>
      <c r="V111" s="10"/>
      <c r="W111" s="10"/>
      <c r="X111" s="10"/>
      <c r="Y111" s="10"/>
      <c r="Z111" s="10"/>
      <c r="AA111" s="10"/>
      <c r="AB111" s="10"/>
      <c r="AC111" s="10"/>
      <c r="AD111" s="10"/>
      <c r="AE111" s="10"/>
    </row>
    <row r="112" s="9" customFormat="1" ht="24.96" customHeight="1">
      <c r="A112" s="9"/>
      <c r="B112" s="148"/>
      <c r="C112" s="9"/>
      <c r="D112" s="149" t="s">
        <v>747</v>
      </c>
      <c r="E112" s="150"/>
      <c r="F112" s="150"/>
      <c r="G112" s="150"/>
      <c r="H112" s="150"/>
      <c r="I112" s="150"/>
      <c r="J112" s="151">
        <f>J431</f>
        <v>0</v>
      </c>
      <c r="K112" s="9"/>
      <c r="L112" s="148"/>
      <c r="S112" s="9"/>
      <c r="T112" s="9"/>
      <c r="U112" s="9"/>
      <c r="V112" s="9"/>
      <c r="W112" s="9"/>
      <c r="X112" s="9"/>
      <c r="Y112" s="9"/>
      <c r="Z112" s="9"/>
      <c r="AA112" s="9"/>
      <c r="AB112" s="9"/>
      <c r="AC112" s="9"/>
      <c r="AD112" s="9"/>
      <c r="AE112" s="9"/>
    </row>
    <row r="113" s="10" customFormat="1" ht="19.92" customHeight="1">
      <c r="A113" s="10"/>
      <c r="B113" s="152"/>
      <c r="C113" s="10"/>
      <c r="D113" s="153" t="s">
        <v>748</v>
      </c>
      <c r="E113" s="154"/>
      <c r="F113" s="154"/>
      <c r="G113" s="154"/>
      <c r="H113" s="154"/>
      <c r="I113" s="154"/>
      <c r="J113" s="155">
        <f>J432</f>
        <v>0</v>
      </c>
      <c r="K113" s="10"/>
      <c r="L113" s="152"/>
      <c r="S113" s="10"/>
      <c r="T113" s="10"/>
      <c r="U113" s="10"/>
      <c r="V113" s="10"/>
      <c r="W113" s="10"/>
      <c r="X113" s="10"/>
      <c r="Y113" s="10"/>
      <c r="Z113" s="10"/>
      <c r="AA113" s="10"/>
      <c r="AB113" s="10"/>
      <c r="AC113" s="10"/>
      <c r="AD113" s="10"/>
      <c r="AE113" s="10"/>
    </row>
    <row r="114" s="2" customFormat="1" ht="21.84" customHeight="1">
      <c r="A114" s="38"/>
      <c r="B114" s="39"/>
      <c r="C114" s="38"/>
      <c r="D114" s="38"/>
      <c r="E114" s="38"/>
      <c r="F114" s="38"/>
      <c r="G114" s="38"/>
      <c r="H114" s="38"/>
      <c r="I114" s="38"/>
      <c r="J114" s="38"/>
      <c r="K114" s="38"/>
      <c r="L114" s="55"/>
      <c r="S114" s="38"/>
      <c r="T114" s="38"/>
      <c r="U114" s="38"/>
      <c r="V114" s="38"/>
      <c r="W114" s="38"/>
      <c r="X114" s="38"/>
      <c r="Y114" s="38"/>
      <c r="Z114" s="38"/>
      <c r="AA114" s="38"/>
      <c r="AB114" s="38"/>
      <c r="AC114" s="38"/>
      <c r="AD114" s="38"/>
      <c r="AE114" s="38"/>
    </row>
    <row r="115" s="2" customFormat="1" ht="6.96" customHeight="1">
      <c r="A115" s="38"/>
      <c r="B115" s="60"/>
      <c r="C115" s="61"/>
      <c r="D115" s="61"/>
      <c r="E115" s="61"/>
      <c r="F115" s="61"/>
      <c r="G115" s="61"/>
      <c r="H115" s="61"/>
      <c r="I115" s="61"/>
      <c r="J115" s="61"/>
      <c r="K115" s="61"/>
      <c r="L115" s="55"/>
      <c r="S115" s="38"/>
      <c r="T115" s="38"/>
      <c r="U115" s="38"/>
      <c r="V115" s="38"/>
      <c r="W115" s="38"/>
      <c r="X115" s="38"/>
      <c r="Y115" s="38"/>
      <c r="Z115" s="38"/>
      <c r="AA115" s="38"/>
      <c r="AB115" s="38"/>
      <c r="AC115" s="38"/>
      <c r="AD115" s="38"/>
      <c r="AE115" s="38"/>
    </row>
    <row r="119" s="2" customFormat="1" ht="6.96" customHeight="1">
      <c r="A119" s="38"/>
      <c r="B119" s="62"/>
      <c r="C119" s="63"/>
      <c r="D119" s="63"/>
      <c r="E119" s="63"/>
      <c r="F119" s="63"/>
      <c r="G119" s="63"/>
      <c r="H119" s="63"/>
      <c r="I119" s="63"/>
      <c r="J119" s="63"/>
      <c r="K119" s="63"/>
      <c r="L119" s="55"/>
      <c r="S119" s="38"/>
      <c r="T119" s="38"/>
      <c r="U119" s="38"/>
      <c r="V119" s="38"/>
      <c r="W119" s="38"/>
      <c r="X119" s="38"/>
      <c r="Y119" s="38"/>
      <c r="Z119" s="38"/>
      <c r="AA119" s="38"/>
      <c r="AB119" s="38"/>
      <c r="AC119" s="38"/>
      <c r="AD119" s="38"/>
      <c r="AE119" s="38"/>
    </row>
    <row r="120" s="2" customFormat="1" ht="24.96" customHeight="1">
      <c r="A120" s="38"/>
      <c r="B120" s="39"/>
      <c r="C120" s="23" t="s">
        <v>190</v>
      </c>
      <c r="D120" s="38"/>
      <c r="E120" s="38"/>
      <c r="F120" s="38"/>
      <c r="G120" s="38"/>
      <c r="H120" s="38"/>
      <c r="I120" s="38"/>
      <c r="J120" s="38"/>
      <c r="K120" s="38"/>
      <c r="L120" s="55"/>
      <c r="S120" s="38"/>
      <c r="T120" s="38"/>
      <c r="U120" s="38"/>
      <c r="V120" s="38"/>
      <c r="W120" s="38"/>
      <c r="X120" s="38"/>
      <c r="Y120" s="38"/>
      <c r="Z120" s="38"/>
      <c r="AA120" s="38"/>
      <c r="AB120" s="38"/>
      <c r="AC120" s="38"/>
      <c r="AD120" s="38"/>
      <c r="AE120" s="38"/>
    </row>
    <row r="121" s="2" customFormat="1" ht="6.96" customHeight="1">
      <c r="A121" s="38"/>
      <c r="B121" s="39"/>
      <c r="C121" s="38"/>
      <c r="D121" s="38"/>
      <c r="E121" s="38"/>
      <c r="F121" s="38"/>
      <c r="G121" s="38"/>
      <c r="H121" s="38"/>
      <c r="I121" s="38"/>
      <c r="J121" s="38"/>
      <c r="K121" s="38"/>
      <c r="L121" s="55"/>
      <c r="S121" s="38"/>
      <c r="T121" s="38"/>
      <c r="U121" s="38"/>
      <c r="V121" s="38"/>
      <c r="W121" s="38"/>
      <c r="X121" s="38"/>
      <c r="Y121" s="38"/>
      <c r="Z121" s="38"/>
      <c r="AA121" s="38"/>
      <c r="AB121" s="38"/>
      <c r="AC121" s="38"/>
      <c r="AD121" s="38"/>
      <c r="AE121" s="38"/>
    </row>
    <row r="122" s="2" customFormat="1" ht="12" customHeight="1">
      <c r="A122" s="38"/>
      <c r="B122" s="39"/>
      <c r="C122" s="32" t="s">
        <v>15</v>
      </c>
      <c r="D122" s="38"/>
      <c r="E122" s="38"/>
      <c r="F122" s="38"/>
      <c r="G122" s="38"/>
      <c r="H122" s="38"/>
      <c r="I122" s="38"/>
      <c r="J122" s="38"/>
      <c r="K122" s="38"/>
      <c r="L122" s="55"/>
      <c r="S122" s="38"/>
      <c r="T122" s="38"/>
      <c r="U122" s="38"/>
      <c r="V122" s="38"/>
      <c r="W122" s="38"/>
      <c r="X122" s="38"/>
      <c r="Y122" s="38"/>
      <c r="Z122" s="38"/>
      <c r="AA122" s="38"/>
      <c r="AB122" s="38"/>
      <c r="AC122" s="38"/>
      <c r="AD122" s="38"/>
      <c r="AE122" s="38"/>
    </row>
    <row r="123" s="2" customFormat="1" ht="16.5" customHeight="1">
      <c r="A123" s="38"/>
      <c r="B123" s="39"/>
      <c r="C123" s="38"/>
      <c r="D123" s="38"/>
      <c r="E123" s="129" t="str">
        <f>E7</f>
        <v>SN Žireč</v>
      </c>
      <c r="F123" s="32"/>
      <c r="G123" s="32"/>
      <c r="H123" s="32"/>
      <c r="I123" s="38"/>
      <c r="J123" s="38"/>
      <c r="K123" s="38"/>
      <c r="L123" s="55"/>
      <c r="S123" s="38"/>
      <c r="T123" s="38"/>
      <c r="U123" s="38"/>
      <c r="V123" s="38"/>
      <c r="W123" s="38"/>
      <c r="X123" s="38"/>
      <c r="Y123" s="38"/>
      <c r="Z123" s="38"/>
      <c r="AA123" s="38"/>
      <c r="AB123" s="38"/>
      <c r="AC123" s="38"/>
      <c r="AD123" s="38"/>
      <c r="AE123" s="38"/>
    </row>
    <row r="124" s="1" customFormat="1" ht="12" customHeight="1">
      <c r="B124" s="22"/>
      <c r="C124" s="32" t="s">
        <v>171</v>
      </c>
      <c r="L124" s="22"/>
    </row>
    <row r="125" s="2" customFormat="1" ht="16.5" customHeight="1">
      <c r="A125" s="38"/>
      <c r="B125" s="39"/>
      <c r="C125" s="38"/>
      <c r="D125" s="38"/>
      <c r="E125" s="129" t="s">
        <v>740</v>
      </c>
      <c r="F125" s="38"/>
      <c r="G125" s="38"/>
      <c r="H125" s="38"/>
      <c r="I125" s="38"/>
      <c r="J125" s="38"/>
      <c r="K125" s="38"/>
      <c r="L125" s="55"/>
      <c r="S125" s="38"/>
      <c r="T125" s="38"/>
      <c r="U125" s="38"/>
      <c r="V125" s="38"/>
      <c r="W125" s="38"/>
      <c r="X125" s="38"/>
      <c r="Y125" s="38"/>
      <c r="Z125" s="38"/>
      <c r="AA125" s="38"/>
      <c r="AB125" s="38"/>
      <c r="AC125" s="38"/>
      <c r="AD125" s="38"/>
      <c r="AE125" s="38"/>
    </row>
    <row r="126" s="2" customFormat="1" ht="12" customHeight="1">
      <c r="A126" s="38"/>
      <c r="B126" s="39"/>
      <c r="C126" s="32" t="s">
        <v>173</v>
      </c>
      <c r="D126" s="38"/>
      <c r="E126" s="38"/>
      <c r="F126" s="38"/>
      <c r="G126" s="38"/>
      <c r="H126" s="38"/>
      <c r="I126" s="38"/>
      <c r="J126" s="38"/>
      <c r="K126" s="38"/>
      <c r="L126" s="55"/>
      <c r="S126" s="38"/>
      <c r="T126" s="38"/>
      <c r="U126" s="38"/>
      <c r="V126" s="38"/>
      <c r="W126" s="38"/>
      <c r="X126" s="38"/>
      <c r="Y126" s="38"/>
      <c r="Z126" s="38"/>
      <c r="AA126" s="38"/>
      <c r="AB126" s="38"/>
      <c r="AC126" s="38"/>
      <c r="AD126" s="38"/>
      <c r="AE126" s="38"/>
    </row>
    <row r="127" s="2" customFormat="1" ht="16.5" customHeight="1">
      <c r="A127" s="38"/>
      <c r="B127" s="39"/>
      <c r="C127" s="38"/>
      <c r="D127" s="38"/>
      <c r="E127" s="67" t="str">
        <f>E11</f>
        <v>SO 03.1 - Spodní výpust</v>
      </c>
      <c r="F127" s="38"/>
      <c r="G127" s="38"/>
      <c r="H127" s="38"/>
      <c r="I127" s="38"/>
      <c r="J127" s="38"/>
      <c r="K127" s="38"/>
      <c r="L127" s="55"/>
      <c r="S127" s="38"/>
      <c r="T127" s="38"/>
      <c r="U127" s="38"/>
      <c r="V127" s="38"/>
      <c r="W127" s="38"/>
      <c r="X127" s="38"/>
      <c r="Y127" s="38"/>
      <c r="Z127" s="38"/>
      <c r="AA127" s="38"/>
      <c r="AB127" s="38"/>
      <c r="AC127" s="38"/>
      <c r="AD127" s="38"/>
      <c r="AE127" s="38"/>
    </row>
    <row r="128" s="2" customFormat="1" ht="6.96" customHeight="1">
      <c r="A128" s="38"/>
      <c r="B128" s="39"/>
      <c r="C128" s="38"/>
      <c r="D128" s="38"/>
      <c r="E128" s="38"/>
      <c r="F128" s="38"/>
      <c r="G128" s="38"/>
      <c r="H128" s="38"/>
      <c r="I128" s="38"/>
      <c r="J128" s="38"/>
      <c r="K128" s="38"/>
      <c r="L128" s="55"/>
      <c r="S128" s="38"/>
      <c r="T128" s="38"/>
      <c r="U128" s="38"/>
      <c r="V128" s="38"/>
      <c r="W128" s="38"/>
      <c r="X128" s="38"/>
      <c r="Y128" s="38"/>
      <c r="Z128" s="38"/>
      <c r="AA128" s="38"/>
      <c r="AB128" s="38"/>
      <c r="AC128" s="38"/>
      <c r="AD128" s="38"/>
      <c r="AE128" s="38"/>
    </row>
    <row r="129" s="2" customFormat="1" ht="12" customHeight="1">
      <c r="A129" s="38"/>
      <c r="B129" s="39"/>
      <c r="C129" s="32" t="s">
        <v>19</v>
      </c>
      <c r="D129" s="38"/>
      <c r="E129" s="38"/>
      <c r="F129" s="27" t="str">
        <f>F14</f>
        <v xml:space="preserve"> </v>
      </c>
      <c r="G129" s="38"/>
      <c r="H129" s="38"/>
      <c r="I129" s="32" t="s">
        <v>21</v>
      </c>
      <c r="J129" s="69" t="str">
        <f>IF(J14="","",J14)</f>
        <v>17. 12. 2018</v>
      </c>
      <c r="K129" s="38"/>
      <c r="L129" s="55"/>
      <c r="S129" s="38"/>
      <c r="T129" s="38"/>
      <c r="U129" s="38"/>
      <c r="V129" s="38"/>
      <c r="W129" s="38"/>
      <c r="X129" s="38"/>
      <c r="Y129" s="38"/>
      <c r="Z129" s="38"/>
      <c r="AA129" s="38"/>
      <c r="AB129" s="38"/>
      <c r="AC129" s="38"/>
      <c r="AD129" s="38"/>
      <c r="AE129" s="38"/>
    </row>
    <row r="130" s="2" customFormat="1" ht="6.96" customHeight="1">
      <c r="A130" s="38"/>
      <c r="B130" s="39"/>
      <c r="C130" s="38"/>
      <c r="D130" s="38"/>
      <c r="E130" s="38"/>
      <c r="F130" s="38"/>
      <c r="G130" s="38"/>
      <c r="H130" s="38"/>
      <c r="I130" s="38"/>
      <c r="J130" s="38"/>
      <c r="K130" s="38"/>
      <c r="L130" s="55"/>
      <c r="S130" s="38"/>
      <c r="T130" s="38"/>
      <c r="U130" s="38"/>
      <c r="V130" s="38"/>
      <c r="W130" s="38"/>
      <c r="X130" s="38"/>
      <c r="Y130" s="38"/>
      <c r="Z130" s="38"/>
      <c r="AA130" s="38"/>
      <c r="AB130" s="38"/>
      <c r="AC130" s="38"/>
      <c r="AD130" s="38"/>
      <c r="AE130" s="38"/>
    </row>
    <row r="131" s="2" customFormat="1" ht="25.65" customHeight="1">
      <c r="A131" s="38"/>
      <c r="B131" s="39"/>
      <c r="C131" s="32" t="s">
        <v>23</v>
      </c>
      <c r="D131" s="38"/>
      <c r="E131" s="38"/>
      <c r="F131" s="27" t="str">
        <f>E17</f>
        <v>Povodí Labe, státní podnik</v>
      </c>
      <c r="G131" s="38"/>
      <c r="H131" s="38"/>
      <c r="I131" s="32" t="s">
        <v>31</v>
      </c>
      <c r="J131" s="36" t="str">
        <f>E23</f>
        <v>Sweco Hydroprojekt a.s.</v>
      </c>
      <c r="K131" s="38"/>
      <c r="L131" s="55"/>
      <c r="S131" s="38"/>
      <c r="T131" s="38"/>
      <c r="U131" s="38"/>
      <c r="V131" s="38"/>
      <c r="W131" s="38"/>
      <c r="X131" s="38"/>
      <c r="Y131" s="38"/>
      <c r="Z131" s="38"/>
      <c r="AA131" s="38"/>
      <c r="AB131" s="38"/>
      <c r="AC131" s="38"/>
      <c r="AD131" s="38"/>
      <c r="AE131" s="38"/>
    </row>
    <row r="132" s="2" customFormat="1" ht="15.15" customHeight="1">
      <c r="A132" s="38"/>
      <c r="B132" s="39"/>
      <c r="C132" s="32" t="s">
        <v>29</v>
      </c>
      <c r="D132" s="38"/>
      <c r="E132" s="38"/>
      <c r="F132" s="27" t="str">
        <f>IF(E20="","",E20)</f>
        <v>Vyplň údaj</v>
      </c>
      <c r="G132" s="38"/>
      <c r="H132" s="38"/>
      <c r="I132" s="32" t="s">
        <v>36</v>
      </c>
      <c r="J132" s="36" t="str">
        <f>E26</f>
        <v xml:space="preserve"> </v>
      </c>
      <c r="K132" s="38"/>
      <c r="L132" s="55"/>
      <c r="S132" s="38"/>
      <c r="T132" s="38"/>
      <c r="U132" s="38"/>
      <c r="V132" s="38"/>
      <c r="W132" s="38"/>
      <c r="X132" s="38"/>
      <c r="Y132" s="38"/>
      <c r="Z132" s="38"/>
      <c r="AA132" s="38"/>
      <c r="AB132" s="38"/>
      <c r="AC132" s="38"/>
      <c r="AD132" s="38"/>
      <c r="AE132" s="38"/>
    </row>
    <row r="133" s="2" customFormat="1" ht="10.32" customHeight="1">
      <c r="A133" s="38"/>
      <c r="B133" s="39"/>
      <c r="C133" s="38"/>
      <c r="D133" s="38"/>
      <c r="E133" s="38"/>
      <c r="F133" s="38"/>
      <c r="G133" s="38"/>
      <c r="H133" s="38"/>
      <c r="I133" s="38"/>
      <c r="J133" s="38"/>
      <c r="K133" s="38"/>
      <c r="L133" s="55"/>
      <c r="S133" s="38"/>
      <c r="T133" s="38"/>
      <c r="U133" s="38"/>
      <c r="V133" s="38"/>
      <c r="W133" s="38"/>
      <c r="X133" s="38"/>
      <c r="Y133" s="38"/>
      <c r="Z133" s="38"/>
      <c r="AA133" s="38"/>
      <c r="AB133" s="38"/>
      <c r="AC133" s="38"/>
      <c r="AD133" s="38"/>
      <c r="AE133" s="38"/>
    </row>
    <row r="134" s="11" customFormat="1" ht="29.28" customHeight="1">
      <c r="A134" s="156"/>
      <c r="B134" s="157"/>
      <c r="C134" s="158" t="s">
        <v>191</v>
      </c>
      <c r="D134" s="159" t="s">
        <v>64</v>
      </c>
      <c r="E134" s="159" t="s">
        <v>60</v>
      </c>
      <c r="F134" s="159" t="s">
        <v>61</v>
      </c>
      <c r="G134" s="159" t="s">
        <v>192</v>
      </c>
      <c r="H134" s="159" t="s">
        <v>193</v>
      </c>
      <c r="I134" s="159" t="s">
        <v>194</v>
      </c>
      <c r="J134" s="159" t="s">
        <v>178</v>
      </c>
      <c r="K134" s="160" t="s">
        <v>195</v>
      </c>
      <c r="L134" s="161"/>
      <c r="M134" s="86" t="s">
        <v>1</v>
      </c>
      <c r="N134" s="87" t="s">
        <v>43</v>
      </c>
      <c r="O134" s="87" t="s">
        <v>196</v>
      </c>
      <c r="P134" s="87" t="s">
        <v>197</v>
      </c>
      <c r="Q134" s="87" t="s">
        <v>198</v>
      </c>
      <c r="R134" s="87" t="s">
        <v>199</v>
      </c>
      <c r="S134" s="87" t="s">
        <v>200</v>
      </c>
      <c r="T134" s="88" t="s">
        <v>201</v>
      </c>
      <c r="U134" s="156"/>
      <c r="V134" s="156"/>
      <c r="W134" s="156"/>
      <c r="X134" s="156"/>
      <c r="Y134" s="156"/>
      <c r="Z134" s="156"/>
      <c r="AA134" s="156"/>
      <c r="AB134" s="156"/>
      <c r="AC134" s="156"/>
      <c r="AD134" s="156"/>
      <c r="AE134" s="156"/>
    </row>
    <row r="135" s="2" customFormat="1" ht="22.8" customHeight="1">
      <c r="A135" s="38"/>
      <c r="B135" s="39"/>
      <c r="C135" s="93" t="s">
        <v>202</v>
      </c>
      <c r="D135" s="38"/>
      <c r="E135" s="38"/>
      <c r="F135" s="38"/>
      <c r="G135" s="38"/>
      <c r="H135" s="38"/>
      <c r="I135" s="38"/>
      <c r="J135" s="162">
        <f>BK135</f>
        <v>0</v>
      </c>
      <c r="K135" s="38"/>
      <c r="L135" s="39"/>
      <c r="M135" s="89"/>
      <c r="N135" s="73"/>
      <c r="O135" s="90"/>
      <c r="P135" s="163">
        <f>P136+P354+P431</f>
        <v>0</v>
      </c>
      <c r="Q135" s="90"/>
      <c r="R135" s="163">
        <f>R136+R354+R431</f>
        <v>63.370895628</v>
      </c>
      <c r="S135" s="90"/>
      <c r="T135" s="164">
        <f>T136+T354+T431</f>
        <v>20</v>
      </c>
      <c r="U135" s="38"/>
      <c r="V135" s="38"/>
      <c r="W135" s="38"/>
      <c r="X135" s="38"/>
      <c r="Y135" s="38"/>
      <c r="Z135" s="38"/>
      <c r="AA135" s="38"/>
      <c r="AB135" s="38"/>
      <c r="AC135" s="38"/>
      <c r="AD135" s="38"/>
      <c r="AE135" s="38"/>
      <c r="AT135" s="19" t="s">
        <v>78</v>
      </c>
      <c r="AU135" s="19" t="s">
        <v>180</v>
      </c>
      <c r="BK135" s="165">
        <f>BK136+BK354+BK431</f>
        <v>0</v>
      </c>
    </row>
    <row r="136" s="12" customFormat="1" ht="25.92" customHeight="1">
      <c r="A136" s="12"/>
      <c r="B136" s="166"/>
      <c r="C136" s="12"/>
      <c r="D136" s="167" t="s">
        <v>78</v>
      </c>
      <c r="E136" s="168" t="s">
        <v>203</v>
      </c>
      <c r="F136" s="168" t="s">
        <v>204</v>
      </c>
      <c r="G136" s="12"/>
      <c r="H136" s="12"/>
      <c r="I136" s="169"/>
      <c r="J136" s="170">
        <f>BK136</f>
        <v>0</v>
      </c>
      <c r="K136" s="12"/>
      <c r="L136" s="166"/>
      <c r="M136" s="171"/>
      <c r="N136" s="172"/>
      <c r="O136" s="172"/>
      <c r="P136" s="173">
        <f>P137+P166+P195+P220+P241+P257+P336+P351</f>
        <v>0</v>
      </c>
      <c r="Q136" s="172"/>
      <c r="R136" s="173">
        <f>R137+R166+R195+R220+R241+R257+R336+R351</f>
        <v>55.020753628000001</v>
      </c>
      <c r="S136" s="172"/>
      <c r="T136" s="174">
        <f>T137+T166+T195+T220+T241+T257+T336+T351</f>
        <v>20</v>
      </c>
      <c r="U136" s="12"/>
      <c r="V136" s="12"/>
      <c r="W136" s="12"/>
      <c r="X136" s="12"/>
      <c r="Y136" s="12"/>
      <c r="Z136" s="12"/>
      <c r="AA136" s="12"/>
      <c r="AB136" s="12"/>
      <c r="AC136" s="12"/>
      <c r="AD136" s="12"/>
      <c r="AE136" s="12"/>
      <c r="AR136" s="167" t="s">
        <v>86</v>
      </c>
      <c r="AT136" s="175" t="s">
        <v>78</v>
      </c>
      <c r="AU136" s="175" t="s">
        <v>79</v>
      </c>
      <c r="AY136" s="167" t="s">
        <v>205</v>
      </c>
      <c r="BK136" s="176">
        <f>BK137+BK166+BK195+BK220+BK241+BK257+BK336+BK351</f>
        <v>0</v>
      </c>
    </row>
    <row r="137" s="12" customFormat="1" ht="22.8" customHeight="1">
      <c r="A137" s="12"/>
      <c r="B137" s="166"/>
      <c r="C137" s="12"/>
      <c r="D137" s="167" t="s">
        <v>78</v>
      </c>
      <c r="E137" s="177" t="s">
        <v>86</v>
      </c>
      <c r="F137" s="177" t="s">
        <v>206</v>
      </c>
      <c r="G137" s="12"/>
      <c r="H137" s="12"/>
      <c r="I137" s="169"/>
      <c r="J137" s="178">
        <f>BK137</f>
        <v>0</v>
      </c>
      <c r="K137" s="12"/>
      <c r="L137" s="166"/>
      <c r="M137" s="171"/>
      <c r="N137" s="172"/>
      <c r="O137" s="172"/>
      <c r="P137" s="173">
        <f>SUM(P138:P165)</f>
        <v>0</v>
      </c>
      <c r="Q137" s="172"/>
      <c r="R137" s="173">
        <f>SUM(R138:R165)</f>
        <v>0</v>
      </c>
      <c r="S137" s="172"/>
      <c r="T137" s="174">
        <f>SUM(T138:T165)</f>
        <v>0</v>
      </c>
      <c r="U137" s="12"/>
      <c r="V137" s="12"/>
      <c r="W137" s="12"/>
      <c r="X137" s="12"/>
      <c r="Y137" s="12"/>
      <c r="Z137" s="12"/>
      <c r="AA137" s="12"/>
      <c r="AB137" s="12"/>
      <c r="AC137" s="12"/>
      <c r="AD137" s="12"/>
      <c r="AE137" s="12"/>
      <c r="AR137" s="167" t="s">
        <v>86</v>
      </c>
      <c r="AT137" s="175" t="s">
        <v>78</v>
      </c>
      <c r="AU137" s="175" t="s">
        <v>86</v>
      </c>
      <c r="AY137" s="167" t="s">
        <v>205</v>
      </c>
      <c r="BK137" s="176">
        <f>SUM(BK138:BK165)</f>
        <v>0</v>
      </c>
    </row>
    <row r="138" s="2" customFormat="1" ht="24.15" customHeight="1">
      <c r="A138" s="38"/>
      <c r="B138" s="179"/>
      <c r="C138" s="180" t="s">
        <v>86</v>
      </c>
      <c r="D138" s="180" t="s">
        <v>207</v>
      </c>
      <c r="E138" s="181" t="s">
        <v>749</v>
      </c>
      <c r="F138" s="182" t="s">
        <v>750</v>
      </c>
      <c r="G138" s="183" t="s">
        <v>233</v>
      </c>
      <c r="H138" s="184">
        <v>145.84</v>
      </c>
      <c r="I138" s="185"/>
      <c r="J138" s="184">
        <f>ROUND(I138*H138,2)</f>
        <v>0</v>
      </c>
      <c r="K138" s="182" t="s">
        <v>234</v>
      </c>
      <c r="L138" s="39"/>
      <c r="M138" s="186" t="s">
        <v>1</v>
      </c>
      <c r="N138" s="187" t="s">
        <v>44</v>
      </c>
      <c r="O138" s="77"/>
      <c r="P138" s="188">
        <f>O138*H138</f>
        <v>0</v>
      </c>
      <c r="Q138" s="188">
        <v>0</v>
      </c>
      <c r="R138" s="188">
        <f>Q138*H138</f>
        <v>0</v>
      </c>
      <c r="S138" s="188">
        <v>0</v>
      </c>
      <c r="T138" s="189">
        <f>S138*H138</f>
        <v>0</v>
      </c>
      <c r="U138" s="38"/>
      <c r="V138" s="38"/>
      <c r="W138" s="38"/>
      <c r="X138" s="38"/>
      <c r="Y138" s="38"/>
      <c r="Z138" s="38"/>
      <c r="AA138" s="38"/>
      <c r="AB138" s="38"/>
      <c r="AC138" s="38"/>
      <c r="AD138" s="38"/>
      <c r="AE138" s="38"/>
      <c r="AR138" s="190" t="s">
        <v>212</v>
      </c>
      <c r="AT138" s="190" t="s">
        <v>207</v>
      </c>
      <c r="AU138" s="190" t="s">
        <v>88</v>
      </c>
      <c r="AY138" s="19" t="s">
        <v>205</v>
      </c>
      <c r="BE138" s="191">
        <f>IF(N138="základní",J138,0)</f>
        <v>0</v>
      </c>
      <c r="BF138" s="191">
        <f>IF(N138="snížená",J138,0)</f>
        <v>0</v>
      </c>
      <c r="BG138" s="191">
        <f>IF(N138="zákl. přenesená",J138,0)</f>
        <v>0</v>
      </c>
      <c r="BH138" s="191">
        <f>IF(N138="sníž. přenesená",J138,0)</f>
        <v>0</v>
      </c>
      <c r="BI138" s="191">
        <f>IF(N138="nulová",J138,0)</f>
        <v>0</v>
      </c>
      <c r="BJ138" s="19" t="s">
        <v>86</v>
      </c>
      <c r="BK138" s="191">
        <f>ROUND(I138*H138,2)</f>
        <v>0</v>
      </c>
      <c r="BL138" s="19" t="s">
        <v>212</v>
      </c>
      <c r="BM138" s="190" t="s">
        <v>751</v>
      </c>
    </row>
    <row r="139" s="2" customFormat="1">
      <c r="A139" s="38"/>
      <c r="B139" s="39"/>
      <c r="C139" s="38"/>
      <c r="D139" s="192" t="s">
        <v>214</v>
      </c>
      <c r="E139" s="38"/>
      <c r="F139" s="193" t="s">
        <v>752</v>
      </c>
      <c r="G139" s="38"/>
      <c r="H139" s="38"/>
      <c r="I139" s="194"/>
      <c r="J139" s="38"/>
      <c r="K139" s="38"/>
      <c r="L139" s="39"/>
      <c r="M139" s="195"/>
      <c r="N139" s="196"/>
      <c r="O139" s="77"/>
      <c r="P139" s="77"/>
      <c r="Q139" s="77"/>
      <c r="R139" s="77"/>
      <c r="S139" s="77"/>
      <c r="T139" s="78"/>
      <c r="U139" s="38"/>
      <c r="V139" s="38"/>
      <c r="W139" s="38"/>
      <c r="X139" s="38"/>
      <c r="Y139" s="38"/>
      <c r="Z139" s="38"/>
      <c r="AA139" s="38"/>
      <c r="AB139" s="38"/>
      <c r="AC139" s="38"/>
      <c r="AD139" s="38"/>
      <c r="AE139" s="38"/>
      <c r="AT139" s="19" t="s">
        <v>214</v>
      </c>
      <c r="AU139" s="19" t="s">
        <v>88</v>
      </c>
    </row>
    <row r="140" s="2" customFormat="1">
      <c r="A140" s="38"/>
      <c r="B140" s="39"/>
      <c r="C140" s="38"/>
      <c r="D140" s="192" t="s">
        <v>237</v>
      </c>
      <c r="E140" s="38"/>
      <c r="F140" s="197" t="s">
        <v>753</v>
      </c>
      <c r="G140" s="38"/>
      <c r="H140" s="38"/>
      <c r="I140" s="194"/>
      <c r="J140" s="38"/>
      <c r="K140" s="38"/>
      <c r="L140" s="39"/>
      <c r="M140" s="195"/>
      <c r="N140" s="196"/>
      <c r="O140" s="77"/>
      <c r="P140" s="77"/>
      <c r="Q140" s="77"/>
      <c r="R140" s="77"/>
      <c r="S140" s="77"/>
      <c r="T140" s="78"/>
      <c r="U140" s="38"/>
      <c r="V140" s="38"/>
      <c r="W140" s="38"/>
      <c r="X140" s="38"/>
      <c r="Y140" s="38"/>
      <c r="Z140" s="38"/>
      <c r="AA140" s="38"/>
      <c r="AB140" s="38"/>
      <c r="AC140" s="38"/>
      <c r="AD140" s="38"/>
      <c r="AE140" s="38"/>
      <c r="AT140" s="19" t="s">
        <v>237</v>
      </c>
      <c r="AU140" s="19" t="s">
        <v>88</v>
      </c>
    </row>
    <row r="141" s="15" customFormat="1">
      <c r="A141" s="15"/>
      <c r="B141" s="223"/>
      <c r="C141" s="15"/>
      <c r="D141" s="192" t="s">
        <v>218</v>
      </c>
      <c r="E141" s="224" t="s">
        <v>1</v>
      </c>
      <c r="F141" s="225" t="s">
        <v>754</v>
      </c>
      <c r="G141" s="15"/>
      <c r="H141" s="224" t="s">
        <v>1</v>
      </c>
      <c r="I141" s="226"/>
      <c r="J141" s="15"/>
      <c r="K141" s="15"/>
      <c r="L141" s="223"/>
      <c r="M141" s="227"/>
      <c r="N141" s="228"/>
      <c r="O141" s="228"/>
      <c r="P141" s="228"/>
      <c r="Q141" s="228"/>
      <c r="R141" s="228"/>
      <c r="S141" s="228"/>
      <c r="T141" s="229"/>
      <c r="U141" s="15"/>
      <c r="V141" s="15"/>
      <c r="W141" s="15"/>
      <c r="X141" s="15"/>
      <c r="Y141" s="15"/>
      <c r="Z141" s="15"/>
      <c r="AA141" s="15"/>
      <c r="AB141" s="15"/>
      <c r="AC141" s="15"/>
      <c r="AD141" s="15"/>
      <c r="AE141" s="15"/>
      <c r="AT141" s="224" t="s">
        <v>218</v>
      </c>
      <c r="AU141" s="224" t="s">
        <v>88</v>
      </c>
      <c r="AV141" s="15" t="s">
        <v>86</v>
      </c>
      <c r="AW141" s="15" t="s">
        <v>35</v>
      </c>
      <c r="AX141" s="15" t="s">
        <v>79</v>
      </c>
      <c r="AY141" s="224" t="s">
        <v>205</v>
      </c>
    </row>
    <row r="142" s="13" customFormat="1">
      <c r="A142" s="13"/>
      <c r="B142" s="198"/>
      <c r="C142" s="13"/>
      <c r="D142" s="192" t="s">
        <v>218</v>
      </c>
      <c r="E142" s="199" t="s">
        <v>1</v>
      </c>
      <c r="F142" s="200" t="s">
        <v>755</v>
      </c>
      <c r="G142" s="13"/>
      <c r="H142" s="201">
        <v>145.84</v>
      </c>
      <c r="I142" s="202"/>
      <c r="J142" s="13"/>
      <c r="K142" s="13"/>
      <c r="L142" s="198"/>
      <c r="M142" s="203"/>
      <c r="N142" s="204"/>
      <c r="O142" s="204"/>
      <c r="P142" s="204"/>
      <c r="Q142" s="204"/>
      <c r="R142" s="204"/>
      <c r="S142" s="204"/>
      <c r="T142" s="205"/>
      <c r="U142" s="13"/>
      <c r="V142" s="13"/>
      <c r="W142" s="13"/>
      <c r="X142" s="13"/>
      <c r="Y142" s="13"/>
      <c r="Z142" s="13"/>
      <c r="AA142" s="13"/>
      <c r="AB142" s="13"/>
      <c r="AC142" s="13"/>
      <c r="AD142" s="13"/>
      <c r="AE142" s="13"/>
      <c r="AT142" s="199" t="s">
        <v>218</v>
      </c>
      <c r="AU142" s="199" t="s">
        <v>88</v>
      </c>
      <c r="AV142" s="13" t="s">
        <v>88</v>
      </c>
      <c r="AW142" s="13" t="s">
        <v>35</v>
      </c>
      <c r="AX142" s="13" t="s">
        <v>79</v>
      </c>
      <c r="AY142" s="199" t="s">
        <v>205</v>
      </c>
    </row>
    <row r="143" s="14" customFormat="1">
      <c r="A143" s="14"/>
      <c r="B143" s="206"/>
      <c r="C143" s="14"/>
      <c r="D143" s="192" t="s">
        <v>218</v>
      </c>
      <c r="E143" s="207" t="s">
        <v>1</v>
      </c>
      <c r="F143" s="208" t="s">
        <v>220</v>
      </c>
      <c r="G143" s="14"/>
      <c r="H143" s="209">
        <v>145.84</v>
      </c>
      <c r="I143" s="210"/>
      <c r="J143" s="14"/>
      <c r="K143" s="14"/>
      <c r="L143" s="206"/>
      <c r="M143" s="211"/>
      <c r="N143" s="212"/>
      <c r="O143" s="212"/>
      <c r="P143" s="212"/>
      <c r="Q143" s="212"/>
      <c r="R143" s="212"/>
      <c r="S143" s="212"/>
      <c r="T143" s="213"/>
      <c r="U143" s="14"/>
      <c r="V143" s="14"/>
      <c r="W143" s="14"/>
      <c r="X143" s="14"/>
      <c r="Y143" s="14"/>
      <c r="Z143" s="14"/>
      <c r="AA143" s="14"/>
      <c r="AB143" s="14"/>
      <c r="AC143" s="14"/>
      <c r="AD143" s="14"/>
      <c r="AE143" s="14"/>
      <c r="AT143" s="207" t="s">
        <v>218</v>
      </c>
      <c r="AU143" s="207" t="s">
        <v>88</v>
      </c>
      <c r="AV143" s="14" t="s">
        <v>212</v>
      </c>
      <c r="AW143" s="14" t="s">
        <v>35</v>
      </c>
      <c r="AX143" s="14" t="s">
        <v>86</v>
      </c>
      <c r="AY143" s="207" t="s">
        <v>205</v>
      </c>
    </row>
    <row r="144" s="2" customFormat="1" ht="24.15" customHeight="1">
      <c r="A144" s="38"/>
      <c r="B144" s="179"/>
      <c r="C144" s="180" t="s">
        <v>88</v>
      </c>
      <c r="D144" s="180" t="s">
        <v>207</v>
      </c>
      <c r="E144" s="181" t="s">
        <v>242</v>
      </c>
      <c r="F144" s="182" t="s">
        <v>243</v>
      </c>
      <c r="G144" s="183" t="s">
        <v>233</v>
      </c>
      <c r="H144" s="184">
        <v>115.81999999999999</v>
      </c>
      <c r="I144" s="185"/>
      <c r="J144" s="184">
        <f>ROUND(I144*H144,2)</f>
        <v>0</v>
      </c>
      <c r="K144" s="182" t="s">
        <v>234</v>
      </c>
      <c r="L144" s="39"/>
      <c r="M144" s="186" t="s">
        <v>1</v>
      </c>
      <c r="N144" s="187" t="s">
        <v>44</v>
      </c>
      <c r="O144" s="77"/>
      <c r="P144" s="188">
        <f>O144*H144</f>
        <v>0</v>
      </c>
      <c r="Q144" s="188">
        <v>0</v>
      </c>
      <c r="R144" s="188">
        <f>Q144*H144</f>
        <v>0</v>
      </c>
      <c r="S144" s="188">
        <v>0</v>
      </c>
      <c r="T144" s="189">
        <f>S144*H144</f>
        <v>0</v>
      </c>
      <c r="U144" s="38"/>
      <c r="V144" s="38"/>
      <c r="W144" s="38"/>
      <c r="X144" s="38"/>
      <c r="Y144" s="38"/>
      <c r="Z144" s="38"/>
      <c r="AA144" s="38"/>
      <c r="AB144" s="38"/>
      <c r="AC144" s="38"/>
      <c r="AD144" s="38"/>
      <c r="AE144" s="38"/>
      <c r="AR144" s="190" t="s">
        <v>212</v>
      </c>
      <c r="AT144" s="190" t="s">
        <v>207</v>
      </c>
      <c r="AU144" s="190" t="s">
        <v>88</v>
      </c>
      <c r="AY144" s="19" t="s">
        <v>205</v>
      </c>
      <c r="BE144" s="191">
        <f>IF(N144="základní",J144,0)</f>
        <v>0</v>
      </c>
      <c r="BF144" s="191">
        <f>IF(N144="snížená",J144,0)</f>
        <v>0</v>
      </c>
      <c r="BG144" s="191">
        <f>IF(N144="zákl. přenesená",J144,0)</f>
        <v>0</v>
      </c>
      <c r="BH144" s="191">
        <f>IF(N144="sníž. přenesená",J144,0)</f>
        <v>0</v>
      </c>
      <c r="BI144" s="191">
        <f>IF(N144="nulová",J144,0)</f>
        <v>0</v>
      </c>
      <c r="BJ144" s="19" t="s">
        <v>86</v>
      </c>
      <c r="BK144" s="191">
        <f>ROUND(I144*H144,2)</f>
        <v>0</v>
      </c>
      <c r="BL144" s="19" t="s">
        <v>212</v>
      </c>
      <c r="BM144" s="190" t="s">
        <v>756</v>
      </c>
    </row>
    <row r="145" s="2" customFormat="1">
      <c r="A145" s="38"/>
      <c r="B145" s="39"/>
      <c r="C145" s="38"/>
      <c r="D145" s="192" t="s">
        <v>214</v>
      </c>
      <c r="E145" s="38"/>
      <c r="F145" s="193" t="s">
        <v>757</v>
      </c>
      <c r="G145" s="38"/>
      <c r="H145" s="38"/>
      <c r="I145" s="194"/>
      <c r="J145" s="38"/>
      <c r="K145" s="38"/>
      <c r="L145" s="39"/>
      <c r="M145" s="195"/>
      <c r="N145" s="196"/>
      <c r="O145" s="77"/>
      <c r="P145" s="77"/>
      <c r="Q145" s="77"/>
      <c r="R145" s="77"/>
      <c r="S145" s="77"/>
      <c r="T145" s="78"/>
      <c r="U145" s="38"/>
      <c r="V145" s="38"/>
      <c r="W145" s="38"/>
      <c r="X145" s="38"/>
      <c r="Y145" s="38"/>
      <c r="Z145" s="38"/>
      <c r="AA145" s="38"/>
      <c r="AB145" s="38"/>
      <c r="AC145" s="38"/>
      <c r="AD145" s="38"/>
      <c r="AE145" s="38"/>
      <c r="AT145" s="19" t="s">
        <v>214</v>
      </c>
      <c r="AU145" s="19" t="s">
        <v>88</v>
      </c>
    </row>
    <row r="146" s="2" customFormat="1">
      <c r="A146" s="38"/>
      <c r="B146" s="39"/>
      <c r="C146" s="38"/>
      <c r="D146" s="192" t="s">
        <v>237</v>
      </c>
      <c r="E146" s="38"/>
      <c r="F146" s="197" t="s">
        <v>758</v>
      </c>
      <c r="G146" s="38"/>
      <c r="H146" s="38"/>
      <c r="I146" s="194"/>
      <c r="J146" s="38"/>
      <c r="K146" s="38"/>
      <c r="L146" s="39"/>
      <c r="M146" s="195"/>
      <c r="N146" s="196"/>
      <c r="O146" s="77"/>
      <c r="P146" s="77"/>
      <c r="Q146" s="77"/>
      <c r="R146" s="77"/>
      <c r="S146" s="77"/>
      <c r="T146" s="78"/>
      <c r="U146" s="38"/>
      <c r="V146" s="38"/>
      <c r="W146" s="38"/>
      <c r="X146" s="38"/>
      <c r="Y146" s="38"/>
      <c r="Z146" s="38"/>
      <c r="AA146" s="38"/>
      <c r="AB146" s="38"/>
      <c r="AC146" s="38"/>
      <c r="AD146" s="38"/>
      <c r="AE146" s="38"/>
      <c r="AT146" s="19" t="s">
        <v>237</v>
      </c>
      <c r="AU146" s="19" t="s">
        <v>88</v>
      </c>
    </row>
    <row r="147" s="15" customFormat="1">
      <c r="A147" s="15"/>
      <c r="B147" s="223"/>
      <c r="C147" s="15"/>
      <c r="D147" s="192" t="s">
        <v>218</v>
      </c>
      <c r="E147" s="224" t="s">
        <v>1</v>
      </c>
      <c r="F147" s="225" t="s">
        <v>665</v>
      </c>
      <c r="G147" s="15"/>
      <c r="H147" s="224" t="s">
        <v>1</v>
      </c>
      <c r="I147" s="226"/>
      <c r="J147" s="15"/>
      <c r="K147" s="15"/>
      <c r="L147" s="223"/>
      <c r="M147" s="227"/>
      <c r="N147" s="228"/>
      <c r="O147" s="228"/>
      <c r="P147" s="228"/>
      <c r="Q147" s="228"/>
      <c r="R147" s="228"/>
      <c r="S147" s="228"/>
      <c r="T147" s="229"/>
      <c r="U147" s="15"/>
      <c r="V147" s="15"/>
      <c r="W147" s="15"/>
      <c r="X147" s="15"/>
      <c r="Y147" s="15"/>
      <c r="Z147" s="15"/>
      <c r="AA147" s="15"/>
      <c r="AB147" s="15"/>
      <c r="AC147" s="15"/>
      <c r="AD147" s="15"/>
      <c r="AE147" s="15"/>
      <c r="AT147" s="224" t="s">
        <v>218</v>
      </c>
      <c r="AU147" s="224" t="s">
        <v>88</v>
      </c>
      <c r="AV147" s="15" t="s">
        <v>86</v>
      </c>
      <c r="AW147" s="15" t="s">
        <v>35</v>
      </c>
      <c r="AX147" s="15" t="s">
        <v>79</v>
      </c>
      <c r="AY147" s="224" t="s">
        <v>205</v>
      </c>
    </row>
    <row r="148" s="13" customFormat="1">
      <c r="A148" s="13"/>
      <c r="B148" s="198"/>
      <c r="C148" s="13"/>
      <c r="D148" s="192" t="s">
        <v>218</v>
      </c>
      <c r="E148" s="199" t="s">
        <v>1</v>
      </c>
      <c r="F148" s="200" t="s">
        <v>759</v>
      </c>
      <c r="G148" s="13"/>
      <c r="H148" s="201">
        <v>115.81999999999999</v>
      </c>
      <c r="I148" s="202"/>
      <c r="J148" s="13"/>
      <c r="K148" s="13"/>
      <c r="L148" s="198"/>
      <c r="M148" s="203"/>
      <c r="N148" s="204"/>
      <c r="O148" s="204"/>
      <c r="P148" s="204"/>
      <c r="Q148" s="204"/>
      <c r="R148" s="204"/>
      <c r="S148" s="204"/>
      <c r="T148" s="205"/>
      <c r="U148" s="13"/>
      <c r="V148" s="13"/>
      <c r="W148" s="13"/>
      <c r="X148" s="13"/>
      <c r="Y148" s="13"/>
      <c r="Z148" s="13"/>
      <c r="AA148" s="13"/>
      <c r="AB148" s="13"/>
      <c r="AC148" s="13"/>
      <c r="AD148" s="13"/>
      <c r="AE148" s="13"/>
      <c r="AT148" s="199" t="s">
        <v>218</v>
      </c>
      <c r="AU148" s="199" t="s">
        <v>88</v>
      </c>
      <c r="AV148" s="13" t="s">
        <v>88</v>
      </c>
      <c r="AW148" s="13" t="s">
        <v>35</v>
      </c>
      <c r="AX148" s="13" t="s">
        <v>79</v>
      </c>
      <c r="AY148" s="199" t="s">
        <v>205</v>
      </c>
    </row>
    <row r="149" s="14" customFormat="1">
      <c r="A149" s="14"/>
      <c r="B149" s="206"/>
      <c r="C149" s="14"/>
      <c r="D149" s="192" t="s">
        <v>218</v>
      </c>
      <c r="E149" s="207" t="s">
        <v>1</v>
      </c>
      <c r="F149" s="208" t="s">
        <v>220</v>
      </c>
      <c r="G149" s="14"/>
      <c r="H149" s="209">
        <v>115.81999999999999</v>
      </c>
      <c r="I149" s="210"/>
      <c r="J149" s="14"/>
      <c r="K149" s="14"/>
      <c r="L149" s="206"/>
      <c r="M149" s="211"/>
      <c r="N149" s="212"/>
      <c r="O149" s="212"/>
      <c r="P149" s="212"/>
      <c r="Q149" s="212"/>
      <c r="R149" s="212"/>
      <c r="S149" s="212"/>
      <c r="T149" s="213"/>
      <c r="U149" s="14"/>
      <c r="V149" s="14"/>
      <c r="W149" s="14"/>
      <c r="X149" s="14"/>
      <c r="Y149" s="14"/>
      <c r="Z149" s="14"/>
      <c r="AA149" s="14"/>
      <c r="AB149" s="14"/>
      <c r="AC149" s="14"/>
      <c r="AD149" s="14"/>
      <c r="AE149" s="14"/>
      <c r="AT149" s="207" t="s">
        <v>218</v>
      </c>
      <c r="AU149" s="207" t="s">
        <v>88</v>
      </c>
      <c r="AV149" s="14" t="s">
        <v>212</v>
      </c>
      <c r="AW149" s="14" t="s">
        <v>35</v>
      </c>
      <c r="AX149" s="14" t="s">
        <v>86</v>
      </c>
      <c r="AY149" s="207" t="s">
        <v>205</v>
      </c>
    </row>
    <row r="150" s="2" customFormat="1" ht="24.15" customHeight="1">
      <c r="A150" s="38"/>
      <c r="B150" s="179"/>
      <c r="C150" s="180" t="s">
        <v>230</v>
      </c>
      <c r="D150" s="180" t="s">
        <v>207</v>
      </c>
      <c r="E150" s="181" t="s">
        <v>259</v>
      </c>
      <c r="F150" s="182" t="s">
        <v>260</v>
      </c>
      <c r="G150" s="183" t="s">
        <v>233</v>
      </c>
      <c r="H150" s="184">
        <v>87.930000000000007</v>
      </c>
      <c r="I150" s="185"/>
      <c r="J150" s="184">
        <f>ROUND(I150*H150,2)</f>
        <v>0</v>
      </c>
      <c r="K150" s="182" t="s">
        <v>760</v>
      </c>
      <c r="L150" s="39"/>
      <c r="M150" s="186" t="s">
        <v>1</v>
      </c>
      <c r="N150" s="187" t="s">
        <v>44</v>
      </c>
      <c r="O150" s="77"/>
      <c r="P150" s="188">
        <f>O150*H150</f>
        <v>0</v>
      </c>
      <c r="Q150" s="188">
        <v>0</v>
      </c>
      <c r="R150" s="188">
        <f>Q150*H150</f>
        <v>0</v>
      </c>
      <c r="S150" s="188">
        <v>0</v>
      </c>
      <c r="T150" s="189">
        <f>S150*H150</f>
        <v>0</v>
      </c>
      <c r="U150" s="38"/>
      <c r="V150" s="38"/>
      <c r="W150" s="38"/>
      <c r="X150" s="38"/>
      <c r="Y150" s="38"/>
      <c r="Z150" s="38"/>
      <c r="AA150" s="38"/>
      <c r="AB150" s="38"/>
      <c r="AC150" s="38"/>
      <c r="AD150" s="38"/>
      <c r="AE150" s="38"/>
      <c r="AR150" s="190" t="s">
        <v>212</v>
      </c>
      <c r="AT150" s="190" t="s">
        <v>207</v>
      </c>
      <c r="AU150" s="190" t="s">
        <v>88</v>
      </c>
      <c r="AY150" s="19" t="s">
        <v>205</v>
      </c>
      <c r="BE150" s="191">
        <f>IF(N150="základní",J150,0)</f>
        <v>0</v>
      </c>
      <c r="BF150" s="191">
        <f>IF(N150="snížená",J150,0)</f>
        <v>0</v>
      </c>
      <c r="BG150" s="191">
        <f>IF(N150="zákl. přenesená",J150,0)</f>
        <v>0</v>
      </c>
      <c r="BH150" s="191">
        <f>IF(N150="sníž. přenesená",J150,0)</f>
        <v>0</v>
      </c>
      <c r="BI150" s="191">
        <f>IF(N150="nulová",J150,0)</f>
        <v>0</v>
      </c>
      <c r="BJ150" s="19" t="s">
        <v>86</v>
      </c>
      <c r="BK150" s="191">
        <f>ROUND(I150*H150,2)</f>
        <v>0</v>
      </c>
      <c r="BL150" s="19" t="s">
        <v>212</v>
      </c>
      <c r="BM150" s="190" t="s">
        <v>761</v>
      </c>
    </row>
    <row r="151" s="13" customFormat="1">
      <c r="A151" s="13"/>
      <c r="B151" s="198"/>
      <c r="C151" s="13"/>
      <c r="D151" s="192" t="s">
        <v>218</v>
      </c>
      <c r="E151" s="199" t="s">
        <v>1</v>
      </c>
      <c r="F151" s="200" t="s">
        <v>762</v>
      </c>
      <c r="G151" s="13"/>
      <c r="H151" s="201">
        <v>145.84</v>
      </c>
      <c r="I151" s="202"/>
      <c r="J151" s="13"/>
      <c r="K151" s="13"/>
      <c r="L151" s="198"/>
      <c r="M151" s="203"/>
      <c r="N151" s="204"/>
      <c r="O151" s="204"/>
      <c r="P151" s="204"/>
      <c r="Q151" s="204"/>
      <c r="R151" s="204"/>
      <c r="S151" s="204"/>
      <c r="T151" s="205"/>
      <c r="U151" s="13"/>
      <c r="V151" s="13"/>
      <c r="W151" s="13"/>
      <c r="X151" s="13"/>
      <c r="Y151" s="13"/>
      <c r="Z151" s="13"/>
      <c r="AA151" s="13"/>
      <c r="AB151" s="13"/>
      <c r="AC151" s="13"/>
      <c r="AD151" s="13"/>
      <c r="AE151" s="13"/>
      <c r="AT151" s="199" t="s">
        <v>218</v>
      </c>
      <c r="AU151" s="199" t="s">
        <v>88</v>
      </c>
      <c r="AV151" s="13" t="s">
        <v>88</v>
      </c>
      <c r="AW151" s="13" t="s">
        <v>35</v>
      </c>
      <c r="AX151" s="13" t="s">
        <v>79</v>
      </c>
      <c r="AY151" s="199" t="s">
        <v>205</v>
      </c>
    </row>
    <row r="152" s="13" customFormat="1">
      <c r="A152" s="13"/>
      <c r="B152" s="198"/>
      <c r="C152" s="13"/>
      <c r="D152" s="192" t="s">
        <v>218</v>
      </c>
      <c r="E152" s="199" t="s">
        <v>1</v>
      </c>
      <c r="F152" s="200" t="s">
        <v>763</v>
      </c>
      <c r="G152" s="13"/>
      <c r="H152" s="201">
        <v>-57.909999999999997</v>
      </c>
      <c r="I152" s="202"/>
      <c r="J152" s="13"/>
      <c r="K152" s="13"/>
      <c r="L152" s="198"/>
      <c r="M152" s="203"/>
      <c r="N152" s="204"/>
      <c r="O152" s="204"/>
      <c r="P152" s="204"/>
      <c r="Q152" s="204"/>
      <c r="R152" s="204"/>
      <c r="S152" s="204"/>
      <c r="T152" s="205"/>
      <c r="U152" s="13"/>
      <c r="V152" s="13"/>
      <c r="W152" s="13"/>
      <c r="X152" s="13"/>
      <c r="Y152" s="13"/>
      <c r="Z152" s="13"/>
      <c r="AA152" s="13"/>
      <c r="AB152" s="13"/>
      <c r="AC152" s="13"/>
      <c r="AD152" s="13"/>
      <c r="AE152" s="13"/>
      <c r="AT152" s="199" t="s">
        <v>218</v>
      </c>
      <c r="AU152" s="199" t="s">
        <v>88</v>
      </c>
      <c r="AV152" s="13" t="s">
        <v>88</v>
      </c>
      <c r="AW152" s="13" t="s">
        <v>35</v>
      </c>
      <c r="AX152" s="13" t="s">
        <v>79</v>
      </c>
      <c r="AY152" s="199" t="s">
        <v>205</v>
      </c>
    </row>
    <row r="153" s="14" customFormat="1">
      <c r="A153" s="14"/>
      <c r="B153" s="206"/>
      <c r="C153" s="14"/>
      <c r="D153" s="192" t="s">
        <v>218</v>
      </c>
      <c r="E153" s="207" t="s">
        <v>1</v>
      </c>
      <c r="F153" s="208" t="s">
        <v>220</v>
      </c>
      <c r="G153" s="14"/>
      <c r="H153" s="209">
        <v>87.930000000000007</v>
      </c>
      <c r="I153" s="210"/>
      <c r="J153" s="14"/>
      <c r="K153" s="14"/>
      <c r="L153" s="206"/>
      <c r="M153" s="211"/>
      <c r="N153" s="212"/>
      <c r="O153" s="212"/>
      <c r="P153" s="212"/>
      <c r="Q153" s="212"/>
      <c r="R153" s="212"/>
      <c r="S153" s="212"/>
      <c r="T153" s="213"/>
      <c r="U153" s="14"/>
      <c r="V153" s="14"/>
      <c r="W153" s="14"/>
      <c r="X153" s="14"/>
      <c r="Y153" s="14"/>
      <c r="Z153" s="14"/>
      <c r="AA153" s="14"/>
      <c r="AB153" s="14"/>
      <c r="AC153" s="14"/>
      <c r="AD153" s="14"/>
      <c r="AE153" s="14"/>
      <c r="AT153" s="207" t="s">
        <v>218</v>
      </c>
      <c r="AU153" s="207" t="s">
        <v>88</v>
      </c>
      <c r="AV153" s="14" t="s">
        <v>212</v>
      </c>
      <c r="AW153" s="14" t="s">
        <v>35</v>
      </c>
      <c r="AX153" s="14" t="s">
        <v>86</v>
      </c>
      <c r="AY153" s="207" t="s">
        <v>205</v>
      </c>
    </row>
    <row r="154" s="2" customFormat="1" ht="21.75" customHeight="1">
      <c r="A154" s="38"/>
      <c r="B154" s="179"/>
      <c r="C154" s="180" t="s">
        <v>212</v>
      </c>
      <c r="D154" s="180" t="s">
        <v>207</v>
      </c>
      <c r="E154" s="181" t="s">
        <v>264</v>
      </c>
      <c r="F154" s="182" t="s">
        <v>265</v>
      </c>
      <c r="G154" s="183" t="s">
        <v>233</v>
      </c>
      <c r="H154" s="184">
        <v>57.909999999999997</v>
      </c>
      <c r="I154" s="185"/>
      <c r="J154" s="184">
        <f>ROUND(I154*H154,2)</f>
        <v>0</v>
      </c>
      <c r="K154" s="182" t="s">
        <v>234</v>
      </c>
      <c r="L154" s="39"/>
      <c r="M154" s="186" t="s">
        <v>1</v>
      </c>
      <c r="N154" s="187" t="s">
        <v>44</v>
      </c>
      <c r="O154" s="77"/>
      <c r="P154" s="188">
        <f>O154*H154</f>
        <v>0</v>
      </c>
      <c r="Q154" s="188">
        <v>0</v>
      </c>
      <c r="R154" s="188">
        <f>Q154*H154</f>
        <v>0</v>
      </c>
      <c r="S154" s="188">
        <v>0</v>
      </c>
      <c r="T154" s="189">
        <f>S154*H154</f>
        <v>0</v>
      </c>
      <c r="U154" s="38"/>
      <c r="V154" s="38"/>
      <c r="W154" s="38"/>
      <c r="X154" s="38"/>
      <c r="Y154" s="38"/>
      <c r="Z154" s="38"/>
      <c r="AA154" s="38"/>
      <c r="AB154" s="38"/>
      <c r="AC154" s="38"/>
      <c r="AD154" s="38"/>
      <c r="AE154" s="38"/>
      <c r="AR154" s="190" t="s">
        <v>212</v>
      </c>
      <c r="AT154" s="190" t="s">
        <v>207</v>
      </c>
      <c r="AU154" s="190" t="s">
        <v>88</v>
      </c>
      <c r="AY154" s="19" t="s">
        <v>205</v>
      </c>
      <c r="BE154" s="191">
        <f>IF(N154="základní",J154,0)</f>
        <v>0</v>
      </c>
      <c r="BF154" s="191">
        <f>IF(N154="snížená",J154,0)</f>
        <v>0</v>
      </c>
      <c r="BG154" s="191">
        <f>IF(N154="zákl. přenesená",J154,0)</f>
        <v>0</v>
      </c>
      <c r="BH154" s="191">
        <f>IF(N154="sníž. přenesená",J154,0)</f>
        <v>0</v>
      </c>
      <c r="BI154" s="191">
        <f>IF(N154="nulová",J154,0)</f>
        <v>0</v>
      </c>
      <c r="BJ154" s="19" t="s">
        <v>86</v>
      </c>
      <c r="BK154" s="191">
        <f>ROUND(I154*H154,2)</f>
        <v>0</v>
      </c>
      <c r="BL154" s="19" t="s">
        <v>212</v>
      </c>
      <c r="BM154" s="190" t="s">
        <v>764</v>
      </c>
    </row>
    <row r="155" s="2" customFormat="1">
      <c r="A155" s="38"/>
      <c r="B155" s="39"/>
      <c r="C155" s="38"/>
      <c r="D155" s="192" t="s">
        <v>214</v>
      </c>
      <c r="E155" s="38"/>
      <c r="F155" s="193" t="s">
        <v>765</v>
      </c>
      <c r="G155" s="38"/>
      <c r="H155" s="38"/>
      <c r="I155" s="194"/>
      <c r="J155" s="38"/>
      <c r="K155" s="38"/>
      <c r="L155" s="39"/>
      <c r="M155" s="195"/>
      <c r="N155" s="196"/>
      <c r="O155" s="77"/>
      <c r="P155" s="77"/>
      <c r="Q155" s="77"/>
      <c r="R155" s="77"/>
      <c r="S155" s="77"/>
      <c r="T155" s="78"/>
      <c r="U155" s="38"/>
      <c r="V155" s="38"/>
      <c r="W155" s="38"/>
      <c r="X155" s="38"/>
      <c r="Y155" s="38"/>
      <c r="Z155" s="38"/>
      <c r="AA155" s="38"/>
      <c r="AB155" s="38"/>
      <c r="AC155" s="38"/>
      <c r="AD155" s="38"/>
      <c r="AE155" s="38"/>
      <c r="AT155" s="19" t="s">
        <v>214</v>
      </c>
      <c r="AU155" s="19" t="s">
        <v>88</v>
      </c>
    </row>
    <row r="156" s="2" customFormat="1">
      <c r="A156" s="38"/>
      <c r="B156" s="39"/>
      <c r="C156" s="38"/>
      <c r="D156" s="192" t="s">
        <v>237</v>
      </c>
      <c r="E156" s="38"/>
      <c r="F156" s="197" t="s">
        <v>766</v>
      </c>
      <c r="G156" s="38"/>
      <c r="H156" s="38"/>
      <c r="I156" s="194"/>
      <c r="J156" s="38"/>
      <c r="K156" s="38"/>
      <c r="L156" s="39"/>
      <c r="M156" s="195"/>
      <c r="N156" s="196"/>
      <c r="O156" s="77"/>
      <c r="P156" s="77"/>
      <c r="Q156" s="77"/>
      <c r="R156" s="77"/>
      <c r="S156" s="77"/>
      <c r="T156" s="78"/>
      <c r="U156" s="38"/>
      <c r="V156" s="38"/>
      <c r="W156" s="38"/>
      <c r="X156" s="38"/>
      <c r="Y156" s="38"/>
      <c r="Z156" s="38"/>
      <c r="AA156" s="38"/>
      <c r="AB156" s="38"/>
      <c r="AC156" s="38"/>
      <c r="AD156" s="38"/>
      <c r="AE156" s="38"/>
      <c r="AT156" s="19" t="s">
        <v>237</v>
      </c>
      <c r="AU156" s="19" t="s">
        <v>88</v>
      </c>
    </row>
    <row r="157" s="15" customFormat="1">
      <c r="A157" s="15"/>
      <c r="B157" s="223"/>
      <c r="C157" s="15"/>
      <c r="D157" s="192" t="s">
        <v>218</v>
      </c>
      <c r="E157" s="224" t="s">
        <v>1</v>
      </c>
      <c r="F157" s="225" t="s">
        <v>570</v>
      </c>
      <c r="G157" s="15"/>
      <c r="H157" s="224" t="s">
        <v>1</v>
      </c>
      <c r="I157" s="226"/>
      <c r="J157" s="15"/>
      <c r="K157" s="15"/>
      <c r="L157" s="223"/>
      <c r="M157" s="227"/>
      <c r="N157" s="228"/>
      <c r="O157" s="228"/>
      <c r="P157" s="228"/>
      <c r="Q157" s="228"/>
      <c r="R157" s="228"/>
      <c r="S157" s="228"/>
      <c r="T157" s="229"/>
      <c r="U157" s="15"/>
      <c r="V157" s="15"/>
      <c r="W157" s="15"/>
      <c r="X157" s="15"/>
      <c r="Y157" s="15"/>
      <c r="Z157" s="15"/>
      <c r="AA157" s="15"/>
      <c r="AB157" s="15"/>
      <c r="AC157" s="15"/>
      <c r="AD157" s="15"/>
      <c r="AE157" s="15"/>
      <c r="AT157" s="224" t="s">
        <v>218</v>
      </c>
      <c r="AU157" s="224" t="s">
        <v>88</v>
      </c>
      <c r="AV157" s="15" t="s">
        <v>86</v>
      </c>
      <c r="AW157" s="15" t="s">
        <v>35</v>
      </c>
      <c r="AX157" s="15" t="s">
        <v>79</v>
      </c>
      <c r="AY157" s="224" t="s">
        <v>205</v>
      </c>
    </row>
    <row r="158" s="13" customFormat="1">
      <c r="A158" s="13"/>
      <c r="B158" s="198"/>
      <c r="C158" s="13"/>
      <c r="D158" s="192" t="s">
        <v>218</v>
      </c>
      <c r="E158" s="199" t="s">
        <v>1</v>
      </c>
      <c r="F158" s="200" t="s">
        <v>767</v>
      </c>
      <c r="G158" s="13"/>
      <c r="H158" s="201">
        <v>57.909999999999997</v>
      </c>
      <c r="I158" s="202"/>
      <c r="J158" s="13"/>
      <c r="K158" s="13"/>
      <c r="L158" s="198"/>
      <c r="M158" s="203"/>
      <c r="N158" s="204"/>
      <c r="O158" s="204"/>
      <c r="P158" s="204"/>
      <c r="Q158" s="204"/>
      <c r="R158" s="204"/>
      <c r="S158" s="204"/>
      <c r="T158" s="205"/>
      <c r="U158" s="13"/>
      <c r="V158" s="13"/>
      <c r="W158" s="13"/>
      <c r="X158" s="13"/>
      <c r="Y158" s="13"/>
      <c r="Z158" s="13"/>
      <c r="AA158" s="13"/>
      <c r="AB158" s="13"/>
      <c r="AC158" s="13"/>
      <c r="AD158" s="13"/>
      <c r="AE158" s="13"/>
      <c r="AT158" s="199" t="s">
        <v>218</v>
      </c>
      <c r="AU158" s="199" t="s">
        <v>88</v>
      </c>
      <c r="AV158" s="13" t="s">
        <v>88</v>
      </c>
      <c r="AW158" s="13" t="s">
        <v>35</v>
      </c>
      <c r="AX158" s="13" t="s">
        <v>79</v>
      </c>
      <c r="AY158" s="199" t="s">
        <v>205</v>
      </c>
    </row>
    <row r="159" s="14" customFormat="1">
      <c r="A159" s="14"/>
      <c r="B159" s="206"/>
      <c r="C159" s="14"/>
      <c r="D159" s="192" t="s">
        <v>218</v>
      </c>
      <c r="E159" s="207" t="s">
        <v>1</v>
      </c>
      <c r="F159" s="208" t="s">
        <v>220</v>
      </c>
      <c r="G159" s="14"/>
      <c r="H159" s="209">
        <v>57.909999999999997</v>
      </c>
      <c r="I159" s="210"/>
      <c r="J159" s="14"/>
      <c r="K159" s="14"/>
      <c r="L159" s="206"/>
      <c r="M159" s="211"/>
      <c r="N159" s="212"/>
      <c r="O159" s="212"/>
      <c r="P159" s="212"/>
      <c r="Q159" s="212"/>
      <c r="R159" s="212"/>
      <c r="S159" s="212"/>
      <c r="T159" s="213"/>
      <c r="U159" s="14"/>
      <c r="V159" s="14"/>
      <c r="W159" s="14"/>
      <c r="X159" s="14"/>
      <c r="Y159" s="14"/>
      <c r="Z159" s="14"/>
      <c r="AA159" s="14"/>
      <c r="AB159" s="14"/>
      <c r="AC159" s="14"/>
      <c r="AD159" s="14"/>
      <c r="AE159" s="14"/>
      <c r="AT159" s="207" t="s">
        <v>218</v>
      </c>
      <c r="AU159" s="207" t="s">
        <v>88</v>
      </c>
      <c r="AV159" s="14" t="s">
        <v>212</v>
      </c>
      <c r="AW159" s="14" t="s">
        <v>35</v>
      </c>
      <c r="AX159" s="14" t="s">
        <v>86</v>
      </c>
      <c r="AY159" s="207" t="s">
        <v>205</v>
      </c>
    </row>
    <row r="160" s="2" customFormat="1" ht="24.15" customHeight="1">
      <c r="A160" s="38"/>
      <c r="B160" s="179"/>
      <c r="C160" s="180" t="s">
        <v>258</v>
      </c>
      <c r="D160" s="180" t="s">
        <v>207</v>
      </c>
      <c r="E160" s="181" t="s">
        <v>576</v>
      </c>
      <c r="F160" s="182" t="s">
        <v>577</v>
      </c>
      <c r="G160" s="183" t="s">
        <v>233</v>
      </c>
      <c r="H160" s="184">
        <v>57.909999999999997</v>
      </c>
      <c r="I160" s="185"/>
      <c r="J160" s="184">
        <f>ROUND(I160*H160,2)</f>
        <v>0</v>
      </c>
      <c r="K160" s="182" t="s">
        <v>234</v>
      </c>
      <c r="L160" s="39"/>
      <c r="M160" s="186" t="s">
        <v>1</v>
      </c>
      <c r="N160" s="187" t="s">
        <v>44</v>
      </c>
      <c r="O160" s="77"/>
      <c r="P160" s="188">
        <f>O160*H160</f>
        <v>0</v>
      </c>
      <c r="Q160" s="188">
        <v>0</v>
      </c>
      <c r="R160" s="188">
        <f>Q160*H160</f>
        <v>0</v>
      </c>
      <c r="S160" s="188">
        <v>0</v>
      </c>
      <c r="T160" s="189">
        <f>S160*H160</f>
        <v>0</v>
      </c>
      <c r="U160" s="38"/>
      <c r="V160" s="38"/>
      <c r="W160" s="38"/>
      <c r="X160" s="38"/>
      <c r="Y160" s="38"/>
      <c r="Z160" s="38"/>
      <c r="AA160" s="38"/>
      <c r="AB160" s="38"/>
      <c r="AC160" s="38"/>
      <c r="AD160" s="38"/>
      <c r="AE160" s="38"/>
      <c r="AR160" s="190" t="s">
        <v>212</v>
      </c>
      <c r="AT160" s="190" t="s">
        <v>207</v>
      </c>
      <c r="AU160" s="190" t="s">
        <v>88</v>
      </c>
      <c r="AY160" s="19" t="s">
        <v>205</v>
      </c>
      <c r="BE160" s="191">
        <f>IF(N160="základní",J160,0)</f>
        <v>0</v>
      </c>
      <c r="BF160" s="191">
        <f>IF(N160="snížená",J160,0)</f>
        <v>0</v>
      </c>
      <c r="BG160" s="191">
        <f>IF(N160="zákl. přenesená",J160,0)</f>
        <v>0</v>
      </c>
      <c r="BH160" s="191">
        <f>IF(N160="sníž. přenesená",J160,0)</f>
        <v>0</v>
      </c>
      <c r="BI160" s="191">
        <f>IF(N160="nulová",J160,0)</f>
        <v>0</v>
      </c>
      <c r="BJ160" s="19" t="s">
        <v>86</v>
      </c>
      <c r="BK160" s="191">
        <f>ROUND(I160*H160,2)</f>
        <v>0</v>
      </c>
      <c r="BL160" s="19" t="s">
        <v>212</v>
      </c>
      <c r="BM160" s="190" t="s">
        <v>768</v>
      </c>
    </row>
    <row r="161" s="2" customFormat="1">
      <c r="A161" s="38"/>
      <c r="B161" s="39"/>
      <c r="C161" s="38"/>
      <c r="D161" s="192" t="s">
        <v>214</v>
      </c>
      <c r="E161" s="38"/>
      <c r="F161" s="193" t="s">
        <v>769</v>
      </c>
      <c r="G161" s="38"/>
      <c r="H161" s="38"/>
      <c r="I161" s="194"/>
      <c r="J161" s="38"/>
      <c r="K161" s="38"/>
      <c r="L161" s="39"/>
      <c r="M161" s="195"/>
      <c r="N161" s="196"/>
      <c r="O161" s="77"/>
      <c r="P161" s="77"/>
      <c r="Q161" s="77"/>
      <c r="R161" s="77"/>
      <c r="S161" s="77"/>
      <c r="T161" s="78"/>
      <c r="U161" s="38"/>
      <c r="V161" s="38"/>
      <c r="W161" s="38"/>
      <c r="X161" s="38"/>
      <c r="Y161" s="38"/>
      <c r="Z161" s="38"/>
      <c r="AA161" s="38"/>
      <c r="AB161" s="38"/>
      <c r="AC161" s="38"/>
      <c r="AD161" s="38"/>
      <c r="AE161" s="38"/>
      <c r="AT161" s="19" t="s">
        <v>214</v>
      </c>
      <c r="AU161" s="19" t="s">
        <v>88</v>
      </c>
    </row>
    <row r="162" s="2" customFormat="1">
      <c r="A162" s="38"/>
      <c r="B162" s="39"/>
      <c r="C162" s="38"/>
      <c r="D162" s="192" t="s">
        <v>237</v>
      </c>
      <c r="E162" s="38"/>
      <c r="F162" s="197" t="s">
        <v>580</v>
      </c>
      <c r="G162" s="38"/>
      <c r="H162" s="38"/>
      <c r="I162" s="194"/>
      <c r="J162" s="38"/>
      <c r="K162" s="38"/>
      <c r="L162" s="39"/>
      <c r="M162" s="195"/>
      <c r="N162" s="196"/>
      <c r="O162" s="77"/>
      <c r="P162" s="77"/>
      <c r="Q162" s="77"/>
      <c r="R162" s="77"/>
      <c r="S162" s="77"/>
      <c r="T162" s="78"/>
      <c r="U162" s="38"/>
      <c r="V162" s="38"/>
      <c r="W162" s="38"/>
      <c r="X162" s="38"/>
      <c r="Y162" s="38"/>
      <c r="Z162" s="38"/>
      <c r="AA162" s="38"/>
      <c r="AB162" s="38"/>
      <c r="AC162" s="38"/>
      <c r="AD162" s="38"/>
      <c r="AE162" s="38"/>
      <c r="AT162" s="19" t="s">
        <v>237</v>
      </c>
      <c r="AU162" s="19" t="s">
        <v>88</v>
      </c>
    </row>
    <row r="163" s="15" customFormat="1">
      <c r="A163" s="15"/>
      <c r="B163" s="223"/>
      <c r="C163" s="15"/>
      <c r="D163" s="192" t="s">
        <v>218</v>
      </c>
      <c r="E163" s="224" t="s">
        <v>1</v>
      </c>
      <c r="F163" s="225" t="s">
        <v>770</v>
      </c>
      <c r="G163" s="15"/>
      <c r="H163" s="224" t="s">
        <v>1</v>
      </c>
      <c r="I163" s="226"/>
      <c r="J163" s="15"/>
      <c r="K163" s="15"/>
      <c r="L163" s="223"/>
      <c r="M163" s="227"/>
      <c r="N163" s="228"/>
      <c r="O163" s="228"/>
      <c r="P163" s="228"/>
      <c r="Q163" s="228"/>
      <c r="R163" s="228"/>
      <c r="S163" s="228"/>
      <c r="T163" s="229"/>
      <c r="U163" s="15"/>
      <c r="V163" s="15"/>
      <c r="W163" s="15"/>
      <c r="X163" s="15"/>
      <c r="Y163" s="15"/>
      <c r="Z163" s="15"/>
      <c r="AA163" s="15"/>
      <c r="AB163" s="15"/>
      <c r="AC163" s="15"/>
      <c r="AD163" s="15"/>
      <c r="AE163" s="15"/>
      <c r="AT163" s="224" t="s">
        <v>218</v>
      </c>
      <c r="AU163" s="224" t="s">
        <v>88</v>
      </c>
      <c r="AV163" s="15" t="s">
        <v>86</v>
      </c>
      <c r="AW163" s="15" t="s">
        <v>35</v>
      </c>
      <c r="AX163" s="15" t="s">
        <v>79</v>
      </c>
      <c r="AY163" s="224" t="s">
        <v>205</v>
      </c>
    </row>
    <row r="164" s="13" customFormat="1">
      <c r="A164" s="13"/>
      <c r="B164" s="198"/>
      <c r="C164" s="13"/>
      <c r="D164" s="192" t="s">
        <v>218</v>
      </c>
      <c r="E164" s="199" t="s">
        <v>1</v>
      </c>
      <c r="F164" s="200" t="s">
        <v>771</v>
      </c>
      <c r="G164" s="13"/>
      <c r="H164" s="201">
        <v>57.909999999999997</v>
      </c>
      <c r="I164" s="202"/>
      <c r="J164" s="13"/>
      <c r="K164" s="13"/>
      <c r="L164" s="198"/>
      <c r="M164" s="203"/>
      <c r="N164" s="204"/>
      <c r="O164" s="204"/>
      <c r="P164" s="204"/>
      <c r="Q164" s="204"/>
      <c r="R164" s="204"/>
      <c r="S164" s="204"/>
      <c r="T164" s="205"/>
      <c r="U164" s="13"/>
      <c r="V164" s="13"/>
      <c r="W164" s="13"/>
      <c r="X164" s="13"/>
      <c r="Y164" s="13"/>
      <c r="Z164" s="13"/>
      <c r="AA164" s="13"/>
      <c r="AB164" s="13"/>
      <c r="AC164" s="13"/>
      <c r="AD164" s="13"/>
      <c r="AE164" s="13"/>
      <c r="AT164" s="199" t="s">
        <v>218</v>
      </c>
      <c r="AU164" s="199" t="s">
        <v>88</v>
      </c>
      <c r="AV164" s="13" t="s">
        <v>88</v>
      </c>
      <c r="AW164" s="13" t="s">
        <v>35</v>
      </c>
      <c r="AX164" s="13" t="s">
        <v>79</v>
      </c>
      <c r="AY164" s="199" t="s">
        <v>205</v>
      </c>
    </row>
    <row r="165" s="14" customFormat="1">
      <c r="A165" s="14"/>
      <c r="B165" s="206"/>
      <c r="C165" s="14"/>
      <c r="D165" s="192" t="s">
        <v>218</v>
      </c>
      <c r="E165" s="207" t="s">
        <v>1</v>
      </c>
      <c r="F165" s="208" t="s">
        <v>220</v>
      </c>
      <c r="G165" s="14"/>
      <c r="H165" s="209">
        <v>57.909999999999997</v>
      </c>
      <c r="I165" s="210"/>
      <c r="J165" s="14"/>
      <c r="K165" s="14"/>
      <c r="L165" s="206"/>
      <c r="M165" s="211"/>
      <c r="N165" s="212"/>
      <c r="O165" s="212"/>
      <c r="P165" s="212"/>
      <c r="Q165" s="212"/>
      <c r="R165" s="212"/>
      <c r="S165" s="212"/>
      <c r="T165" s="213"/>
      <c r="U165" s="14"/>
      <c r="V165" s="14"/>
      <c r="W165" s="14"/>
      <c r="X165" s="14"/>
      <c r="Y165" s="14"/>
      <c r="Z165" s="14"/>
      <c r="AA165" s="14"/>
      <c r="AB165" s="14"/>
      <c r="AC165" s="14"/>
      <c r="AD165" s="14"/>
      <c r="AE165" s="14"/>
      <c r="AT165" s="207" t="s">
        <v>218</v>
      </c>
      <c r="AU165" s="207" t="s">
        <v>88</v>
      </c>
      <c r="AV165" s="14" t="s">
        <v>212</v>
      </c>
      <c r="AW165" s="14" t="s">
        <v>35</v>
      </c>
      <c r="AX165" s="14" t="s">
        <v>86</v>
      </c>
      <c r="AY165" s="207" t="s">
        <v>205</v>
      </c>
    </row>
    <row r="166" s="12" customFormat="1" ht="22.8" customHeight="1">
      <c r="A166" s="12"/>
      <c r="B166" s="166"/>
      <c r="C166" s="12"/>
      <c r="D166" s="167" t="s">
        <v>78</v>
      </c>
      <c r="E166" s="177" t="s">
        <v>88</v>
      </c>
      <c r="F166" s="177" t="s">
        <v>333</v>
      </c>
      <c r="G166" s="12"/>
      <c r="H166" s="12"/>
      <c r="I166" s="169"/>
      <c r="J166" s="178">
        <f>BK166</f>
        <v>0</v>
      </c>
      <c r="K166" s="12"/>
      <c r="L166" s="166"/>
      <c r="M166" s="171"/>
      <c r="N166" s="172"/>
      <c r="O166" s="172"/>
      <c r="P166" s="173">
        <f>SUM(P167:P194)</f>
        <v>0</v>
      </c>
      <c r="Q166" s="172"/>
      <c r="R166" s="173">
        <f>SUM(R167:R194)</f>
        <v>5.7013729999999994</v>
      </c>
      <c r="S166" s="172"/>
      <c r="T166" s="174">
        <f>SUM(T167:T194)</f>
        <v>0</v>
      </c>
      <c r="U166" s="12"/>
      <c r="V166" s="12"/>
      <c r="W166" s="12"/>
      <c r="X166" s="12"/>
      <c r="Y166" s="12"/>
      <c r="Z166" s="12"/>
      <c r="AA166" s="12"/>
      <c r="AB166" s="12"/>
      <c r="AC166" s="12"/>
      <c r="AD166" s="12"/>
      <c r="AE166" s="12"/>
      <c r="AR166" s="167" t="s">
        <v>86</v>
      </c>
      <c r="AT166" s="175" t="s">
        <v>78</v>
      </c>
      <c r="AU166" s="175" t="s">
        <v>86</v>
      </c>
      <c r="AY166" s="167" t="s">
        <v>205</v>
      </c>
      <c r="BK166" s="176">
        <f>SUM(BK167:BK194)</f>
        <v>0</v>
      </c>
    </row>
    <row r="167" s="2" customFormat="1" ht="24.15" customHeight="1">
      <c r="A167" s="38"/>
      <c r="B167" s="179"/>
      <c r="C167" s="180" t="s">
        <v>263</v>
      </c>
      <c r="D167" s="180" t="s">
        <v>207</v>
      </c>
      <c r="E167" s="181" t="s">
        <v>772</v>
      </c>
      <c r="F167" s="182" t="s">
        <v>773</v>
      </c>
      <c r="G167" s="183" t="s">
        <v>233</v>
      </c>
      <c r="H167" s="184">
        <v>61.380000000000003</v>
      </c>
      <c r="I167" s="185"/>
      <c r="J167" s="184">
        <f>ROUND(I167*H167,2)</f>
        <v>0</v>
      </c>
      <c r="K167" s="182" t="s">
        <v>760</v>
      </c>
      <c r="L167" s="39"/>
      <c r="M167" s="186" t="s">
        <v>1</v>
      </c>
      <c r="N167" s="187" t="s">
        <v>44</v>
      </c>
      <c r="O167" s="77"/>
      <c r="P167" s="188">
        <f>O167*H167</f>
        <v>0</v>
      </c>
      <c r="Q167" s="188">
        <v>0</v>
      </c>
      <c r="R167" s="188">
        <f>Q167*H167</f>
        <v>0</v>
      </c>
      <c r="S167" s="188">
        <v>0</v>
      </c>
      <c r="T167" s="189">
        <f>S167*H167</f>
        <v>0</v>
      </c>
      <c r="U167" s="38"/>
      <c r="V167" s="38"/>
      <c r="W167" s="38"/>
      <c r="X167" s="38"/>
      <c r="Y167" s="38"/>
      <c r="Z167" s="38"/>
      <c r="AA167" s="38"/>
      <c r="AB167" s="38"/>
      <c r="AC167" s="38"/>
      <c r="AD167" s="38"/>
      <c r="AE167" s="38"/>
      <c r="AR167" s="190" t="s">
        <v>212</v>
      </c>
      <c r="AT167" s="190" t="s">
        <v>207</v>
      </c>
      <c r="AU167" s="190" t="s">
        <v>88</v>
      </c>
      <c r="AY167" s="19" t="s">
        <v>205</v>
      </c>
      <c r="BE167" s="191">
        <f>IF(N167="základní",J167,0)</f>
        <v>0</v>
      </c>
      <c r="BF167" s="191">
        <f>IF(N167="snížená",J167,0)</f>
        <v>0</v>
      </c>
      <c r="BG167" s="191">
        <f>IF(N167="zákl. přenesená",J167,0)</f>
        <v>0</v>
      </c>
      <c r="BH167" s="191">
        <f>IF(N167="sníž. přenesená",J167,0)</f>
        <v>0</v>
      </c>
      <c r="BI167" s="191">
        <f>IF(N167="nulová",J167,0)</f>
        <v>0</v>
      </c>
      <c r="BJ167" s="19" t="s">
        <v>86</v>
      </c>
      <c r="BK167" s="191">
        <f>ROUND(I167*H167,2)</f>
        <v>0</v>
      </c>
      <c r="BL167" s="19" t="s">
        <v>212</v>
      </c>
      <c r="BM167" s="190" t="s">
        <v>774</v>
      </c>
    </row>
    <row r="168" s="2" customFormat="1">
      <c r="A168" s="38"/>
      <c r="B168" s="39"/>
      <c r="C168" s="38"/>
      <c r="D168" s="192" t="s">
        <v>214</v>
      </c>
      <c r="E168" s="38"/>
      <c r="F168" s="193" t="s">
        <v>775</v>
      </c>
      <c r="G168" s="38"/>
      <c r="H168" s="38"/>
      <c r="I168" s="194"/>
      <c r="J168" s="38"/>
      <c r="K168" s="38"/>
      <c r="L168" s="39"/>
      <c r="M168" s="195"/>
      <c r="N168" s="196"/>
      <c r="O168" s="77"/>
      <c r="P168" s="77"/>
      <c r="Q168" s="77"/>
      <c r="R168" s="77"/>
      <c r="S168" s="77"/>
      <c r="T168" s="78"/>
      <c r="U168" s="38"/>
      <c r="V168" s="38"/>
      <c r="W168" s="38"/>
      <c r="X168" s="38"/>
      <c r="Y168" s="38"/>
      <c r="Z168" s="38"/>
      <c r="AA168" s="38"/>
      <c r="AB168" s="38"/>
      <c r="AC168" s="38"/>
      <c r="AD168" s="38"/>
      <c r="AE168" s="38"/>
      <c r="AT168" s="19" t="s">
        <v>214</v>
      </c>
      <c r="AU168" s="19" t="s">
        <v>88</v>
      </c>
    </row>
    <row r="169" s="2" customFormat="1">
      <c r="A169" s="38"/>
      <c r="B169" s="39"/>
      <c r="C169" s="38"/>
      <c r="D169" s="192" t="s">
        <v>237</v>
      </c>
      <c r="E169" s="38"/>
      <c r="F169" s="197" t="s">
        <v>604</v>
      </c>
      <c r="G169" s="38"/>
      <c r="H169" s="38"/>
      <c r="I169" s="194"/>
      <c r="J169" s="38"/>
      <c r="K169" s="38"/>
      <c r="L169" s="39"/>
      <c r="M169" s="195"/>
      <c r="N169" s="196"/>
      <c r="O169" s="77"/>
      <c r="P169" s="77"/>
      <c r="Q169" s="77"/>
      <c r="R169" s="77"/>
      <c r="S169" s="77"/>
      <c r="T169" s="78"/>
      <c r="U169" s="38"/>
      <c r="V169" s="38"/>
      <c r="W169" s="38"/>
      <c r="X169" s="38"/>
      <c r="Y169" s="38"/>
      <c r="Z169" s="38"/>
      <c r="AA169" s="38"/>
      <c r="AB169" s="38"/>
      <c r="AC169" s="38"/>
      <c r="AD169" s="38"/>
      <c r="AE169" s="38"/>
      <c r="AT169" s="19" t="s">
        <v>237</v>
      </c>
      <c r="AU169" s="19" t="s">
        <v>88</v>
      </c>
    </row>
    <row r="170" s="15" customFormat="1">
      <c r="A170" s="15"/>
      <c r="B170" s="223"/>
      <c r="C170" s="15"/>
      <c r="D170" s="192" t="s">
        <v>218</v>
      </c>
      <c r="E170" s="224" t="s">
        <v>1</v>
      </c>
      <c r="F170" s="225" t="s">
        <v>776</v>
      </c>
      <c r="G170" s="15"/>
      <c r="H170" s="224" t="s">
        <v>1</v>
      </c>
      <c r="I170" s="226"/>
      <c r="J170" s="15"/>
      <c r="K170" s="15"/>
      <c r="L170" s="223"/>
      <c r="M170" s="227"/>
      <c r="N170" s="228"/>
      <c r="O170" s="228"/>
      <c r="P170" s="228"/>
      <c r="Q170" s="228"/>
      <c r="R170" s="228"/>
      <c r="S170" s="228"/>
      <c r="T170" s="229"/>
      <c r="U170" s="15"/>
      <c r="V170" s="15"/>
      <c r="W170" s="15"/>
      <c r="X170" s="15"/>
      <c r="Y170" s="15"/>
      <c r="Z170" s="15"/>
      <c r="AA170" s="15"/>
      <c r="AB170" s="15"/>
      <c r="AC170" s="15"/>
      <c r="AD170" s="15"/>
      <c r="AE170" s="15"/>
      <c r="AT170" s="224" t="s">
        <v>218</v>
      </c>
      <c r="AU170" s="224" t="s">
        <v>88</v>
      </c>
      <c r="AV170" s="15" t="s">
        <v>86</v>
      </c>
      <c r="AW170" s="15" t="s">
        <v>35</v>
      </c>
      <c r="AX170" s="15" t="s">
        <v>79</v>
      </c>
      <c r="AY170" s="224" t="s">
        <v>205</v>
      </c>
    </row>
    <row r="171" s="15" customFormat="1">
      <c r="A171" s="15"/>
      <c r="B171" s="223"/>
      <c r="C171" s="15"/>
      <c r="D171" s="192" t="s">
        <v>218</v>
      </c>
      <c r="E171" s="224" t="s">
        <v>1</v>
      </c>
      <c r="F171" s="225" t="s">
        <v>777</v>
      </c>
      <c r="G171" s="15"/>
      <c r="H171" s="224" t="s">
        <v>1</v>
      </c>
      <c r="I171" s="226"/>
      <c r="J171" s="15"/>
      <c r="K171" s="15"/>
      <c r="L171" s="223"/>
      <c r="M171" s="227"/>
      <c r="N171" s="228"/>
      <c r="O171" s="228"/>
      <c r="P171" s="228"/>
      <c r="Q171" s="228"/>
      <c r="R171" s="228"/>
      <c r="S171" s="228"/>
      <c r="T171" s="229"/>
      <c r="U171" s="15"/>
      <c r="V171" s="15"/>
      <c r="W171" s="15"/>
      <c r="X171" s="15"/>
      <c r="Y171" s="15"/>
      <c r="Z171" s="15"/>
      <c r="AA171" s="15"/>
      <c r="AB171" s="15"/>
      <c r="AC171" s="15"/>
      <c r="AD171" s="15"/>
      <c r="AE171" s="15"/>
      <c r="AT171" s="224" t="s">
        <v>218</v>
      </c>
      <c r="AU171" s="224" t="s">
        <v>88</v>
      </c>
      <c r="AV171" s="15" t="s">
        <v>86</v>
      </c>
      <c r="AW171" s="15" t="s">
        <v>35</v>
      </c>
      <c r="AX171" s="15" t="s">
        <v>79</v>
      </c>
      <c r="AY171" s="224" t="s">
        <v>205</v>
      </c>
    </row>
    <row r="172" s="13" customFormat="1">
      <c r="A172" s="13"/>
      <c r="B172" s="198"/>
      <c r="C172" s="13"/>
      <c r="D172" s="192" t="s">
        <v>218</v>
      </c>
      <c r="E172" s="199" t="s">
        <v>1</v>
      </c>
      <c r="F172" s="200" t="s">
        <v>778</v>
      </c>
      <c r="G172" s="13"/>
      <c r="H172" s="201">
        <v>35.520000000000003</v>
      </c>
      <c r="I172" s="202"/>
      <c r="J172" s="13"/>
      <c r="K172" s="13"/>
      <c r="L172" s="198"/>
      <c r="M172" s="203"/>
      <c r="N172" s="204"/>
      <c r="O172" s="204"/>
      <c r="P172" s="204"/>
      <c r="Q172" s="204"/>
      <c r="R172" s="204"/>
      <c r="S172" s="204"/>
      <c r="T172" s="205"/>
      <c r="U172" s="13"/>
      <c r="V172" s="13"/>
      <c r="W172" s="13"/>
      <c r="X172" s="13"/>
      <c r="Y172" s="13"/>
      <c r="Z172" s="13"/>
      <c r="AA172" s="13"/>
      <c r="AB172" s="13"/>
      <c r="AC172" s="13"/>
      <c r="AD172" s="13"/>
      <c r="AE172" s="13"/>
      <c r="AT172" s="199" t="s">
        <v>218</v>
      </c>
      <c r="AU172" s="199" t="s">
        <v>88</v>
      </c>
      <c r="AV172" s="13" t="s">
        <v>88</v>
      </c>
      <c r="AW172" s="13" t="s">
        <v>35</v>
      </c>
      <c r="AX172" s="13" t="s">
        <v>79</v>
      </c>
      <c r="AY172" s="199" t="s">
        <v>205</v>
      </c>
    </row>
    <row r="173" s="15" customFormat="1">
      <c r="A173" s="15"/>
      <c r="B173" s="223"/>
      <c r="C173" s="15"/>
      <c r="D173" s="192" t="s">
        <v>218</v>
      </c>
      <c r="E173" s="224" t="s">
        <v>1</v>
      </c>
      <c r="F173" s="225" t="s">
        <v>779</v>
      </c>
      <c r="G173" s="15"/>
      <c r="H173" s="224" t="s">
        <v>1</v>
      </c>
      <c r="I173" s="226"/>
      <c r="J173" s="15"/>
      <c r="K173" s="15"/>
      <c r="L173" s="223"/>
      <c r="M173" s="227"/>
      <c r="N173" s="228"/>
      <c r="O173" s="228"/>
      <c r="P173" s="228"/>
      <c r="Q173" s="228"/>
      <c r="R173" s="228"/>
      <c r="S173" s="228"/>
      <c r="T173" s="229"/>
      <c r="U173" s="15"/>
      <c r="V173" s="15"/>
      <c r="W173" s="15"/>
      <c r="X173" s="15"/>
      <c r="Y173" s="15"/>
      <c r="Z173" s="15"/>
      <c r="AA173" s="15"/>
      <c r="AB173" s="15"/>
      <c r="AC173" s="15"/>
      <c r="AD173" s="15"/>
      <c r="AE173" s="15"/>
      <c r="AT173" s="224" t="s">
        <v>218</v>
      </c>
      <c r="AU173" s="224" t="s">
        <v>88</v>
      </c>
      <c r="AV173" s="15" t="s">
        <v>86</v>
      </c>
      <c r="AW173" s="15" t="s">
        <v>35</v>
      </c>
      <c r="AX173" s="15" t="s">
        <v>79</v>
      </c>
      <c r="AY173" s="224" t="s">
        <v>205</v>
      </c>
    </row>
    <row r="174" s="13" customFormat="1">
      <c r="A174" s="13"/>
      <c r="B174" s="198"/>
      <c r="C174" s="13"/>
      <c r="D174" s="192" t="s">
        <v>218</v>
      </c>
      <c r="E174" s="199" t="s">
        <v>1</v>
      </c>
      <c r="F174" s="200" t="s">
        <v>780</v>
      </c>
      <c r="G174" s="13"/>
      <c r="H174" s="201">
        <v>17.32</v>
      </c>
      <c r="I174" s="202"/>
      <c r="J174" s="13"/>
      <c r="K174" s="13"/>
      <c r="L174" s="198"/>
      <c r="M174" s="203"/>
      <c r="N174" s="204"/>
      <c r="O174" s="204"/>
      <c r="P174" s="204"/>
      <c r="Q174" s="204"/>
      <c r="R174" s="204"/>
      <c r="S174" s="204"/>
      <c r="T174" s="205"/>
      <c r="U174" s="13"/>
      <c r="V174" s="13"/>
      <c r="W174" s="13"/>
      <c r="X174" s="13"/>
      <c r="Y174" s="13"/>
      <c r="Z174" s="13"/>
      <c r="AA174" s="13"/>
      <c r="AB174" s="13"/>
      <c r="AC174" s="13"/>
      <c r="AD174" s="13"/>
      <c r="AE174" s="13"/>
      <c r="AT174" s="199" t="s">
        <v>218</v>
      </c>
      <c r="AU174" s="199" t="s">
        <v>88</v>
      </c>
      <c r="AV174" s="13" t="s">
        <v>88</v>
      </c>
      <c r="AW174" s="13" t="s">
        <v>35</v>
      </c>
      <c r="AX174" s="13" t="s">
        <v>79</v>
      </c>
      <c r="AY174" s="199" t="s">
        <v>205</v>
      </c>
    </row>
    <row r="175" s="15" customFormat="1">
      <c r="A175" s="15"/>
      <c r="B175" s="223"/>
      <c r="C175" s="15"/>
      <c r="D175" s="192" t="s">
        <v>218</v>
      </c>
      <c r="E175" s="224" t="s">
        <v>1</v>
      </c>
      <c r="F175" s="225" t="s">
        <v>781</v>
      </c>
      <c r="G175" s="15"/>
      <c r="H175" s="224" t="s">
        <v>1</v>
      </c>
      <c r="I175" s="226"/>
      <c r="J175" s="15"/>
      <c r="K175" s="15"/>
      <c r="L175" s="223"/>
      <c r="M175" s="227"/>
      <c r="N175" s="228"/>
      <c r="O175" s="228"/>
      <c r="P175" s="228"/>
      <c r="Q175" s="228"/>
      <c r="R175" s="228"/>
      <c r="S175" s="228"/>
      <c r="T175" s="229"/>
      <c r="U175" s="15"/>
      <c r="V175" s="15"/>
      <c r="W175" s="15"/>
      <c r="X175" s="15"/>
      <c r="Y175" s="15"/>
      <c r="Z175" s="15"/>
      <c r="AA175" s="15"/>
      <c r="AB175" s="15"/>
      <c r="AC175" s="15"/>
      <c r="AD175" s="15"/>
      <c r="AE175" s="15"/>
      <c r="AT175" s="224" t="s">
        <v>218</v>
      </c>
      <c r="AU175" s="224" t="s">
        <v>88</v>
      </c>
      <c r="AV175" s="15" t="s">
        <v>86</v>
      </c>
      <c r="AW175" s="15" t="s">
        <v>35</v>
      </c>
      <c r="AX175" s="15" t="s">
        <v>79</v>
      </c>
      <c r="AY175" s="224" t="s">
        <v>205</v>
      </c>
    </row>
    <row r="176" s="13" customFormat="1">
      <c r="A176" s="13"/>
      <c r="B176" s="198"/>
      <c r="C176" s="13"/>
      <c r="D176" s="192" t="s">
        <v>218</v>
      </c>
      <c r="E176" s="199" t="s">
        <v>1</v>
      </c>
      <c r="F176" s="200" t="s">
        <v>782</v>
      </c>
      <c r="G176" s="13"/>
      <c r="H176" s="201">
        <v>4.7400000000000002</v>
      </c>
      <c r="I176" s="202"/>
      <c r="J176" s="13"/>
      <c r="K176" s="13"/>
      <c r="L176" s="198"/>
      <c r="M176" s="203"/>
      <c r="N176" s="204"/>
      <c r="O176" s="204"/>
      <c r="P176" s="204"/>
      <c r="Q176" s="204"/>
      <c r="R176" s="204"/>
      <c r="S176" s="204"/>
      <c r="T176" s="205"/>
      <c r="U176" s="13"/>
      <c r="V176" s="13"/>
      <c r="W176" s="13"/>
      <c r="X176" s="13"/>
      <c r="Y176" s="13"/>
      <c r="Z176" s="13"/>
      <c r="AA176" s="13"/>
      <c r="AB176" s="13"/>
      <c r="AC176" s="13"/>
      <c r="AD176" s="13"/>
      <c r="AE176" s="13"/>
      <c r="AT176" s="199" t="s">
        <v>218</v>
      </c>
      <c r="AU176" s="199" t="s">
        <v>88</v>
      </c>
      <c r="AV176" s="13" t="s">
        <v>88</v>
      </c>
      <c r="AW176" s="13" t="s">
        <v>35</v>
      </c>
      <c r="AX176" s="13" t="s">
        <v>79</v>
      </c>
      <c r="AY176" s="199" t="s">
        <v>205</v>
      </c>
    </row>
    <row r="177" s="15" customFormat="1">
      <c r="A177" s="15"/>
      <c r="B177" s="223"/>
      <c r="C177" s="15"/>
      <c r="D177" s="192" t="s">
        <v>218</v>
      </c>
      <c r="E177" s="224" t="s">
        <v>1</v>
      </c>
      <c r="F177" s="225" t="s">
        <v>783</v>
      </c>
      <c r="G177" s="15"/>
      <c r="H177" s="224" t="s">
        <v>1</v>
      </c>
      <c r="I177" s="226"/>
      <c r="J177" s="15"/>
      <c r="K177" s="15"/>
      <c r="L177" s="223"/>
      <c r="M177" s="227"/>
      <c r="N177" s="228"/>
      <c r="O177" s="228"/>
      <c r="P177" s="228"/>
      <c r="Q177" s="228"/>
      <c r="R177" s="228"/>
      <c r="S177" s="228"/>
      <c r="T177" s="229"/>
      <c r="U177" s="15"/>
      <c r="V177" s="15"/>
      <c r="W177" s="15"/>
      <c r="X177" s="15"/>
      <c r="Y177" s="15"/>
      <c r="Z177" s="15"/>
      <c r="AA177" s="15"/>
      <c r="AB177" s="15"/>
      <c r="AC177" s="15"/>
      <c r="AD177" s="15"/>
      <c r="AE177" s="15"/>
      <c r="AT177" s="224" t="s">
        <v>218</v>
      </c>
      <c r="AU177" s="224" t="s">
        <v>88</v>
      </c>
      <c r="AV177" s="15" t="s">
        <v>86</v>
      </c>
      <c r="AW177" s="15" t="s">
        <v>35</v>
      </c>
      <c r="AX177" s="15" t="s">
        <v>79</v>
      </c>
      <c r="AY177" s="224" t="s">
        <v>205</v>
      </c>
    </row>
    <row r="178" s="13" customFormat="1">
      <c r="A178" s="13"/>
      <c r="B178" s="198"/>
      <c r="C178" s="13"/>
      <c r="D178" s="192" t="s">
        <v>218</v>
      </c>
      <c r="E178" s="199" t="s">
        <v>1</v>
      </c>
      <c r="F178" s="200" t="s">
        <v>784</v>
      </c>
      <c r="G178" s="13"/>
      <c r="H178" s="201">
        <v>3.7999999999999998</v>
      </c>
      <c r="I178" s="202"/>
      <c r="J178" s="13"/>
      <c r="K178" s="13"/>
      <c r="L178" s="198"/>
      <c r="M178" s="203"/>
      <c r="N178" s="204"/>
      <c r="O178" s="204"/>
      <c r="P178" s="204"/>
      <c r="Q178" s="204"/>
      <c r="R178" s="204"/>
      <c r="S178" s="204"/>
      <c r="T178" s="205"/>
      <c r="U178" s="13"/>
      <c r="V178" s="13"/>
      <c r="W178" s="13"/>
      <c r="X178" s="13"/>
      <c r="Y178" s="13"/>
      <c r="Z178" s="13"/>
      <c r="AA178" s="13"/>
      <c r="AB178" s="13"/>
      <c r="AC178" s="13"/>
      <c r="AD178" s="13"/>
      <c r="AE178" s="13"/>
      <c r="AT178" s="199" t="s">
        <v>218</v>
      </c>
      <c r="AU178" s="199" t="s">
        <v>88</v>
      </c>
      <c r="AV178" s="13" t="s">
        <v>88</v>
      </c>
      <c r="AW178" s="13" t="s">
        <v>35</v>
      </c>
      <c r="AX178" s="13" t="s">
        <v>79</v>
      </c>
      <c r="AY178" s="199" t="s">
        <v>205</v>
      </c>
    </row>
    <row r="179" s="14" customFormat="1">
      <c r="A179" s="14"/>
      <c r="B179" s="206"/>
      <c r="C179" s="14"/>
      <c r="D179" s="192" t="s">
        <v>218</v>
      </c>
      <c r="E179" s="207" t="s">
        <v>1</v>
      </c>
      <c r="F179" s="208" t="s">
        <v>220</v>
      </c>
      <c r="G179" s="14"/>
      <c r="H179" s="209">
        <v>61.380000000000003</v>
      </c>
      <c r="I179" s="210"/>
      <c r="J179" s="14"/>
      <c r="K179" s="14"/>
      <c r="L179" s="206"/>
      <c r="M179" s="211"/>
      <c r="N179" s="212"/>
      <c r="O179" s="212"/>
      <c r="P179" s="212"/>
      <c r="Q179" s="212"/>
      <c r="R179" s="212"/>
      <c r="S179" s="212"/>
      <c r="T179" s="213"/>
      <c r="U179" s="14"/>
      <c r="V179" s="14"/>
      <c r="W179" s="14"/>
      <c r="X179" s="14"/>
      <c r="Y179" s="14"/>
      <c r="Z179" s="14"/>
      <c r="AA179" s="14"/>
      <c r="AB179" s="14"/>
      <c r="AC179" s="14"/>
      <c r="AD179" s="14"/>
      <c r="AE179" s="14"/>
      <c r="AT179" s="207" t="s">
        <v>218</v>
      </c>
      <c r="AU179" s="207" t="s">
        <v>88</v>
      </c>
      <c r="AV179" s="14" t="s">
        <v>212</v>
      </c>
      <c r="AW179" s="14" t="s">
        <v>35</v>
      </c>
      <c r="AX179" s="14" t="s">
        <v>86</v>
      </c>
      <c r="AY179" s="207" t="s">
        <v>205</v>
      </c>
    </row>
    <row r="180" s="2" customFormat="1" ht="16.5" customHeight="1">
      <c r="A180" s="38"/>
      <c r="B180" s="179"/>
      <c r="C180" s="180" t="s">
        <v>272</v>
      </c>
      <c r="D180" s="180" t="s">
        <v>207</v>
      </c>
      <c r="E180" s="181" t="s">
        <v>785</v>
      </c>
      <c r="F180" s="182" t="s">
        <v>786</v>
      </c>
      <c r="G180" s="183" t="s">
        <v>210</v>
      </c>
      <c r="H180" s="184">
        <v>156.03</v>
      </c>
      <c r="I180" s="185"/>
      <c r="J180" s="184">
        <f>ROUND(I180*H180,2)</f>
        <v>0</v>
      </c>
      <c r="K180" s="182" t="s">
        <v>234</v>
      </c>
      <c r="L180" s="39"/>
      <c r="M180" s="186" t="s">
        <v>1</v>
      </c>
      <c r="N180" s="187" t="s">
        <v>44</v>
      </c>
      <c r="O180" s="77"/>
      <c r="P180" s="188">
        <f>O180*H180</f>
        <v>0</v>
      </c>
      <c r="Q180" s="188">
        <v>0.035099999999999999</v>
      </c>
      <c r="R180" s="188">
        <f>Q180*H180</f>
        <v>5.4766529999999998</v>
      </c>
      <c r="S180" s="188">
        <v>0</v>
      </c>
      <c r="T180" s="189">
        <f>S180*H180</f>
        <v>0</v>
      </c>
      <c r="U180" s="38"/>
      <c r="V180" s="38"/>
      <c r="W180" s="38"/>
      <c r="X180" s="38"/>
      <c r="Y180" s="38"/>
      <c r="Z180" s="38"/>
      <c r="AA180" s="38"/>
      <c r="AB180" s="38"/>
      <c r="AC180" s="38"/>
      <c r="AD180" s="38"/>
      <c r="AE180" s="38"/>
      <c r="AR180" s="190" t="s">
        <v>212</v>
      </c>
      <c r="AT180" s="190" t="s">
        <v>207</v>
      </c>
      <c r="AU180" s="190" t="s">
        <v>88</v>
      </c>
      <c r="AY180" s="19" t="s">
        <v>205</v>
      </c>
      <c r="BE180" s="191">
        <f>IF(N180="základní",J180,0)</f>
        <v>0</v>
      </c>
      <c r="BF180" s="191">
        <f>IF(N180="snížená",J180,0)</f>
        <v>0</v>
      </c>
      <c r="BG180" s="191">
        <f>IF(N180="zákl. přenesená",J180,0)</f>
        <v>0</v>
      </c>
      <c r="BH180" s="191">
        <f>IF(N180="sníž. přenesená",J180,0)</f>
        <v>0</v>
      </c>
      <c r="BI180" s="191">
        <f>IF(N180="nulová",J180,0)</f>
        <v>0</v>
      </c>
      <c r="BJ180" s="19" t="s">
        <v>86</v>
      </c>
      <c r="BK180" s="191">
        <f>ROUND(I180*H180,2)</f>
        <v>0</v>
      </c>
      <c r="BL180" s="19" t="s">
        <v>212</v>
      </c>
      <c r="BM180" s="190" t="s">
        <v>787</v>
      </c>
    </row>
    <row r="181" s="2" customFormat="1">
      <c r="A181" s="38"/>
      <c r="B181" s="39"/>
      <c r="C181" s="38"/>
      <c r="D181" s="192" t="s">
        <v>214</v>
      </c>
      <c r="E181" s="38"/>
      <c r="F181" s="193" t="s">
        <v>788</v>
      </c>
      <c r="G181" s="38"/>
      <c r="H181" s="38"/>
      <c r="I181" s="194"/>
      <c r="J181" s="38"/>
      <c r="K181" s="38"/>
      <c r="L181" s="39"/>
      <c r="M181" s="195"/>
      <c r="N181" s="196"/>
      <c r="O181" s="77"/>
      <c r="P181" s="77"/>
      <c r="Q181" s="77"/>
      <c r="R181" s="77"/>
      <c r="S181" s="77"/>
      <c r="T181" s="78"/>
      <c r="U181" s="38"/>
      <c r="V181" s="38"/>
      <c r="W181" s="38"/>
      <c r="X181" s="38"/>
      <c r="Y181" s="38"/>
      <c r="Z181" s="38"/>
      <c r="AA181" s="38"/>
      <c r="AB181" s="38"/>
      <c r="AC181" s="38"/>
      <c r="AD181" s="38"/>
      <c r="AE181" s="38"/>
      <c r="AT181" s="19" t="s">
        <v>214</v>
      </c>
      <c r="AU181" s="19" t="s">
        <v>88</v>
      </c>
    </row>
    <row r="182" s="2" customFormat="1">
      <c r="A182" s="38"/>
      <c r="B182" s="39"/>
      <c r="C182" s="38"/>
      <c r="D182" s="192" t="s">
        <v>237</v>
      </c>
      <c r="E182" s="38"/>
      <c r="F182" s="197" t="s">
        <v>613</v>
      </c>
      <c r="G182" s="38"/>
      <c r="H182" s="38"/>
      <c r="I182" s="194"/>
      <c r="J182" s="38"/>
      <c r="K182" s="38"/>
      <c r="L182" s="39"/>
      <c r="M182" s="195"/>
      <c r="N182" s="196"/>
      <c r="O182" s="77"/>
      <c r="P182" s="77"/>
      <c r="Q182" s="77"/>
      <c r="R182" s="77"/>
      <c r="S182" s="77"/>
      <c r="T182" s="78"/>
      <c r="U182" s="38"/>
      <c r="V182" s="38"/>
      <c r="W182" s="38"/>
      <c r="X182" s="38"/>
      <c r="Y182" s="38"/>
      <c r="Z182" s="38"/>
      <c r="AA182" s="38"/>
      <c r="AB182" s="38"/>
      <c r="AC182" s="38"/>
      <c r="AD182" s="38"/>
      <c r="AE182" s="38"/>
      <c r="AT182" s="19" t="s">
        <v>237</v>
      </c>
      <c r="AU182" s="19" t="s">
        <v>88</v>
      </c>
    </row>
    <row r="183" s="15" customFormat="1">
      <c r="A183" s="15"/>
      <c r="B183" s="223"/>
      <c r="C183" s="15"/>
      <c r="D183" s="192" t="s">
        <v>218</v>
      </c>
      <c r="E183" s="224" t="s">
        <v>1</v>
      </c>
      <c r="F183" s="225" t="s">
        <v>777</v>
      </c>
      <c r="G183" s="15"/>
      <c r="H183" s="224" t="s">
        <v>1</v>
      </c>
      <c r="I183" s="226"/>
      <c r="J183" s="15"/>
      <c r="K183" s="15"/>
      <c r="L183" s="223"/>
      <c r="M183" s="227"/>
      <c r="N183" s="228"/>
      <c r="O183" s="228"/>
      <c r="P183" s="228"/>
      <c r="Q183" s="228"/>
      <c r="R183" s="228"/>
      <c r="S183" s="228"/>
      <c r="T183" s="229"/>
      <c r="U183" s="15"/>
      <c r="V183" s="15"/>
      <c r="W183" s="15"/>
      <c r="X183" s="15"/>
      <c r="Y183" s="15"/>
      <c r="Z183" s="15"/>
      <c r="AA183" s="15"/>
      <c r="AB183" s="15"/>
      <c r="AC183" s="15"/>
      <c r="AD183" s="15"/>
      <c r="AE183" s="15"/>
      <c r="AT183" s="224" t="s">
        <v>218</v>
      </c>
      <c r="AU183" s="224" t="s">
        <v>88</v>
      </c>
      <c r="AV183" s="15" t="s">
        <v>86</v>
      </c>
      <c r="AW183" s="15" t="s">
        <v>35</v>
      </c>
      <c r="AX183" s="15" t="s">
        <v>79</v>
      </c>
      <c r="AY183" s="224" t="s">
        <v>205</v>
      </c>
    </row>
    <row r="184" s="13" customFormat="1">
      <c r="A184" s="13"/>
      <c r="B184" s="198"/>
      <c r="C184" s="13"/>
      <c r="D184" s="192" t="s">
        <v>218</v>
      </c>
      <c r="E184" s="199" t="s">
        <v>1</v>
      </c>
      <c r="F184" s="200" t="s">
        <v>789</v>
      </c>
      <c r="G184" s="13"/>
      <c r="H184" s="201">
        <v>81.019999999999996</v>
      </c>
      <c r="I184" s="202"/>
      <c r="J184" s="13"/>
      <c r="K184" s="13"/>
      <c r="L184" s="198"/>
      <c r="M184" s="203"/>
      <c r="N184" s="204"/>
      <c r="O184" s="204"/>
      <c r="P184" s="204"/>
      <c r="Q184" s="204"/>
      <c r="R184" s="204"/>
      <c r="S184" s="204"/>
      <c r="T184" s="205"/>
      <c r="U184" s="13"/>
      <c r="V184" s="13"/>
      <c r="W184" s="13"/>
      <c r="X184" s="13"/>
      <c r="Y184" s="13"/>
      <c r="Z184" s="13"/>
      <c r="AA184" s="13"/>
      <c r="AB184" s="13"/>
      <c r="AC184" s="13"/>
      <c r="AD184" s="13"/>
      <c r="AE184" s="13"/>
      <c r="AT184" s="199" t="s">
        <v>218</v>
      </c>
      <c r="AU184" s="199" t="s">
        <v>88</v>
      </c>
      <c r="AV184" s="13" t="s">
        <v>88</v>
      </c>
      <c r="AW184" s="13" t="s">
        <v>35</v>
      </c>
      <c r="AX184" s="13" t="s">
        <v>79</v>
      </c>
      <c r="AY184" s="199" t="s">
        <v>205</v>
      </c>
    </row>
    <row r="185" s="15" customFormat="1">
      <c r="A185" s="15"/>
      <c r="B185" s="223"/>
      <c r="C185" s="15"/>
      <c r="D185" s="192" t="s">
        <v>218</v>
      </c>
      <c r="E185" s="224" t="s">
        <v>1</v>
      </c>
      <c r="F185" s="225" t="s">
        <v>779</v>
      </c>
      <c r="G185" s="15"/>
      <c r="H185" s="224" t="s">
        <v>1</v>
      </c>
      <c r="I185" s="226"/>
      <c r="J185" s="15"/>
      <c r="K185" s="15"/>
      <c r="L185" s="223"/>
      <c r="M185" s="227"/>
      <c r="N185" s="228"/>
      <c r="O185" s="228"/>
      <c r="P185" s="228"/>
      <c r="Q185" s="228"/>
      <c r="R185" s="228"/>
      <c r="S185" s="228"/>
      <c r="T185" s="229"/>
      <c r="U185" s="15"/>
      <c r="V185" s="15"/>
      <c r="W185" s="15"/>
      <c r="X185" s="15"/>
      <c r="Y185" s="15"/>
      <c r="Z185" s="15"/>
      <c r="AA185" s="15"/>
      <c r="AB185" s="15"/>
      <c r="AC185" s="15"/>
      <c r="AD185" s="15"/>
      <c r="AE185" s="15"/>
      <c r="AT185" s="224" t="s">
        <v>218</v>
      </c>
      <c r="AU185" s="224" t="s">
        <v>88</v>
      </c>
      <c r="AV185" s="15" t="s">
        <v>86</v>
      </c>
      <c r="AW185" s="15" t="s">
        <v>35</v>
      </c>
      <c r="AX185" s="15" t="s">
        <v>79</v>
      </c>
      <c r="AY185" s="224" t="s">
        <v>205</v>
      </c>
    </row>
    <row r="186" s="13" customFormat="1">
      <c r="A186" s="13"/>
      <c r="B186" s="198"/>
      <c r="C186" s="13"/>
      <c r="D186" s="192" t="s">
        <v>218</v>
      </c>
      <c r="E186" s="199" t="s">
        <v>1</v>
      </c>
      <c r="F186" s="200" t="s">
        <v>790</v>
      </c>
      <c r="G186" s="13"/>
      <c r="H186" s="201">
        <v>48.549999999999997</v>
      </c>
      <c r="I186" s="202"/>
      <c r="J186" s="13"/>
      <c r="K186" s="13"/>
      <c r="L186" s="198"/>
      <c r="M186" s="203"/>
      <c r="N186" s="204"/>
      <c r="O186" s="204"/>
      <c r="P186" s="204"/>
      <c r="Q186" s="204"/>
      <c r="R186" s="204"/>
      <c r="S186" s="204"/>
      <c r="T186" s="205"/>
      <c r="U186" s="13"/>
      <c r="V186" s="13"/>
      <c r="W186" s="13"/>
      <c r="X186" s="13"/>
      <c r="Y186" s="13"/>
      <c r="Z186" s="13"/>
      <c r="AA186" s="13"/>
      <c r="AB186" s="13"/>
      <c r="AC186" s="13"/>
      <c r="AD186" s="13"/>
      <c r="AE186" s="13"/>
      <c r="AT186" s="199" t="s">
        <v>218</v>
      </c>
      <c r="AU186" s="199" t="s">
        <v>88</v>
      </c>
      <c r="AV186" s="13" t="s">
        <v>88</v>
      </c>
      <c r="AW186" s="13" t="s">
        <v>35</v>
      </c>
      <c r="AX186" s="13" t="s">
        <v>79</v>
      </c>
      <c r="AY186" s="199" t="s">
        <v>205</v>
      </c>
    </row>
    <row r="187" s="15" customFormat="1">
      <c r="A187" s="15"/>
      <c r="B187" s="223"/>
      <c r="C187" s="15"/>
      <c r="D187" s="192" t="s">
        <v>218</v>
      </c>
      <c r="E187" s="224" t="s">
        <v>1</v>
      </c>
      <c r="F187" s="225" t="s">
        <v>781</v>
      </c>
      <c r="G187" s="15"/>
      <c r="H187" s="224" t="s">
        <v>1</v>
      </c>
      <c r="I187" s="226"/>
      <c r="J187" s="15"/>
      <c r="K187" s="15"/>
      <c r="L187" s="223"/>
      <c r="M187" s="227"/>
      <c r="N187" s="228"/>
      <c r="O187" s="228"/>
      <c r="P187" s="228"/>
      <c r="Q187" s="228"/>
      <c r="R187" s="228"/>
      <c r="S187" s="228"/>
      <c r="T187" s="229"/>
      <c r="U187" s="15"/>
      <c r="V187" s="15"/>
      <c r="W187" s="15"/>
      <c r="X187" s="15"/>
      <c r="Y187" s="15"/>
      <c r="Z187" s="15"/>
      <c r="AA187" s="15"/>
      <c r="AB187" s="15"/>
      <c r="AC187" s="15"/>
      <c r="AD187" s="15"/>
      <c r="AE187" s="15"/>
      <c r="AT187" s="224" t="s">
        <v>218</v>
      </c>
      <c r="AU187" s="224" t="s">
        <v>88</v>
      </c>
      <c r="AV187" s="15" t="s">
        <v>86</v>
      </c>
      <c r="AW187" s="15" t="s">
        <v>35</v>
      </c>
      <c r="AX187" s="15" t="s">
        <v>79</v>
      </c>
      <c r="AY187" s="224" t="s">
        <v>205</v>
      </c>
    </row>
    <row r="188" s="13" customFormat="1">
      <c r="A188" s="13"/>
      <c r="B188" s="198"/>
      <c r="C188" s="13"/>
      <c r="D188" s="192" t="s">
        <v>218</v>
      </c>
      <c r="E188" s="199" t="s">
        <v>1</v>
      </c>
      <c r="F188" s="200" t="s">
        <v>791</v>
      </c>
      <c r="G188" s="13"/>
      <c r="H188" s="201">
        <v>16.899999999999999</v>
      </c>
      <c r="I188" s="202"/>
      <c r="J188" s="13"/>
      <c r="K188" s="13"/>
      <c r="L188" s="198"/>
      <c r="M188" s="203"/>
      <c r="N188" s="204"/>
      <c r="O188" s="204"/>
      <c r="P188" s="204"/>
      <c r="Q188" s="204"/>
      <c r="R188" s="204"/>
      <c r="S188" s="204"/>
      <c r="T188" s="205"/>
      <c r="U188" s="13"/>
      <c r="V188" s="13"/>
      <c r="W188" s="13"/>
      <c r="X188" s="13"/>
      <c r="Y188" s="13"/>
      <c r="Z188" s="13"/>
      <c r="AA188" s="13"/>
      <c r="AB188" s="13"/>
      <c r="AC188" s="13"/>
      <c r="AD188" s="13"/>
      <c r="AE188" s="13"/>
      <c r="AT188" s="199" t="s">
        <v>218</v>
      </c>
      <c r="AU188" s="199" t="s">
        <v>88</v>
      </c>
      <c r="AV188" s="13" t="s">
        <v>88</v>
      </c>
      <c r="AW188" s="13" t="s">
        <v>35</v>
      </c>
      <c r="AX188" s="13" t="s">
        <v>79</v>
      </c>
      <c r="AY188" s="199" t="s">
        <v>205</v>
      </c>
    </row>
    <row r="189" s="15" customFormat="1">
      <c r="A189" s="15"/>
      <c r="B189" s="223"/>
      <c r="C189" s="15"/>
      <c r="D189" s="192" t="s">
        <v>218</v>
      </c>
      <c r="E189" s="224" t="s">
        <v>1</v>
      </c>
      <c r="F189" s="225" t="s">
        <v>783</v>
      </c>
      <c r="G189" s="15"/>
      <c r="H189" s="224" t="s">
        <v>1</v>
      </c>
      <c r="I189" s="226"/>
      <c r="J189" s="15"/>
      <c r="K189" s="15"/>
      <c r="L189" s="223"/>
      <c r="M189" s="227"/>
      <c r="N189" s="228"/>
      <c r="O189" s="228"/>
      <c r="P189" s="228"/>
      <c r="Q189" s="228"/>
      <c r="R189" s="228"/>
      <c r="S189" s="228"/>
      <c r="T189" s="229"/>
      <c r="U189" s="15"/>
      <c r="V189" s="15"/>
      <c r="W189" s="15"/>
      <c r="X189" s="15"/>
      <c r="Y189" s="15"/>
      <c r="Z189" s="15"/>
      <c r="AA189" s="15"/>
      <c r="AB189" s="15"/>
      <c r="AC189" s="15"/>
      <c r="AD189" s="15"/>
      <c r="AE189" s="15"/>
      <c r="AT189" s="224" t="s">
        <v>218</v>
      </c>
      <c r="AU189" s="224" t="s">
        <v>88</v>
      </c>
      <c r="AV189" s="15" t="s">
        <v>86</v>
      </c>
      <c r="AW189" s="15" t="s">
        <v>35</v>
      </c>
      <c r="AX189" s="15" t="s">
        <v>79</v>
      </c>
      <c r="AY189" s="224" t="s">
        <v>205</v>
      </c>
    </row>
    <row r="190" s="13" customFormat="1">
      <c r="A190" s="13"/>
      <c r="B190" s="198"/>
      <c r="C190" s="13"/>
      <c r="D190" s="192" t="s">
        <v>218</v>
      </c>
      <c r="E190" s="199" t="s">
        <v>1</v>
      </c>
      <c r="F190" s="200" t="s">
        <v>792</v>
      </c>
      <c r="G190" s="13"/>
      <c r="H190" s="201">
        <v>9.5600000000000005</v>
      </c>
      <c r="I190" s="202"/>
      <c r="J190" s="13"/>
      <c r="K190" s="13"/>
      <c r="L190" s="198"/>
      <c r="M190" s="203"/>
      <c r="N190" s="204"/>
      <c r="O190" s="204"/>
      <c r="P190" s="204"/>
      <c r="Q190" s="204"/>
      <c r="R190" s="204"/>
      <c r="S190" s="204"/>
      <c r="T190" s="205"/>
      <c r="U190" s="13"/>
      <c r="V190" s="13"/>
      <c r="W190" s="13"/>
      <c r="X190" s="13"/>
      <c r="Y190" s="13"/>
      <c r="Z190" s="13"/>
      <c r="AA190" s="13"/>
      <c r="AB190" s="13"/>
      <c r="AC190" s="13"/>
      <c r="AD190" s="13"/>
      <c r="AE190" s="13"/>
      <c r="AT190" s="199" t="s">
        <v>218</v>
      </c>
      <c r="AU190" s="199" t="s">
        <v>88</v>
      </c>
      <c r="AV190" s="13" t="s">
        <v>88</v>
      </c>
      <c r="AW190" s="13" t="s">
        <v>35</v>
      </c>
      <c r="AX190" s="13" t="s">
        <v>79</v>
      </c>
      <c r="AY190" s="199" t="s">
        <v>205</v>
      </c>
    </row>
    <row r="191" s="14" customFormat="1">
      <c r="A191" s="14"/>
      <c r="B191" s="206"/>
      <c r="C191" s="14"/>
      <c r="D191" s="192" t="s">
        <v>218</v>
      </c>
      <c r="E191" s="207" t="s">
        <v>1</v>
      </c>
      <c r="F191" s="208" t="s">
        <v>220</v>
      </c>
      <c r="G191" s="14"/>
      <c r="H191" s="209">
        <v>156.03</v>
      </c>
      <c r="I191" s="210"/>
      <c r="J191" s="14"/>
      <c r="K191" s="14"/>
      <c r="L191" s="206"/>
      <c r="M191" s="211"/>
      <c r="N191" s="212"/>
      <c r="O191" s="212"/>
      <c r="P191" s="212"/>
      <c r="Q191" s="212"/>
      <c r="R191" s="212"/>
      <c r="S191" s="212"/>
      <c r="T191" s="213"/>
      <c r="U191" s="14"/>
      <c r="V191" s="14"/>
      <c r="W191" s="14"/>
      <c r="X191" s="14"/>
      <c r="Y191" s="14"/>
      <c r="Z191" s="14"/>
      <c r="AA191" s="14"/>
      <c r="AB191" s="14"/>
      <c r="AC191" s="14"/>
      <c r="AD191" s="14"/>
      <c r="AE191" s="14"/>
      <c r="AT191" s="207" t="s">
        <v>218</v>
      </c>
      <c r="AU191" s="207" t="s">
        <v>88</v>
      </c>
      <c r="AV191" s="14" t="s">
        <v>212</v>
      </c>
      <c r="AW191" s="14" t="s">
        <v>35</v>
      </c>
      <c r="AX191" s="14" t="s">
        <v>86</v>
      </c>
      <c r="AY191" s="207" t="s">
        <v>205</v>
      </c>
    </row>
    <row r="192" s="2" customFormat="1" ht="16.5" customHeight="1">
      <c r="A192" s="38"/>
      <c r="B192" s="179"/>
      <c r="C192" s="180" t="s">
        <v>225</v>
      </c>
      <c r="D192" s="180" t="s">
        <v>207</v>
      </c>
      <c r="E192" s="181" t="s">
        <v>793</v>
      </c>
      <c r="F192" s="182" t="s">
        <v>794</v>
      </c>
      <c r="G192" s="183" t="s">
        <v>371</v>
      </c>
      <c r="H192" s="184">
        <v>106</v>
      </c>
      <c r="I192" s="185"/>
      <c r="J192" s="184">
        <f>ROUND(I192*H192,2)</f>
        <v>0</v>
      </c>
      <c r="K192" s="182" t="s">
        <v>211</v>
      </c>
      <c r="L192" s="39"/>
      <c r="M192" s="186" t="s">
        <v>1</v>
      </c>
      <c r="N192" s="187" t="s">
        <v>44</v>
      </c>
      <c r="O192" s="77"/>
      <c r="P192" s="188">
        <f>O192*H192</f>
        <v>0</v>
      </c>
      <c r="Q192" s="188">
        <v>0.0021199999999999999</v>
      </c>
      <c r="R192" s="188">
        <f>Q192*H192</f>
        <v>0.22472</v>
      </c>
      <c r="S192" s="188">
        <v>0</v>
      </c>
      <c r="T192" s="189">
        <f>S192*H192</f>
        <v>0</v>
      </c>
      <c r="U192" s="38"/>
      <c r="V192" s="38"/>
      <c r="W192" s="38"/>
      <c r="X192" s="38"/>
      <c r="Y192" s="38"/>
      <c r="Z192" s="38"/>
      <c r="AA192" s="38"/>
      <c r="AB192" s="38"/>
      <c r="AC192" s="38"/>
      <c r="AD192" s="38"/>
      <c r="AE192" s="38"/>
      <c r="AR192" s="190" t="s">
        <v>212</v>
      </c>
      <c r="AT192" s="190" t="s">
        <v>207</v>
      </c>
      <c r="AU192" s="190" t="s">
        <v>88</v>
      </c>
      <c r="AY192" s="19" t="s">
        <v>205</v>
      </c>
      <c r="BE192" s="191">
        <f>IF(N192="základní",J192,0)</f>
        <v>0</v>
      </c>
      <c r="BF192" s="191">
        <f>IF(N192="snížená",J192,0)</f>
        <v>0</v>
      </c>
      <c r="BG192" s="191">
        <f>IF(N192="zákl. přenesená",J192,0)</f>
        <v>0</v>
      </c>
      <c r="BH192" s="191">
        <f>IF(N192="sníž. přenesená",J192,0)</f>
        <v>0</v>
      </c>
      <c r="BI192" s="191">
        <f>IF(N192="nulová",J192,0)</f>
        <v>0</v>
      </c>
      <c r="BJ192" s="19" t="s">
        <v>86</v>
      </c>
      <c r="BK192" s="191">
        <f>ROUND(I192*H192,2)</f>
        <v>0</v>
      </c>
      <c r="BL192" s="19" t="s">
        <v>212</v>
      </c>
      <c r="BM192" s="190" t="s">
        <v>795</v>
      </c>
    </row>
    <row r="193" s="2" customFormat="1">
      <c r="A193" s="38"/>
      <c r="B193" s="39"/>
      <c r="C193" s="38"/>
      <c r="D193" s="192" t="s">
        <v>214</v>
      </c>
      <c r="E193" s="38"/>
      <c r="F193" s="193" t="s">
        <v>794</v>
      </c>
      <c r="G193" s="38"/>
      <c r="H193" s="38"/>
      <c r="I193" s="194"/>
      <c r="J193" s="38"/>
      <c r="K193" s="38"/>
      <c r="L193" s="39"/>
      <c r="M193" s="195"/>
      <c r="N193" s="196"/>
      <c r="O193" s="77"/>
      <c r="P193" s="77"/>
      <c r="Q193" s="77"/>
      <c r="R193" s="77"/>
      <c r="S193" s="77"/>
      <c r="T193" s="78"/>
      <c r="U193" s="38"/>
      <c r="V193" s="38"/>
      <c r="W193" s="38"/>
      <c r="X193" s="38"/>
      <c r="Y193" s="38"/>
      <c r="Z193" s="38"/>
      <c r="AA193" s="38"/>
      <c r="AB193" s="38"/>
      <c r="AC193" s="38"/>
      <c r="AD193" s="38"/>
      <c r="AE193" s="38"/>
      <c r="AT193" s="19" t="s">
        <v>214</v>
      </c>
      <c r="AU193" s="19" t="s">
        <v>88</v>
      </c>
    </row>
    <row r="194" s="2" customFormat="1">
      <c r="A194" s="38"/>
      <c r="B194" s="39"/>
      <c r="C194" s="38"/>
      <c r="D194" s="192" t="s">
        <v>216</v>
      </c>
      <c r="E194" s="38"/>
      <c r="F194" s="197" t="s">
        <v>796</v>
      </c>
      <c r="G194" s="38"/>
      <c r="H194" s="38"/>
      <c r="I194" s="194"/>
      <c r="J194" s="38"/>
      <c r="K194" s="38"/>
      <c r="L194" s="39"/>
      <c r="M194" s="195"/>
      <c r="N194" s="196"/>
      <c r="O194" s="77"/>
      <c r="P194" s="77"/>
      <c r="Q194" s="77"/>
      <c r="R194" s="77"/>
      <c r="S194" s="77"/>
      <c r="T194" s="78"/>
      <c r="U194" s="38"/>
      <c r="V194" s="38"/>
      <c r="W194" s="38"/>
      <c r="X194" s="38"/>
      <c r="Y194" s="38"/>
      <c r="Z194" s="38"/>
      <c r="AA194" s="38"/>
      <c r="AB194" s="38"/>
      <c r="AC194" s="38"/>
      <c r="AD194" s="38"/>
      <c r="AE194" s="38"/>
      <c r="AT194" s="19" t="s">
        <v>216</v>
      </c>
      <c r="AU194" s="19" t="s">
        <v>88</v>
      </c>
    </row>
    <row r="195" s="12" customFormat="1" ht="22.8" customHeight="1">
      <c r="A195" s="12"/>
      <c r="B195" s="166"/>
      <c r="C195" s="12"/>
      <c r="D195" s="167" t="s">
        <v>78</v>
      </c>
      <c r="E195" s="177" t="s">
        <v>230</v>
      </c>
      <c r="F195" s="177" t="s">
        <v>342</v>
      </c>
      <c r="G195" s="12"/>
      <c r="H195" s="12"/>
      <c r="I195" s="169"/>
      <c r="J195" s="178">
        <f>BK195</f>
        <v>0</v>
      </c>
      <c r="K195" s="12"/>
      <c r="L195" s="166"/>
      <c r="M195" s="171"/>
      <c r="N195" s="172"/>
      <c r="O195" s="172"/>
      <c r="P195" s="173">
        <f>SUM(P196:P219)</f>
        <v>0</v>
      </c>
      <c r="Q195" s="172"/>
      <c r="R195" s="173">
        <f>SUM(R196:R219)</f>
        <v>9.1351091000000011</v>
      </c>
      <c r="S195" s="172"/>
      <c r="T195" s="174">
        <f>SUM(T196:T219)</f>
        <v>0</v>
      </c>
      <c r="U195" s="12"/>
      <c r="V195" s="12"/>
      <c r="W195" s="12"/>
      <c r="X195" s="12"/>
      <c r="Y195" s="12"/>
      <c r="Z195" s="12"/>
      <c r="AA195" s="12"/>
      <c r="AB195" s="12"/>
      <c r="AC195" s="12"/>
      <c r="AD195" s="12"/>
      <c r="AE195" s="12"/>
      <c r="AR195" s="167" t="s">
        <v>86</v>
      </c>
      <c r="AT195" s="175" t="s">
        <v>78</v>
      </c>
      <c r="AU195" s="175" t="s">
        <v>86</v>
      </c>
      <c r="AY195" s="167" t="s">
        <v>205</v>
      </c>
      <c r="BK195" s="176">
        <f>SUM(BK196:BK219)</f>
        <v>0</v>
      </c>
    </row>
    <row r="196" s="2" customFormat="1" ht="24.15" customHeight="1">
      <c r="A196" s="38"/>
      <c r="B196" s="179"/>
      <c r="C196" s="180" t="s">
        <v>286</v>
      </c>
      <c r="D196" s="180" t="s">
        <v>207</v>
      </c>
      <c r="E196" s="181" t="s">
        <v>617</v>
      </c>
      <c r="F196" s="182" t="s">
        <v>618</v>
      </c>
      <c r="G196" s="183" t="s">
        <v>224</v>
      </c>
      <c r="H196" s="184">
        <v>6.2400000000000002</v>
      </c>
      <c r="I196" s="185"/>
      <c r="J196" s="184">
        <f>ROUND(I196*H196,2)</f>
        <v>0</v>
      </c>
      <c r="K196" s="182" t="s">
        <v>234</v>
      </c>
      <c r="L196" s="39"/>
      <c r="M196" s="186" t="s">
        <v>1</v>
      </c>
      <c r="N196" s="187" t="s">
        <v>44</v>
      </c>
      <c r="O196" s="77"/>
      <c r="P196" s="188">
        <f>O196*H196</f>
        <v>0</v>
      </c>
      <c r="Q196" s="188">
        <v>1.0958000000000001</v>
      </c>
      <c r="R196" s="188">
        <f>Q196*H196</f>
        <v>6.8377920000000012</v>
      </c>
      <c r="S196" s="188">
        <v>0</v>
      </c>
      <c r="T196" s="189">
        <f>S196*H196</f>
        <v>0</v>
      </c>
      <c r="U196" s="38"/>
      <c r="V196" s="38"/>
      <c r="W196" s="38"/>
      <c r="X196" s="38"/>
      <c r="Y196" s="38"/>
      <c r="Z196" s="38"/>
      <c r="AA196" s="38"/>
      <c r="AB196" s="38"/>
      <c r="AC196" s="38"/>
      <c r="AD196" s="38"/>
      <c r="AE196" s="38"/>
      <c r="AR196" s="190" t="s">
        <v>212</v>
      </c>
      <c r="AT196" s="190" t="s">
        <v>207</v>
      </c>
      <c r="AU196" s="190" t="s">
        <v>88</v>
      </c>
      <c r="AY196" s="19" t="s">
        <v>205</v>
      </c>
      <c r="BE196" s="191">
        <f>IF(N196="základní",J196,0)</f>
        <v>0</v>
      </c>
      <c r="BF196" s="191">
        <f>IF(N196="snížená",J196,0)</f>
        <v>0</v>
      </c>
      <c r="BG196" s="191">
        <f>IF(N196="zákl. přenesená",J196,0)</f>
        <v>0</v>
      </c>
      <c r="BH196" s="191">
        <f>IF(N196="sníž. přenesená",J196,0)</f>
        <v>0</v>
      </c>
      <c r="BI196" s="191">
        <f>IF(N196="nulová",J196,0)</f>
        <v>0</v>
      </c>
      <c r="BJ196" s="19" t="s">
        <v>86</v>
      </c>
      <c r="BK196" s="191">
        <f>ROUND(I196*H196,2)</f>
        <v>0</v>
      </c>
      <c r="BL196" s="19" t="s">
        <v>212</v>
      </c>
      <c r="BM196" s="190" t="s">
        <v>797</v>
      </c>
    </row>
    <row r="197" s="2" customFormat="1">
      <c r="A197" s="38"/>
      <c r="B197" s="39"/>
      <c r="C197" s="38"/>
      <c r="D197" s="192" t="s">
        <v>214</v>
      </c>
      <c r="E197" s="38"/>
      <c r="F197" s="193" t="s">
        <v>798</v>
      </c>
      <c r="G197" s="38"/>
      <c r="H197" s="38"/>
      <c r="I197" s="194"/>
      <c r="J197" s="38"/>
      <c r="K197" s="38"/>
      <c r="L197" s="39"/>
      <c r="M197" s="195"/>
      <c r="N197" s="196"/>
      <c r="O197" s="77"/>
      <c r="P197" s="77"/>
      <c r="Q197" s="77"/>
      <c r="R197" s="77"/>
      <c r="S197" s="77"/>
      <c r="T197" s="78"/>
      <c r="U197" s="38"/>
      <c r="V197" s="38"/>
      <c r="W197" s="38"/>
      <c r="X197" s="38"/>
      <c r="Y197" s="38"/>
      <c r="Z197" s="38"/>
      <c r="AA197" s="38"/>
      <c r="AB197" s="38"/>
      <c r="AC197" s="38"/>
      <c r="AD197" s="38"/>
      <c r="AE197" s="38"/>
      <c r="AT197" s="19" t="s">
        <v>214</v>
      </c>
      <c r="AU197" s="19" t="s">
        <v>88</v>
      </c>
    </row>
    <row r="198" s="2" customFormat="1">
      <c r="A198" s="38"/>
      <c r="B198" s="39"/>
      <c r="C198" s="38"/>
      <c r="D198" s="192" t="s">
        <v>237</v>
      </c>
      <c r="E198" s="38"/>
      <c r="F198" s="197" t="s">
        <v>621</v>
      </c>
      <c r="G198" s="38"/>
      <c r="H198" s="38"/>
      <c r="I198" s="194"/>
      <c r="J198" s="38"/>
      <c r="K198" s="38"/>
      <c r="L198" s="39"/>
      <c r="M198" s="195"/>
      <c r="N198" s="196"/>
      <c r="O198" s="77"/>
      <c r="P198" s="77"/>
      <c r="Q198" s="77"/>
      <c r="R198" s="77"/>
      <c r="S198" s="77"/>
      <c r="T198" s="78"/>
      <c r="U198" s="38"/>
      <c r="V198" s="38"/>
      <c r="W198" s="38"/>
      <c r="X198" s="38"/>
      <c r="Y198" s="38"/>
      <c r="Z198" s="38"/>
      <c r="AA198" s="38"/>
      <c r="AB198" s="38"/>
      <c r="AC198" s="38"/>
      <c r="AD198" s="38"/>
      <c r="AE198" s="38"/>
      <c r="AT198" s="19" t="s">
        <v>237</v>
      </c>
      <c r="AU198" s="19" t="s">
        <v>88</v>
      </c>
    </row>
    <row r="199" s="15" customFormat="1">
      <c r="A199" s="15"/>
      <c r="B199" s="223"/>
      <c r="C199" s="15"/>
      <c r="D199" s="192" t="s">
        <v>218</v>
      </c>
      <c r="E199" s="224" t="s">
        <v>1</v>
      </c>
      <c r="F199" s="225" t="s">
        <v>777</v>
      </c>
      <c r="G199" s="15"/>
      <c r="H199" s="224" t="s">
        <v>1</v>
      </c>
      <c r="I199" s="226"/>
      <c r="J199" s="15"/>
      <c r="K199" s="15"/>
      <c r="L199" s="223"/>
      <c r="M199" s="227"/>
      <c r="N199" s="228"/>
      <c r="O199" s="228"/>
      <c r="P199" s="228"/>
      <c r="Q199" s="228"/>
      <c r="R199" s="228"/>
      <c r="S199" s="228"/>
      <c r="T199" s="229"/>
      <c r="U199" s="15"/>
      <c r="V199" s="15"/>
      <c r="W199" s="15"/>
      <c r="X199" s="15"/>
      <c r="Y199" s="15"/>
      <c r="Z199" s="15"/>
      <c r="AA199" s="15"/>
      <c r="AB199" s="15"/>
      <c r="AC199" s="15"/>
      <c r="AD199" s="15"/>
      <c r="AE199" s="15"/>
      <c r="AT199" s="224" t="s">
        <v>218</v>
      </c>
      <c r="AU199" s="224" t="s">
        <v>88</v>
      </c>
      <c r="AV199" s="15" t="s">
        <v>86</v>
      </c>
      <c r="AW199" s="15" t="s">
        <v>35</v>
      </c>
      <c r="AX199" s="15" t="s">
        <v>79</v>
      </c>
      <c r="AY199" s="224" t="s">
        <v>205</v>
      </c>
    </row>
    <row r="200" s="13" customFormat="1">
      <c r="A200" s="13"/>
      <c r="B200" s="198"/>
      <c r="C200" s="13"/>
      <c r="D200" s="192" t="s">
        <v>218</v>
      </c>
      <c r="E200" s="199" t="s">
        <v>1</v>
      </c>
      <c r="F200" s="200" t="s">
        <v>799</v>
      </c>
      <c r="G200" s="13"/>
      <c r="H200" s="201">
        <v>3.0600000000000001</v>
      </c>
      <c r="I200" s="202"/>
      <c r="J200" s="13"/>
      <c r="K200" s="13"/>
      <c r="L200" s="198"/>
      <c r="M200" s="203"/>
      <c r="N200" s="204"/>
      <c r="O200" s="204"/>
      <c r="P200" s="204"/>
      <c r="Q200" s="204"/>
      <c r="R200" s="204"/>
      <c r="S200" s="204"/>
      <c r="T200" s="205"/>
      <c r="U200" s="13"/>
      <c r="V200" s="13"/>
      <c r="W200" s="13"/>
      <c r="X200" s="13"/>
      <c r="Y200" s="13"/>
      <c r="Z200" s="13"/>
      <c r="AA200" s="13"/>
      <c r="AB200" s="13"/>
      <c r="AC200" s="13"/>
      <c r="AD200" s="13"/>
      <c r="AE200" s="13"/>
      <c r="AT200" s="199" t="s">
        <v>218</v>
      </c>
      <c r="AU200" s="199" t="s">
        <v>88</v>
      </c>
      <c r="AV200" s="13" t="s">
        <v>88</v>
      </c>
      <c r="AW200" s="13" t="s">
        <v>35</v>
      </c>
      <c r="AX200" s="13" t="s">
        <v>79</v>
      </c>
      <c r="AY200" s="199" t="s">
        <v>205</v>
      </c>
    </row>
    <row r="201" s="15" customFormat="1">
      <c r="A201" s="15"/>
      <c r="B201" s="223"/>
      <c r="C201" s="15"/>
      <c r="D201" s="192" t="s">
        <v>218</v>
      </c>
      <c r="E201" s="224" t="s">
        <v>1</v>
      </c>
      <c r="F201" s="225" t="s">
        <v>779</v>
      </c>
      <c r="G201" s="15"/>
      <c r="H201" s="224" t="s">
        <v>1</v>
      </c>
      <c r="I201" s="226"/>
      <c r="J201" s="15"/>
      <c r="K201" s="15"/>
      <c r="L201" s="223"/>
      <c r="M201" s="227"/>
      <c r="N201" s="228"/>
      <c r="O201" s="228"/>
      <c r="P201" s="228"/>
      <c r="Q201" s="228"/>
      <c r="R201" s="228"/>
      <c r="S201" s="228"/>
      <c r="T201" s="229"/>
      <c r="U201" s="15"/>
      <c r="V201" s="15"/>
      <c r="W201" s="15"/>
      <c r="X201" s="15"/>
      <c r="Y201" s="15"/>
      <c r="Z201" s="15"/>
      <c r="AA201" s="15"/>
      <c r="AB201" s="15"/>
      <c r="AC201" s="15"/>
      <c r="AD201" s="15"/>
      <c r="AE201" s="15"/>
      <c r="AT201" s="224" t="s">
        <v>218</v>
      </c>
      <c r="AU201" s="224" t="s">
        <v>88</v>
      </c>
      <c r="AV201" s="15" t="s">
        <v>86</v>
      </c>
      <c r="AW201" s="15" t="s">
        <v>35</v>
      </c>
      <c r="AX201" s="15" t="s">
        <v>79</v>
      </c>
      <c r="AY201" s="224" t="s">
        <v>205</v>
      </c>
    </row>
    <row r="202" s="13" customFormat="1">
      <c r="A202" s="13"/>
      <c r="B202" s="198"/>
      <c r="C202" s="13"/>
      <c r="D202" s="192" t="s">
        <v>218</v>
      </c>
      <c r="E202" s="199" t="s">
        <v>1</v>
      </c>
      <c r="F202" s="200" t="s">
        <v>800</v>
      </c>
      <c r="G202" s="13"/>
      <c r="H202" s="201">
        <v>1.4299999999999999</v>
      </c>
      <c r="I202" s="202"/>
      <c r="J202" s="13"/>
      <c r="K202" s="13"/>
      <c r="L202" s="198"/>
      <c r="M202" s="203"/>
      <c r="N202" s="204"/>
      <c r="O202" s="204"/>
      <c r="P202" s="204"/>
      <c r="Q202" s="204"/>
      <c r="R202" s="204"/>
      <c r="S202" s="204"/>
      <c r="T202" s="205"/>
      <c r="U202" s="13"/>
      <c r="V202" s="13"/>
      <c r="W202" s="13"/>
      <c r="X202" s="13"/>
      <c r="Y202" s="13"/>
      <c r="Z202" s="13"/>
      <c r="AA202" s="13"/>
      <c r="AB202" s="13"/>
      <c r="AC202" s="13"/>
      <c r="AD202" s="13"/>
      <c r="AE202" s="13"/>
      <c r="AT202" s="199" t="s">
        <v>218</v>
      </c>
      <c r="AU202" s="199" t="s">
        <v>88</v>
      </c>
      <c r="AV202" s="13" t="s">
        <v>88</v>
      </c>
      <c r="AW202" s="13" t="s">
        <v>35</v>
      </c>
      <c r="AX202" s="13" t="s">
        <v>79</v>
      </c>
      <c r="AY202" s="199" t="s">
        <v>205</v>
      </c>
    </row>
    <row r="203" s="15" customFormat="1">
      <c r="A203" s="15"/>
      <c r="B203" s="223"/>
      <c r="C203" s="15"/>
      <c r="D203" s="192" t="s">
        <v>218</v>
      </c>
      <c r="E203" s="224" t="s">
        <v>1</v>
      </c>
      <c r="F203" s="225" t="s">
        <v>781</v>
      </c>
      <c r="G203" s="15"/>
      <c r="H203" s="224" t="s">
        <v>1</v>
      </c>
      <c r="I203" s="226"/>
      <c r="J203" s="15"/>
      <c r="K203" s="15"/>
      <c r="L203" s="223"/>
      <c r="M203" s="227"/>
      <c r="N203" s="228"/>
      <c r="O203" s="228"/>
      <c r="P203" s="228"/>
      <c r="Q203" s="228"/>
      <c r="R203" s="228"/>
      <c r="S203" s="228"/>
      <c r="T203" s="229"/>
      <c r="U203" s="15"/>
      <c r="V203" s="15"/>
      <c r="W203" s="15"/>
      <c r="X203" s="15"/>
      <c r="Y203" s="15"/>
      <c r="Z203" s="15"/>
      <c r="AA203" s="15"/>
      <c r="AB203" s="15"/>
      <c r="AC203" s="15"/>
      <c r="AD203" s="15"/>
      <c r="AE203" s="15"/>
      <c r="AT203" s="224" t="s">
        <v>218</v>
      </c>
      <c r="AU203" s="224" t="s">
        <v>88</v>
      </c>
      <c r="AV203" s="15" t="s">
        <v>86</v>
      </c>
      <c r="AW203" s="15" t="s">
        <v>35</v>
      </c>
      <c r="AX203" s="15" t="s">
        <v>79</v>
      </c>
      <c r="AY203" s="224" t="s">
        <v>205</v>
      </c>
    </row>
    <row r="204" s="13" customFormat="1">
      <c r="A204" s="13"/>
      <c r="B204" s="198"/>
      <c r="C204" s="13"/>
      <c r="D204" s="192" t="s">
        <v>218</v>
      </c>
      <c r="E204" s="199" t="s">
        <v>1</v>
      </c>
      <c r="F204" s="200" t="s">
        <v>801</v>
      </c>
      <c r="G204" s="13"/>
      <c r="H204" s="201">
        <v>0.17000000000000001</v>
      </c>
      <c r="I204" s="202"/>
      <c r="J204" s="13"/>
      <c r="K204" s="13"/>
      <c r="L204" s="198"/>
      <c r="M204" s="203"/>
      <c r="N204" s="204"/>
      <c r="O204" s="204"/>
      <c r="P204" s="204"/>
      <c r="Q204" s="204"/>
      <c r="R204" s="204"/>
      <c r="S204" s="204"/>
      <c r="T204" s="205"/>
      <c r="U204" s="13"/>
      <c r="V204" s="13"/>
      <c r="W204" s="13"/>
      <c r="X204" s="13"/>
      <c r="Y204" s="13"/>
      <c r="Z204" s="13"/>
      <c r="AA204" s="13"/>
      <c r="AB204" s="13"/>
      <c r="AC204" s="13"/>
      <c r="AD204" s="13"/>
      <c r="AE204" s="13"/>
      <c r="AT204" s="199" t="s">
        <v>218</v>
      </c>
      <c r="AU204" s="199" t="s">
        <v>88</v>
      </c>
      <c r="AV204" s="13" t="s">
        <v>88</v>
      </c>
      <c r="AW204" s="13" t="s">
        <v>35</v>
      </c>
      <c r="AX204" s="13" t="s">
        <v>79</v>
      </c>
      <c r="AY204" s="199" t="s">
        <v>205</v>
      </c>
    </row>
    <row r="205" s="15" customFormat="1">
      <c r="A205" s="15"/>
      <c r="B205" s="223"/>
      <c r="C205" s="15"/>
      <c r="D205" s="192" t="s">
        <v>218</v>
      </c>
      <c r="E205" s="224" t="s">
        <v>1</v>
      </c>
      <c r="F205" s="225" t="s">
        <v>802</v>
      </c>
      <c r="G205" s="15"/>
      <c r="H205" s="224" t="s">
        <v>1</v>
      </c>
      <c r="I205" s="226"/>
      <c r="J205" s="15"/>
      <c r="K205" s="15"/>
      <c r="L205" s="223"/>
      <c r="M205" s="227"/>
      <c r="N205" s="228"/>
      <c r="O205" s="228"/>
      <c r="P205" s="228"/>
      <c r="Q205" s="228"/>
      <c r="R205" s="228"/>
      <c r="S205" s="228"/>
      <c r="T205" s="229"/>
      <c r="U205" s="15"/>
      <c r="V205" s="15"/>
      <c r="W205" s="15"/>
      <c r="X205" s="15"/>
      <c r="Y205" s="15"/>
      <c r="Z205" s="15"/>
      <c r="AA205" s="15"/>
      <c r="AB205" s="15"/>
      <c r="AC205" s="15"/>
      <c r="AD205" s="15"/>
      <c r="AE205" s="15"/>
      <c r="AT205" s="224" t="s">
        <v>218</v>
      </c>
      <c r="AU205" s="224" t="s">
        <v>88</v>
      </c>
      <c r="AV205" s="15" t="s">
        <v>86</v>
      </c>
      <c r="AW205" s="15" t="s">
        <v>35</v>
      </c>
      <c r="AX205" s="15" t="s">
        <v>79</v>
      </c>
      <c r="AY205" s="224" t="s">
        <v>205</v>
      </c>
    </row>
    <row r="206" s="13" customFormat="1">
      <c r="A206" s="13"/>
      <c r="B206" s="198"/>
      <c r="C206" s="13"/>
      <c r="D206" s="192" t="s">
        <v>218</v>
      </c>
      <c r="E206" s="199" t="s">
        <v>1</v>
      </c>
      <c r="F206" s="200" t="s">
        <v>803</v>
      </c>
      <c r="G206" s="13"/>
      <c r="H206" s="201">
        <v>1.1200000000000001</v>
      </c>
      <c r="I206" s="202"/>
      <c r="J206" s="13"/>
      <c r="K206" s="13"/>
      <c r="L206" s="198"/>
      <c r="M206" s="203"/>
      <c r="N206" s="204"/>
      <c r="O206" s="204"/>
      <c r="P206" s="204"/>
      <c r="Q206" s="204"/>
      <c r="R206" s="204"/>
      <c r="S206" s="204"/>
      <c r="T206" s="205"/>
      <c r="U206" s="13"/>
      <c r="V206" s="13"/>
      <c r="W206" s="13"/>
      <c r="X206" s="13"/>
      <c r="Y206" s="13"/>
      <c r="Z206" s="13"/>
      <c r="AA206" s="13"/>
      <c r="AB206" s="13"/>
      <c r="AC206" s="13"/>
      <c r="AD206" s="13"/>
      <c r="AE206" s="13"/>
      <c r="AT206" s="199" t="s">
        <v>218</v>
      </c>
      <c r="AU206" s="199" t="s">
        <v>88</v>
      </c>
      <c r="AV206" s="13" t="s">
        <v>88</v>
      </c>
      <c r="AW206" s="13" t="s">
        <v>35</v>
      </c>
      <c r="AX206" s="13" t="s">
        <v>79</v>
      </c>
      <c r="AY206" s="199" t="s">
        <v>205</v>
      </c>
    </row>
    <row r="207" s="15" customFormat="1">
      <c r="A207" s="15"/>
      <c r="B207" s="223"/>
      <c r="C207" s="15"/>
      <c r="D207" s="192" t="s">
        <v>218</v>
      </c>
      <c r="E207" s="224" t="s">
        <v>1</v>
      </c>
      <c r="F207" s="225" t="s">
        <v>783</v>
      </c>
      <c r="G207" s="15"/>
      <c r="H207" s="224" t="s">
        <v>1</v>
      </c>
      <c r="I207" s="226"/>
      <c r="J207" s="15"/>
      <c r="K207" s="15"/>
      <c r="L207" s="223"/>
      <c r="M207" s="227"/>
      <c r="N207" s="228"/>
      <c r="O207" s="228"/>
      <c r="P207" s="228"/>
      <c r="Q207" s="228"/>
      <c r="R207" s="228"/>
      <c r="S207" s="228"/>
      <c r="T207" s="229"/>
      <c r="U207" s="15"/>
      <c r="V207" s="15"/>
      <c r="W207" s="15"/>
      <c r="X207" s="15"/>
      <c r="Y207" s="15"/>
      <c r="Z207" s="15"/>
      <c r="AA207" s="15"/>
      <c r="AB207" s="15"/>
      <c r="AC207" s="15"/>
      <c r="AD207" s="15"/>
      <c r="AE207" s="15"/>
      <c r="AT207" s="224" t="s">
        <v>218</v>
      </c>
      <c r="AU207" s="224" t="s">
        <v>88</v>
      </c>
      <c r="AV207" s="15" t="s">
        <v>86</v>
      </c>
      <c r="AW207" s="15" t="s">
        <v>35</v>
      </c>
      <c r="AX207" s="15" t="s">
        <v>79</v>
      </c>
      <c r="AY207" s="224" t="s">
        <v>205</v>
      </c>
    </row>
    <row r="208" s="13" customFormat="1">
      <c r="A208" s="13"/>
      <c r="B208" s="198"/>
      <c r="C208" s="13"/>
      <c r="D208" s="192" t="s">
        <v>218</v>
      </c>
      <c r="E208" s="199" t="s">
        <v>1</v>
      </c>
      <c r="F208" s="200" t="s">
        <v>804</v>
      </c>
      <c r="G208" s="13"/>
      <c r="H208" s="201">
        <v>0.46000000000000002</v>
      </c>
      <c r="I208" s="202"/>
      <c r="J208" s="13"/>
      <c r="K208" s="13"/>
      <c r="L208" s="198"/>
      <c r="M208" s="203"/>
      <c r="N208" s="204"/>
      <c r="O208" s="204"/>
      <c r="P208" s="204"/>
      <c r="Q208" s="204"/>
      <c r="R208" s="204"/>
      <c r="S208" s="204"/>
      <c r="T208" s="205"/>
      <c r="U208" s="13"/>
      <c r="V208" s="13"/>
      <c r="W208" s="13"/>
      <c r="X208" s="13"/>
      <c r="Y208" s="13"/>
      <c r="Z208" s="13"/>
      <c r="AA208" s="13"/>
      <c r="AB208" s="13"/>
      <c r="AC208" s="13"/>
      <c r="AD208" s="13"/>
      <c r="AE208" s="13"/>
      <c r="AT208" s="199" t="s">
        <v>218</v>
      </c>
      <c r="AU208" s="199" t="s">
        <v>88</v>
      </c>
      <c r="AV208" s="13" t="s">
        <v>88</v>
      </c>
      <c r="AW208" s="13" t="s">
        <v>35</v>
      </c>
      <c r="AX208" s="13" t="s">
        <v>79</v>
      </c>
      <c r="AY208" s="199" t="s">
        <v>205</v>
      </c>
    </row>
    <row r="209" s="14" customFormat="1">
      <c r="A209" s="14"/>
      <c r="B209" s="206"/>
      <c r="C209" s="14"/>
      <c r="D209" s="192" t="s">
        <v>218</v>
      </c>
      <c r="E209" s="207" t="s">
        <v>1</v>
      </c>
      <c r="F209" s="208" t="s">
        <v>220</v>
      </c>
      <c r="G209" s="14"/>
      <c r="H209" s="209">
        <v>6.2400000000000002</v>
      </c>
      <c r="I209" s="210"/>
      <c r="J209" s="14"/>
      <c r="K209" s="14"/>
      <c r="L209" s="206"/>
      <c r="M209" s="211"/>
      <c r="N209" s="212"/>
      <c r="O209" s="212"/>
      <c r="P209" s="212"/>
      <c r="Q209" s="212"/>
      <c r="R209" s="212"/>
      <c r="S209" s="212"/>
      <c r="T209" s="213"/>
      <c r="U209" s="14"/>
      <c r="V209" s="14"/>
      <c r="W209" s="14"/>
      <c r="X209" s="14"/>
      <c r="Y209" s="14"/>
      <c r="Z209" s="14"/>
      <c r="AA209" s="14"/>
      <c r="AB209" s="14"/>
      <c r="AC209" s="14"/>
      <c r="AD209" s="14"/>
      <c r="AE209" s="14"/>
      <c r="AT209" s="207" t="s">
        <v>218</v>
      </c>
      <c r="AU209" s="207" t="s">
        <v>88</v>
      </c>
      <c r="AV209" s="14" t="s">
        <v>212</v>
      </c>
      <c r="AW209" s="14" t="s">
        <v>35</v>
      </c>
      <c r="AX209" s="14" t="s">
        <v>86</v>
      </c>
      <c r="AY209" s="207" t="s">
        <v>205</v>
      </c>
    </row>
    <row r="210" s="2" customFormat="1" ht="24.15" customHeight="1">
      <c r="A210" s="38"/>
      <c r="B210" s="179"/>
      <c r="C210" s="180" t="s">
        <v>294</v>
      </c>
      <c r="D210" s="180" t="s">
        <v>207</v>
      </c>
      <c r="E210" s="181" t="s">
        <v>627</v>
      </c>
      <c r="F210" s="182" t="s">
        <v>628</v>
      </c>
      <c r="G210" s="183" t="s">
        <v>224</v>
      </c>
      <c r="H210" s="184">
        <v>2.21</v>
      </c>
      <c r="I210" s="185"/>
      <c r="J210" s="184">
        <f>ROUND(I210*H210,2)</f>
        <v>0</v>
      </c>
      <c r="K210" s="182" t="s">
        <v>234</v>
      </c>
      <c r="L210" s="39"/>
      <c r="M210" s="186" t="s">
        <v>1</v>
      </c>
      <c r="N210" s="187" t="s">
        <v>44</v>
      </c>
      <c r="O210" s="77"/>
      <c r="P210" s="188">
        <f>O210*H210</f>
        <v>0</v>
      </c>
      <c r="Q210" s="188">
        <v>1.0395099999999999</v>
      </c>
      <c r="R210" s="188">
        <f>Q210*H210</f>
        <v>2.2973170999999999</v>
      </c>
      <c r="S210" s="188">
        <v>0</v>
      </c>
      <c r="T210" s="189">
        <f>S210*H210</f>
        <v>0</v>
      </c>
      <c r="U210" s="38"/>
      <c r="V210" s="38"/>
      <c r="W210" s="38"/>
      <c r="X210" s="38"/>
      <c r="Y210" s="38"/>
      <c r="Z210" s="38"/>
      <c r="AA210" s="38"/>
      <c r="AB210" s="38"/>
      <c r="AC210" s="38"/>
      <c r="AD210" s="38"/>
      <c r="AE210" s="38"/>
      <c r="AR210" s="190" t="s">
        <v>212</v>
      </c>
      <c r="AT210" s="190" t="s">
        <v>207</v>
      </c>
      <c r="AU210" s="190" t="s">
        <v>88</v>
      </c>
      <c r="AY210" s="19" t="s">
        <v>205</v>
      </c>
      <c r="BE210" s="191">
        <f>IF(N210="základní",J210,0)</f>
        <v>0</v>
      </c>
      <c r="BF210" s="191">
        <f>IF(N210="snížená",J210,0)</f>
        <v>0</v>
      </c>
      <c r="BG210" s="191">
        <f>IF(N210="zákl. přenesená",J210,0)</f>
        <v>0</v>
      </c>
      <c r="BH210" s="191">
        <f>IF(N210="sníž. přenesená",J210,0)</f>
        <v>0</v>
      </c>
      <c r="BI210" s="191">
        <f>IF(N210="nulová",J210,0)</f>
        <v>0</v>
      </c>
      <c r="BJ210" s="19" t="s">
        <v>86</v>
      </c>
      <c r="BK210" s="191">
        <f>ROUND(I210*H210,2)</f>
        <v>0</v>
      </c>
      <c r="BL210" s="19" t="s">
        <v>212</v>
      </c>
      <c r="BM210" s="190" t="s">
        <v>805</v>
      </c>
    </row>
    <row r="211" s="2" customFormat="1">
      <c r="A211" s="38"/>
      <c r="B211" s="39"/>
      <c r="C211" s="38"/>
      <c r="D211" s="192" t="s">
        <v>214</v>
      </c>
      <c r="E211" s="38"/>
      <c r="F211" s="193" t="s">
        <v>630</v>
      </c>
      <c r="G211" s="38"/>
      <c r="H211" s="38"/>
      <c r="I211" s="194"/>
      <c r="J211" s="38"/>
      <c r="K211" s="38"/>
      <c r="L211" s="39"/>
      <c r="M211" s="195"/>
      <c r="N211" s="196"/>
      <c r="O211" s="77"/>
      <c r="P211" s="77"/>
      <c r="Q211" s="77"/>
      <c r="R211" s="77"/>
      <c r="S211" s="77"/>
      <c r="T211" s="78"/>
      <c r="U211" s="38"/>
      <c r="V211" s="38"/>
      <c r="W211" s="38"/>
      <c r="X211" s="38"/>
      <c r="Y211" s="38"/>
      <c r="Z211" s="38"/>
      <c r="AA211" s="38"/>
      <c r="AB211" s="38"/>
      <c r="AC211" s="38"/>
      <c r="AD211" s="38"/>
      <c r="AE211" s="38"/>
      <c r="AT211" s="19" t="s">
        <v>214</v>
      </c>
      <c r="AU211" s="19" t="s">
        <v>88</v>
      </c>
    </row>
    <row r="212" s="2" customFormat="1">
      <c r="A212" s="38"/>
      <c r="B212" s="39"/>
      <c r="C212" s="38"/>
      <c r="D212" s="192" t="s">
        <v>237</v>
      </c>
      <c r="E212" s="38"/>
      <c r="F212" s="197" t="s">
        <v>621</v>
      </c>
      <c r="G212" s="38"/>
      <c r="H212" s="38"/>
      <c r="I212" s="194"/>
      <c r="J212" s="38"/>
      <c r="K212" s="38"/>
      <c r="L212" s="39"/>
      <c r="M212" s="195"/>
      <c r="N212" s="196"/>
      <c r="O212" s="77"/>
      <c r="P212" s="77"/>
      <c r="Q212" s="77"/>
      <c r="R212" s="77"/>
      <c r="S212" s="77"/>
      <c r="T212" s="78"/>
      <c r="U212" s="38"/>
      <c r="V212" s="38"/>
      <c r="W212" s="38"/>
      <c r="X212" s="38"/>
      <c r="Y212" s="38"/>
      <c r="Z212" s="38"/>
      <c r="AA212" s="38"/>
      <c r="AB212" s="38"/>
      <c r="AC212" s="38"/>
      <c r="AD212" s="38"/>
      <c r="AE212" s="38"/>
      <c r="AT212" s="19" t="s">
        <v>237</v>
      </c>
      <c r="AU212" s="19" t="s">
        <v>88</v>
      </c>
    </row>
    <row r="213" s="15" customFormat="1">
      <c r="A213" s="15"/>
      <c r="B213" s="223"/>
      <c r="C213" s="15"/>
      <c r="D213" s="192" t="s">
        <v>218</v>
      </c>
      <c r="E213" s="224" t="s">
        <v>1</v>
      </c>
      <c r="F213" s="225" t="s">
        <v>781</v>
      </c>
      <c r="G213" s="15"/>
      <c r="H213" s="224" t="s">
        <v>1</v>
      </c>
      <c r="I213" s="226"/>
      <c r="J213" s="15"/>
      <c r="K213" s="15"/>
      <c r="L213" s="223"/>
      <c r="M213" s="227"/>
      <c r="N213" s="228"/>
      <c r="O213" s="228"/>
      <c r="P213" s="228"/>
      <c r="Q213" s="228"/>
      <c r="R213" s="228"/>
      <c r="S213" s="228"/>
      <c r="T213" s="229"/>
      <c r="U213" s="15"/>
      <c r="V213" s="15"/>
      <c r="W213" s="15"/>
      <c r="X213" s="15"/>
      <c r="Y213" s="15"/>
      <c r="Z213" s="15"/>
      <c r="AA213" s="15"/>
      <c r="AB213" s="15"/>
      <c r="AC213" s="15"/>
      <c r="AD213" s="15"/>
      <c r="AE213" s="15"/>
      <c r="AT213" s="224" t="s">
        <v>218</v>
      </c>
      <c r="AU213" s="224" t="s">
        <v>88</v>
      </c>
      <c r="AV213" s="15" t="s">
        <v>86</v>
      </c>
      <c r="AW213" s="15" t="s">
        <v>35</v>
      </c>
      <c r="AX213" s="15" t="s">
        <v>79</v>
      </c>
      <c r="AY213" s="224" t="s">
        <v>205</v>
      </c>
    </row>
    <row r="214" s="13" customFormat="1">
      <c r="A214" s="13"/>
      <c r="B214" s="198"/>
      <c r="C214" s="13"/>
      <c r="D214" s="192" t="s">
        <v>218</v>
      </c>
      <c r="E214" s="199" t="s">
        <v>1</v>
      </c>
      <c r="F214" s="200" t="s">
        <v>806</v>
      </c>
      <c r="G214" s="13"/>
      <c r="H214" s="201">
        <v>0.23000000000000001</v>
      </c>
      <c r="I214" s="202"/>
      <c r="J214" s="13"/>
      <c r="K214" s="13"/>
      <c r="L214" s="198"/>
      <c r="M214" s="203"/>
      <c r="N214" s="204"/>
      <c r="O214" s="204"/>
      <c r="P214" s="204"/>
      <c r="Q214" s="204"/>
      <c r="R214" s="204"/>
      <c r="S214" s="204"/>
      <c r="T214" s="205"/>
      <c r="U214" s="13"/>
      <c r="V214" s="13"/>
      <c r="W214" s="13"/>
      <c r="X214" s="13"/>
      <c r="Y214" s="13"/>
      <c r="Z214" s="13"/>
      <c r="AA214" s="13"/>
      <c r="AB214" s="13"/>
      <c r="AC214" s="13"/>
      <c r="AD214" s="13"/>
      <c r="AE214" s="13"/>
      <c r="AT214" s="199" t="s">
        <v>218</v>
      </c>
      <c r="AU214" s="199" t="s">
        <v>88</v>
      </c>
      <c r="AV214" s="13" t="s">
        <v>88</v>
      </c>
      <c r="AW214" s="13" t="s">
        <v>35</v>
      </c>
      <c r="AX214" s="13" t="s">
        <v>79</v>
      </c>
      <c r="AY214" s="199" t="s">
        <v>205</v>
      </c>
    </row>
    <row r="215" s="15" customFormat="1">
      <c r="A215" s="15"/>
      <c r="B215" s="223"/>
      <c r="C215" s="15"/>
      <c r="D215" s="192" t="s">
        <v>218</v>
      </c>
      <c r="E215" s="224" t="s">
        <v>1</v>
      </c>
      <c r="F215" s="225" t="s">
        <v>802</v>
      </c>
      <c r="G215" s="15"/>
      <c r="H215" s="224" t="s">
        <v>1</v>
      </c>
      <c r="I215" s="226"/>
      <c r="J215" s="15"/>
      <c r="K215" s="15"/>
      <c r="L215" s="223"/>
      <c r="M215" s="227"/>
      <c r="N215" s="228"/>
      <c r="O215" s="228"/>
      <c r="P215" s="228"/>
      <c r="Q215" s="228"/>
      <c r="R215" s="228"/>
      <c r="S215" s="228"/>
      <c r="T215" s="229"/>
      <c r="U215" s="15"/>
      <c r="V215" s="15"/>
      <c r="W215" s="15"/>
      <c r="X215" s="15"/>
      <c r="Y215" s="15"/>
      <c r="Z215" s="15"/>
      <c r="AA215" s="15"/>
      <c r="AB215" s="15"/>
      <c r="AC215" s="15"/>
      <c r="AD215" s="15"/>
      <c r="AE215" s="15"/>
      <c r="AT215" s="224" t="s">
        <v>218</v>
      </c>
      <c r="AU215" s="224" t="s">
        <v>88</v>
      </c>
      <c r="AV215" s="15" t="s">
        <v>86</v>
      </c>
      <c r="AW215" s="15" t="s">
        <v>35</v>
      </c>
      <c r="AX215" s="15" t="s">
        <v>79</v>
      </c>
      <c r="AY215" s="224" t="s">
        <v>205</v>
      </c>
    </row>
    <row r="216" s="13" customFormat="1">
      <c r="A216" s="13"/>
      <c r="B216" s="198"/>
      <c r="C216" s="13"/>
      <c r="D216" s="192" t="s">
        <v>218</v>
      </c>
      <c r="E216" s="199" t="s">
        <v>1</v>
      </c>
      <c r="F216" s="200" t="s">
        <v>807</v>
      </c>
      <c r="G216" s="13"/>
      <c r="H216" s="201">
        <v>1.6599999999999999</v>
      </c>
      <c r="I216" s="202"/>
      <c r="J216" s="13"/>
      <c r="K216" s="13"/>
      <c r="L216" s="198"/>
      <c r="M216" s="203"/>
      <c r="N216" s="204"/>
      <c r="O216" s="204"/>
      <c r="P216" s="204"/>
      <c r="Q216" s="204"/>
      <c r="R216" s="204"/>
      <c r="S216" s="204"/>
      <c r="T216" s="205"/>
      <c r="U216" s="13"/>
      <c r="V216" s="13"/>
      <c r="W216" s="13"/>
      <c r="X216" s="13"/>
      <c r="Y216" s="13"/>
      <c r="Z216" s="13"/>
      <c r="AA216" s="13"/>
      <c r="AB216" s="13"/>
      <c r="AC216" s="13"/>
      <c r="AD216" s="13"/>
      <c r="AE216" s="13"/>
      <c r="AT216" s="199" t="s">
        <v>218</v>
      </c>
      <c r="AU216" s="199" t="s">
        <v>88</v>
      </c>
      <c r="AV216" s="13" t="s">
        <v>88</v>
      </c>
      <c r="AW216" s="13" t="s">
        <v>35</v>
      </c>
      <c r="AX216" s="13" t="s">
        <v>79</v>
      </c>
      <c r="AY216" s="199" t="s">
        <v>205</v>
      </c>
    </row>
    <row r="217" s="15" customFormat="1">
      <c r="A217" s="15"/>
      <c r="B217" s="223"/>
      <c r="C217" s="15"/>
      <c r="D217" s="192" t="s">
        <v>218</v>
      </c>
      <c r="E217" s="224" t="s">
        <v>1</v>
      </c>
      <c r="F217" s="225" t="s">
        <v>783</v>
      </c>
      <c r="G217" s="15"/>
      <c r="H217" s="224" t="s">
        <v>1</v>
      </c>
      <c r="I217" s="226"/>
      <c r="J217" s="15"/>
      <c r="K217" s="15"/>
      <c r="L217" s="223"/>
      <c r="M217" s="227"/>
      <c r="N217" s="228"/>
      <c r="O217" s="228"/>
      <c r="P217" s="228"/>
      <c r="Q217" s="228"/>
      <c r="R217" s="228"/>
      <c r="S217" s="228"/>
      <c r="T217" s="229"/>
      <c r="U217" s="15"/>
      <c r="V217" s="15"/>
      <c r="W217" s="15"/>
      <c r="X217" s="15"/>
      <c r="Y217" s="15"/>
      <c r="Z217" s="15"/>
      <c r="AA217" s="15"/>
      <c r="AB217" s="15"/>
      <c r="AC217" s="15"/>
      <c r="AD217" s="15"/>
      <c r="AE217" s="15"/>
      <c r="AT217" s="224" t="s">
        <v>218</v>
      </c>
      <c r="AU217" s="224" t="s">
        <v>88</v>
      </c>
      <c r="AV217" s="15" t="s">
        <v>86</v>
      </c>
      <c r="AW217" s="15" t="s">
        <v>35</v>
      </c>
      <c r="AX217" s="15" t="s">
        <v>79</v>
      </c>
      <c r="AY217" s="224" t="s">
        <v>205</v>
      </c>
    </row>
    <row r="218" s="13" customFormat="1">
      <c r="A218" s="13"/>
      <c r="B218" s="198"/>
      <c r="C218" s="13"/>
      <c r="D218" s="192" t="s">
        <v>218</v>
      </c>
      <c r="E218" s="199" t="s">
        <v>1</v>
      </c>
      <c r="F218" s="200" t="s">
        <v>808</v>
      </c>
      <c r="G218" s="13"/>
      <c r="H218" s="201">
        <v>0.32000000000000001</v>
      </c>
      <c r="I218" s="202"/>
      <c r="J218" s="13"/>
      <c r="K218" s="13"/>
      <c r="L218" s="198"/>
      <c r="M218" s="203"/>
      <c r="N218" s="204"/>
      <c r="O218" s="204"/>
      <c r="P218" s="204"/>
      <c r="Q218" s="204"/>
      <c r="R218" s="204"/>
      <c r="S218" s="204"/>
      <c r="T218" s="205"/>
      <c r="U218" s="13"/>
      <c r="V218" s="13"/>
      <c r="W218" s="13"/>
      <c r="X218" s="13"/>
      <c r="Y218" s="13"/>
      <c r="Z218" s="13"/>
      <c r="AA218" s="13"/>
      <c r="AB218" s="13"/>
      <c r="AC218" s="13"/>
      <c r="AD218" s="13"/>
      <c r="AE218" s="13"/>
      <c r="AT218" s="199" t="s">
        <v>218</v>
      </c>
      <c r="AU218" s="199" t="s">
        <v>88</v>
      </c>
      <c r="AV218" s="13" t="s">
        <v>88</v>
      </c>
      <c r="AW218" s="13" t="s">
        <v>35</v>
      </c>
      <c r="AX218" s="13" t="s">
        <v>79</v>
      </c>
      <c r="AY218" s="199" t="s">
        <v>205</v>
      </c>
    </row>
    <row r="219" s="14" customFormat="1">
      <c r="A219" s="14"/>
      <c r="B219" s="206"/>
      <c r="C219" s="14"/>
      <c r="D219" s="192" t="s">
        <v>218</v>
      </c>
      <c r="E219" s="207" t="s">
        <v>1</v>
      </c>
      <c r="F219" s="208" t="s">
        <v>220</v>
      </c>
      <c r="G219" s="14"/>
      <c r="H219" s="209">
        <v>2.21</v>
      </c>
      <c r="I219" s="210"/>
      <c r="J219" s="14"/>
      <c r="K219" s="14"/>
      <c r="L219" s="206"/>
      <c r="M219" s="211"/>
      <c r="N219" s="212"/>
      <c r="O219" s="212"/>
      <c r="P219" s="212"/>
      <c r="Q219" s="212"/>
      <c r="R219" s="212"/>
      <c r="S219" s="212"/>
      <c r="T219" s="213"/>
      <c r="U219" s="14"/>
      <c r="V219" s="14"/>
      <c r="W219" s="14"/>
      <c r="X219" s="14"/>
      <c r="Y219" s="14"/>
      <c r="Z219" s="14"/>
      <c r="AA219" s="14"/>
      <c r="AB219" s="14"/>
      <c r="AC219" s="14"/>
      <c r="AD219" s="14"/>
      <c r="AE219" s="14"/>
      <c r="AT219" s="207" t="s">
        <v>218</v>
      </c>
      <c r="AU219" s="207" t="s">
        <v>88</v>
      </c>
      <c r="AV219" s="14" t="s">
        <v>212</v>
      </c>
      <c r="AW219" s="14" t="s">
        <v>35</v>
      </c>
      <c r="AX219" s="14" t="s">
        <v>86</v>
      </c>
      <c r="AY219" s="207" t="s">
        <v>205</v>
      </c>
    </row>
    <row r="220" s="12" customFormat="1" ht="22.8" customHeight="1">
      <c r="A220" s="12"/>
      <c r="B220" s="166"/>
      <c r="C220" s="12"/>
      <c r="D220" s="167" t="s">
        <v>78</v>
      </c>
      <c r="E220" s="177" t="s">
        <v>212</v>
      </c>
      <c r="F220" s="177" t="s">
        <v>359</v>
      </c>
      <c r="G220" s="12"/>
      <c r="H220" s="12"/>
      <c r="I220" s="169"/>
      <c r="J220" s="178">
        <f>BK220</f>
        <v>0</v>
      </c>
      <c r="K220" s="12"/>
      <c r="L220" s="166"/>
      <c r="M220" s="171"/>
      <c r="N220" s="172"/>
      <c r="O220" s="172"/>
      <c r="P220" s="173">
        <f>SUM(P221:P240)</f>
        <v>0</v>
      </c>
      <c r="Q220" s="172"/>
      <c r="R220" s="173">
        <f>SUM(R221:R240)</f>
        <v>39.928594999999994</v>
      </c>
      <c r="S220" s="172"/>
      <c r="T220" s="174">
        <f>SUM(T221:T240)</f>
        <v>0</v>
      </c>
      <c r="U220" s="12"/>
      <c r="V220" s="12"/>
      <c r="W220" s="12"/>
      <c r="X220" s="12"/>
      <c r="Y220" s="12"/>
      <c r="Z220" s="12"/>
      <c r="AA220" s="12"/>
      <c r="AB220" s="12"/>
      <c r="AC220" s="12"/>
      <c r="AD220" s="12"/>
      <c r="AE220" s="12"/>
      <c r="AR220" s="167" t="s">
        <v>86</v>
      </c>
      <c r="AT220" s="175" t="s">
        <v>78</v>
      </c>
      <c r="AU220" s="175" t="s">
        <v>86</v>
      </c>
      <c r="AY220" s="167" t="s">
        <v>205</v>
      </c>
      <c r="BK220" s="176">
        <f>SUM(BK221:BK240)</f>
        <v>0</v>
      </c>
    </row>
    <row r="221" s="2" customFormat="1" ht="24.15" customHeight="1">
      <c r="A221" s="38"/>
      <c r="B221" s="179"/>
      <c r="C221" s="180" t="s">
        <v>300</v>
      </c>
      <c r="D221" s="180" t="s">
        <v>207</v>
      </c>
      <c r="E221" s="181" t="s">
        <v>633</v>
      </c>
      <c r="F221" s="182" t="s">
        <v>634</v>
      </c>
      <c r="G221" s="183" t="s">
        <v>210</v>
      </c>
      <c r="H221" s="184">
        <v>48.5</v>
      </c>
      <c r="I221" s="185"/>
      <c r="J221" s="184">
        <f>ROUND(I221*H221,2)</f>
        <v>0</v>
      </c>
      <c r="K221" s="182" t="s">
        <v>211</v>
      </c>
      <c r="L221" s="39"/>
      <c r="M221" s="186" t="s">
        <v>1</v>
      </c>
      <c r="N221" s="187" t="s">
        <v>44</v>
      </c>
      <c r="O221" s="77"/>
      <c r="P221" s="188">
        <f>O221*H221</f>
        <v>0</v>
      </c>
      <c r="Q221" s="188">
        <v>0</v>
      </c>
      <c r="R221" s="188">
        <f>Q221*H221</f>
        <v>0</v>
      </c>
      <c r="S221" s="188">
        <v>0</v>
      </c>
      <c r="T221" s="189">
        <f>S221*H221</f>
        <v>0</v>
      </c>
      <c r="U221" s="38"/>
      <c r="V221" s="38"/>
      <c r="W221" s="38"/>
      <c r="X221" s="38"/>
      <c r="Y221" s="38"/>
      <c r="Z221" s="38"/>
      <c r="AA221" s="38"/>
      <c r="AB221" s="38"/>
      <c r="AC221" s="38"/>
      <c r="AD221" s="38"/>
      <c r="AE221" s="38"/>
      <c r="AR221" s="190" t="s">
        <v>212</v>
      </c>
      <c r="AT221" s="190" t="s">
        <v>207</v>
      </c>
      <c r="AU221" s="190" t="s">
        <v>88</v>
      </c>
      <c r="AY221" s="19" t="s">
        <v>205</v>
      </c>
      <c r="BE221" s="191">
        <f>IF(N221="základní",J221,0)</f>
        <v>0</v>
      </c>
      <c r="BF221" s="191">
        <f>IF(N221="snížená",J221,0)</f>
        <v>0</v>
      </c>
      <c r="BG221" s="191">
        <f>IF(N221="zákl. přenesená",J221,0)</f>
        <v>0</v>
      </c>
      <c r="BH221" s="191">
        <f>IF(N221="sníž. přenesená",J221,0)</f>
        <v>0</v>
      </c>
      <c r="BI221" s="191">
        <f>IF(N221="nulová",J221,0)</f>
        <v>0</v>
      </c>
      <c r="BJ221" s="19" t="s">
        <v>86</v>
      </c>
      <c r="BK221" s="191">
        <f>ROUND(I221*H221,2)</f>
        <v>0</v>
      </c>
      <c r="BL221" s="19" t="s">
        <v>212</v>
      </c>
      <c r="BM221" s="190" t="s">
        <v>809</v>
      </c>
    </row>
    <row r="222" s="2" customFormat="1">
      <c r="A222" s="38"/>
      <c r="B222" s="39"/>
      <c r="C222" s="38"/>
      <c r="D222" s="192" t="s">
        <v>214</v>
      </c>
      <c r="E222" s="38"/>
      <c r="F222" s="193" t="s">
        <v>636</v>
      </c>
      <c r="G222" s="38"/>
      <c r="H222" s="38"/>
      <c r="I222" s="194"/>
      <c r="J222" s="38"/>
      <c r="K222" s="38"/>
      <c r="L222" s="39"/>
      <c r="M222" s="195"/>
      <c r="N222" s="196"/>
      <c r="O222" s="77"/>
      <c r="P222" s="77"/>
      <c r="Q222" s="77"/>
      <c r="R222" s="77"/>
      <c r="S222" s="77"/>
      <c r="T222" s="78"/>
      <c r="U222" s="38"/>
      <c r="V222" s="38"/>
      <c r="W222" s="38"/>
      <c r="X222" s="38"/>
      <c r="Y222" s="38"/>
      <c r="Z222" s="38"/>
      <c r="AA222" s="38"/>
      <c r="AB222" s="38"/>
      <c r="AC222" s="38"/>
      <c r="AD222" s="38"/>
      <c r="AE222" s="38"/>
      <c r="AT222" s="19" t="s">
        <v>214</v>
      </c>
      <c r="AU222" s="19" t="s">
        <v>88</v>
      </c>
    </row>
    <row r="223" s="2" customFormat="1">
      <c r="A223" s="38"/>
      <c r="B223" s="39"/>
      <c r="C223" s="38"/>
      <c r="D223" s="192" t="s">
        <v>237</v>
      </c>
      <c r="E223" s="38"/>
      <c r="F223" s="197" t="s">
        <v>637</v>
      </c>
      <c r="G223" s="38"/>
      <c r="H223" s="38"/>
      <c r="I223" s="194"/>
      <c r="J223" s="38"/>
      <c r="K223" s="38"/>
      <c r="L223" s="39"/>
      <c r="M223" s="195"/>
      <c r="N223" s="196"/>
      <c r="O223" s="77"/>
      <c r="P223" s="77"/>
      <c r="Q223" s="77"/>
      <c r="R223" s="77"/>
      <c r="S223" s="77"/>
      <c r="T223" s="78"/>
      <c r="U223" s="38"/>
      <c r="V223" s="38"/>
      <c r="W223" s="38"/>
      <c r="X223" s="38"/>
      <c r="Y223" s="38"/>
      <c r="Z223" s="38"/>
      <c r="AA223" s="38"/>
      <c r="AB223" s="38"/>
      <c r="AC223" s="38"/>
      <c r="AD223" s="38"/>
      <c r="AE223" s="38"/>
      <c r="AT223" s="19" t="s">
        <v>237</v>
      </c>
      <c r="AU223" s="19" t="s">
        <v>88</v>
      </c>
    </row>
    <row r="224" s="15" customFormat="1">
      <c r="A224" s="15"/>
      <c r="B224" s="223"/>
      <c r="C224" s="15"/>
      <c r="D224" s="192" t="s">
        <v>218</v>
      </c>
      <c r="E224" s="224" t="s">
        <v>1</v>
      </c>
      <c r="F224" s="225" t="s">
        <v>638</v>
      </c>
      <c r="G224" s="15"/>
      <c r="H224" s="224" t="s">
        <v>1</v>
      </c>
      <c r="I224" s="226"/>
      <c r="J224" s="15"/>
      <c r="K224" s="15"/>
      <c r="L224" s="223"/>
      <c r="M224" s="227"/>
      <c r="N224" s="228"/>
      <c r="O224" s="228"/>
      <c r="P224" s="228"/>
      <c r="Q224" s="228"/>
      <c r="R224" s="228"/>
      <c r="S224" s="228"/>
      <c r="T224" s="229"/>
      <c r="U224" s="15"/>
      <c r="V224" s="15"/>
      <c r="W224" s="15"/>
      <c r="X224" s="15"/>
      <c r="Y224" s="15"/>
      <c r="Z224" s="15"/>
      <c r="AA224" s="15"/>
      <c r="AB224" s="15"/>
      <c r="AC224" s="15"/>
      <c r="AD224" s="15"/>
      <c r="AE224" s="15"/>
      <c r="AT224" s="224" t="s">
        <v>218</v>
      </c>
      <c r="AU224" s="224" t="s">
        <v>88</v>
      </c>
      <c r="AV224" s="15" t="s">
        <v>86</v>
      </c>
      <c r="AW224" s="15" t="s">
        <v>35</v>
      </c>
      <c r="AX224" s="15" t="s">
        <v>79</v>
      </c>
      <c r="AY224" s="224" t="s">
        <v>205</v>
      </c>
    </row>
    <row r="225" s="13" customFormat="1">
      <c r="A225" s="13"/>
      <c r="B225" s="198"/>
      <c r="C225" s="13"/>
      <c r="D225" s="192" t="s">
        <v>218</v>
      </c>
      <c r="E225" s="199" t="s">
        <v>1</v>
      </c>
      <c r="F225" s="200" t="s">
        <v>810</v>
      </c>
      <c r="G225" s="13"/>
      <c r="H225" s="201">
        <v>48.5</v>
      </c>
      <c r="I225" s="202"/>
      <c r="J225" s="13"/>
      <c r="K225" s="13"/>
      <c r="L225" s="198"/>
      <c r="M225" s="203"/>
      <c r="N225" s="204"/>
      <c r="O225" s="204"/>
      <c r="P225" s="204"/>
      <c r="Q225" s="204"/>
      <c r="R225" s="204"/>
      <c r="S225" s="204"/>
      <c r="T225" s="205"/>
      <c r="U225" s="13"/>
      <c r="V225" s="13"/>
      <c r="W225" s="13"/>
      <c r="X225" s="13"/>
      <c r="Y225" s="13"/>
      <c r="Z225" s="13"/>
      <c r="AA225" s="13"/>
      <c r="AB225" s="13"/>
      <c r="AC225" s="13"/>
      <c r="AD225" s="13"/>
      <c r="AE225" s="13"/>
      <c r="AT225" s="199" t="s">
        <v>218</v>
      </c>
      <c r="AU225" s="199" t="s">
        <v>88</v>
      </c>
      <c r="AV225" s="13" t="s">
        <v>88</v>
      </c>
      <c r="AW225" s="13" t="s">
        <v>35</v>
      </c>
      <c r="AX225" s="13" t="s">
        <v>79</v>
      </c>
      <c r="AY225" s="199" t="s">
        <v>205</v>
      </c>
    </row>
    <row r="226" s="14" customFormat="1">
      <c r="A226" s="14"/>
      <c r="B226" s="206"/>
      <c r="C226" s="14"/>
      <c r="D226" s="192" t="s">
        <v>218</v>
      </c>
      <c r="E226" s="207" t="s">
        <v>1</v>
      </c>
      <c r="F226" s="208" t="s">
        <v>220</v>
      </c>
      <c r="G226" s="14"/>
      <c r="H226" s="209">
        <v>48.5</v>
      </c>
      <c r="I226" s="210"/>
      <c r="J226" s="14"/>
      <c r="K226" s="14"/>
      <c r="L226" s="206"/>
      <c r="M226" s="211"/>
      <c r="N226" s="212"/>
      <c r="O226" s="212"/>
      <c r="P226" s="212"/>
      <c r="Q226" s="212"/>
      <c r="R226" s="212"/>
      <c r="S226" s="212"/>
      <c r="T226" s="213"/>
      <c r="U226" s="14"/>
      <c r="V226" s="14"/>
      <c r="W226" s="14"/>
      <c r="X226" s="14"/>
      <c r="Y226" s="14"/>
      <c r="Z226" s="14"/>
      <c r="AA226" s="14"/>
      <c r="AB226" s="14"/>
      <c r="AC226" s="14"/>
      <c r="AD226" s="14"/>
      <c r="AE226" s="14"/>
      <c r="AT226" s="207" t="s">
        <v>218</v>
      </c>
      <c r="AU226" s="207" t="s">
        <v>88</v>
      </c>
      <c r="AV226" s="14" t="s">
        <v>212</v>
      </c>
      <c r="AW226" s="14" t="s">
        <v>35</v>
      </c>
      <c r="AX226" s="14" t="s">
        <v>86</v>
      </c>
      <c r="AY226" s="207" t="s">
        <v>205</v>
      </c>
    </row>
    <row r="227" s="2" customFormat="1" ht="24.15" customHeight="1">
      <c r="A227" s="38"/>
      <c r="B227" s="179"/>
      <c r="C227" s="180" t="s">
        <v>306</v>
      </c>
      <c r="D227" s="180" t="s">
        <v>207</v>
      </c>
      <c r="E227" s="181" t="s">
        <v>640</v>
      </c>
      <c r="F227" s="182" t="s">
        <v>641</v>
      </c>
      <c r="G227" s="183" t="s">
        <v>233</v>
      </c>
      <c r="H227" s="184">
        <v>6.2800000000000002</v>
      </c>
      <c r="I227" s="185"/>
      <c r="J227" s="184">
        <f>ROUND(I227*H227,2)</f>
        <v>0</v>
      </c>
      <c r="K227" s="182" t="s">
        <v>234</v>
      </c>
      <c r="L227" s="39"/>
      <c r="M227" s="186" t="s">
        <v>1</v>
      </c>
      <c r="N227" s="187" t="s">
        <v>44</v>
      </c>
      <c r="O227" s="77"/>
      <c r="P227" s="188">
        <f>O227*H227</f>
        <v>0</v>
      </c>
      <c r="Q227" s="188">
        <v>0</v>
      </c>
      <c r="R227" s="188">
        <f>Q227*H227</f>
        <v>0</v>
      </c>
      <c r="S227" s="188">
        <v>0</v>
      </c>
      <c r="T227" s="189">
        <f>S227*H227</f>
        <v>0</v>
      </c>
      <c r="U227" s="38"/>
      <c r="V227" s="38"/>
      <c r="W227" s="38"/>
      <c r="X227" s="38"/>
      <c r="Y227" s="38"/>
      <c r="Z227" s="38"/>
      <c r="AA227" s="38"/>
      <c r="AB227" s="38"/>
      <c r="AC227" s="38"/>
      <c r="AD227" s="38"/>
      <c r="AE227" s="38"/>
      <c r="AR227" s="190" t="s">
        <v>212</v>
      </c>
      <c r="AT227" s="190" t="s">
        <v>207</v>
      </c>
      <c r="AU227" s="190" t="s">
        <v>88</v>
      </c>
      <c r="AY227" s="19" t="s">
        <v>205</v>
      </c>
      <c r="BE227" s="191">
        <f>IF(N227="základní",J227,0)</f>
        <v>0</v>
      </c>
      <c r="BF227" s="191">
        <f>IF(N227="snížená",J227,0)</f>
        <v>0</v>
      </c>
      <c r="BG227" s="191">
        <f>IF(N227="zákl. přenesená",J227,0)</f>
        <v>0</v>
      </c>
      <c r="BH227" s="191">
        <f>IF(N227="sníž. přenesená",J227,0)</f>
        <v>0</v>
      </c>
      <c r="BI227" s="191">
        <f>IF(N227="nulová",J227,0)</f>
        <v>0</v>
      </c>
      <c r="BJ227" s="19" t="s">
        <v>86</v>
      </c>
      <c r="BK227" s="191">
        <f>ROUND(I227*H227,2)</f>
        <v>0</v>
      </c>
      <c r="BL227" s="19" t="s">
        <v>212</v>
      </c>
      <c r="BM227" s="190" t="s">
        <v>811</v>
      </c>
    </row>
    <row r="228" s="2" customFormat="1">
      <c r="A228" s="38"/>
      <c r="B228" s="39"/>
      <c r="C228" s="38"/>
      <c r="D228" s="192" t="s">
        <v>214</v>
      </c>
      <c r="E228" s="38"/>
      <c r="F228" s="193" t="s">
        <v>643</v>
      </c>
      <c r="G228" s="38"/>
      <c r="H228" s="38"/>
      <c r="I228" s="194"/>
      <c r="J228" s="38"/>
      <c r="K228" s="38"/>
      <c r="L228" s="39"/>
      <c r="M228" s="195"/>
      <c r="N228" s="196"/>
      <c r="O228" s="77"/>
      <c r="P228" s="77"/>
      <c r="Q228" s="77"/>
      <c r="R228" s="77"/>
      <c r="S228" s="77"/>
      <c r="T228" s="78"/>
      <c r="U228" s="38"/>
      <c r="V228" s="38"/>
      <c r="W228" s="38"/>
      <c r="X228" s="38"/>
      <c r="Y228" s="38"/>
      <c r="Z228" s="38"/>
      <c r="AA228" s="38"/>
      <c r="AB228" s="38"/>
      <c r="AC228" s="38"/>
      <c r="AD228" s="38"/>
      <c r="AE228" s="38"/>
      <c r="AT228" s="19" t="s">
        <v>214</v>
      </c>
      <c r="AU228" s="19" t="s">
        <v>88</v>
      </c>
    </row>
    <row r="229" s="2" customFormat="1">
      <c r="A229" s="38"/>
      <c r="B229" s="39"/>
      <c r="C229" s="38"/>
      <c r="D229" s="192" t="s">
        <v>237</v>
      </c>
      <c r="E229" s="38"/>
      <c r="F229" s="197" t="s">
        <v>644</v>
      </c>
      <c r="G229" s="38"/>
      <c r="H229" s="38"/>
      <c r="I229" s="194"/>
      <c r="J229" s="38"/>
      <c r="K229" s="38"/>
      <c r="L229" s="39"/>
      <c r="M229" s="195"/>
      <c r="N229" s="196"/>
      <c r="O229" s="77"/>
      <c r="P229" s="77"/>
      <c r="Q229" s="77"/>
      <c r="R229" s="77"/>
      <c r="S229" s="77"/>
      <c r="T229" s="78"/>
      <c r="U229" s="38"/>
      <c r="V229" s="38"/>
      <c r="W229" s="38"/>
      <c r="X229" s="38"/>
      <c r="Y229" s="38"/>
      <c r="Z229" s="38"/>
      <c r="AA229" s="38"/>
      <c r="AB229" s="38"/>
      <c r="AC229" s="38"/>
      <c r="AD229" s="38"/>
      <c r="AE229" s="38"/>
      <c r="AT229" s="19" t="s">
        <v>237</v>
      </c>
      <c r="AU229" s="19" t="s">
        <v>88</v>
      </c>
    </row>
    <row r="230" s="15" customFormat="1">
      <c r="A230" s="15"/>
      <c r="B230" s="223"/>
      <c r="C230" s="15"/>
      <c r="D230" s="192" t="s">
        <v>218</v>
      </c>
      <c r="E230" s="224" t="s">
        <v>1</v>
      </c>
      <c r="F230" s="225" t="s">
        <v>812</v>
      </c>
      <c r="G230" s="15"/>
      <c r="H230" s="224" t="s">
        <v>1</v>
      </c>
      <c r="I230" s="226"/>
      <c r="J230" s="15"/>
      <c r="K230" s="15"/>
      <c r="L230" s="223"/>
      <c r="M230" s="227"/>
      <c r="N230" s="228"/>
      <c r="O230" s="228"/>
      <c r="P230" s="228"/>
      <c r="Q230" s="228"/>
      <c r="R230" s="228"/>
      <c r="S230" s="228"/>
      <c r="T230" s="229"/>
      <c r="U230" s="15"/>
      <c r="V230" s="15"/>
      <c r="W230" s="15"/>
      <c r="X230" s="15"/>
      <c r="Y230" s="15"/>
      <c r="Z230" s="15"/>
      <c r="AA230" s="15"/>
      <c r="AB230" s="15"/>
      <c r="AC230" s="15"/>
      <c r="AD230" s="15"/>
      <c r="AE230" s="15"/>
      <c r="AT230" s="224" t="s">
        <v>218</v>
      </c>
      <c r="AU230" s="224" t="s">
        <v>88</v>
      </c>
      <c r="AV230" s="15" t="s">
        <v>86</v>
      </c>
      <c r="AW230" s="15" t="s">
        <v>35</v>
      </c>
      <c r="AX230" s="15" t="s">
        <v>79</v>
      </c>
      <c r="AY230" s="224" t="s">
        <v>205</v>
      </c>
    </row>
    <row r="231" s="13" customFormat="1">
      <c r="A231" s="13"/>
      <c r="B231" s="198"/>
      <c r="C231" s="13"/>
      <c r="D231" s="192" t="s">
        <v>218</v>
      </c>
      <c r="E231" s="199" t="s">
        <v>1</v>
      </c>
      <c r="F231" s="200" t="s">
        <v>813</v>
      </c>
      <c r="G231" s="13"/>
      <c r="H231" s="201">
        <v>1.9099999999999999</v>
      </c>
      <c r="I231" s="202"/>
      <c r="J231" s="13"/>
      <c r="K231" s="13"/>
      <c r="L231" s="198"/>
      <c r="M231" s="203"/>
      <c r="N231" s="204"/>
      <c r="O231" s="204"/>
      <c r="P231" s="204"/>
      <c r="Q231" s="204"/>
      <c r="R231" s="204"/>
      <c r="S231" s="204"/>
      <c r="T231" s="205"/>
      <c r="U231" s="13"/>
      <c r="V231" s="13"/>
      <c r="W231" s="13"/>
      <c r="X231" s="13"/>
      <c r="Y231" s="13"/>
      <c r="Z231" s="13"/>
      <c r="AA231" s="13"/>
      <c r="AB231" s="13"/>
      <c r="AC231" s="13"/>
      <c r="AD231" s="13"/>
      <c r="AE231" s="13"/>
      <c r="AT231" s="199" t="s">
        <v>218</v>
      </c>
      <c r="AU231" s="199" t="s">
        <v>88</v>
      </c>
      <c r="AV231" s="13" t="s">
        <v>88</v>
      </c>
      <c r="AW231" s="13" t="s">
        <v>35</v>
      </c>
      <c r="AX231" s="13" t="s">
        <v>79</v>
      </c>
      <c r="AY231" s="199" t="s">
        <v>205</v>
      </c>
    </row>
    <row r="232" s="15" customFormat="1">
      <c r="A232" s="15"/>
      <c r="B232" s="223"/>
      <c r="C232" s="15"/>
      <c r="D232" s="192" t="s">
        <v>218</v>
      </c>
      <c r="E232" s="224" t="s">
        <v>1</v>
      </c>
      <c r="F232" s="225" t="s">
        <v>711</v>
      </c>
      <c r="G232" s="15"/>
      <c r="H232" s="224" t="s">
        <v>1</v>
      </c>
      <c r="I232" s="226"/>
      <c r="J232" s="15"/>
      <c r="K232" s="15"/>
      <c r="L232" s="223"/>
      <c r="M232" s="227"/>
      <c r="N232" s="228"/>
      <c r="O232" s="228"/>
      <c r="P232" s="228"/>
      <c r="Q232" s="228"/>
      <c r="R232" s="228"/>
      <c r="S232" s="228"/>
      <c r="T232" s="229"/>
      <c r="U232" s="15"/>
      <c r="V232" s="15"/>
      <c r="W232" s="15"/>
      <c r="X232" s="15"/>
      <c r="Y232" s="15"/>
      <c r="Z232" s="15"/>
      <c r="AA232" s="15"/>
      <c r="AB232" s="15"/>
      <c r="AC232" s="15"/>
      <c r="AD232" s="15"/>
      <c r="AE232" s="15"/>
      <c r="AT232" s="224" t="s">
        <v>218</v>
      </c>
      <c r="AU232" s="224" t="s">
        <v>88</v>
      </c>
      <c r="AV232" s="15" t="s">
        <v>86</v>
      </c>
      <c r="AW232" s="15" t="s">
        <v>35</v>
      </c>
      <c r="AX232" s="15" t="s">
        <v>79</v>
      </c>
      <c r="AY232" s="224" t="s">
        <v>205</v>
      </c>
    </row>
    <row r="233" s="13" customFormat="1">
      <c r="A233" s="13"/>
      <c r="B233" s="198"/>
      <c r="C233" s="13"/>
      <c r="D233" s="192" t="s">
        <v>218</v>
      </c>
      <c r="E233" s="199" t="s">
        <v>1</v>
      </c>
      <c r="F233" s="200" t="s">
        <v>814</v>
      </c>
      <c r="G233" s="13"/>
      <c r="H233" s="201">
        <v>4.3700000000000001</v>
      </c>
      <c r="I233" s="202"/>
      <c r="J233" s="13"/>
      <c r="K233" s="13"/>
      <c r="L233" s="198"/>
      <c r="M233" s="203"/>
      <c r="N233" s="204"/>
      <c r="O233" s="204"/>
      <c r="P233" s="204"/>
      <c r="Q233" s="204"/>
      <c r="R233" s="204"/>
      <c r="S233" s="204"/>
      <c r="T233" s="205"/>
      <c r="U233" s="13"/>
      <c r="V233" s="13"/>
      <c r="W233" s="13"/>
      <c r="X233" s="13"/>
      <c r="Y233" s="13"/>
      <c r="Z233" s="13"/>
      <c r="AA233" s="13"/>
      <c r="AB233" s="13"/>
      <c r="AC233" s="13"/>
      <c r="AD233" s="13"/>
      <c r="AE233" s="13"/>
      <c r="AT233" s="199" t="s">
        <v>218</v>
      </c>
      <c r="AU233" s="199" t="s">
        <v>88</v>
      </c>
      <c r="AV233" s="13" t="s">
        <v>88</v>
      </c>
      <c r="AW233" s="13" t="s">
        <v>35</v>
      </c>
      <c r="AX233" s="13" t="s">
        <v>79</v>
      </c>
      <c r="AY233" s="199" t="s">
        <v>205</v>
      </c>
    </row>
    <row r="234" s="14" customFormat="1">
      <c r="A234" s="14"/>
      <c r="B234" s="206"/>
      <c r="C234" s="14"/>
      <c r="D234" s="192" t="s">
        <v>218</v>
      </c>
      <c r="E234" s="207" t="s">
        <v>1</v>
      </c>
      <c r="F234" s="208" t="s">
        <v>220</v>
      </c>
      <c r="G234" s="14"/>
      <c r="H234" s="209">
        <v>6.2800000000000002</v>
      </c>
      <c r="I234" s="210"/>
      <c r="J234" s="14"/>
      <c r="K234" s="14"/>
      <c r="L234" s="206"/>
      <c r="M234" s="211"/>
      <c r="N234" s="212"/>
      <c r="O234" s="212"/>
      <c r="P234" s="212"/>
      <c r="Q234" s="212"/>
      <c r="R234" s="212"/>
      <c r="S234" s="212"/>
      <c r="T234" s="213"/>
      <c r="U234" s="14"/>
      <c r="V234" s="14"/>
      <c r="W234" s="14"/>
      <c r="X234" s="14"/>
      <c r="Y234" s="14"/>
      <c r="Z234" s="14"/>
      <c r="AA234" s="14"/>
      <c r="AB234" s="14"/>
      <c r="AC234" s="14"/>
      <c r="AD234" s="14"/>
      <c r="AE234" s="14"/>
      <c r="AT234" s="207" t="s">
        <v>218</v>
      </c>
      <c r="AU234" s="207" t="s">
        <v>88</v>
      </c>
      <c r="AV234" s="14" t="s">
        <v>212</v>
      </c>
      <c r="AW234" s="14" t="s">
        <v>35</v>
      </c>
      <c r="AX234" s="14" t="s">
        <v>86</v>
      </c>
      <c r="AY234" s="207" t="s">
        <v>205</v>
      </c>
    </row>
    <row r="235" s="2" customFormat="1" ht="33" customHeight="1">
      <c r="A235" s="38"/>
      <c r="B235" s="179"/>
      <c r="C235" s="180" t="s">
        <v>309</v>
      </c>
      <c r="D235" s="180" t="s">
        <v>207</v>
      </c>
      <c r="E235" s="181" t="s">
        <v>647</v>
      </c>
      <c r="F235" s="182" t="s">
        <v>648</v>
      </c>
      <c r="G235" s="183" t="s">
        <v>210</v>
      </c>
      <c r="H235" s="184">
        <v>48.5</v>
      </c>
      <c r="I235" s="185"/>
      <c r="J235" s="184">
        <f>ROUND(I235*H235,2)</f>
        <v>0</v>
      </c>
      <c r="K235" s="182" t="s">
        <v>211</v>
      </c>
      <c r="L235" s="39"/>
      <c r="M235" s="186" t="s">
        <v>1</v>
      </c>
      <c r="N235" s="187" t="s">
        <v>44</v>
      </c>
      <c r="O235" s="77"/>
      <c r="P235" s="188">
        <f>O235*H235</f>
        <v>0</v>
      </c>
      <c r="Q235" s="188">
        <v>0.82326999999999995</v>
      </c>
      <c r="R235" s="188">
        <f>Q235*H235</f>
        <v>39.928594999999994</v>
      </c>
      <c r="S235" s="188">
        <v>0</v>
      </c>
      <c r="T235" s="189">
        <f>S235*H235</f>
        <v>0</v>
      </c>
      <c r="U235" s="38"/>
      <c r="V235" s="38"/>
      <c r="W235" s="38"/>
      <c r="X235" s="38"/>
      <c r="Y235" s="38"/>
      <c r="Z235" s="38"/>
      <c r="AA235" s="38"/>
      <c r="AB235" s="38"/>
      <c r="AC235" s="38"/>
      <c r="AD235" s="38"/>
      <c r="AE235" s="38"/>
      <c r="AR235" s="190" t="s">
        <v>212</v>
      </c>
      <c r="AT235" s="190" t="s">
        <v>207</v>
      </c>
      <c r="AU235" s="190" t="s">
        <v>88</v>
      </c>
      <c r="AY235" s="19" t="s">
        <v>205</v>
      </c>
      <c r="BE235" s="191">
        <f>IF(N235="základní",J235,0)</f>
        <v>0</v>
      </c>
      <c r="BF235" s="191">
        <f>IF(N235="snížená",J235,0)</f>
        <v>0</v>
      </c>
      <c r="BG235" s="191">
        <f>IF(N235="zákl. přenesená",J235,0)</f>
        <v>0</v>
      </c>
      <c r="BH235" s="191">
        <f>IF(N235="sníž. přenesená",J235,0)</f>
        <v>0</v>
      </c>
      <c r="BI235" s="191">
        <f>IF(N235="nulová",J235,0)</f>
        <v>0</v>
      </c>
      <c r="BJ235" s="19" t="s">
        <v>86</v>
      </c>
      <c r="BK235" s="191">
        <f>ROUND(I235*H235,2)</f>
        <v>0</v>
      </c>
      <c r="BL235" s="19" t="s">
        <v>212</v>
      </c>
      <c r="BM235" s="190" t="s">
        <v>815</v>
      </c>
    </row>
    <row r="236" s="2" customFormat="1">
      <c r="A236" s="38"/>
      <c r="B236" s="39"/>
      <c r="C236" s="38"/>
      <c r="D236" s="192" t="s">
        <v>214</v>
      </c>
      <c r="E236" s="38"/>
      <c r="F236" s="193" t="s">
        <v>650</v>
      </c>
      <c r="G236" s="38"/>
      <c r="H236" s="38"/>
      <c r="I236" s="194"/>
      <c r="J236" s="38"/>
      <c r="K236" s="38"/>
      <c r="L236" s="39"/>
      <c r="M236" s="195"/>
      <c r="N236" s="196"/>
      <c r="O236" s="77"/>
      <c r="P236" s="77"/>
      <c r="Q236" s="77"/>
      <c r="R236" s="77"/>
      <c r="S236" s="77"/>
      <c r="T236" s="78"/>
      <c r="U236" s="38"/>
      <c r="V236" s="38"/>
      <c r="W236" s="38"/>
      <c r="X236" s="38"/>
      <c r="Y236" s="38"/>
      <c r="Z236" s="38"/>
      <c r="AA236" s="38"/>
      <c r="AB236" s="38"/>
      <c r="AC236" s="38"/>
      <c r="AD236" s="38"/>
      <c r="AE236" s="38"/>
      <c r="AT236" s="19" t="s">
        <v>214</v>
      </c>
      <c r="AU236" s="19" t="s">
        <v>88</v>
      </c>
    </row>
    <row r="237" s="2" customFormat="1">
      <c r="A237" s="38"/>
      <c r="B237" s="39"/>
      <c r="C237" s="38"/>
      <c r="D237" s="192" t="s">
        <v>237</v>
      </c>
      <c r="E237" s="38"/>
      <c r="F237" s="197" t="s">
        <v>651</v>
      </c>
      <c r="G237" s="38"/>
      <c r="H237" s="38"/>
      <c r="I237" s="194"/>
      <c r="J237" s="38"/>
      <c r="K237" s="38"/>
      <c r="L237" s="39"/>
      <c r="M237" s="195"/>
      <c r="N237" s="196"/>
      <c r="O237" s="77"/>
      <c r="P237" s="77"/>
      <c r="Q237" s="77"/>
      <c r="R237" s="77"/>
      <c r="S237" s="77"/>
      <c r="T237" s="78"/>
      <c r="U237" s="38"/>
      <c r="V237" s="38"/>
      <c r="W237" s="38"/>
      <c r="X237" s="38"/>
      <c r="Y237" s="38"/>
      <c r="Z237" s="38"/>
      <c r="AA237" s="38"/>
      <c r="AB237" s="38"/>
      <c r="AC237" s="38"/>
      <c r="AD237" s="38"/>
      <c r="AE237" s="38"/>
      <c r="AT237" s="19" t="s">
        <v>237</v>
      </c>
      <c r="AU237" s="19" t="s">
        <v>88</v>
      </c>
    </row>
    <row r="238" s="15" customFormat="1">
      <c r="A238" s="15"/>
      <c r="B238" s="223"/>
      <c r="C238" s="15"/>
      <c r="D238" s="192" t="s">
        <v>218</v>
      </c>
      <c r="E238" s="224" t="s">
        <v>1</v>
      </c>
      <c r="F238" s="225" t="s">
        <v>816</v>
      </c>
      <c r="G238" s="15"/>
      <c r="H238" s="224" t="s">
        <v>1</v>
      </c>
      <c r="I238" s="226"/>
      <c r="J238" s="15"/>
      <c r="K238" s="15"/>
      <c r="L238" s="223"/>
      <c r="M238" s="227"/>
      <c r="N238" s="228"/>
      <c r="O238" s="228"/>
      <c r="P238" s="228"/>
      <c r="Q238" s="228"/>
      <c r="R238" s="228"/>
      <c r="S238" s="228"/>
      <c r="T238" s="229"/>
      <c r="U238" s="15"/>
      <c r="V238" s="15"/>
      <c r="W238" s="15"/>
      <c r="X238" s="15"/>
      <c r="Y238" s="15"/>
      <c r="Z238" s="15"/>
      <c r="AA238" s="15"/>
      <c r="AB238" s="15"/>
      <c r="AC238" s="15"/>
      <c r="AD238" s="15"/>
      <c r="AE238" s="15"/>
      <c r="AT238" s="224" t="s">
        <v>218</v>
      </c>
      <c r="AU238" s="224" t="s">
        <v>88</v>
      </c>
      <c r="AV238" s="15" t="s">
        <v>86</v>
      </c>
      <c r="AW238" s="15" t="s">
        <v>35</v>
      </c>
      <c r="AX238" s="15" t="s">
        <v>79</v>
      </c>
      <c r="AY238" s="224" t="s">
        <v>205</v>
      </c>
    </row>
    <row r="239" s="13" customFormat="1">
      <c r="A239" s="13"/>
      <c r="B239" s="198"/>
      <c r="C239" s="13"/>
      <c r="D239" s="192" t="s">
        <v>218</v>
      </c>
      <c r="E239" s="199" t="s">
        <v>1</v>
      </c>
      <c r="F239" s="200" t="s">
        <v>810</v>
      </c>
      <c r="G239" s="13"/>
      <c r="H239" s="201">
        <v>48.5</v>
      </c>
      <c r="I239" s="202"/>
      <c r="J239" s="13"/>
      <c r="K239" s="13"/>
      <c r="L239" s="198"/>
      <c r="M239" s="203"/>
      <c r="N239" s="204"/>
      <c r="O239" s="204"/>
      <c r="P239" s="204"/>
      <c r="Q239" s="204"/>
      <c r="R239" s="204"/>
      <c r="S239" s="204"/>
      <c r="T239" s="205"/>
      <c r="U239" s="13"/>
      <c r="V239" s="13"/>
      <c r="W239" s="13"/>
      <c r="X239" s="13"/>
      <c r="Y239" s="13"/>
      <c r="Z239" s="13"/>
      <c r="AA239" s="13"/>
      <c r="AB239" s="13"/>
      <c r="AC239" s="13"/>
      <c r="AD239" s="13"/>
      <c r="AE239" s="13"/>
      <c r="AT239" s="199" t="s">
        <v>218</v>
      </c>
      <c r="AU239" s="199" t="s">
        <v>88</v>
      </c>
      <c r="AV239" s="13" t="s">
        <v>88</v>
      </c>
      <c r="AW239" s="13" t="s">
        <v>35</v>
      </c>
      <c r="AX239" s="13" t="s">
        <v>79</v>
      </c>
      <c r="AY239" s="199" t="s">
        <v>205</v>
      </c>
    </row>
    <row r="240" s="14" customFormat="1">
      <c r="A240" s="14"/>
      <c r="B240" s="206"/>
      <c r="C240" s="14"/>
      <c r="D240" s="192" t="s">
        <v>218</v>
      </c>
      <c r="E240" s="207" t="s">
        <v>1</v>
      </c>
      <c r="F240" s="208" t="s">
        <v>220</v>
      </c>
      <c r="G240" s="14"/>
      <c r="H240" s="209">
        <v>48.5</v>
      </c>
      <c r="I240" s="210"/>
      <c r="J240" s="14"/>
      <c r="K240" s="14"/>
      <c r="L240" s="206"/>
      <c r="M240" s="211"/>
      <c r="N240" s="212"/>
      <c r="O240" s="212"/>
      <c r="P240" s="212"/>
      <c r="Q240" s="212"/>
      <c r="R240" s="212"/>
      <c r="S240" s="212"/>
      <c r="T240" s="213"/>
      <c r="U240" s="14"/>
      <c r="V240" s="14"/>
      <c r="W240" s="14"/>
      <c r="X240" s="14"/>
      <c r="Y240" s="14"/>
      <c r="Z240" s="14"/>
      <c r="AA240" s="14"/>
      <c r="AB240" s="14"/>
      <c r="AC240" s="14"/>
      <c r="AD240" s="14"/>
      <c r="AE240" s="14"/>
      <c r="AT240" s="207" t="s">
        <v>218</v>
      </c>
      <c r="AU240" s="207" t="s">
        <v>88</v>
      </c>
      <c r="AV240" s="14" t="s">
        <v>212</v>
      </c>
      <c r="AW240" s="14" t="s">
        <v>35</v>
      </c>
      <c r="AX240" s="14" t="s">
        <v>86</v>
      </c>
      <c r="AY240" s="207" t="s">
        <v>205</v>
      </c>
    </row>
    <row r="241" s="12" customFormat="1" ht="22.8" customHeight="1">
      <c r="A241" s="12"/>
      <c r="B241" s="166"/>
      <c r="C241" s="12"/>
      <c r="D241" s="167" t="s">
        <v>78</v>
      </c>
      <c r="E241" s="177" t="s">
        <v>225</v>
      </c>
      <c r="F241" s="177" t="s">
        <v>367</v>
      </c>
      <c r="G241" s="12"/>
      <c r="H241" s="12"/>
      <c r="I241" s="169"/>
      <c r="J241" s="178">
        <f>BK241</f>
        <v>0</v>
      </c>
      <c r="K241" s="12"/>
      <c r="L241" s="166"/>
      <c r="M241" s="171"/>
      <c r="N241" s="172"/>
      <c r="O241" s="172"/>
      <c r="P241" s="173">
        <f>SUM(P242:P256)</f>
        <v>0</v>
      </c>
      <c r="Q241" s="172"/>
      <c r="R241" s="173">
        <f>SUM(R242:R256)</f>
        <v>0.12487140000000001</v>
      </c>
      <c r="S241" s="172"/>
      <c r="T241" s="174">
        <f>SUM(T242:T256)</f>
        <v>0</v>
      </c>
      <c r="U241" s="12"/>
      <c r="V241" s="12"/>
      <c r="W241" s="12"/>
      <c r="X241" s="12"/>
      <c r="Y241" s="12"/>
      <c r="Z241" s="12"/>
      <c r="AA241" s="12"/>
      <c r="AB241" s="12"/>
      <c r="AC241" s="12"/>
      <c r="AD241" s="12"/>
      <c r="AE241" s="12"/>
      <c r="AR241" s="167" t="s">
        <v>86</v>
      </c>
      <c r="AT241" s="175" t="s">
        <v>78</v>
      </c>
      <c r="AU241" s="175" t="s">
        <v>86</v>
      </c>
      <c r="AY241" s="167" t="s">
        <v>205</v>
      </c>
      <c r="BK241" s="176">
        <f>SUM(BK242:BK256)</f>
        <v>0</v>
      </c>
    </row>
    <row r="242" s="2" customFormat="1" ht="24.15" customHeight="1">
      <c r="A242" s="38"/>
      <c r="B242" s="179"/>
      <c r="C242" s="180" t="s">
        <v>320</v>
      </c>
      <c r="D242" s="180" t="s">
        <v>207</v>
      </c>
      <c r="E242" s="181" t="s">
        <v>817</v>
      </c>
      <c r="F242" s="182" t="s">
        <v>818</v>
      </c>
      <c r="G242" s="183" t="s">
        <v>346</v>
      </c>
      <c r="H242" s="184">
        <v>5</v>
      </c>
      <c r="I242" s="185"/>
      <c r="J242" s="184">
        <f>ROUND(I242*H242,2)</f>
        <v>0</v>
      </c>
      <c r="K242" s="182" t="s">
        <v>234</v>
      </c>
      <c r="L242" s="39"/>
      <c r="M242" s="186" t="s">
        <v>1</v>
      </c>
      <c r="N242" s="187" t="s">
        <v>44</v>
      </c>
      <c r="O242" s="77"/>
      <c r="P242" s="188">
        <f>O242*H242</f>
        <v>0</v>
      </c>
      <c r="Q242" s="188">
        <v>0.00156</v>
      </c>
      <c r="R242" s="188">
        <f>Q242*H242</f>
        <v>0.0077999999999999996</v>
      </c>
      <c r="S242" s="188">
        <v>0</v>
      </c>
      <c r="T242" s="189">
        <f>S242*H242</f>
        <v>0</v>
      </c>
      <c r="U242" s="38"/>
      <c r="V242" s="38"/>
      <c r="W242" s="38"/>
      <c r="X242" s="38"/>
      <c r="Y242" s="38"/>
      <c r="Z242" s="38"/>
      <c r="AA242" s="38"/>
      <c r="AB242" s="38"/>
      <c r="AC242" s="38"/>
      <c r="AD242" s="38"/>
      <c r="AE242" s="38"/>
      <c r="AR242" s="190" t="s">
        <v>212</v>
      </c>
      <c r="AT242" s="190" t="s">
        <v>207</v>
      </c>
      <c r="AU242" s="190" t="s">
        <v>88</v>
      </c>
      <c r="AY242" s="19" t="s">
        <v>205</v>
      </c>
      <c r="BE242" s="191">
        <f>IF(N242="základní",J242,0)</f>
        <v>0</v>
      </c>
      <c r="BF242" s="191">
        <f>IF(N242="snížená",J242,0)</f>
        <v>0</v>
      </c>
      <c r="BG242" s="191">
        <f>IF(N242="zákl. přenesená",J242,0)</f>
        <v>0</v>
      </c>
      <c r="BH242" s="191">
        <f>IF(N242="sníž. přenesená",J242,0)</f>
        <v>0</v>
      </c>
      <c r="BI242" s="191">
        <f>IF(N242="nulová",J242,0)</f>
        <v>0</v>
      </c>
      <c r="BJ242" s="19" t="s">
        <v>86</v>
      </c>
      <c r="BK242" s="191">
        <f>ROUND(I242*H242,2)</f>
        <v>0</v>
      </c>
      <c r="BL242" s="19" t="s">
        <v>212</v>
      </c>
      <c r="BM242" s="190" t="s">
        <v>819</v>
      </c>
    </row>
    <row r="243" s="2" customFormat="1">
      <c r="A243" s="38"/>
      <c r="B243" s="39"/>
      <c r="C243" s="38"/>
      <c r="D243" s="192" t="s">
        <v>214</v>
      </c>
      <c r="E243" s="38"/>
      <c r="F243" s="193" t="s">
        <v>820</v>
      </c>
      <c r="G243" s="38"/>
      <c r="H243" s="38"/>
      <c r="I243" s="194"/>
      <c r="J243" s="38"/>
      <c r="K243" s="38"/>
      <c r="L243" s="39"/>
      <c r="M243" s="195"/>
      <c r="N243" s="196"/>
      <c r="O243" s="77"/>
      <c r="P243" s="77"/>
      <c r="Q243" s="77"/>
      <c r="R243" s="77"/>
      <c r="S243" s="77"/>
      <c r="T243" s="78"/>
      <c r="U243" s="38"/>
      <c r="V243" s="38"/>
      <c r="W243" s="38"/>
      <c r="X243" s="38"/>
      <c r="Y243" s="38"/>
      <c r="Z243" s="38"/>
      <c r="AA243" s="38"/>
      <c r="AB243" s="38"/>
      <c r="AC243" s="38"/>
      <c r="AD243" s="38"/>
      <c r="AE243" s="38"/>
      <c r="AT243" s="19" t="s">
        <v>214</v>
      </c>
      <c r="AU243" s="19" t="s">
        <v>88</v>
      </c>
    </row>
    <row r="244" s="2" customFormat="1">
      <c r="A244" s="38"/>
      <c r="B244" s="39"/>
      <c r="C244" s="38"/>
      <c r="D244" s="192" t="s">
        <v>237</v>
      </c>
      <c r="E244" s="38"/>
      <c r="F244" s="197" t="s">
        <v>821</v>
      </c>
      <c r="G244" s="38"/>
      <c r="H244" s="38"/>
      <c r="I244" s="194"/>
      <c r="J244" s="38"/>
      <c r="K244" s="38"/>
      <c r="L244" s="39"/>
      <c r="M244" s="195"/>
      <c r="N244" s="196"/>
      <c r="O244" s="77"/>
      <c r="P244" s="77"/>
      <c r="Q244" s="77"/>
      <c r="R244" s="77"/>
      <c r="S244" s="77"/>
      <c r="T244" s="78"/>
      <c r="U244" s="38"/>
      <c r="V244" s="38"/>
      <c r="W244" s="38"/>
      <c r="X244" s="38"/>
      <c r="Y244" s="38"/>
      <c r="Z244" s="38"/>
      <c r="AA244" s="38"/>
      <c r="AB244" s="38"/>
      <c r="AC244" s="38"/>
      <c r="AD244" s="38"/>
      <c r="AE244" s="38"/>
      <c r="AT244" s="19" t="s">
        <v>237</v>
      </c>
      <c r="AU244" s="19" t="s">
        <v>88</v>
      </c>
    </row>
    <row r="245" s="2" customFormat="1" ht="24.15" customHeight="1">
      <c r="A245" s="38"/>
      <c r="B245" s="179"/>
      <c r="C245" s="180" t="s">
        <v>8</v>
      </c>
      <c r="D245" s="180" t="s">
        <v>207</v>
      </c>
      <c r="E245" s="181" t="s">
        <v>822</v>
      </c>
      <c r="F245" s="182" t="s">
        <v>823</v>
      </c>
      <c r="G245" s="183" t="s">
        <v>233</v>
      </c>
      <c r="H245" s="184">
        <v>27</v>
      </c>
      <c r="I245" s="185"/>
      <c r="J245" s="184">
        <f>ROUND(I245*H245,2)</f>
        <v>0</v>
      </c>
      <c r="K245" s="182" t="s">
        <v>760</v>
      </c>
      <c r="L245" s="39"/>
      <c r="M245" s="186" t="s">
        <v>1</v>
      </c>
      <c r="N245" s="187" t="s">
        <v>44</v>
      </c>
      <c r="O245" s="77"/>
      <c r="P245" s="188">
        <f>O245*H245</f>
        <v>0</v>
      </c>
      <c r="Q245" s="188">
        <v>0</v>
      </c>
      <c r="R245" s="188">
        <f>Q245*H245</f>
        <v>0</v>
      </c>
      <c r="S245" s="188">
        <v>0</v>
      </c>
      <c r="T245" s="189">
        <f>S245*H245</f>
        <v>0</v>
      </c>
      <c r="U245" s="38"/>
      <c r="V245" s="38"/>
      <c r="W245" s="38"/>
      <c r="X245" s="38"/>
      <c r="Y245" s="38"/>
      <c r="Z245" s="38"/>
      <c r="AA245" s="38"/>
      <c r="AB245" s="38"/>
      <c r="AC245" s="38"/>
      <c r="AD245" s="38"/>
      <c r="AE245" s="38"/>
      <c r="AR245" s="190" t="s">
        <v>212</v>
      </c>
      <c r="AT245" s="190" t="s">
        <v>207</v>
      </c>
      <c r="AU245" s="190" t="s">
        <v>88</v>
      </c>
      <c r="AY245" s="19" t="s">
        <v>205</v>
      </c>
      <c r="BE245" s="191">
        <f>IF(N245="základní",J245,0)</f>
        <v>0</v>
      </c>
      <c r="BF245" s="191">
        <f>IF(N245="snížená",J245,0)</f>
        <v>0</v>
      </c>
      <c r="BG245" s="191">
        <f>IF(N245="zákl. přenesená",J245,0)</f>
        <v>0</v>
      </c>
      <c r="BH245" s="191">
        <f>IF(N245="sníž. přenesená",J245,0)</f>
        <v>0</v>
      </c>
      <c r="BI245" s="191">
        <f>IF(N245="nulová",J245,0)</f>
        <v>0</v>
      </c>
      <c r="BJ245" s="19" t="s">
        <v>86</v>
      </c>
      <c r="BK245" s="191">
        <f>ROUND(I245*H245,2)</f>
        <v>0</v>
      </c>
      <c r="BL245" s="19" t="s">
        <v>212</v>
      </c>
      <c r="BM245" s="190" t="s">
        <v>824</v>
      </c>
    </row>
    <row r="246" s="2" customFormat="1">
      <c r="A246" s="38"/>
      <c r="B246" s="39"/>
      <c r="C246" s="38"/>
      <c r="D246" s="192" t="s">
        <v>214</v>
      </c>
      <c r="E246" s="38"/>
      <c r="F246" s="193" t="s">
        <v>825</v>
      </c>
      <c r="G246" s="38"/>
      <c r="H246" s="38"/>
      <c r="I246" s="194"/>
      <c r="J246" s="38"/>
      <c r="K246" s="38"/>
      <c r="L246" s="39"/>
      <c r="M246" s="195"/>
      <c r="N246" s="196"/>
      <c r="O246" s="77"/>
      <c r="P246" s="77"/>
      <c r="Q246" s="77"/>
      <c r="R246" s="77"/>
      <c r="S246" s="77"/>
      <c r="T246" s="78"/>
      <c r="U246" s="38"/>
      <c r="V246" s="38"/>
      <c r="W246" s="38"/>
      <c r="X246" s="38"/>
      <c r="Y246" s="38"/>
      <c r="Z246" s="38"/>
      <c r="AA246" s="38"/>
      <c r="AB246" s="38"/>
      <c r="AC246" s="38"/>
      <c r="AD246" s="38"/>
      <c r="AE246" s="38"/>
      <c r="AT246" s="19" t="s">
        <v>214</v>
      </c>
      <c r="AU246" s="19" t="s">
        <v>88</v>
      </c>
    </row>
    <row r="247" s="2" customFormat="1">
      <c r="A247" s="38"/>
      <c r="B247" s="39"/>
      <c r="C247" s="38"/>
      <c r="D247" s="192" t="s">
        <v>237</v>
      </c>
      <c r="E247" s="38"/>
      <c r="F247" s="197" t="s">
        <v>826</v>
      </c>
      <c r="G247" s="38"/>
      <c r="H247" s="38"/>
      <c r="I247" s="194"/>
      <c r="J247" s="38"/>
      <c r="K247" s="38"/>
      <c r="L247" s="39"/>
      <c r="M247" s="195"/>
      <c r="N247" s="196"/>
      <c r="O247" s="77"/>
      <c r="P247" s="77"/>
      <c r="Q247" s="77"/>
      <c r="R247" s="77"/>
      <c r="S247" s="77"/>
      <c r="T247" s="78"/>
      <c r="U247" s="38"/>
      <c r="V247" s="38"/>
      <c r="W247" s="38"/>
      <c r="X247" s="38"/>
      <c r="Y247" s="38"/>
      <c r="Z247" s="38"/>
      <c r="AA247" s="38"/>
      <c r="AB247" s="38"/>
      <c r="AC247" s="38"/>
      <c r="AD247" s="38"/>
      <c r="AE247" s="38"/>
      <c r="AT247" s="19" t="s">
        <v>237</v>
      </c>
      <c r="AU247" s="19" t="s">
        <v>88</v>
      </c>
    </row>
    <row r="248" s="15" customFormat="1">
      <c r="A248" s="15"/>
      <c r="B248" s="223"/>
      <c r="C248" s="15"/>
      <c r="D248" s="192" t="s">
        <v>218</v>
      </c>
      <c r="E248" s="224" t="s">
        <v>1</v>
      </c>
      <c r="F248" s="225" t="s">
        <v>827</v>
      </c>
      <c r="G248" s="15"/>
      <c r="H248" s="224" t="s">
        <v>1</v>
      </c>
      <c r="I248" s="226"/>
      <c r="J248" s="15"/>
      <c r="K248" s="15"/>
      <c r="L248" s="223"/>
      <c r="M248" s="227"/>
      <c r="N248" s="228"/>
      <c r="O248" s="228"/>
      <c r="P248" s="228"/>
      <c r="Q248" s="228"/>
      <c r="R248" s="228"/>
      <c r="S248" s="228"/>
      <c r="T248" s="229"/>
      <c r="U248" s="15"/>
      <c r="V248" s="15"/>
      <c r="W248" s="15"/>
      <c r="X248" s="15"/>
      <c r="Y248" s="15"/>
      <c r="Z248" s="15"/>
      <c r="AA248" s="15"/>
      <c r="AB248" s="15"/>
      <c r="AC248" s="15"/>
      <c r="AD248" s="15"/>
      <c r="AE248" s="15"/>
      <c r="AT248" s="224" t="s">
        <v>218</v>
      </c>
      <c r="AU248" s="224" t="s">
        <v>88</v>
      </c>
      <c r="AV248" s="15" t="s">
        <v>86</v>
      </c>
      <c r="AW248" s="15" t="s">
        <v>35</v>
      </c>
      <c r="AX248" s="15" t="s">
        <v>79</v>
      </c>
      <c r="AY248" s="224" t="s">
        <v>205</v>
      </c>
    </row>
    <row r="249" s="13" customFormat="1">
      <c r="A249" s="13"/>
      <c r="B249" s="198"/>
      <c r="C249" s="13"/>
      <c r="D249" s="192" t="s">
        <v>218</v>
      </c>
      <c r="E249" s="199" t="s">
        <v>1</v>
      </c>
      <c r="F249" s="200" t="s">
        <v>828</v>
      </c>
      <c r="G249" s="13"/>
      <c r="H249" s="201">
        <v>27</v>
      </c>
      <c r="I249" s="202"/>
      <c r="J249" s="13"/>
      <c r="K249" s="13"/>
      <c r="L249" s="198"/>
      <c r="M249" s="203"/>
      <c r="N249" s="204"/>
      <c r="O249" s="204"/>
      <c r="P249" s="204"/>
      <c r="Q249" s="204"/>
      <c r="R249" s="204"/>
      <c r="S249" s="204"/>
      <c r="T249" s="205"/>
      <c r="U249" s="13"/>
      <c r="V249" s="13"/>
      <c r="W249" s="13"/>
      <c r="X249" s="13"/>
      <c r="Y249" s="13"/>
      <c r="Z249" s="13"/>
      <c r="AA249" s="13"/>
      <c r="AB249" s="13"/>
      <c r="AC249" s="13"/>
      <c r="AD249" s="13"/>
      <c r="AE249" s="13"/>
      <c r="AT249" s="199" t="s">
        <v>218</v>
      </c>
      <c r="AU249" s="199" t="s">
        <v>88</v>
      </c>
      <c r="AV249" s="13" t="s">
        <v>88</v>
      </c>
      <c r="AW249" s="13" t="s">
        <v>35</v>
      </c>
      <c r="AX249" s="13" t="s">
        <v>79</v>
      </c>
      <c r="AY249" s="199" t="s">
        <v>205</v>
      </c>
    </row>
    <row r="250" s="14" customFormat="1">
      <c r="A250" s="14"/>
      <c r="B250" s="206"/>
      <c r="C250" s="14"/>
      <c r="D250" s="192" t="s">
        <v>218</v>
      </c>
      <c r="E250" s="207" t="s">
        <v>1</v>
      </c>
      <c r="F250" s="208" t="s">
        <v>220</v>
      </c>
      <c r="G250" s="14"/>
      <c r="H250" s="209">
        <v>27</v>
      </c>
      <c r="I250" s="210"/>
      <c r="J250" s="14"/>
      <c r="K250" s="14"/>
      <c r="L250" s="206"/>
      <c r="M250" s="211"/>
      <c r="N250" s="212"/>
      <c r="O250" s="212"/>
      <c r="P250" s="212"/>
      <c r="Q250" s="212"/>
      <c r="R250" s="212"/>
      <c r="S250" s="212"/>
      <c r="T250" s="213"/>
      <c r="U250" s="14"/>
      <c r="V250" s="14"/>
      <c r="W250" s="14"/>
      <c r="X250" s="14"/>
      <c r="Y250" s="14"/>
      <c r="Z250" s="14"/>
      <c r="AA250" s="14"/>
      <c r="AB250" s="14"/>
      <c r="AC250" s="14"/>
      <c r="AD250" s="14"/>
      <c r="AE250" s="14"/>
      <c r="AT250" s="207" t="s">
        <v>218</v>
      </c>
      <c r="AU250" s="207" t="s">
        <v>88</v>
      </c>
      <c r="AV250" s="14" t="s">
        <v>212</v>
      </c>
      <c r="AW250" s="14" t="s">
        <v>35</v>
      </c>
      <c r="AX250" s="14" t="s">
        <v>86</v>
      </c>
      <c r="AY250" s="207" t="s">
        <v>205</v>
      </c>
    </row>
    <row r="251" s="2" customFormat="1" ht="16.5" customHeight="1">
      <c r="A251" s="38"/>
      <c r="B251" s="179"/>
      <c r="C251" s="180" t="s">
        <v>334</v>
      </c>
      <c r="D251" s="180" t="s">
        <v>207</v>
      </c>
      <c r="E251" s="181" t="s">
        <v>829</v>
      </c>
      <c r="F251" s="182" t="s">
        <v>830</v>
      </c>
      <c r="G251" s="183" t="s">
        <v>210</v>
      </c>
      <c r="H251" s="184">
        <v>29.07</v>
      </c>
      <c r="I251" s="185"/>
      <c r="J251" s="184">
        <f>ROUND(I251*H251,2)</f>
        <v>0</v>
      </c>
      <c r="K251" s="182" t="s">
        <v>234</v>
      </c>
      <c r="L251" s="39"/>
      <c r="M251" s="186" t="s">
        <v>1</v>
      </c>
      <c r="N251" s="187" t="s">
        <v>44</v>
      </c>
      <c r="O251" s="77"/>
      <c r="P251" s="188">
        <f>O251*H251</f>
        <v>0</v>
      </c>
      <c r="Q251" s="188">
        <v>0.0040200000000000001</v>
      </c>
      <c r="R251" s="188">
        <f>Q251*H251</f>
        <v>0.1168614</v>
      </c>
      <c r="S251" s="188">
        <v>0</v>
      </c>
      <c r="T251" s="189">
        <f>S251*H251</f>
        <v>0</v>
      </c>
      <c r="U251" s="38"/>
      <c r="V251" s="38"/>
      <c r="W251" s="38"/>
      <c r="X251" s="38"/>
      <c r="Y251" s="38"/>
      <c r="Z251" s="38"/>
      <c r="AA251" s="38"/>
      <c r="AB251" s="38"/>
      <c r="AC251" s="38"/>
      <c r="AD251" s="38"/>
      <c r="AE251" s="38"/>
      <c r="AR251" s="190" t="s">
        <v>212</v>
      </c>
      <c r="AT251" s="190" t="s">
        <v>207</v>
      </c>
      <c r="AU251" s="190" t="s">
        <v>88</v>
      </c>
      <c r="AY251" s="19" t="s">
        <v>205</v>
      </c>
      <c r="BE251" s="191">
        <f>IF(N251="základní",J251,0)</f>
        <v>0</v>
      </c>
      <c r="BF251" s="191">
        <f>IF(N251="snížená",J251,0)</f>
        <v>0</v>
      </c>
      <c r="BG251" s="191">
        <f>IF(N251="zákl. přenesená",J251,0)</f>
        <v>0</v>
      </c>
      <c r="BH251" s="191">
        <f>IF(N251="sníž. přenesená",J251,0)</f>
        <v>0</v>
      </c>
      <c r="BI251" s="191">
        <f>IF(N251="nulová",J251,0)</f>
        <v>0</v>
      </c>
      <c r="BJ251" s="19" t="s">
        <v>86</v>
      </c>
      <c r="BK251" s="191">
        <f>ROUND(I251*H251,2)</f>
        <v>0</v>
      </c>
      <c r="BL251" s="19" t="s">
        <v>212</v>
      </c>
      <c r="BM251" s="190" t="s">
        <v>831</v>
      </c>
    </row>
    <row r="252" s="2" customFormat="1">
      <c r="A252" s="38"/>
      <c r="B252" s="39"/>
      <c r="C252" s="38"/>
      <c r="D252" s="192" t="s">
        <v>214</v>
      </c>
      <c r="E252" s="38"/>
      <c r="F252" s="193" t="s">
        <v>832</v>
      </c>
      <c r="G252" s="38"/>
      <c r="H252" s="38"/>
      <c r="I252" s="194"/>
      <c r="J252" s="38"/>
      <c r="K252" s="38"/>
      <c r="L252" s="39"/>
      <c r="M252" s="195"/>
      <c r="N252" s="196"/>
      <c r="O252" s="77"/>
      <c r="P252" s="77"/>
      <c r="Q252" s="77"/>
      <c r="R252" s="77"/>
      <c r="S252" s="77"/>
      <c r="T252" s="78"/>
      <c r="U252" s="38"/>
      <c r="V252" s="38"/>
      <c r="W252" s="38"/>
      <c r="X252" s="38"/>
      <c r="Y252" s="38"/>
      <c r="Z252" s="38"/>
      <c r="AA252" s="38"/>
      <c r="AB252" s="38"/>
      <c r="AC252" s="38"/>
      <c r="AD252" s="38"/>
      <c r="AE252" s="38"/>
      <c r="AT252" s="19" t="s">
        <v>214</v>
      </c>
      <c r="AU252" s="19" t="s">
        <v>88</v>
      </c>
    </row>
    <row r="253" s="15" customFormat="1">
      <c r="A253" s="15"/>
      <c r="B253" s="223"/>
      <c r="C253" s="15"/>
      <c r="D253" s="192" t="s">
        <v>218</v>
      </c>
      <c r="E253" s="224" t="s">
        <v>1</v>
      </c>
      <c r="F253" s="225" t="s">
        <v>802</v>
      </c>
      <c r="G253" s="15"/>
      <c r="H253" s="224" t="s">
        <v>1</v>
      </c>
      <c r="I253" s="226"/>
      <c r="J253" s="15"/>
      <c r="K253" s="15"/>
      <c r="L253" s="223"/>
      <c r="M253" s="227"/>
      <c r="N253" s="228"/>
      <c r="O253" s="228"/>
      <c r="P253" s="228"/>
      <c r="Q253" s="228"/>
      <c r="R253" s="228"/>
      <c r="S253" s="228"/>
      <c r="T253" s="229"/>
      <c r="U253" s="15"/>
      <c r="V253" s="15"/>
      <c r="W253" s="15"/>
      <c r="X253" s="15"/>
      <c r="Y253" s="15"/>
      <c r="Z253" s="15"/>
      <c r="AA253" s="15"/>
      <c r="AB253" s="15"/>
      <c r="AC253" s="15"/>
      <c r="AD253" s="15"/>
      <c r="AE253" s="15"/>
      <c r="AT253" s="224" t="s">
        <v>218</v>
      </c>
      <c r="AU253" s="224" t="s">
        <v>88</v>
      </c>
      <c r="AV253" s="15" t="s">
        <v>86</v>
      </c>
      <c r="AW253" s="15" t="s">
        <v>35</v>
      </c>
      <c r="AX253" s="15" t="s">
        <v>79</v>
      </c>
      <c r="AY253" s="224" t="s">
        <v>205</v>
      </c>
    </row>
    <row r="254" s="13" customFormat="1">
      <c r="A254" s="13"/>
      <c r="B254" s="198"/>
      <c r="C254" s="13"/>
      <c r="D254" s="192" t="s">
        <v>218</v>
      </c>
      <c r="E254" s="199" t="s">
        <v>1</v>
      </c>
      <c r="F254" s="200" t="s">
        <v>833</v>
      </c>
      <c r="G254" s="13"/>
      <c r="H254" s="201">
        <v>29.07</v>
      </c>
      <c r="I254" s="202"/>
      <c r="J254" s="13"/>
      <c r="K254" s="13"/>
      <c r="L254" s="198"/>
      <c r="M254" s="203"/>
      <c r="N254" s="204"/>
      <c r="O254" s="204"/>
      <c r="P254" s="204"/>
      <c r="Q254" s="204"/>
      <c r="R254" s="204"/>
      <c r="S254" s="204"/>
      <c r="T254" s="205"/>
      <c r="U254" s="13"/>
      <c r="V254" s="13"/>
      <c r="W254" s="13"/>
      <c r="X254" s="13"/>
      <c r="Y254" s="13"/>
      <c r="Z254" s="13"/>
      <c r="AA254" s="13"/>
      <c r="AB254" s="13"/>
      <c r="AC254" s="13"/>
      <c r="AD254" s="13"/>
      <c r="AE254" s="13"/>
      <c r="AT254" s="199" t="s">
        <v>218</v>
      </c>
      <c r="AU254" s="199" t="s">
        <v>88</v>
      </c>
      <c r="AV254" s="13" t="s">
        <v>88</v>
      </c>
      <c r="AW254" s="13" t="s">
        <v>35</v>
      </c>
      <c r="AX254" s="13" t="s">
        <v>79</v>
      </c>
      <c r="AY254" s="199" t="s">
        <v>205</v>
      </c>
    </row>
    <row r="255" s="14" customFormat="1">
      <c r="A255" s="14"/>
      <c r="B255" s="206"/>
      <c r="C255" s="14"/>
      <c r="D255" s="192" t="s">
        <v>218</v>
      </c>
      <c r="E255" s="207" t="s">
        <v>1</v>
      </c>
      <c r="F255" s="208" t="s">
        <v>220</v>
      </c>
      <c r="G255" s="14"/>
      <c r="H255" s="209">
        <v>29.07</v>
      </c>
      <c r="I255" s="210"/>
      <c r="J255" s="14"/>
      <c r="K255" s="14"/>
      <c r="L255" s="206"/>
      <c r="M255" s="211"/>
      <c r="N255" s="212"/>
      <c r="O255" s="212"/>
      <c r="P255" s="212"/>
      <c r="Q255" s="212"/>
      <c r="R255" s="212"/>
      <c r="S255" s="212"/>
      <c r="T255" s="213"/>
      <c r="U255" s="14"/>
      <c r="V255" s="14"/>
      <c r="W255" s="14"/>
      <c r="X255" s="14"/>
      <c r="Y255" s="14"/>
      <c r="Z255" s="14"/>
      <c r="AA255" s="14"/>
      <c r="AB255" s="14"/>
      <c r="AC255" s="14"/>
      <c r="AD255" s="14"/>
      <c r="AE255" s="14"/>
      <c r="AT255" s="207" t="s">
        <v>218</v>
      </c>
      <c r="AU255" s="207" t="s">
        <v>88</v>
      </c>
      <c r="AV255" s="14" t="s">
        <v>212</v>
      </c>
      <c r="AW255" s="14" t="s">
        <v>35</v>
      </c>
      <c r="AX255" s="14" t="s">
        <v>86</v>
      </c>
      <c r="AY255" s="207" t="s">
        <v>205</v>
      </c>
    </row>
    <row r="256" s="2" customFormat="1" ht="21.75" customHeight="1">
      <c r="A256" s="38"/>
      <c r="B256" s="179"/>
      <c r="C256" s="180" t="s">
        <v>343</v>
      </c>
      <c r="D256" s="180" t="s">
        <v>207</v>
      </c>
      <c r="E256" s="181" t="s">
        <v>834</v>
      </c>
      <c r="F256" s="182" t="s">
        <v>835</v>
      </c>
      <c r="G256" s="183" t="s">
        <v>836</v>
      </c>
      <c r="H256" s="184">
        <v>1</v>
      </c>
      <c r="I256" s="185"/>
      <c r="J256" s="184">
        <f>ROUND(I256*H256,2)</f>
        <v>0</v>
      </c>
      <c r="K256" s="182" t="s">
        <v>760</v>
      </c>
      <c r="L256" s="39"/>
      <c r="M256" s="186" t="s">
        <v>1</v>
      </c>
      <c r="N256" s="187" t="s">
        <v>44</v>
      </c>
      <c r="O256" s="77"/>
      <c r="P256" s="188">
        <f>O256*H256</f>
        <v>0</v>
      </c>
      <c r="Q256" s="188">
        <v>0.00021000000000000001</v>
      </c>
      <c r="R256" s="188">
        <f>Q256*H256</f>
        <v>0.00021000000000000001</v>
      </c>
      <c r="S256" s="188">
        <v>0</v>
      </c>
      <c r="T256" s="189">
        <f>S256*H256</f>
        <v>0</v>
      </c>
      <c r="U256" s="38"/>
      <c r="V256" s="38"/>
      <c r="W256" s="38"/>
      <c r="X256" s="38"/>
      <c r="Y256" s="38"/>
      <c r="Z256" s="38"/>
      <c r="AA256" s="38"/>
      <c r="AB256" s="38"/>
      <c r="AC256" s="38"/>
      <c r="AD256" s="38"/>
      <c r="AE256" s="38"/>
      <c r="AR256" s="190" t="s">
        <v>212</v>
      </c>
      <c r="AT256" s="190" t="s">
        <v>207</v>
      </c>
      <c r="AU256" s="190" t="s">
        <v>88</v>
      </c>
      <c r="AY256" s="19" t="s">
        <v>205</v>
      </c>
      <c r="BE256" s="191">
        <f>IF(N256="základní",J256,0)</f>
        <v>0</v>
      </c>
      <c r="BF256" s="191">
        <f>IF(N256="snížená",J256,0)</f>
        <v>0</v>
      </c>
      <c r="BG256" s="191">
        <f>IF(N256="zákl. přenesená",J256,0)</f>
        <v>0</v>
      </c>
      <c r="BH256" s="191">
        <f>IF(N256="sníž. přenesená",J256,0)</f>
        <v>0</v>
      </c>
      <c r="BI256" s="191">
        <f>IF(N256="nulová",J256,0)</f>
        <v>0</v>
      </c>
      <c r="BJ256" s="19" t="s">
        <v>86</v>
      </c>
      <c r="BK256" s="191">
        <f>ROUND(I256*H256,2)</f>
        <v>0</v>
      </c>
      <c r="BL256" s="19" t="s">
        <v>212</v>
      </c>
      <c r="BM256" s="190" t="s">
        <v>837</v>
      </c>
    </row>
    <row r="257" s="12" customFormat="1" ht="22.8" customHeight="1">
      <c r="A257" s="12"/>
      <c r="B257" s="166"/>
      <c r="C257" s="12"/>
      <c r="D257" s="167" t="s">
        <v>78</v>
      </c>
      <c r="E257" s="177" t="s">
        <v>286</v>
      </c>
      <c r="F257" s="177" t="s">
        <v>406</v>
      </c>
      <c r="G257" s="12"/>
      <c r="H257" s="12"/>
      <c r="I257" s="169"/>
      <c r="J257" s="178">
        <f>BK257</f>
        <v>0</v>
      </c>
      <c r="K257" s="12"/>
      <c r="L257" s="166"/>
      <c r="M257" s="171"/>
      <c r="N257" s="172"/>
      <c r="O257" s="172"/>
      <c r="P257" s="173">
        <f>SUM(P258:P335)</f>
        <v>0</v>
      </c>
      <c r="Q257" s="172"/>
      <c r="R257" s="173">
        <f>SUM(R258:R335)</f>
        <v>0.13080512799999999</v>
      </c>
      <c r="S257" s="172"/>
      <c r="T257" s="174">
        <f>SUM(T258:T335)</f>
        <v>20</v>
      </c>
      <c r="U257" s="12"/>
      <c r="V257" s="12"/>
      <c r="W257" s="12"/>
      <c r="X257" s="12"/>
      <c r="Y257" s="12"/>
      <c r="Z257" s="12"/>
      <c r="AA257" s="12"/>
      <c r="AB257" s="12"/>
      <c r="AC257" s="12"/>
      <c r="AD257" s="12"/>
      <c r="AE257" s="12"/>
      <c r="AR257" s="167" t="s">
        <v>86</v>
      </c>
      <c r="AT257" s="175" t="s">
        <v>78</v>
      </c>
      <c r="AU257" s="175" t="s">
        <v>86</v>
      </c>
      <c r="AY257" s="167" t="s">
        <v>205</v>
      </c>
      <c r="BK257" s="176">
        <f>SUM(BK258:BK335)</f>
        <v>0</v>
      </c>
    </row>
    <row r="258" s="2" customFormat="1" ht="24.15" customHeight="1">
      <c r="A258" s="38"/>
      <c r="B258" s="179"/>
      <c r="C258" s="180" t="s">
        <v>353</v>
      </c>
      <c r="D258" s="180" t="s">
        <v>207</v>
      </c>
      <c r="E258" s="181" t="s">
        <v>838</v>
      </c>
      <c r="F258" s="182" t="s">
        <v>839</v>
      </c>
      <c r="G258" s="183" t="s">
        <v>371</v>
      </c>
      <c r="H258" s="184">
        <v>10</v>
      </c>
      <c r="I258" s="185"/>
      <c r="J258" s="184">
        <f>ROUND(I258*H258,2)</f>
        <v>0</v>
      </c>
      <c r="K258" s="182" t="s">
        <v>234</v>
      </c>
      <c r="L258" s="39"/>
      <c r="M258" s="186" t="s">
        <v>1</v>
      </c>
      <c r="N258" s="187" t="s">
        <v>44</v>
      </c>
      <c r="O258" s="77"/>
      <c r="P258" s="188">
        <f>O258*H258</f>
        <v>0</v>
      </c>
      <c r="Q258" s="188">
        <v>0.0020799999999999998</v>
      </c>
      <c r="R258" s="188">
        <f>Q258*H258</f>
        <v>0.020799999999999999</v>
      </c>
      <c r="S258" s="188">
        <v>0</v>
      </c>
      <c r="T258" s="189">
        <f>S258*H258</f>
        <v>0</v>
      </c>
      <c r="U258" s="38"/>
      <c r="V258" s="38"/>
      <c r="W258" s="38"/>
      <c r="X258" s="38"/>
      <c r="Y258" s="38"/>
      <c r="Z258" s="38"/>
      <c r="AA258" s="38"/>
      <c r="AB258" s="38"/>
      <c r="AC258" s="38"/>
      <c r="AD258" s="38"/>
      <c r="AE258" s="38"/>
      <c r="AR258" s="190" t="s">
        <v>212</v>
      </c>
      <c r="AT258" s="190" t="s">
        <v>207</v>
      </c>
      <c r="AU258" s="190" t="s">
        <v>88</v>
      </c>
      <c r="AY258" s="19" t="s">
        <v>205</v>
      </c>
      <c r="BE258" s="191">
        <f>IF(N258="základní",J258,0)</f>
        <v>0</v>
      </c>
      <c r="BF258" s="191">
        <f>IF(N258="snížená",J258,0)</f>
        <v>0</v>
      </c>
      <c r="BG258" s="191">
        <f>IF(N258="zákl. přenesená",J258,0)</f>
        <v>0</v>
      </c>
      <c r="BH258" s="191">
        <f>IF(N258="sníž. přenesená",J258,0)</f>
        <v>0</v>
      </c>
      <c r="BI258" s="191">
        <f>IF(N258="nulová",J258,0)</f>
        <v>0</v>
      </c>
      <c r="BJ258" s="19" t="s">
        <v>86</v>
      </c>
      <c r="BK258" s="191">
        <f>ROUND(I258*H258,2)</f>
        <v>0</v>
      </c>
      <c r="BL258" s="19" t="s">
        <v>212</v>
      </c>
      <c r="BM258" s="190" t="s">
        <v>840</v>
      </c>
    </row>
    <row r="259" s="2" customFormat="1">
      <c r="A259" s="38"/>
      <c r="B259" s="39"/>
      <c r="C259" s="38"/>
      <c r="D259" s="192" t="s">
        <v>214</v>
      </c>
      <c r="E259" s="38"/>
      <c r="F259" s="193" t="s">
        <v>841</v>
      </c>
      <c r="G259" s="38"/>
      <c r="H259" s="38"/>
      <c r="I259" s="194"/>
      <c r="J259" s="38"/>
      <c r="K259" s="38"/>
      <c r="L259" s="39"/>
      <c r="M259" s="195"/>
      <c r="N259" s="196"/>
      <c r="O259" s="77"/>
      <c r="P259" s="77"/>
      <c r="Q259" s="77"/>
      <c r="R259" s="77"/>
      <c r="S259" s="77"/>
      <c r="T259" s="78"/>
      <c r="U259" s="38"/>
      <c r="V259" s="38"/>
      <c r="W259" s="38"/>
      <c r="X259" s="38"/>
      <c r="Y259" s="38"/>
      <c r="Z259" s="38"/>
      <c r="AA259" s="38"/>
      <c r="AB259" s="38"/>
      <c r="AC259" s="38"/>
      <c r="AD259" s="38"/>
      <c r="AE259" s="38"/>
      <c r="AT259" s="19" t="s">
        <v>214</v>
      </c>
      <c r="AU259" s="19" t="s">
        <v>88</v>
      </c>
    </row>
    <row r="260" s="2" customFormat="1">
      <c r="A260" s="38"/>
      <c r="B260" s="39"/>
      <c r="C260" s="38"/>
      <c r="D260" s="192" t="s">
        <v>237</v>
      </c>
      <c r="E260" s="38"/>
      <c r="F260" s="197" t="s">
        <v>842</v>
      </c>
      <c r="G260" s="38"/>
      <c r="H260" s="38"/>
      <c r="I260" s="194"/>
      <c r="J260" s="38"/>
      <c r="K260" s="38"/>
      <c r="L260" s="39"/>
      <c r="M260" s="195"/>
      <c r="N260" s="196"/>
      <c r="O260" s="77"/>
      <c r="P260" s="77"/>
      <c r="Q260" s="77"/>
      <c r="R260" s="77"/>
      <c r="S260" s="77"/>
      <c r="T260" s="78"/>
      <c r="U260" s="38"/>
      <c r="V260" s="38"/>
      <c r="W260" s="38"/>
      <c r="X260" s="38"/>
      <c r="Y260" s="38"/>
      <c r="Z260" s="38"/>
      <c r="AA260" s="38"/>
      <c r="AB260" s="38"/>
      <c r="AC260" s="38"/>
      <c r="AD260" s="38"/>
      <c r="AE260" s="38"/>
      <c r="AT260" s="19" t="s">
        <v>237</v>
      </c>
      <c r="AU260" s="19" t="s">
        <v>88</v>
      </c>
    </row>
    <row r="261" s="15" customFormat="1">
      <c r="A261" s="15"/>
      <c r="B261" s="223"/>
      <c r="C261" s="15"/>
      <c r="D261" s="192" t="s">
        <v>218</v>
      </c>
      <c r="E261" s="224" t="s">
        <v>1</v>
      </c>
      <c r="F261" s="225" t="s">
        <v>843</v>
      </c>
      <c r="G261" s="15"/>
      <c r="H261" s="224" t="s">
        <v>1</v>
      </c>
      <c r="I261" s="226"/>
      <c r="J261" s="15"/>
      <c r="K261" s="15"/>
      <c r="L261" s="223"/>
      <c r="M261" s="227"/>
      <c r="N261" s="228"/>
      <c r="O261" s="228"/>
      <c r="P261" s="228"/>
      <c r="Q261" s="228"/>
      <c r="R261" s="228"/>
      <c r="S261" s="228"/>
      <c r="T261" s="229"/>
      <c r="U261" s="15"/>
      <c r="V261" s="15"/>
      <c r="W261" s="15"/>
      <c r="X261" s="15"/>
      <c r="Y261" s="15"/>
      <c r="Z261" s="15"/>
      <c r="AA261" s="15"/>
      <c r="AB261" s="15"/>
      <c r="AC261" s="15"/>
      <c r="AD261" s="15"/>
      <c r="AE261" s="15"/>
      <c r="AT261" s="224" t="s">
        <v>218</v>
      </c>
      <c r="AU261" s="224" t="s">
        <v>88</v>
      </c>
      <c r="AV261" s="15" t="s">
        <v>86</v>
      </c>
      <c r="AW261" s="15" t="s">
        <v>35</v>
      </c>
      <c r="AX261" s="15" t="s">
        <v>79</v>
      </c>
      <c r="AY261" s="224" t="s">
        <v>205</v>
      </c>
    </row>
    <row r="262" s="13" customFormat="1">
      <c r="A262" s="13"/>
      <c r="B262" s="198"/>
      <c r="C262" s="13"/>
      <c r="D262" s="192" t="s">
        <v>218</v>
      </c>
      <c r="E262" s="199" t="s">
        <v>1</v>
      </c>
      <c r="F262" s="200" t="s">
        <v>844</v>
      </c>
      <c r="G262" s="13"/>
      <c r="H262" s="201">
        <v>10</v>
      </c>
      <c r="I262" s="202"/>
      <c r="J262" s="13"/>
      <c r="K262" s="13"/>
      <c r="L262" s="198"/>
      <c r="M262" s="203"/>
      <c r="N262" s="204"/>
      <c r="O262" s="204"/>
      <c r="P262" s="204"/>
      <c r="Q262" s="204"/>
      <c r="R262" s="204"/>
      <c r="S262" s="204"/>
      <c r="T262" s="205"/>
      <c r="U262" s="13"/>
      <c r="V262" s="13"/>
      <c r="W262" s="13"/>
      <c r="X262" s="13"/>
      <c r="Y262" s="13"/>
      <c r="Z262" s="13"/>
      <c r="AA262" s="13"/>
      <c r="AB262" s="13"/>
      <c r="AC262" s="13"/>
      <c r="AD262" s="13"/>
      <c r="AE262" s="13"/>
      <c r="AT262" s="199" t="s">
        <v>218</v>
      </c>
      <c r="AU262" s="199" t="s">
        <v>88</v>
      </c>
      <c r="AV262" s="13" t="s">
        <v>88</v>
      </c>
      <c r="AW262" s="13" t="s">
        <v>35</v>
      </c>
      <c r="AX262" s="13" t="s">
        <v>79</v>
      </c>
      <c r="AY262" s="199" t="s">
        <v>205</v>
      </c>
    </row>
    <row r="263" s="14" customFormat="1">
      <c r="A263" s="14"/>
      <c r="B263" s="206"/>
      <c r="C263" s="14"/>
      <c r="D263" s="192" t="s">
        <v>218</v>
      </c>
      <c r="E263" s="207" t="s">
        <v>1</v>
      </c>
      <c r="F263" s="208" t="s">
        <v>220</v>
      </c>
      <c r="G263" s="14"/>
      <c r="H263" s="209">
        <v>10</v>
      </c>
      <c r="I263" s="210"/>
      <c r="J263" s="14"/>
      <c r="K263" s="14"/>
      <c r="L263" s="206"/>
      <c r="M263" s="211"/>
      <c r="N263" s="212"/>
      <c r="O263" s="212"/>
      <c r="P263" s="212"/>
      <c r="Q263" s="212"/>
      <c r="R263" s="212"/>
      <c r="S263" s="212"/>
      <c r="T263" s="213"/>
      <c r="U263" s="14"/>
      <c r="V263" s="14"/>
      <c r="W263" s="14"/>
      <c r="X263" s="14"/>
      <c r="Y263" s="14"/>
      <c r="Z263" s="14"/>
      <c r="AA263" s="14"/>
      <c r="AB263" s="14"/>
      <c r="AC263" s="14"/>
      <c r="AD263" s="14"/>
      <c r="AE263" s="14"/>
      <c r="AT263" s="207" t="s">
        <v>218</v>
      </c>
      <c r="AU263" s="207" t="s">
        <v>88</v>
      </c>
      <c r="AV263" s="14" t="s">
        <v>212</v>
      </c>
      <c r="AW263" s="14" t="s">
        <v>35</v>
      </c>
      <c r="AX263" s="14" t="s">
        <v>86</v>
      </c>
      <c r="AY263" s="207" t="s">
        <v>205</v>
      </c>
    </row>
    <row r="264" s="2" customFormat="1" ht="24.15" customHeight="1">
      <c r="A264" s="38"/>
      <c r="B264" s="179"/>
      <c r="C264" s="180" t="s">
        <v>360</v>
      </c>
      <c r="D264" s="180" t="s">
        <v>207</v>
      </c>
      <c r="E264" s="181" t="s">
        <v>845</v>
      </c>
      <c r="F264" s="182" t="s">
        <v>846</v>
      </c>
      <c r="G264" s="183" t="s">
        <v>371</v>
      </c>
      <c r="H264" s="184">
        <v>16.649999999999999</v>
      </c>
      <c r="I264" s="185"/>
      <c r="J264" s="184">
        <f>ROUND(I264*H264,2)</f>
        <v>0</v>
      </c>
      <c r="K264" s="182" t="s">
        <v>234</v>
      </c>
      <c r="L264" s="39"/>
      <c r="M264" s="186" t="s">
        <v>1</v>
      </c>
      <c r="N264" s="187" t="s">
        <v>44</v>
      </c>
      <c r="O264" s="77"/>
      <c r="P264" s="188">
        <f>O264*H264</f>
        <v>0</v>
      </c>
      <c r="Q264" s="188">
        <v>5.0000000000000002E-05</v>
      </c>
      <c r="R264" s="188">
        <f>Q264*H264</f>
        <v>0.00083250000000000002</v>
      </c>
      <c r="S264" s="188">
        <v>0</v>
      </c>
      <c r="T264" s="189">
        <f>S264*H264</f>
        <v>0</v>
      </c>
      <c r="U264" s="38"/>
      <c r="V264" s="38"/>
      <c r="W264" s="38"/>
      <c r="X264" s="38"/>
      <c r="Y264" s="38"/>
      <c r="Z264" s="38"/>
      <c r="AA264" s="38"/>
      <c r="AB264" s="38"/>
      <c r="AC264" s="38"/>
      <c r="AD264" s="38"/>
      <c r="AE264" s="38"/>
      <c r="AR264" s="190" t="s">
        <v>212</v>
      </c>
      <c r="AT264" s="190" t="s">
        <v>207</v>
      </c>
      <c r="AU264" s="190" t="s">
        <v>88</v>
      </c>
      <c r="AY264" s="19" t="s">
        <v>205</v>
      </c>
      <c r="BE264" s="191">
        <f>IF(N264="základní",J264,0)</f>
        <v>0</v>
      </c>
      <c r="BF264" s="191">
        <f>IF(N264="snížená",J264,0)</f>
        <v>0</v>
      </c>
      <c r="BG264" s="191">
        <f>IF(N264="zákl. přenesená",J264,0)</f>
        <v>0</v>
      </c>
      <c r="BH264" s="191">
        <f>IF(N264="sníž. přenesená",J264,0)</f>
        <v>0</v>
      </c>
      <c r="BI264" s="191">
        <f>IF(N264="nulová",J264,0)</f>
        <v>0</v>
      </c>
      <c r="BJ264" s="19" t="s">
        <v>86</v>
      </c>
      <c r="BK264" s="191">
        <f>ROUND(I264*H264,2)</f>
        <v>0</v>
      </c>
      <c r="BL264" s="19" t="s">
        <v>212</v>
      </c>
      <c r="BM264" s="190" t="s">
        <v>847</v>
      </c>
    </row>
    <row r="265" s="2" customFormat="1">
      <c r="A265" s="38"/>
      <c r="B265" s="39"/>
      <c r="C265" s="38"/>
      <c r="D265" s="192" t="s">
        <v>214</v>
      </c>
      <c r="E265" s="38"/>
      <c r="F265" s="193" t="s">
        <v>848</v>
      </c>
      <c r="G265" s="38"/>
      <c r="H265" s="38"/>
      <c r="I265" s="194"/>
      <c r="J265" s="38"/>
      <c r="K265" s="38"/>
      <c r="L265" s="39"/>
      <c r="M265" s="195"/>
      <c r="N265" s="196"/>
      <c r="O265" s="77"/>
      <c r="P265" s="77"/>
      <c r="Q265" s="77"/>
      <c r="R265" s="77"/>
      <c r="S265" s="77"/>
      <c r="T265" s="78"/>
      <c r="U265" s="38"/>
      <c r="V265" s="38"/>
      <c r="W265" s="38"/>
      <c r="X265" s="38"/>
      <c r="Y265" s="38"/>
      <c r="Z265" s="38"/>
      <c r="AA265" s="38"/>
      <c r="AB265" s="38"/>
      <c r="AC265" s="38"/>
      <c r="AD265" s="38"/>
      <c r="AE265" s="38"/>
      <c r="AT265" s="19" t="s">
        <v>214</v>
      </c>
      <c r="AU265" s="19" t="s">
        <v>88</v>
      </c>
    </row>
    <row r="266" s="2" customFormat="1">
      <c r="A266" s="38"/>
      <c r="B266" s="39"/>
      <c r="C266" s="38"/>
      <c r="D266" s="192" t="s">
        <v>237</v>
      </c>
      <c r="E266" s="38"/>
      <c r="F266" s="197" t="s">
        <v>842</v>
      </c>
      <c r="G266" s="38"/>
      <c r="H266" s="38"/>
      <c r="I266" s="194"/>
      <c r="J266" s="38"/>
      <c r="K266" s="38"/>
      <c r="L266" s="39"/>
      <c r="M266" s="195"/>
      <c r="N266" s="196"/>
      <c r="O266" s="77"/>
      <c r="P266" s="77"/>
      <c r="Q266" s="77"/>
      <c r="R266" s="77"/>
      <c r="S266" s="77"/>
      <c r="T266" s="78"/>
      <c r="U266" s="38"/>
      <c r="V266" s="38"/>
      <c r="W266" s="38"/>
      <c r="X266" s="38"/>
      <c r="Y266" s="38"/>
      <c r="Z266" s="38"/>
      <c r="AA266" s="38"/>
      <c r="AB266" s="38"/>
      <c r="AC266" s="38"/>
      <c r="AD266" s="38"/>
      <c r="AE266" s="38"/>
      <c r="AT266" s="19" t="s">
        <v>237</v>
      </c>
      <c r="AU266" s="19" t="s">
        <v>88</v>
      </c>
    </row>
    <row r="267" s="13" customFormat="1">
      <c r="A267" s="13"/>
      <c r="B267" s="198"/>
      <c r="C267" s="13"/>
      <c r="D267" s="192" t="s">
        <v>218</v>
      </c>
      <c r="E267" s="199" t="s">
        <v>1</v>
      </c>
      <c r="F267" s="200" t="s">
        <v>849</v>
      </c>
      <c r="G267" s="13"/>
      <c r="H267" s="201">
        <v>16.649999999999999</v>
      </c>
      <c r="I267" s="202"/>
      <c r="J267" s="13"/>
      <c r="K267" s="13"/>
      <c r="L267" s="198"/>
      <c r="M267" s="203"/>
      <c r="N267" s="204"/>
      <c r="O267" s="204"/>
      <c r="P267" s="204"/>
      <c r="Q267" s="204"/>
      <c r="R267" s="204"/>
      <c r="S267" s="204"/>
      <c r="T267" s="205"/>
      <c r="U267" s="13"/>
      <c r="V267" s="13"/>
      <c r="W267" s="13"/>
      <c r="X267" s="13"/>
      <c r="Y267" s="13"/>
      <c r="Z267" s="13"/>
      <c r="AA267" s="13"/>
      <c r="AB267" s="13"/>
      <c r="AC267" s="13"/>
      <c r="AD267" s="13"/>
      <c r="AE267" s="13"/>
      <c r="AT267" s="199" t="s">
        <v>218</v>
      </c>
      <c r="AU267" s="199" t="s">
        <v>88</v>
      </c>
      <c r="AV267" s="13" t="s">
        <v>88</v>
      </c>
      <c r="AW267" s="13" t="s">
        <v>35</v>
      </c>
      <c r="AX267" s="13" t="s">
        <v>79</v>
      </c>
      <c r="AY267" s="199" t="s">
        <v>205</v>
      </c>
    </row>
    <row r="268" s="14" customFormat="1">
      <c r="A268" s="14"/>
      <c r="B268" s="206"/>
      <c r="C268" s="14"/>
      <c r="D268" s="192" t="s">
        <v>218</v>
      </c>
      <c r="E268" s="207" t="s">
        <v>1</v>
      </c>
      <c r="F268" s="208" t="s">
        <v>220</v>
      </c>
      <c r="G268" s="14"/>
      <c r="H268" s="209">
        <v>16.649999999999999</v>
      </c>
      <c r="I268" s="210"/>
      <c r="J268" s="14"/>
      <c r="K268" s="14"/>
      <c r="L268" s="206"/>
      <c r="M268" s="211"/>
      <c r="N268" s="212"/>
      <c r="O268" s="212"/>
      <c r="P268" s="212"/>
      <c r="Q268" s="212"/>
      <c r="R268" s="212"/>
      <c r="S268" s="212"/>
      <c r="T268" s="213"/>
      <c r="U268" s="14"/>
      <c r="V268" s="14"/>
      <c r="W268" s="14"/>
      <c r="X268" s="14"/>
      <c r="Y268" s="14"/>
      <c r="Z268" s="14"/>
      <c r="AA268" s="14"/>
      <c r="AB268" s="14"/>
      <c r="AC268" s="14"/>
      <c r="AD268" s="14"/>
      <c r="AE268" s="14"/>
      <c r="AT268" s="207" t="s">
        <v>218</v>
      </c>
      <c r="AU268" s="207" t="s">
        <v>88</v>
      </c>
      <c r="AV268" s="14" t="s">
        <v>212</v>
      </c>
      <c r="AW268" s="14" t="s">
        <v>35</v>
      </c>
      <c r="AX268" s="14" t="s">
        <v>86</v>
      </c>
      <c r="AY268" s="207" t="s">
        <v>205</v>
      </c>
    </row>
    <row r="269" s="2" customFormat="1" ht="24.15" customHeight="1">
      <c r="A269" s="38"/>
      <c r="B269" s="179"/>
      <c r="C269" s="180" t="s">
        <v>368</v>
      </c>
      <c r="D269" s="180" t="s">
        <v>207</v>
      </c>
      <c r="E269" s="181" t="s">
        <v>850</v>
      </c>
      <c r="F269" s="182" t="s">
        <v>851</v>
      </c>
      <c r="G269" s="183" t="s">
        <v>371</v>
      </c>
      <c r="H269" s="184">
        <v>16.649999999999999</v>
      </c>
      <c r="I269" s="185"/>
      <c r="J269" s="184">
        <f>ROUND(I269*H269,2)</f>
        <v>0</v>
      </c>
      <c r="K269" s="182" t="s">
        <v>234</v>
      </c>
      <c r="L269" s="39"/>
      <c r="M269" s="186" t="s">
        <v>1</v>
      </c>
      <c r="N269" s="187" t="s">
        <v>44</v>
      </c>
      <c r="O269" s="77"/>
      <c r="P269" s="188">
        <f>O269*H269</f>
        <v>0</v>
      </c>
      <c r="Q269" s="188">
        <v>1.0000000000000001E-05</v>
      </c>
      <c r="R269" s="188">
        <f>Q269*H269</f>
        <v>0.00016650000000000001</v>
      </c>
      <c r="S269" s="188">
        <v>0</v>
      </c>
      <c r="T269" s="189">
        <f>S269*H269</f>
        <v>0</v>
      </c>
      <c r="U269" s="38"/>
      <c r="V269" s="38"/>
      <c r="W269" s="38"/>
      <c r="X269" s="38"/>
      <c r="Y269" s="38"/>
      <c r="Z269" s="38"/>
      <c r="AA269" s="38"/>
      <c r="AB269" s="38"/>
      <c r="AC269" s="38"/>
      <c r="AD269" s="38"/>
      <c r="AE269" s="38"/>
      <c r="AR269" s="190" t="s">
        <v>212</v>
      </c>
      <c r="AT269" s="190" t="s">
        <v>207</v>
      </c>
      <c r="AU269" s="190" t="s">
        <v>88</v>
      </c>
      <c r="AY269" s="19" t="s">
        <v>205</v>
      </c>
      <c r="BE269" s="191">
        <f>IF(N269="základní",J269,0)</f>
        <v>0</v>
      </c>
      <c r="BF269" s="191">
        <f>IF(N269="snížená",J269,0)</f>
        <v>0</v>
      </c>
      <c r="BG269" s="191">
        <f>IF(N269="zákl. přenesená",J269,0)</f>
        <v>0</v>
      </c>
      <c r="BH269" s="191">
        <f>IF(N269="sníž. přenesená",J269,0)</f>
        <v>0</v>
      </c>
      <c r="BI269" s="191">
        <f>IF(N269="nulová",J269,0)</f>
        <v>0</v>
      </c>
      <c r="BJ269" s="19" t="s">
        <v>86</v>
      </c>
      <c r="BK269" s="191">
        <f>ROUND(I269*H269,2)</f>
        <v>0</v>
      </c>
      <c r="BL269" s="19" t="s">
        <v>212</v>
      </c>
      <c r="BM269" s="190" t="s">
        <v>852</v>
      </c>
    </row>
    <row r="270" s="2" customFormat="1">
      <c r="A270" s="38"/>
      <c r="B270" s="39"/>
      <c r="C270" s="38"/>
      <c r="D270" s="192" t="s">
        <v>214</v>
      </c>
      <c r="E270" s="38"/>
      <c r="F270" s="193" t="s">
        <v>853</v>
      </c>
      <c r="G270" s="38"/>
      <c r="H270" s="38"/>
      <c r="I270" s="194"/>
      <c r="J270" s="38"/>
      <c r="K270" s="38"/>
      <c r="L270" s="39"/>
      <c r="M270" s="195"/>
      <c r="N270" s="196"/>
      <c r="O270" s="77"/>
      <c r="P270" s="77"/>
      <c r="Q270" s="77"/>
      <c r="R270" s="77"/>
      <c r="S270" s="77"/>
      <c r="T270" s="78"/>
      <c r="U270" s="38"/>
      <c r="V270" s="38"/>
      <c r="W270" s="38"/>
      <c r="X270" s="38"/>
      <c r="Y270" s="38"/>
      <c r="Z270" s="38"/>
      <c r="AA270" s="38"/>
      <c r="AB270" s="38"/>
      <c r="AC270" s="38"/>
      <c r="AD270" s="38"/>
      <c r="AE270" s="38"/>
      <c r="AT270" s="19" t="s">
        <v>214</v>
      </c>
      <c r="AU270" s="19" t="s">
        <v>88</v>
      </c>
    </row>
    <row r="271" s="2" customFormat="1">
      <c r="A271" s="38"/>
      <c r="B271" s="39"/>
      <c r="C271" s="38"/>
      <c r="D271" s="192" t="s">
        <v>237</v>
      </c>
      <c r="E271" s="38"/>
      <c r="F271" s="197" t="s">
        <v>842</v>
      </c>
      <c r="G271" s="38"/>
      <c r="H271" s="38"/>
      <c r="I271" s="194"/>
      <c r="J271" s="38"/>
      <c r="K271" s="38"/>
      <c r="L271" s="39"/>
      <c r="M271" s="195"/>
      <c r="N271" s="196"/>
      <c r="O271" s="77"/>
      <c r="P271" s="77"/>
      <c r="Q271" s="77"/>
      <c r="R271" s="77"/>
      <c r="S271" s="77"/>
      <c r="T271" s="78"/>
      <c r="U271" s="38"/>
      <c r="V271" s="38"/>
      <c r="W271" s="38"/>
      <c r="X271" s="38"/>
      <c r="Y271" s="38"/>
      <c r="Z271" s="38"/>
      <c r="AA271" s="38"/>
      <c r="AB271" s="38"/>
      <c r="AC271" s="38"/>
      <c r="AD271" s="38"/>
      <c r="AE271" s="38"/>
      <c r="AT271" s="19" t="s">
        <v>237</v>
      </c>
      <c r="AU271" s="19" t="s">
        <v>88</v>
      </c>
    </row>
    <row r="272" s="13" customFormat="1">
      <c r="A272" s="13"/>
      <c r="B272" s="198"/>
      <c r="C272" s="13"/>
      <c r="D272" s="192" t="s">
        <v>218</v>
      </c>
      <c r="E272" s="199" t="s">
        <v>1</v>
      </c>
      <c r="F272" s="200" t="s">
        <v>849</v>
      </c>
      <c r="G272" s="13"/>
      <c r="H272" s="201">
        <v>16.649999999999999</v>
      </c>
      <c r="I272" s="202"/>
      <c r="J272" s="13"/>
      <c r="K272" s="13"/>
      <c r="L272" s="198"/>
      <c r="M272" s="203"/>
      <c r="N272" s="204"/>
      <c r="O272" s="204"/>
      <c r="P272" s="204"/>
      <c r="Q272" s="204"/>
      <c r="R272" s="204"/>
      <c r="S272" s="204"/>
      <c r="T272" s="205"/>
      <c r="U272" s="13"/>
      <c r="V272" s="13"/>
      <c r="W272" s="13"/>
      <c r="X272" s="13"/>
      <c r="Y272" s="13"/>
      <c r="Z272" s="13"/>
      <c r="AA272" s="13"/>
      <c r="AB272" s="13"/>
      <c r="AC272" s="13"/>
      <c r="AD272" s="13"/>
      <c r="AE272" s="13"/>
      <c r="AT272" s="199" t="s">
        <v>218</v>
      </c>
      <c r="AU272" s="199" t="s">
        <v>88</v>
      </c>
      <c r="AV272" s="13" t="s">
        <v>88</v>
      </c>
      <c r="AW272" s="13" t="s">
        <v>35</v>
      </c>
      <c r="AX272" s="13" t="s">
        <v>79</v>
      </c>
      <c r="AY272" s="199" t="s">
        <v>205</v>
      </c>
    </row>
    <row r="273" s="14" customFormat="1">
      <c r="A273" s="14"/>
      <c r="B273" s="206"/>
      <c r="C273" s="14"/>
      <c r="D273" s="192" t="s">
        <v>218</v>
      </c>
      <c r="E273" s="207" t="s">
        <v>1</v>
      </c>
      <c r="F273" s="208" t="s">
        <v>220</v>
      </c>
      <c r="G273" s="14"/>
      <c r="H273" s="209">
        <v>16.649999999999999</v>
      </c>
      <c r="I273" s="210"/>
      <c r="J273" s="14"/>
      <c r="K273" s="14"/>
      <c r="L273" s="206"/>
      <c r="M273" s="211"/>
      <c r="N273" s="212"/>
      <c r="O273" s="212"/>
      <c r="P273" s="212"/>
      <c r="Q273" s="212"/>
      <c r="R273" s="212"/>
      <c r="S273" s="212"/>
      <c r="T273" s="213"/>
      <c r="U273" s="14"/>
      <c r="V273" s="14"/>
      <c r="W273" s="14"/>
      <c r="X273" s="14"/>
      <c r="Y273" s="14"/>
      <c r="Z273" s="14"/>
      <c r="AA273" s="14"/>
      <c r="AB273" s="14"/>
      <c r="AC273" s="14"/>
      <c r="AD273" s="14"/>
      <c r="AE273" s="14"/>
      <c r="AT273" s="207" t="s">
        <v>218</v>
      </c>
      <c r="AU273" s="207" t="s">
        <v>88</v>
      </c>
      <c r="AV273" s="14" t="s">
        <v>212</v>
      </c>
      <c r="AW273" s="14" t="s">
        <v>35</v>
      </c>
      <c r="AX273" s="14" t="s">
        <v>86</v>
      </c>
      <c r="AY273" s="207" t="s">
        <v>205</v>
      </c>
    </row>
    <row r="274" s="2" customFormat="1" ht="16.5" customHeight="1">
      <c r="A274" s="38"/>
      <c r="B274" s="179"/>
      <c r="C274" s="180" t="s">
        <v>7</v>
      </c>
      <c r="D274" s="180" t="s">
        <v>207</v>
      </c>
      <c r="E274" s="181" t="s">
        <v>854</v>
      </c>
      <c r="F274" s="182" t="s">
        <v>855</v>
      </c>
      <c r="G274" s="183" t="s">
        <v>210</v>
      </c>
      <c r="H274" s="184">
        <v>0.93999999999999995</v>
      </c>
      <c r="I274" s="185"/>
      <c r="J274" s="184">
        <f>ROUND(I274*H274,2)</f>
        <v>0</v>
      </c>
      <c r="K274" s="182" t="s">
        <v>234</v>
      </c>
      <c r="L274" s="39"/>
      <c r="M274" s="186" t="s">
        <v>1</v>
      </c>
      <c r="N274" s="187" t="s">
        <v>44</v>
      </c>
      <c r="O274" s="77"/>
      <c r="P274" s="188">
        <f>O274*H274</f>
        <v>0</v>
      </c>
      <c r="Q274" s="188">
        <v>0.053449999999999998</v>
      </c>
      <c r="R274" s="188">
        <f>Q274*H274</f>
        <v>0.050242999999999996</v>
      </c>
      <c r="S274" s="188">
        <v>0</v>
      </c>
      <c r="T274" s="189">
        <f>S274*H274</f>
        <v>0</v>
      </c>
      <c r="U274" s="38"/>
      <c r="V274" s="38"/>
      <c r="W274" s="38"/>
      <c r="X274" s="38"/>
      <c r="Y274" s="38"/>
      <c r="Z274" s="38"/>
      <c r="AA274" s="38"/>
      <c r="AB274" s="38"/>
      <c r="AC274" s="38"/>
      <c r="AD274" s="38"/>
      <c r="AE274" s="38"/>
      <c r="AR274" s="190" t="s">
        <v>212</v>
      </c>
      <c r="AT274" s="190" t="s">
        <v>207</v>
      </c>
      <c r="AU274" s="190" t="s">
        <v>88</v>
      </c>
      <c r="AY274" s="19" t="s">
        <v>205</v>
      </c>
      <c r="BE274" s="191">
        <f>IF(N274="základní",J274,0)</f>
        <v>0</v>
      </c>
      <c r="BF274" s="191">
        <f>IF(N274="snížená",J274,0)</f>
        <v>0</v>
      </c>
      <c r="BG274" s="191">
        <f>IF(N274="zákl. přenesená",J274,0)</f>
        <v>0</v>
      </c>
      <c r="BH274" s="191">
        <f>IF(N274="sníž. přenesená",J274,0)</f>
        <v>0</v>
      </c>
      <c r="BI274" s="191">
        <f>IF(N274="nulová",J274,0)</f>
        <v>0</v>
      </c>
      <c r="BJ274" s="19" t="s">
        <v>86</v>
      </c>
      <c r="BK274" s="191">
        <f>ROUND(I274*H274,2)</f>
        <v>0</v>
      </c>
      <c r="BL274" s="19" t="s">
        <v>212</v>
      </c>
      <c r="BM274" s="190" t="s">
        <v>856</v>
      </c>
    </row>
    <row r="275" s="2" customFormat="1">
      <c r="A275" s="38"/>
      <c r="B275" s="39"/>
      <c r="C275" s="38"/>
      <c r="D275" s="192" t="s">
        <v>214</v>
      </c>
      <c r="E275" s="38"/>
      <c r="F275" s="193" t="s">
        <v>857</v>
      </c>
      <c r="G275" s="38"/>
      <c r="H275" s="38"/>
      <c r="I275" s="194"/>
      <c r="J275" s="38"/>
      <c r="K275" s="38"/>
      <c r="L275" s="39"/>
      <c r="M275" s="195"/>
      <c r="N275" s="196"/>
      <c r="O275" s="77"/>
      <c r="P275" s="77"/>
      <c r="Q275" s="77"/>
      <c r="R275" s="77"/>
      <c r="S275" s="77"/>
      <c r="T275" s="78"/>
      <c r="U275" s="38"/>
      <c r="V275" s="38"/>
      <c r="W275" s="38"/>
      <c r="X275" s="38"/>
      <c r="Y275" s="38"/>
      <c r="Z275" s="38"/>
      <c r="AA275" s="38"/>
      <c r="AB275" s="38"/>
      <c r="AC275" s="38"/>
      <c r="AD275" s="38"/>
      <c r="AE275" s="38"/>
      <c r="AT275" s="19" t="s">
        <v>214</v>
      </c>
      <c r="AU275" s="19" t="s">
        <v>88</v>
      </c>
    </row>
    <row r="276" s="2" customFormat="1">
      <c r="A276" s="38"/>
      <c r="B276" s="39"/>
      <c r="C276" s="38"/>
      <c r="D276" s="192" t="s">
        <v>237</v>
      </c>
      <c r="E276" s="38"/>
      <c r="F276" s="197" t="s">
        <v>858</v>
      </c>
      <c r="G276" s="38"/>
      <c r="H276" s="38"/>
      <c r="I276" s="194"/>
      <c r="J276" s="38"/>
      <c r="K276" s="38"/>
      <c r="L276" s="39"/>
      <c r="M276" s="195"/>
      <c r="N276" s="196"/>
      <c r="O276" s="77"/>
      <c r="P276" s="77"/>
      <c r="Q276" s="77"/>
      <c r="R276" s="77"/>
      <c r="S276" s="77"/>
      <c r="T276" s="78"/>
      <c r="U276" s="38"/>
      <c r="V276" s="38"/>
      <c r="W276" s="38"/>
      <c r="X276" s="38"/>
      <c r="Y276" s="38"/>
      <c r="Z276" s="38"/>
      <c r="AA276" s="38"/>
      <c r="AB276" s="38"/>
      <c r="AC276" s="38"/>
      <c r="AD276" s="38"/>
      <c r="AE276" s="38"/>
      <c r="AT276" s="19" t="s">
        <v>237</v>
      </c>
      <c r="AU276" s="19" t="s">
        <v>88</v>
      </c>
    </row>
    <row r="277" s="15" customFormat="1">
      <c r="A277" s="15"/>
      <c r="B277" s="223"/>
      <c r="C277" s="15"/>
      <c r="D277" s="192" t="s">
        <v>218</v>
      </c>
      <c r="E277" s="224" t="s">
        <v>1</v>
      </c>
      <c r="F277" s="225" t="s">
        <v>859</v>
      </c>
      <c r="G277" s="15"/>
      <c r="H277" s="224" t="s">
        <v>1</v>
      </c>
      <c r="I277" s="226"/>
      <c r="J277" s="15"/>
      <c r="K277" s="15"/>
      <c r="L277" s="223"/>
      <c r="M277" s="227"/>
      <c r="N277" s="228"/>
      <c r="O277" s="228"/>
      <c r="P277" s="228"/>
      <c r="Q277" s="228"/>
      <c r="R277" s="228"/>
      <c r="S277" s="228"/>
      <c r="T277" s="229"/>
      <c r="U277" s="15"/>
      <c r="V277" s="15"/>
      <c r="W277" s="15"/>
      <c r="X277" s="15"/>
      <c r="Y277" s="15"/>
      <c r="Z277" s="15"/>
      <c r="AA277" s="15"/>
      <c r="AB277" s="15"/>
      <c r="AC277" s="15"/>
      <c r="AD277" s="15"/>
      <c r="AE277" s="15"/>
      <c r="AT277" s="224" t="s">
        <v>218</v>
      </c>
      <c r="AU277" s="224" t="s">
        <v>88</v>
      </c>
      <c r="AV277" s="15" t="s">
        <v>86</v>
      </c>
      <c r="AW277" s="15" t="s">
        <v>35</v>
      </c>
      <c r="AX277" s="15" t="s">
        <v>79</v>
      </c>
      <c r="AY277" s="224" t="s">
        <v>205</v>
      </c>
    </row>
    <row r="278" s="15" customFormat="1">
      <c r="A278" s="15"/>
      <c r="B278" s="223"/>
      <c r="C278" s="15"/>
      <c r="D278" s="192" t="s">
        <v>218</v>
      </c>
      <c r="E278" s="224" t="s">
        <v>1</v>
      </c>
      <c r="F278" s="225" t="s">
        <v>860</v>
      </c>
      <c r="G278" s="15"/>
      <c r="H278" s="224" t="s">
        <v>1</v>
      </c>
      <c r="I278" s="226"/>
      <c r="J278" s="15"/>
      <c r="K278" s="15"/>
      <c r="L278" s="223"/>
      <c r="M278" s="227"/>
      <c r="N278" s="228"/>
      <c r="O278" s="228"/>
      <c r="P278" s="228"/>
      <c r="Q278" s="228"/>
      <c r="R278" s="228"/>
      <c r="S278" s="228"/>
      <c r="T278" s="229"/>
      <c r="U278" s="15"/>
      <c r="V278" s="15"/>
      <c r="W278" s="15"/>
      <c r="X278" s="15"/>
      <c r="Y278" s="15"/>
      <c r="Z278" s="15"/>
      <c r="AA278" s="15"/>
      <c r="AB278" s="15"/>
      <c r="AC278" s="15"/>
      <c r="AD278" s="15"/>
      <c r="AE278" s="15"/>
      <c r="AT278" s="224" t="s">
        <v>218</v>
      </c>
      <c r="AU278" s="224" t="s">
        <v>88</v>
      </c>
      <c r="AV278" s="15" t="s">
        <v>86</v>
      </c>
      <c r="AW278" s="15" t="s">
        <v>35</v>
      </c>
      <c r="AX278" s="15" t="s">
        <v>79</v>
      </c>
      <c r="AY278" s="224" t="s">
        <v>205</v>
      </c>
    </row>
    <row r="279" s="13" customFormat="1">
      <c r="A279" s="13"/>
      <c r="B279" s="198"/>
      <c r="C279" s="13"/>
      <c r="D279" s="192" t="s">
        <v>218</v>
      </c>
      <c r="E279" s="199" t="s">
        <v>1</v>
      </c>
      <c r="F279" s="200" t="s">
        <v>861</v>
      </c>
      <c r="G279" s="13"/>
      <c r="H279" s="201">
        <v>0.93999999999999995</v>
      </c>
      <c r="I279" s="202"/>
      <c r="J279" s="13"/>
      <c r="K279" s="13"/>
      <c r="L279" s="198"/>
      <c r="M279" s="203"/>
      <c r="N279" s="204"/>
      <c r="O279" s="204"/>
      <c r="P279" s="204"/>
      <c r="Q279" s="204"/>
      <c r="R279" s="204"/>
      <c r="S279" s="204"/>
      <c r="T279" s="205"/>
      <c r="U279" s="13"/>
      <c r="V279" s="13"/>
      <c r="W279" s="13"/>
      <c r="X279" s="13"/>
      <c r="Y279" s="13"/>
      <c r="Z279" s="13"/>
      <c r="AA279" s="13"/>
      <c r="AB279" s="13"/>
      <c r="AC279" s="13"/>
      <c r="AD279" s="13"/>
      <c r="AE279" s="13"/>
      <c r="AT279" s="199" t="s">
        <v>218</v>
      </c>
      <c r="AU279" s="199" t="s">
        <v>88</v>
      </c>
      <c r="AV279" s="13" t="s">
        <v>88</v>
      </c>
      <c r="AW279" s="13" t="s">
        <v>35</v>
      </c>
      <c r="AX279" s="13" t="s">
        <v>79</v>
      </c>
      <c r="AY279" s="199" t="s">
        <v>205</v>
      </c>
    </row>
    <row r="280" s="14" customFormat="1">
      <c r="A280" s="14"/>
      <c r="B280" s="206"/>
      <c r="C280" s="14"/>
      <c r="D280" s="192" t="s">
        <v>218</v>
      </c>
      <c r="E280" s="207" t="s">
        <v>1</v>
      </c>
      <c r="F280" s="208" t="s">
        <v>220</v>
      </c>
      <c r="G280" s="14"/>
      <c r="H280" s="209">
        <v>0.93999999999999995</v>
      </c>
      <c r="I280" s="210"/>
      <c r="J280" s="14"/>
      <c r="K280" s="14"/>
      <c r="L280" s="206"/>
      <c r="M280" s="211"/>
      <c r="N280" s="212"/>
      <c r="O280" s="212"/>
      <c r="P280" s="212"/>
      <c r="Q280" s="212"/>
      <c r="R280" s="212"/>
      <c r="S280" s="212"/>
      <c r="T280" s="213"/>
      <c r="U280" s="14"/>
      <c r="V280" s="14"/>
      <c r="W280" s="14"/>
      <c r="X280" s="14"/>
      <c r="Y280" s="14"/>
      <c r="Z280" s="14"/>
      <c r="AA280" s="14"/>
      <c r="AB280" s="14"/>
      <c r="AC280" s="14"/>
      <c r="AD280" s="14"/>
      <c r="AE280" s="14"/>
      <c r="AT280" s="207" t="s">
        <v>218</v>
      </c>
      <c r="AU280" s="207" t="s">
        <v>88</v>
      </c>
      <c r="AV280" s="14" t="s">
        <v>212</v>
      </c>
      <c r="AW280" s="14" t="s">
        <v>35</v>
      </c>
      <c r="AX280" s="14" t="s">
        <v>86</v>
      </c>
      <c r="AY280" s="207" t="s">
        <v>205</v>
      </c>
    </row>
    <row r="281" s="2" customFormat="1" ht="24.15" customHeight="1">
      <c r="A281" s="38"/>
      <c r="B281" s="179"/>
      <c r="C281" s="180" t="s">
        <v>380</v>
      </c>
      <c r="D281" s="180" t="s">
        <v>207</v>
      </c>
      <c r="E281" s="181" t="s">
        <v>862</v>
      </c>
      <c r="F281" s="182" t="s">
        <v>863</v>
      </c>
      <c r="G281" s="183" t="s">
        <v>210</v>
      </c>
      <c r="H281" s="184">
        <v>3.7999999999999998</v>
      </c>
      <c r="I281" s="185"/>
      <c r="J281" s="184">
        <f>ROUND(I281*H281,2)</f>
        <v>0</v>
      </c>
      <c r="K281" s="182" t="s">
        <v>234</v>
      </c>
      <c r="L281" s="39"/>
      <c r="M281" s="186" t="s">
        <v>1</v>
      </c>
      <c r="N281" s="187" t="s">
        <v>44</v>
      </c>
      <c r="O281" s="77"/>
      <c r="P281" s="188">
        <f>O281*H281</f>
        <v>0</v>
      </c>
      <c r="Q281" s="188">
        <v>0.00063000000000000003</v>
      </c>
      <c r="R281" s="188">
        <f>Q281*H281</f>
        <v>0.0023939999999999999</v>
      </c>
      <c r="S281" s="188">
        <v>0</v>
      </c>
      <c r="T281" s="189">
        <f>S281*H281</f>
        <v>0</v>
      </c>
      <c r="U281" s="38"/>
      <c r="V281" s="38"/>
      <c r="W281" s="38"/>
      <c r="X281" s="38"/>
      <c r="Y281" s="38"/>
      <c r="Z281" s="38"/>
      <c r="AA281" s="38"/>
      <c r="AB281" s="38"/>
      <c r="AC281" s="38"/>
      <c r="AD281" s="38"/>
      <c r="AE281" s="38"/>
      <c r="AR281" s="190" t="s">
        <v>212</v>
      </c>
      <c r="AT281" s="190" t="s">
        <v>207</v>
      </c>
      <c r="AU281" s="190" t="s">
        <v>88</v>
      </c>
      <c r="AY281" s="19" t="s">
        <v>205</v>
      </c>
      <c r="BE281" s="191">
        <f>IF(N281="základní",J281,0)</f>
        <v>0</v>
      </c>
      <c r="BF281" s="191">
        <f>IF(N281="snížená",J281,0)</f>
        <v>0</v>
      </c>
      <c r="BG281" s="191">
        <f>IF(N281="zákl. přenesená",J281,0)</f>
        <v>0</v>
      </c>
      <c r="BH281" s="191">
        <f>IF(N281="sníž. přenesená",J281,0)</f>
        <v>0</v>
      </c>
      <c r="BI281" s="191">
        <f>IF(N281="nulová",J281,0)</f>
        <v>0</v>
      </c>
      <c r="BJ281" s="19" t="s">
        <v>86</v>
      </c>
      <c r="BK281" s="191">
        <f>ROUND(I281*H281,2)</f>
        <v>0</v>
      </c>
      <c r="BL281" s="19" t="s">
        <v>212</v>
      </c>
      <c r="BM281" s="190" t="s">
        <v>864</v>
      </c>
    </row>
    <row r="282" s="2" customFormat="1">
      <c r="A282" s="38"/>
      <c r="B282" s="39"/>
      <c r="C282" s="38"/>
      <c r="D282" s="192" t="s">
        <v>214</v>
      </c>
      <c r="E282" s="38"/>
      <c r="F282" s="193" t="s">
        <v>865</v>
      </c>
      <c r="G282" s="38"/>
      <c r="H282" s="38"/>
      <c r="I282" s="194"/>
      <c r="J282" s="38"/>
      <c r="K282" s="38"/>
      <c r="L282" s="39"/>
      <c r="M282" s="195"/>
      <c r="N282" s="196"/>
      <c r="O282" s="77"/>
      <c r="P282" s="77"/>
      <c r="Q282" s="77"/>
      <c r="R282" s="77"/>
      <c r="S282" s="77"/>
      <c r="T282" s="78"/>
      <c r="U282" s="38"/>
      <c r="V282" s="38"/>
      <c r="W282" s="38"/>
      <c r="X282" s="38"/>
      <c r="Y282" s="38"/>
      <c r="Z282" s="38"/>
      <c r="AA282" s="38"/>
      <c r="AB282" s="38"/>
      <c r="AC282" s="38"/>
      <c r="AD282" s="38"/>
      <c r="AE282" s="38"/>
      <c r="AT282" s="19" t="s">
        <v>214</v>
      </c>
      <c r="AU282" s="19" t="s">
        <v>88</v>
      </c>
    </row>
    <row r="283" s="13" customFormat="1">
      <c r="A283" s="13"/>
      <c r="B283" s="198"/>
      <c r="C283" s="13"/>
      <c r="D283" s="192" t="s">
        <v>218</v>
      </c>
      <c r="E283" s="199" t="s">
        <v>1</v>
      </c>
      <c r="F283" s="200" t="s">
        <v>866</v>
      </c>
      <c r="G283" s="13"/>
      <c r="H283" s="201">
        <v>3.7999999999999998</v>
      </c>
      <c r="I283" s="202"/>
      <c r="J283" s="13"/>
      <c r="K283" s="13"/>
      <c r="L283" s="198"/>
      <c r="M283" s="203"/>
      <c r="N283" s="204"/>
      <c r="O283" s="204"/>
      <c r="P283" s="204"/>
      <c r="Q283" s="204"/>
      <c r="R283" s="204"/>
      <c r="S283" s="204"/>
      <c r="T283" s="205"/>
      <c r="U283" s="13"/>
      <c r="V283" s="13"/>
      <c r="W283" s="13"/>
      <c r="X283" s="13"/>
      <c r="Y283" s="13"/>
      <c r="Z283" s="13"/>
      <c r="AA283" s="13"/>
      <c r="AB283" s="13"/>
      <c r="AC283" s="13"/>
      <c r="AD283" s="13"/>
      <c r="AE283" s="13"/>
      <c r="AT283" s="199" t="s">
        <v>218</v>
      </c>
      <c r="AU283" s="199" t="s">
        <v>88</v>
      </c>
      <c r="AV283" s="13" t="s">
        <v>88</v>
      </c>
      <c r="AW283" s="13" t="s">
        <v>35</v>
      </c>
      <c r="AX283" s="13" t="s">
        <v>86</v>
      </c>
      <c r="AY283" s="199" t="s">
        <v>205</v>
      </c>
    </row>
    <row r="284" s="2" customFormat="1" ht="24.15" customHeight="1">
      <c r="A284" s="38"/>
      <c r="B284" s="179"/>
      <c r="C284" s="180" t="s">
        <v>389</v>
      </c>
      <c r="D284" s="180" t="s">
        <v>207</v>
      </c>
      <c r="E284" s="181" t="s">
        <v>653</v>
      </c>
      <c r="F284" s="182" t="s">
        <v>654</v>
      </c>
      <c r="G284" s="183" t="s">
        <v>371</v>
      </c>
      <c r="H284" s="184">
        <v>33</v>
      </c>
      <c r="I284" s="185"/>
      <c r="J284" s="184">
        <f>ROUND(I284*H284,2)</f>
        <v>0</v>
      </c>
      <c r="K284" s="182" t="s">
        <v>234</v>
      </c>
      <c r="L284" s="39"/>
      <c r="M284" s="186" t="s">
        <v>1</v>
      </c>
      <c r="N284" s="187" t="s">
        <v>44</v>
      </c>
      <c r="O284" s="77"/>
      <c r="P284" s="188">
        <f>O284*H284</f>
        <v>0</v>
      </c>
      <c r="Q284" s="188">
        <v>0.00097999999999999997</v>
      </c>
      <c r="R284" s="188">
        <f>Q284*H284</f>
        <v>0.032340000000000001</v>
      </c>
      <c r="S284" s="188">
        <v>0</v>
      </c>
      <c r="T284" s="189">
        <f>S284*H284</f>
        <v>0</v>
      </c>
      <c r="U284" s="38"/>
      <c r="V284" s="38"/>
      <c r="W284" s="38"/>
      <c r="X284" s="38"/>
      <c r="Y284" s="38"/>
      <c r="Z284" s="38"/>
      <c r="AA284" s="38"/>
      <c r="AB284" s="38"/>
      <c r="AC284" s="38"/>
      <c r="AD284" s="38"/>
      <c r="AE284" s="38"/>
      <c r="AR284" s="190" t="s">
        <v>212</v>
      </c>
      <c r="AT284" s="190" t="s">
        <v>207</v>
      </c>
      <c r="AU284" s="190" t="s">
        <v>88</v>
      </c>
      <c r="AY284" s="19" t="s">
        <v>205</v>
      </c>
      <c r="BE284" s="191">
        <f>IF(N284="základní",J284,0)</f>
        <v>0</v>
      </c>
      <c r="BF284" s="191">
        <f>IF(N284="snížená",J284,0)</f>
        <v>0</v>
      </c>
      <c r="BG284" s="191">
        <f>IF(N284="zákl. přenesená",J284,0)</f>
        <v>0</v>
      </c>
      <c r="BH284" s="191">
        <f>IF(N284="sníž. přenesená",J284,0)</f>
        <v>0</v>
      </c>
      <c r="BI284" s="191">
        <f>IF(N284="nulová",J284,0)</f>
        <v>0</v>
      </c>
      <c r="BJ284" s="19" t="s">
        <v>86</v>
      </c>
      <c r="BK284" s="191">
        <f>ROUND(I284*H284,2)</f>
        <v>0</v>
      </c>
      <c r="BL284" s="19" t="s">
        <v>212</v>
      </c>
      <c r="BM284" s="190" t="s">
        <v>867</v>
      </c>
    </row>
    <row r="285" s="2" customFormat="1">
      <c r="A285" s="38"/>
      <c r="B285" s="39"/>
      <c r="C285" s="38"/>
      <c r="D285" s="192" t="s">
        <v>214</v>
      </c>
      <c r="E285" s="38"/>
      <c r="F285" s="193" t="s">
        <v>656</v>
      </c>
      <c r="G285" s="38"/>
      <c r="H285" s="38"/>
      <c r="I285" s="194"/>
      <c r="J285" s="38"/>
      <c r="K285" s="38"/>
      <c r="L285" s="39"/>
      <c r="M285" s="195"/>
      <c r="N285" s="196"/>
      <c r="O285" s="77"/>
      <c r="P285" s="77"/>
      <c r="Q285" s="77"/>
      <c r="R285" s="77"/>
      <c r="S285" s="77"/>
      <c r="T285" s="78"/>
      <c r="U285" s="38"/>
      <c r="V285" s="38"/>
      <c r="W285" s="38"/>
      <c r="X285" s="38"/>
      <c r="Y285" s="38"/>
      <c r="Z285" s="38"/>
      <c r="AA285" s="38"/>
      <c r="AB285" s="38"/>
      <c r="AC285" s="38"/>
      <c r="AD285" s="38"/>
      <c r="AE285" s="38"/>
      <c r="AT285" s="19" t="s">
        <v>214</v>
      </c>
      <c r="AU285" s="19" t="s">
        <v>88</v>
      </c>
    </row>
    <row r="286" s="2" customFormat="1">
      <c r="A286" s="38"/>
      <c r="B286" s="39"/>
      <c r="C286" s="38"/>
      <c r="D286" s="192" t="s">
        <v>237</v>
      </c>
      <c r="E286" s="38"/>
      <c r="F286" s="197" t="s">
        <v>657</v>
      </c>
      <c r="G286" s="38"/>
      <c r="H286" s="38"/>
      <c r="I286" s="194"/>
      <c r="J286" s="38"/>
      <c r="K286" s="38"/>
      <c r="L286" s="39"/>
      <c r="M286" s="195"/>
      <c r="N286" s="196"/>
      <c r="O286" s="77"/>
      <c r="P286" s="77"/>
      <c r="Q286" s="77"/>
      <c r="R286" s="77"/>
      <c r="S286" s="77"/>
      <c r="T286" s="78"/>
      <c r="U286" s="38"/>
      <c r="V286" s="38"/>
      <c r="W286" s="38"/>
      <c r="X286" s="38"/>
      <c r="Y286" s="38"/>
      <c r="Z286" s="38"/>
      <c r="AA286" s="38"/>
      <c r="AB286" s="38"/>
      <c r="AC286" s="38"/>
      <c r="AD286" s="38"/>
      <c r="AE286" s="38"/>
      <c r="AT286" s="19" t="s">
        <v>237</v>
      </c>
      <c r="AU286" s="19" t="s">
        <v>88</v>
      </c>
    </row>
    <row r="287" s="13" customFormat="1">
      <c r="A287" s="13"/>
      <c r="B287" s="198"/>
      <c r="C287" s="13"/>
      <c r="D287" s="192" t="s">
        <v>218</v>
      </c>
      <c r="E287" s="199" t="s">
        <v>1</v>
      </c>
      <c r="F287" s="200" t="s">
        <v>868</v>
      </c>
      <c r="G287" s="13"/>
      <c r="H287" s="201">
        <v>33</v>
      </c>
      <c r="I287" s="202"/>
      <c r="J287" s="13"/>
      <c r="K287" s="13"/>
      <c r="L287" s="198"/>
      <c r="M287" s="203"/>
      <c r="N287" s="204"/>
      <c r="O287" s="204"/>
      <c r="P287" s="204"/>
      <c r="Q287" s="204"/>
      <c r="R287" s="204"/>
      <c r="S287" s="204"/>
      <c r="T287" s="205"/>
      <c r="U287" s="13"/>
      <c r="V287" s="13"/>
      <c r="W287" s="13"/>
      <c r="X287" s="13"/>
      <c r="Y287" s="13"/>
      <c r="Z287" s="13"/>
      <c r="AA287" s="13"/>
      <c r="AB287" s="13"/>
      <c r="AC287" s="13"/>
      <c r="AD287" s="13"/>
      <c r="AE287" s="13"/>
      <c r="AT287" s="199" t="s">
        <v>218</v>
      </c>
      <c r="AU287" s="199" t="s">
        <v>88</v>
      </c>
      <c r="AV287" s="13" t="s">
        <v>88</v>
      </c>
      <c r="AW287" s="13" t="s">
        <v>35</v>
      </c>
      <c r="AX287" s="13" t="s">
        <v>79</v>
      </c>
      <c r="AY287" s="199" t="s">
        <v>205</v>
      </c>
    </row>
    <row r="288" s="14" customFormat="1">
      <c r="A288" s="14"/>
      <c r="B288" s="206"/>
      <c r="C288" s="14"/>
      <c r="D288" s="192" t="s">
        <v>218</v>
      </c>
      <c r="E288" s="207" t="s">
        <v>1</v>
      </c>
      <c r="F288" s="208" t="s">
        <v>220</v>
      </c>
      <c r="G288" s="14"/>
      <c r="H288" s="209">
        <v>33</v>
      </c>
      <c r="I288" s="210"/>
      <c r="J288" s="14"/>
      <c r="K288" s="14"/>
      <c r="L288" s="206"/>
      <c r="M288" s="211"/>
      <c r="N288" s="212"/>
      <c r="O288" s="212"/>
      <c r="P288" s="212"/>
      <c r="Q288" s="212"/>
      <c r="R288" s="212"/>
      <c r="S288" s="212"/>
      <c r="T288" s="213"/>
      <c r="U288" s="14"/>
      <c r="V288" s="14"/>
      <c r="W288" s="14"/>
      <c r="X288" s="14"/>
      <c r="Y288" s="14"/>
      <c r="Z288" s="14"/>
      <c r="AA288" s="14"/>
      <c r="AB288" s="14"/>
      <c r="AC288" s="14"/>
      <c r="AD288" s="14"/>
      <c r="AE288" s="14"/>
      <c r="AT288" s="207" t="s">
        <v>218</v>
      </c>
      <c r="AU288" s="207" t="s">
        <v>88</v>
      </c>
      <c r="AV288" s="14" t="s">
        <v>212</v>
      </c>
      <c r="AW288" s="14" t="s">
        <v>35</v>
      </c>
      <c r="AX288" s="14" t="s">
        <v>86</v>
      </c>
      <c r="AY288" s="207" t="s">
        <v>205</v>
      </c>
    </row>
    <row r="289" s="2" customFormat="1" ht="24.15" customHeight="1">
      <c r="A289" s="38"/>
      <c r="B289" s="179"/>
      <c r="C289" s="180" t="s">
        <v>395</v>
      </c>
      <c r="D289" s="180" t="s">
        <v>207</v>
      </c>
      <c r="E289" s="181" t="s">
        <v>869</v>
      </c>
      <c r="F289" s="182" t="s">
        <v>870</v>
      </c>
      <c r="G289" s="183" t="s">
        <v>346</v>
      </c>
      <c r="H289" s="184">
        <v>4</v>
      </c>
      <c r="I289" s="185"/>
      <c r="J289" s="184">
        <f>ROUND(I289*H289,2)</f>
        <v>0</v>
      </c>
      <c r="K289" s="182" t="s">
        <v>211</v>
      </c>
      <c r="L289" s="39"/>
      <c r="M289" s="186" t="s">
        <v>1</v>
      </c>
      <c r="N289" s="187" t="s">
        <v>44</v>
      </c>
      <c r="O289" s="77"/>
      <c r="P289" s="188">
        <f>O289*H289</f>
        <v>0</v>
      </c>
      <c r="Q289" s="188">
        <v>8.884E-06</v>
      </c>
      <c r="R289" s="188">
        <f>Q289*H289</f>
        <v>3.5536E-05</v>
      </c>
      <c r="S289" s="188">
        <v>0</v>
      </c>
      <c r="T289" s="189">
        <f>S289*H289</f>
        <v>0</v>
      </c>
      <c r="U289" s="38"/>
      <c r="V289" s="38"/>
      <c r="W289" s="38"/>
      <c r="X289" s="38"/>
      <c r="Y289" s="38"/>
      <c r="Z289" s="38"/>
      <c r="AA289" s="38"/>
      <c r="AB289" s="38"/>
      <c r="AC289" s="38"/>
      <c r="AD289" s="38"/>
      <c r="AE289" s="38"/>
      <c r="AR289" s="190" t="s">
        <v>212</v>
      </c>
      <c r="AT289" s="190" t="s">
        <v>207</v>
      </c>
      <c r="AU289" s="190" t="s">
        <v>88</v>
      </c>
      <c r="AY289" s="19" t="s">
        <v>205</v>
      </c>
      <c r="BE289" s="191">
        <f>IF(N289="základní",J289,0)</f>
        <v>0</v>
      </c>
      <c r="BF289" s="191">
        <f>IF(N289="snížená",J289,0)</f>
        <v>0</v>
      </c>
      <c r="BG289" s="191">
        <f>IF(N289="zákl. přenesená",J289,0)</f>
        <v>0</v>
      </c>
      <c r="BH289" s="191">
        <f>IF(N289="sníž. přenesená",J289,0)</f>
        <v>0</v>
      </c>
      <c r="BI289" s="191">
        <f>IF(N289="nulová",J289,0)</f>
        <v>0</v>
      </c>
      <c r="BJ289" s="19" t="s">
        <v>86</v>
      </c>
      <c r="BK289" s="191">
        <f>ROUND(I289*H289,2)</f>
        <v>0</v>
      </c>
      <c r="BL289" s="19" t="s">
        <v>212</v>
      </c>
      <c r="BM289" s="190" t="s">
        <v>871</v>
      </c>
    </row>
    <row r="290" s="2" customFormat="1">
      <c r="A290" s="38"/>
      <c r="B290" s="39"/>
      <c r="C290" s="38"/>
      <c r="D290" s="192" t="s">
        <v>214</v>
      </c>
      <c r="E290" s="38"/>
      <c r="F290" s="193" t="s">
        <v>872</v>
      </c>
      <c r="G290" s="38"/>
      <c r="H290" s="38"/>
      <c r="I290" s="194"/>
      <c r="J290" s="38"/>
      <c r="K290" s="38"/>
      <c r="L290" s="39"/>
      <c r="M290" s="195"/>
      <c r="N290" s="196"/>
      <c r="O290" s="77"/>
      <c r="P290" s="77"/>
      <c r="Q290" s="77"/>
      <c r="R290" s="77"/>
      <c r="S290" s="77"/>
      <c r="T290" s="78"/>
      <c r="U290" s="38"/>
      <c r="V290" s="38"/>
      <c r="W290" s="38"/>
      <c r="X290" s="38"/>
      <c r="Y290" s="38"/>
      <c r="Z290" s="38"/>
      <c r="AA290" s="38"/>
      <c r="AB290" s="38"/>
      <c r="AC290" s="38"/>
      <c r="AD290" s="38"/>
      <c r="AE290" s="38"/>
      <c r="AT290" s="19" t="s">
        <v>214</v>
      </c>
      <c r="AU290" s="19" t="s">
        <v>88</v>
      </c>
    </row>
    <row r="291" s="2" customFormat="1">
      <c r="A291" s="38"/>
      <c r="B291" s="39"/>
      <c r="C291" s="38"/>
      <c r="D291" s="192" t="s">
        <v>237</v>
      </c>
      <c r="E291" s="38"/>
      <c r="F291" s="197" t="s">
        <v>873</v>
      </c>
      <c r="G291" s="38"/>
      <c r="H291" s="38"/>
      <c r="I291" s="194"/>
      <c r="J291" s="38"/>
      <c r="K291" s="38"/>
      <c r="L291" s="39"/>
      <c r="M291" s="195"/>
      <c r="N291" s="196"/>
      <c r="O291" s="77"/>
      <c r="P291" s="77"/>
      <c r="Q291" s="77"/>
      <c r="R291" s="77"/>
      <c r="S291" s="77"/>
      <c r="T291" s="78"/>
      <c r="U291" s="38"/>
      <c r="V291" s="38"/>
      <c r="W291" s="38"/>
      <c r="X291" s="38"/>
      <c r="Y291" s="38"/>
      <c r="Z291" s="38"/>
      <c r="AA291" s="38"/>
      <c r="AB291" s="38"/>
      <c r="AC291" s="38"/>
      <c r="AD291" s="38"/>
      <c r="AE291" s="38"/>
      <c r="AT291" s="19" t="s">
        <v>237</v>
      </c>
      <c r="AU291" s="19" t="s">
        <v>88</v>
      </c>
    </row>
    <row r="292" s="15" customFormat="1">
      <c r="A292" s="15"/>
      <c r="B292" s="223"/>
      <c r="C292" s="15"/>
      <c r="D292" s="192" t="s">
        <v>218</v>
      </c>
      <c r="E292" s="224" t="s">
        <v>1</v>
      </c>
      <c r="F292" s="225" t="s">
        <v>874</v>
      </c>
      <c r="G292" s="15"/>
      <c r="H292" s="224" t="s">
        <v>1</v>
      </c>
      <c r="I292" s="226"/>
      <c r="J292" s="15"/>
      <c r="K292" s="15"/>
      <c r="L292" s="223"/>
      <c r="M292" s="227"/>
      <c r="N292" s="228"/>
      <c r="O292" s="228"/>
      <c r="P292" s="228"/>
      <c r="Q292" s="228"/>
      <c r="R292" s="228"/>
      <c r="S292" s="228"/>
      <c r="T292" s="229"/>
      <c r="U292" s="15"/>
      <c r="V292" s="15"/>
      <c r="W292" s="15"/>
      <c r="X292" s="15"/>
      <c r="Y292" s="15"/>
      <c r="Z292" s="15"/>
      <c r="AA292" s="15"/>
      <c r="AB292" s="15"/>
      <c r="AC292" s="15"/>
      <c r="AD292" s="15"/>
      <c r="AE292" s="15"/>
      <c r="AT292" s="224" t="s">
        <v>218</v>
      </c>
      <c r="AU292" s="224" t="s">
        <v>88</v>
      </c>
      <c r="AV292" s="15" t="s">
        <v>86</v>
      </c>
      <c r="AW292" s="15" t="s">
        <v>35</v>
      </c>
      <c r="AX292" s="15" t="s">
        <v>79</v>
      </c>
      <c r="AY292" s="224" t="s">
        <v>205</v>
      </c>
    </row>
    <row r="293" s="13" customFormat="1">
      <c r="A293" s="13"/>
      <c r="B293" s="198"/>
      <c r="C293" s="13"/>
      <c r="D293" s="192" t="s">
        <v>218</v>
      </c>
      <c r="E293" s="199" t="s">
        <v>1</v>
      </c>
      <c r="F293" s="200" t="s">
        <v>388</v>
      </c>
      <c r="G293" s="13"/>
      <c r="H293" s="201">
        <v>4</v>
      </c>
      <c r="I293" s="202"/>
      <c r="J293" s="13"/>
      <c r="K293" s="13"/>
      <c r="L293" s="198"/>
      <c r="M293" s="203"/>
      <c r="N293" s="204"/>
      <c r="O293" s="204"/>
      <c r="P293" s="204"/>
      <c r="Q293" s="204"/>
      <c r="R293" s="204"/>
      <c r="S293" s="204"/>
      <c r="T293" s="205"/>
      <c r="U293" s="13"/>
      <c r="V293" s="13"/>
      <c r="W293" s="13"/>
      <c r="X293" s="13"/>
      <c r="Y293" s="13"/>
      <c r="Z293" s="13"/>
      <c r="AA293" s="13"/>
      <c r="AB293" s="13"/>
      <c r="AC293" s="13"/>
      <c r="AD293" s="13"/>
      <c r="AE293" s="13"/>
      <c r="AT293" s="199" t="s">
        <v>218</v>
      </c>
      <c r="AU293" s="199" t="s">
        <v>88</v>
      </c>
      <c r="AV293" s="13" t="s">
        <v>88</v>
      </c>
      <c r="AW293" s="13" t="s">
        <v>35</v>
      </c>
      <c r="AX293" s="13" t="s">
        <v>79</v>
      </c>
      <c r="AY293" s="199" t="s">
        <v>205</v>
      </c>
    </row>
    <row r="294" s="14" customFormat="1">
      <c r="A294" s="14"/>
      <c r="B294" s="206"/>
      <c r="C294" s="14"/>
      <c r="D294" s="192" t="s">
        <v>218</v>
      </c>
      <c r="E294" s="207" t="s">
        <v>1</v>
      </c>
      <c r="F294" s="208" t="s">
        <v>220</v>
      </c>
      <c r="G294" s="14"/>
      <c r="H294" s="209">
        <v>4</v>
      </c>
      <c r="I294" s="210"/>
      <c r="J294" s="14"/>
      <c r="K294" s="14"/>
      <c r="L294" s="206"/>
      <c r="M294" s="211"/>
      <c r="N294" s="212"/>
      <c r="O294" s="212"/>
      <c r="P294" s="212"/>
      <c r="Q294" s="212"/>
      <c r="R294" s="212"/>
      <c r="S294" s="212"/>
      <c r="T294" s="213"/>
      <c r="U294" s="14"/>
      <c r="V294" s="14"/>
      <c r="W294" s="14"/>
      <c r="X294" s="14"/>
      <c r="Y294" s="14"/>
      <c r="Z294" s="14"/>
      <c r="AA294" s="14"/>
      <c r="AB294" s="14"/>
      <c r="AC294" s="14"/>
      <c r="AD294" s="14"/>
      <c r="AE294" s="14"/>
      <c r="AT294" s="207" t="s">
        <v>218</v>
      </c>
      <c r="AU294" s="207" t="s">
        <v>88</v>
      </c>
      <c r="AV294" s="14" t="s">
        <v>212</v>
      </c>
      <c r="AW294" s="14" t="s">
        <v>35</v>
      </c>
      <c r="AX294" s="14" t="s">
        <v>86</v>
      </c>
      <c r="AY294" s="207" t="s">
        <v>205</v>
      </c>
    </row>
    <row r="295" s="2" customFormat="1" ht="24.15" customHeight="1">
      <c r="A295" s="38"/>
      <c r="B295" s="179"/>
      <c r="C295" s="180" t="s">
        <v>401</v>
      </c>
      <c r="D295" s="180" t="s">
        <v>207</v>
      </c>
      <c r="E295" s="181" t="s">
        <v>875</v>
      </c>
      <c r="F295" s="182" t="s">
        <v>876</v>
      </c>
      <c r="G295" s="183" t="s">
        <v>346</v>
      </c>
      <c r="H295" s="184">
        <v>58</v>
      </c>
      <c r="I295" s="185"/>
      <c r="J295" s="184">
        <f>ROUND(I295*H295,2)</f>
        <v>0</v>
      </c>
      <c r="K295" s="182" t="s">
        <v>211</v>
      </c>
      <c r="L295" s="39"/>
      <c r="M295" s="186" t="s">
        <v>1</v>
      </c>
      <c r="N295" s="187" t="s">
        <v>44</v>
      </c>
      <c r="O295" s="77"/>
      <c r="P295" s="188">
        <f>O295*H295</f>
        <v>0</v>
      </c>
      <c r="Q295" s="188">
        <v>9.6840000000000008E-06</v>
      </c>
      <c r="R295" s="188">
        <f>Q295*H295</f>
        <v>0.00056167200000000004</v>
      </c>
      <c r="S295" s="188">
        <v>0</v>
      </c>
      <c r="T295" s="189">
        <f>S295*H295</f>
        <v>0</v>
      </c>
      <c r="U295" s="38"/>
      <c r="V295" s="38"/>
      <c r="W295" s="38"/>
      <c r="X295" s="38"/>
      <c r="Y295" s="38"/>
      <c r="Z295" s="38"/>
      <c r="AA295" s="38"/>
      <c r="AB295" s="38"/>
      <c r="AC295" s="38"/>
      <c r="AD295" s="38"/>
      <c r="AE295" s="38"/>
      <c r="AR295" s="190" t="s">
        <v>212</v>
      </c>
      <c r="AT295" s="190" t="s">
        <v>207</v>
      </c>
      <c r="AU295" s="190" t="s">
        <v>88</v>
      </c>
      <c r="AY295" s="19" t="s">
        <v>205</v>
      </c>
      <c r="BE295" s="191">
        <f>IF(N295="základní",J295,0)</f>
        <v>0</v>
      </c>
      <c r="BF295" s="191">
        <f>IF(N295="snížená",J295,0)</f>
        <v>0</v>
      </c>
      <c r="BG295" s="191">
        <f>IF(N295="zákl. přenesená",J295,0)</f>
        <v>0</v>
      </c>
      <c r="BH295" s="191">
        <f>IF(N295="sníž. přenesená",J295,0)</f>
        <v>0</v>
      </c>
      <c r="BI295" s="191">
        <f>IF(N295="nulová",J295,0)</f>
        <v>0</v>
      </c>
      <c r="BJ295" s="19" t="s">
        <v>86</v>
      </c>
      <c r="BK295" s="191">
        <f>ROUND(I295*H295,2)</f>
        <v>0</v>
      </c>
      <c r="BL295" s="19" t="s">
        <v>212</v>
      </c>
      <c r="BM295" s="190" t="s">
        <v>877</v>
      </c>
    </row>
    <row r="296" s="2" customFormat="1">
      <c r="A296" s="38"/>
      <c r="B296" s="39"/>
      <c r="C296" s="38"/>
      <c r="D296" s="192" t="s">
        <v>214</v>
      </c>
      <c r="E296" s="38"/>
      <c r="F296" s="193" t="s">
        <v>872</v>
      </c>
      <c r="G296" s="38"/>
      <c r="H296" s="38"/>
      <c r="I296" s="194"/>
      <c r="J296" s="38"/>
      <c r="K296" s="38"/>
      <c r="L296" s="39"/>
      <c r="M296" s="195"/>
      <c r="N296" s="196"/>
      <c r="O296" s="77"/>
      <c r="P296" s="77"/>
      <c r="Q296" s="77"/>
      <c r="R296" s="77"/>
      <c r="S296" s="77"/>
      <c r="T296" s="78"/>
      <c r="U296" s="38"/>
      <c r="V296" s="38"/>
      <c r="W296" s="38"/>
      <c r="X296" s="38"/>
      <c r="Y296" s="38"/>
      <c r="Z296" s="38"/>
      <c r="AA296" s="38"/>
      <c r="AB296" s="38"/>
      <c r="AC296" s="38"/>
      <c r="AD296" s="38"/>
      <c r="AE296" s="38"/>
      <c r="AT296" s="19" t="s">
        <v>214</v>
      </c>
      <c r="AU296" s="19" t="s">
        <v>88</v>
      </c>
    </row>
    <row r="297" s="2" customFormat="1">
      <c r="A297" s="38"/>
      <c r="B297" s="39"/>
      <c r="C297" s="38"/>
      <c r="D297" s="192" t="s">
        <v>237</v>
      </c>
      <c r="E297" s="38"/>
      <c r="F297" s="197" t="s">
        <v>873</v>
      </c>
      <c r="G297" s="38"/>
      <c r="H297" s="38"/>
      <c r="I297" s="194"/>
      <c r="J297" s="38"/>
      <c r="K297" s="38"/>
      <c r="L297" s="39"/>
      <c r="M297" s="195"/>
      <c r="N297" s="196"/>
      <c r="O297" s="77"/>
      <c r="P297" s="77"/>
      <c r="Q297" s="77"/>
      <c r="R297" s="77"/>
      <c r="S297" s="77"/>
      <c r="T297" s="78"/>
      <c r="U297" s="38"/>
      <c r="V297" s="38"/>
      <c r="W297" s="38"/>
      <c r="X297" s="38"/>
      <c r="Y297" s="38"/>
      <c r="Z297" s="38"/>
      <c r="AA297" s="38"/>
      <c r="AB297" s="38"/>
      <c r="AC297" s="38"/>
      <c r="AD297" s="38"/>
      <c r="AE297" s="38"/>
      <c r="AT297" s="19" t="s">
        <v>237</v>
      </c>
      <c r="AU297" s="19" t="s">
        <v>88</v>
      </c>
    </row>
    <row r="298" s="15" customFormat="1">
      <c r="A298" s="15"/>
      <c r="B298" s="223"/>
      <c r="C298" s="15"/>
      <c r="D298" s="192" t="s">
        <v>218</v>
      </c>
      <c r="E298" s="224" t="s">
        <v>1</v>
      </c>
      <c r="F298" s="225" t="s">
        <v>878</v>
      </c>
      <c r="G298" s="15"/>
      <c r="H298" s="224" t="s">
        <v>1</v>
      </c>
      <c r="I298" s="226"/>
      <c r="J298" s="15"/>
      <c r="K298" s="15"/>
      <c r="L298" s="223"/>
      <c r="M298" s="227"/>
      <c r="N298" s="228"/>
      <c r="O298" s="228"/>
      <c r="P298" s="228"/>
      <c r="Q298" s="228"/>
      <c r="R298" s="228"/>
      <c r="S298" s="228"/>
      <c r="T298" s="229"/>
      <c r="U298" s="15"/>
      <c r="V298" s="15"/>
      <c r="W298" s="15"/>
      <c r="X298" s="15"/>
      <c r="Y298" s="15"/>
      <c r="Z298" s="15"/>
      <c r="AA298" s="15"/>
      <c r="AB298" s="15"/>
      <c r="AC298" s="15"/>
      <c r="AD298" s="15"/>
      <c r="AE298" s="15"/>
      <c r="AT298" s="224" t="s">
        <v>218</v>
      </c>
      <c r="AU298" s="224" t="s">
        <v>88</v>
      </c>
      <c r="AV298" s="15" t="s">
        <v>86</v>
      </c>
      <c r="AW298" s="15" t="s">
        <v>35</v>
      </c>
      <c r="AX298" s="15" t="s">
        <v>79</v>
      </c>
      <c r="AY298" s="224" t="s">
        <v>205</v>
      </c>
    </row>
    <row r="299" s="15" customFormat="1">
      <c r="A299" s="15"/>
      <c r="B299" s="223"/>
      <c r="C299" s="15"/>
      <c r="D299" s="192" t="s">
        <v>218</v>
      </c>
      <c r="E299" s="224" t="s">
        <v>1</v>
      </c>
      <c r="F299" s="225" t="s">
        <v>879</v>
      </c>
      <c r="G299" s="15"/>
      <c r="H299" s="224" t="s">
        <v>1</v>
      </c>
      <c r="I299" s="226"/>
      <c r="J299" s="15"/>
      <c r="K299" s="15"/>
      <c r="L299" s="223"/>
      <c r="M299" s="227"/>
      <c r="N299" s="228"/>
      <c r="O299" s="228"/>
      <c r="P299" s="228"/>
      <c r="Q299" s="228"/>
      <c r="R299" s="228"/>
      <c r="S299" s="228"/>
      <c r="T299" s="229"/>
      <c r="U299" s="15"/>
      <c r="V299" s="15"/>
      <c r="W299" s="15"/>
      <c r="X299" s="15"/>
      <c r="Y299" s="15"/>
      <c r="Z299" s="15"/>
      <c r="AA299" s="15"/>
      <c r="AB299" s="15"/>
      <c r="AC299" s="15"/>
      <c r="AD299" s="15"/>
      <c r="AE299" s="15"/>
      <c r="AT299" s="224" t="s">
        <v>218</v>
      </c>
      <c r="AU299" s="224" t="s">
        <v>88</v>
      </c>
      <c r="AV299" s="15" t="s">
        <v>86</v>
      </c>
      <c r="AW299" s="15" t="s">
        <v>35</v>
      </c>
      <c r="AX299" s="15" t="s">
        <v>79</v>
      </c>
      <c r="AY299" s="224" t="s">
        <v>205</v>
      </c>
    </row>
    <row r="300" s="13" customFormat="1">
      <c r="A300" s="13"/>
      <c r="B300" s="198"/>
      <c r="C300" s="13"/>
      <c r="D300" s="192" t="s">
        <v>218</v>
      </c>
      <c r="E300" s="199" t="s">
        <v>1</v>
      </c>
      <c r="F300" s="200" t="s">
        <v>880</v>
      </c>
      <c r="G300" s="13"/>
      <c r="H300" s="201">
        <v>44</v>
      </c>
      <c r="I300" s="202"/>
      <c r="J300" s="13"/>
      <c r="K300" s="13"/>
      <c r="L300" s="198"/>
      <c r="M300" s="203"/>
      <c r="N300" s="204"/>
      <c r="O300" s="204"/>
      <c r="P300" s="204"/>
      <c r="Q300" s="204"/>
      <c r="R300" s="204"/>
      <c r="S300" s="204"/>
      <c r="T300" s="205"/>
      <c r="U300" s="13"/>
      <c r="V300" s="13"/>
      <c r="W300" s="13"/>
      <c r="X300" s="13"/>
      <c r="Y300" s="13"/>
      <c r="Z300" s="13"/>
      <c r="AA300" s="13"/>
      <c r="AB300" s="13"/>
      <c r="AC300" s="13"/>
      <c r="AD300" s="13"/>
      <c r="AE300" s="13"/>
      <c r="AT300" s="199" t="s">
        <v>218</v>
      </c>
      <c r="AU300" s="199" t="s">
        <v>88</v>
      </c>
      <c r="AV300" s="13" t="s">
        <v>88</v>
      </c>
      <c r="AW300" s="13" t="s">
        <v>35</v>
      </c>
      <c r="AX300" s="13" t="s">
        <v>79</v>
      </c>
      <c r="AY300" s="199" t="s">
        <v>205</v>
      </c>
    </row>
    <row r="301" s="15" customFormat="1">
      <c r="A301" s="15"/>
      <c r="B301" s="223"/>
      <c r="C301" s="15"/>
      <c r="D301" s="192" t="s">
        <v>218</v>
      </c>
      <c r="E301" s="224" t="s">
        <v>1</v>
      </c>
      <c r="F301" s="225" t="s">
        <v>881</v>
      </c>
      <c r="G301" s="15"/>
      <c r="H301" s="224" t="s">
        <v>1</v>
      </c>
      <c r="I301" s="226"/>
      <c r="J301" s="15"/>
      <c r="K301" s="15"/>
      <c r="L301" s="223"/>
      <c r="M301" s="227"/>
      <c r="N301" s="228"/>
      <c r="O301" s="228"/>
      <c r="P301" s="228"/>
      <c r="Q301" s="228"/>
      <c r="R301" s="228"/>
      <c r="S301" s="228"/>
      <c r="T301" s="229"/>
      <c r="U301" s="15"/>
      <c r="V301" s="15"/>
      <c r="W301" s="15"/>
      <c r="X301" s="15"/>
      <c r="Y301" s="15"/>
      <c r="Z301" s="15"/>
      <c r="AA301" s="15"/>
      <c r="AB301" s="15"/>
      <c r="AC301" s="15"/>
      <c r="AD301" s="15"/>
      <c r="AE301" s="15"/>
      <c r="AT301" s="224" t="s">
        <v>218</v>
      </c>
      <c r="AU301" s="224" t="s">
        <v>88</v>
      </c>
      <c r="AV301" s="15" t="s">
        <v>86</v>
      </c>
      <c r="AW301" s="15" t="s">
        <v>35</v>
      </c>
      <c r="AX301" s="15" t="s">
        <v>79</v>
      </c>
      <c r="AY301" s="224" t="s">
        <v>205</v>
      </c>
    </row>
    <row r="302" s="13" customFormat="1">
      <c r="A302" s="13"/>
      <c r="B302" s="198"/>
      <c r="C302" s="13"/>
      <c r="D302" s="192" t="s">
        <v>218</v>
      </c>
      <c r="E302" s="199" t="s">
        <v>1</v>
      </c>
      <c r="F302" s="200" t="s">
        <v>882</v>
      </c>
      <c r="G302" s="13"/>
      <c r="H302" s="201">
        <v>14</v>
      </c>
      <c r="I302" s="202"/>
      <c r="J302" s="13"/>
      <c r="K302" s="13"/>
      <c r="L302" s="198"/>
      <c r="M302" s="203"/>
      <c r="N302" s="204"/>
      <c r="O302" s="204"/>
      <c r="P302" s="204"/>
      <c r="Q302" s="204"/>
      <c r="R302" s="204"/>
      <c r="S302" s="204"/>
      <c r="T302" s="205"/>
      <c r="U302" s="13"/>
      <c r="V302" s="13"/>
      <c r="W302" s="13"/>
      <c r="X302" s="13"/>
      <c r="Y302" s="13"/>
      <c r="Z302" s="13"/>
      <c r="AA302" s="13"/>
      <c r="AB302" s="13"/>
      <c r="AC302" s="13"/>
      <c r="AD302" s="13"/>
      <c r="AE302" s="13"/>
      <c r="AT302" s="199" t="s">
        <v>218</v>
      </c>
      <c r="AU302" s="199" t="s">
        <v>88</v>
      </c>
      <c r="AV302" s="13" t="s">
        <v>88</v>
      </c>
      <c r="AW302" s="13" t="s">
        <v>35</v>
      </c>
      <c r="AX302" s="13" t="s">
        <v>79</v>
      </c>
      <c r="AY302" s="199" t="s">
        <v>205</v>
      </c>
    </row>
    <row r="303" s="14" customFormat="1">
      <c r="A303" s="14"/>
      <c r="B303" s="206"/>
      <c r="C303" s="14"/>
      <c r="D303" s="192" t="s">
        <v>218</v>
      </c>
      <c r="E303" s="207" t="s">
        <v>1</v>
      </c>
      <c r="F303" s="208" t="s">
        <v>220</v>
      </c>
      <c r="G303" s="14"/>
      <c r="H303" s="209">
        <v>58</v>
      </c>
      <c r="I303" s="210"/>
      <c r="J303" s="14"/>
      <c r="K303" s="14"/>
      <c r="L303" s="206"/>
      <c r="M303" s="211"/>
      <c r="N303" s="212"/>
      <c r="O303" s="212"/>
      <c r="P303" s="212"/>
      <c r="Q303" s="212"/>
      <c r="R303" s="212"/>
      <c r="S303" s="212"/>
      <c r="T303" s="213"/>
      <c r="U303" s="14"/>
      <c r="V303" s="14"/>
      <c r="W303" s="14"/>
      <c r="X303" s="14"/>
      <c r="Y303" s="14"/>
      <c r="Z303" s="14"/>
      <c r="AA303" s="14"/>
      <c r="AB303" s="14"/>
      <c r="AC303" s="14"/>
      <c r="AD303" s="14"/>
      <c r="AE303" s="14"/>
      <c r="AT303" s="207" t="s">
        <v>218</v>
      </c>
      <c r="AU303" s="207" t="s">
        <v>88</v>
      </c>
      <c r="AV303" s="14" t="s">
        <v>212</v>
      </c>
      <c r="AW303" s="14" t="s">
        <v>35</v>
      </c>
      <c r="AX303" s="14" t="s">
        <v>86</v>
      </c>
      <c r="AY303" s="207" t="s">
        <v>205</v>
      </c>
    </row>
    <row r="304" s="2" customFormat="1" ht="16.5" customHeight="1">
      <c r="A304" s="38"/>
      <c r="B304" s="179"/>
      <c r="C304" s="214" t="s">
        <v>407</v>
      </c>
      <c r="D304" s="214" t="s">
        <v>221</v>
      </c>
      <c r="E304" s="215" t="s">
        <v>883</v>
      </c>
      <c r="F304" s="216" t="s">
        <v>884</v>
      </c>
      <c r="G304" s="217" t="s">
        <v>297</v>
      </c>
      <c r="H304" s="218">
        <v>6.8799999999999999</v>
      </c>
      <c r="I304" s="219"/>
      <c r="J304" s="218">
        <f>ROUND(I304*H304,2)</f>
        <v>0</v>
      </c>
      <c r="K304" s="216" t="s">
        <v>211</v>
      </c>
      <c r="L304" s="220"/>
      <c r="M304" s="221" t="s">
        <v>1</v>
      </c>
      <c r="N304" s="222" t="s">
        <v>44</v>
      </c>
      <c r="O304" s="77"/>
      <c r="P304" s="188">
        <f>O304*H304</f>
        <v>0</v>
      </c>
      <c r="Q304" s="188">
        <v>0.001</v>
      </c>
      <c r="R304" s="188">
        <f>Q304*H304</f>
        <v>0.0068799999999999998</v>
      </c>
      <c r="S304" s="188">
        <v>0</v>
      </c>
      <c r="T304" s="189">
        <f>S304*H304</f>
        <v>0</v>
      </c>
      <c r="U304" s="38"/>
      <c r="V304" s="38"/>
      <c r="W304" s="38"/>
      <c r="X304" s="38"/>
      <c r="Y304" s="38"/>
      <c r="Z304" s="38"/>
      <c r="AA304" s="38"/>
      <c r="AB304" s="38"/>
      <c r="AC304" s="38"/>
      <c r="AD304" s="38"/>
      <c r="AE304" s="38"/>
      <c r="AR304" s="190" t="s">
        <v>885</v>
      </c>
      <c r="AT304" s="190" t="s">
        <v>221</v>
      </c>
      <c r="AU304" s="190" t="s">
        <v>88</v>
      </c>
      <c r="AY304" s="19" t="s">
        <v>205</v>
      </c>
      <c r="BE304" s="191">
        <f>IF(N304="základní",J304,0)</f>
        <v>0</v>
      </c>
      <c r="BF304" s="191">
        <f>IF(N304="snížená",J304,0)</f>
        <v>0</v>
      </c>
      <c r="BG304" s="191">
        <f>IF(N304="zákl. přenesená",J304,0)</f>
        <v>0</v>
      </c>
      <c r="BH304" s="191">
        <f>IF(N304="sníž. přenesená",J304,0)</f>
        <v>0</v>
      </c>
      <c r="BI304" s="191">
        <f>IF(N304="nulová",J304,0)</f>
        <v>0</v>
      </c>
      <c r="BJ304" s="19" t="s">
        <v>86</v>
      </c>
      <c r="BK304" s="191">
        <f>ROUND(I304*H304,2)</f>
        <v>0</v>
      </c>
      <c r="BL304" s="19" t="s">
        <v>885</v>
      </c>
      <c r="BM304" s="190" t="s">
        <v>886</v>
      </c>
    </row>
    <row r="305" s="2" customFormat="1">
      <c r="A305" s="38"/>
      <c r="B305" s="39"/>
      <c r="C305" s="38"/>
      <c r="D305" s="192" t="s">
        <v>216</v>
      </c>
      <c r="E305" s="38"/>
      <c r="F305" s="197" t="s">
        <v>887</v>
      </c>
      <c r="G305" s="38"/>
      <c r="H305" s="38"/>
      <c r="I305" s="194"/>
      <c r="J305" s="38"/>
      <c r="K305" s="38"/>
      <c r="L305" s="39"/>
      <c r="M305" s="195"/>
      <c r="N305" s="196"/>
      <c r="O305" s="77"/>
      <c r="P305" s="77"/>
      <c r="Q305" s="77"/>
      <c r="R305" s="77"/>
      <c r="S305" s="77"/>
      <c r="T305" s="78"/>
      <c r="U305" s="38"/>
      <c r="V305" s="38"/>
      <c r="W305" s="38"/>
      <c r="X305" s="38"/>
      <c r="Y305" s="38"/>
      <c r="Z305" s="38"/>
      <c r="AA305" s="38"/>
      <c r="AB305" s="38"/>
      <c r="AC305" s="38"/>
      <c r="AD305" s="38"/>
      <c r="AE305" s="38"/>
      <c r="AT305" s="19" t="s">
        <v>216</v>
      </c>
      <c r="AU305" s="19" t="s">
        <v>88</v>
      </c>
    </row>
    <row r="306" s="15" customFormat="1">
      <c r="A306" s="15"/>
      <c r="B306" s="223"/>
      <c r="C306" s="15"/>
      <c r="D306" s="192" t="s">
        <v>218</v>
      </c>
      <c r="E306" s="224" t="s">
        <v>1</v>
      </c>
      <c r="F306" s="225" t="s">
        <v>888</v>
      </c>
      <c r="G306" s="15"/>
      <c r="H306" s="224" t="s">
        <v>1</v>
      </c>
      <c r="I306" s="226"/>
      <c r="J306" s="15"/>
      <c r="K306" s="15"/>
      <c r="L306" s="223"/>
      <c r="M306" s="227"/>
      <c r="N306" s="228"/>
      <c r="O306" s="228"/>
      <c r="P306" s="228"/>
      <c r="Q306" s="228"/>
      <c r="R306" s="228"/>
      <c r="S306" s="228"/>
      <c r="T306" s="229"/>
      <c r="U306" s="15"/>
      <c r="V306" s="15"/>
      <c r="W306" s="15"/>
      <c r="X306" s="15"/>
      <c r="Y306" s="15"/>
      <c r="Z306" s="15"/>
      <c r="AA306" s="15"/>
      <c r="AB306" s="15"/>
      <c r="AC306" s="15"/>
      <c r="AD306" s="15"/>
      <c r="AE306" s="15"/>
      <c r="AT306" s="224" t="s">
        <v>218</v>
      </c>
      <c r="AU306" s="224" t="s">
        <v>88</v>
      </c>
      <c r="AV306" s="15" t="s">
        <v>86</v>
      </c>
      <c r="AW306" s="15" t="s">
        <v>35</v>
      </c>
      <c r="AX306" s="15" t="s">
        <v>79</v>
      </c>
      <c r="AY306" s="224" t="s">
        <v>205</v>
      </c>
    </row>
    <row r="307" s="13" customFormat="1">
      <c r="A307" s="13"/>
      <c r="B307" s="198"/>
      <c r="C307" s="13"/>
      <c r="D307" s="192" t="s">
        <v>218</v>
      </c>
      <c r="E307" s="199" t="s">
        <v>1</v>
      </c>
      <c r="F307" s="200" t="s">
        <v>889</v>
      </c>
      <c r="G307" s="13"/>
      <c r="H307" s="201">
        <v>0.40000000000000002</v>
      </c>
      <c r="I307" s="202"/>
      <c r="J307" s="13"/>
      <c r="K307" s="13"/>
      <c r="L307" s="198"/>
      <c r="M307" s="203"/>
      <c r="N307" s="204"/>
      <c r="O307" s="204"/>
      <c r="P307" s="204"/>
      <c r="Q307" s="204"/>
      <c r="R307" s="204"/>
      <c r="S307" s="204"/>
      <c r="T307" s="205"/>
      <c r="U307" s="13"/>
      <c r="V307" s="13"/>
      <c r="W307" s="13"/>
      <c r="X307" s="13"/>
      <c r="Y307" s="13"/>
      <c r="Z307" s="13"/>
      <c r="AA307" s="13"/>
      <c r="AB307" s="13"/>
      <c r="AC307" s="13"/>
      <c r="AD307" s="13"/>
      <c r="AE307" s="13"/>
      <c r="AT307" s="199" t="s">
        <v>218</v>
      </c>
      <c r="AU307" s="199" t="s">
        <v>88</v>
      </c>
      <c r="AV307" s="13" t="s">
        <v>88</v>
      </c>
      <c r="AW307" s="13" t="s">
        <v>35</v>
      </c>
      <c r="AX307" s="13" t="s">
        <v>79</v>
      </c>
      <c r="AY307" s="199" t="s">
        <v>205</v>
      </c>
    </row>
    <row r="308" s="13" customFormat="1">
      <c r="A308" s="13"/>
      <c r="B308" s="198"/>
      <c r="C308" s="13"/>
      <c r="D308" s="192" t="s">
        <v>218</v>
      </c>
      <c r="E308" s="199" t="s">
        <v>1</v>
      </c>
      <c r="F308" s="200" t="s">
        <v>890</v>
      </c>
      <c r="G308" s="13"/>
      <c r="H308" s="201">
        <v>3.96</v>
      </c>
      <c r="I308" s="202"/>
      <c r="J308" s="13"/>
      <c r="K308" s="13"/>
      <c r="L308" s="198"/>
      <c r="M308" s="203"/>
      <c r="N308" s="204"/>
      <c r="O308" s="204"/>
      <c r="P308" s="204"/>
      <c r="Q308" s="204"/>
      <c r="R308" s="204"/>
      <c r="S308" s="204"/>
      <c r="T308" s="205"/>
      <c r="U308" s="13"/>
      <c r="V308" s="13"/>
      <c r="W308" s="13"/>
      <c r="X308" s="13"/>
      <c r="Y308" s="13"/>
      <c r="Z308" s="13"/>
      <c r="AA308" s="13"/>
      <c r="AB308" s="13"/>
      <c r="AC308" s="13"/>
      <c r="AD308" s="13"/>
      <c r="AE308" s="13"/>
      <c r="AT308" s="199" t="s">
        <v>218</v>
      </c>
      <c r="AU308" s="199" t="s">
        <v>88</v>
      </c>
      <c r="AV308" s="13" t="s">
        <v>88</v>
      </c>
      <c r="AW308" s="13" t="s">
        <v>35</v>
      </c>
      <c r="AX308" s="13" t="s">
        <v>79</v>
      </c>
      <c r="AY308" s="199" t="s">
        <v>205</v>
      </c>
    </row>
    <row r="309" s="13" customFormat="1">
      <c r="A309" s="13"/>
      <c r="B309" s="198"/>
      <c r="C309" s="13"/>
      <c r="D309" s="192" t="s">
        <v>218</v>
      </c>
      <c r="E309" s="199" t="s">
        <v>1</v>
      </c>
      <c r="F309" s="200" t="s">
        <v>891</v>
      </c>
      <c r="G309" s="13"/>
      <c r="H309" s="201">
        <v>2.52</v>
      </c>
      <c r="I309" s="202"/>
      <c r="J309" s="13"/>
      <c r="K309" s="13"/>
      <c r="L309" s="198"/>
      <c r="M309" s="203"/>
      <c r="N309" s="204"/>
      <c r="O309" s="204"/>
      <c r="P309" s="204"/>
      <c r="Q309" s="204"/>
      <c r="R309" s="204"/>
      <c r="S309" s="204"/>
      <c r="T309" s="205"/>
      <c r="U309" s="13"/>
      <c r="V309" s="13"/>
      <c r="W309" s="13"/>
      <c r="X309" s="13"/>
      <c r="Y309" s="13"/>
      <c r="Z309" s="13"/>
      <c r="AA309" s="13"/>
      <c r="AB309" s="13"/>
      <c r="AC309" s="13"/>
      <c r="AD309" s="13"/>
      <c r="AE309" s="13"/>
      <c r="AT309" s="199" t="s">
        <v>218</v>
      </c>
      <c r="AU309" s="199" t="s">
        <v>88</v>
      </c>
      <c r="AV309" s="13" t="s">
        <v>88</v>
      </c>
      <c r="AW309" s="13" t="s">
        <v>35</v>
      </c>
      <c r="AX309" s="13" t="s">
        <v>79</v>
      </c>
      <c r="AY309" s="199" t="s">
        <v>205</v>
      </c>
    </row>
    <row r="310" s="14" customFormat="1">
      <c r="A310" s="14"/>
      <c r="B310" s="206"/>
      <c r="C310" s="14"/>
      <c r="D310" s="192" t="s">
        <v>218</v>
      </c>
      <c r="E310" s="207" t="s">
        <v>1</v>
      </c>
      <c r="F310" s="208" t="s">
        <v>220</v>
      </c>
      <c r="G310" s="14"/>
      <c r="H310" s="209">
        <v>6.8799999999999999</v>
      </c>
      <c r="I310" s="210"/>
      <c r="J310" s="14"/>
      <c r="K310" s="14"/>
      <c r="L310" s="206"/>
      <c r="M310" s="211"/>
      <c r="N310" s="212"/>
      <c r="O310" s="212"/>
      <c r="P310" s="212"/>
      <c r="Q310" s="212"/>
      <c r="R310" s="212"/>
      <c r="S310" s="212"/>
      <c r="T310" s="213"/>
      <c r="U310" s="14"/>
      <c r="V310" s="14"/>
      <c r="W310" s="14"/>
      <c r="X310" s="14"/>
      <c r="Y310" s="14"/>
      <c r="Z310" s="14"/>
      <c r="AA310" s="14"/>
      <c r="AB310" s="14"/>
      <c r="AC310" s="14"/>
      <c r="AD310" s="14"/>
      <c r="AE310" s="14"/>
      <c r="AT310" s="207" t="s">
        <v>218</v>
      </c>
      <c r="AU310" s="207" t="s">
        <v>88</v>
      </c>
      <c r="AV310" s="14" t="s">
        <v>212</v>
      </c>
      <c r="AW310" s="14" t="s">
        <v>35</v>
      </c>
      <c r="AX310" s="14" t="s">
        <v>86</v>
      </c>
      <c r="AY310" s="207" t="s">
        <v>205</v>
      </c>
    </row>
    <row r="311" s="2" customFormat="1" ht="24.15" customHeight="1">
      <c r="A311" s="38"/>
      <c r="B311" s="179"/>
      <c r="C311" s="180" t="s">
        <v>417</v>
      </c>
      <c r="D311" s="180" t="s">
        <v>207</v>
      </c>
      <c r="E311" s="181" t="s">
        <v>892</v>
      </c>
      <c r="F311" s="182" t="s">
        <v>893</v>
      </c>
      <c r="G311" s="183" t="s">
        <v>346</v>
      </c>
      <c r="H311" s="184">
        <v>38</v>
      </c>
      <c r="I311" s="185"/>
      <c r="J311" s="184">
        <f>ROUND(I311*H311,2)</f>
        <v>0</v>
      </c>
      <c r="K311" s="182" t="s">
        <v>211</v>
      </c>
      <c r="L311" s="39"/>
      <c r="M311" s="186" t="s">
        <v>1</v>
      </c>
      <c r="N311" s="187" t="s">
        <v>44</v>
      </c>
      <c r="O311" s="77"/>
      <c r="P311" s="188">
        <f>O311*H311</f>
        <v>0</v>
      </c>
      <c r="Q311" s="188">
        <v>1.5840000000000001E-05</v>
      </c>
      <c r="R311" s="188">
        <f>Q311*H311</f>
        <v>0.00060192000000000004</v>
      </c>
      <c r="S311" s="188">
        <v>0</v>
      </c>
      <c r="T311" s="189">
        <f>S311*H311</f>
        <v>0</v>
      </c>
      <c r="U311" s="38"/>
      <c r="V311" s="38"/>
      <c r="W311" s="38"/>
      <c r="X311" s="38"/>
      <c r="Y311" s="38"/>
      <c r="Z311" s="38"/>
      <c r="AA311" s="38"/>
      <c r="AB311" s="38"/>
      <c r="AC311" s="38"/>
      <c r="AD311" s="38"/>
      <c r="AE311" s="38"/>
      <c r="AR311" s="190" t="s">
        <v>212</v>
      </c>
      <c r="AT311" s="190" t="s">
        <v>207</v>
      </c>
      <c r="AU311" s="190" t="s">
        <v>88</v>
      </c>
      <c r="AY311" s="19" t="s">
        <v>205</v>
      </c>
      <c r="BE311" s="191">
        <f>IF(N311="základní",J311,0)</f>
        <v>0</v>
      </c>
      <c r="BF311" s="191">
        <f>IF(N311="snížená",J311,0)</f>
        <v>0</v>
      </c>
      <c r="BG311" s="191">
        <f>IF(N311="zákl. přenesená",J311,0)</f>
        <v>0</v>
      </c>
      <c r="BH311" s="191">
        <f>IF(N311="sníž. přenesená",J311,0)</f>
        <v>0</v>
      </c>
      <c r="BI311" s="191">
        <f>IF(N311="nulová",J311,0)</f>
        <v>0</v>
      </c>
      <c r="BJ311" s="19" t="s">
        <v>86</v>
      </c>
      <c r="BK311" s="191">
        <f>ROUND(I311*H311,2)</f>
        <v>0</v>
      </c>
      <c r="BL311" s="19" t="s">
        <v>212</v>
      </c>
      <c r="BM311" s="190" t="s">
        <v>894</v>
      </c>
    </row>
    <row r="312" s="2" customFormat="1">
      <c r="A312" s="38"/>
      <c r="B312" s="39"/>
      <c r="C312" s="38"/>
      <c r="D312" s="192" t="s">
        <v>214</v>
      </c>
      <c r="E312" s="38"/>
      <c r="F312" s="193" t="s">
        <v>895</v>
      </c>
      <c r="G312" s="38"/>
      <c r="H312" s="38"/>
      <c r="I312" s="194"/>
      <c r="J312" s="38"/>
      <c r="K312" s="38"/>
      <c r="L312" s="39"/>
      <c r="M312" s="195"/>
      <c r="N312" s="196"/>
      <c r="O312" s="77"/>
      <c r="P312" s="77"/>
      <c r="Q312" s="77"/>
      <c r="R312" s="77"/>
      <c r="S312" s="77"/>
      <c r="T312" s="78"/>
      <c r="U312" s="38"/>
      <c r="V312" s="38"/>
      <c r="W312" s="38"/>
      <c r="X312" s="38"/>
      <c r="Y312" s="38"/>
      <c r="Z312" s="38"/>
      <c r="AA312" s="38"/>
      <c r="AB312" s="38"/>
      <c r="AC312" s="38"/>
      <c r="AD312" s="38"/>
      <c r="AE312" s="38"/>
      <c r="AT312" s="19" t="s">
        <v>214</v>
      </c>
      <c r="AU312" s="19" t="s">
        <v>88</v>
      </c>
    </row>
    <row r="313" s="2" customFormat="1">
      <c r="A313" s="38"/>
      <c r="B313" s="39"/>
      <c r="C313" s="38"/>
      <c r="D313" s="192" t="s">
        <v>237</v>
      </c>
      <c r="E313" s="38"/>
      <c r="F313" s="197" t="s">
        <v>873</v>
      </c>
      <c r="G313" s="38"/>
      <c r="H313" s="38"/>
      <c r="I313" s="194"/>
      <c r="J313" s="38"/>
      <c r="K313" s="38"/>
      <c r="L313" s="39"/>
      <c r="M313" s="195"/>
      <c r="N313" s="196"/>
      <c r="O313" s="77"/>
      <c r="P313" s="77"/>
      <c r="Q313" s="77"/>
      <c r="R313" s="77"/>
      <c r="S313" s="77"/>
      <c r="T313" s="78"/>
      <c r="U313" s="38"/>
      <c r="V313" s="38"/>
      <c r="W313" s="38"/>
      <c r="X313" s="38"/>
      <c r="Y313" s="38"/>
      <c r="Z313" s="38"/>
      <c r="AA313" s="38"/>
      <c r="AB313" s="38"/>
      <c r="AC313" s="38"/>
      <c r="AD313" s="38"/>
      <c r="AE313" s="38"/>
      <c r="AT313" s="19" t="s">
        <v>237</v>
      </c>
      <c r="AU313" s="19" t="s">
        <v>88</v>
      </c>
    </row>
    <row r="314" s="15" customFormat="1">
      <c r="A314" s="15"/>
      <c r="B314" s="223"/>
      <c r="C314" s="15"/>
      <c r="D314" s="192" t="s">
        <v>218</v>
      </c>
      <c r="E314" s="224" t="s">
        <v>1</v>
      </c>
      <c r="F314" s="225" t="s">
        <v>896</v>
      </c>
      <c r="G314" s="15"/>
      <c r="H314" s="224" t="s">
        <v>1</v>
      </c>
      <c r="I314" s="226"/>
      <c r="J314" s="15"/>
      <c r="K314" s="15"/>
      <c r="L314" s="223"/>
      <c r="M314" s="227"/>
      <c r="N314" s="228"/>
      <c r="O314" s="228"/>
      <c r="P314" s="228"/>
      <c r="Q314" s="228"/>
      <c r="R314" s="228"/>
      <c r="S314" s="228"/>
      <c r="T314" s="229"/>
      <c r="U314" s="15"/>
      <c r="V314" s="15"/>
      <c r="W314" s="15"/>
      <c r="X314" s="15"/>
      <c r="Y314" s="15"/>
      <c r="Z314" s="15"/>
      <c r="AA314" s="15"/>
      <c r="AB314" s="15"/>
      <c r="AC314" s="15"/>
      <c r="AD314" s="15"/>
      <c r="AE314" s="15"/>
      <c r="AT314" s="224" t="s">
        <v>218</v>
      </c>
      <c r="AU314" s="224" t="s">
        <v>88</v>
      </c>
      <c r="AV314" s="15" t="s">
        <v>86</v>
      </c>
      <c r="AW314" s="15" t="s">
        <v>35</v>
      </c>
      <c r="AX314" s="15" t="s">
        <v>79</v>
      </c>
      <c r="AY314" s="224" t="s">
        <v>205</v>
      </c>
    </row>
    <row r="315" s="13" customFormat="1">
      <c r="A315" s="13"/>
      <c r="B315" s="198"/>
      <c r="C315" s="13"/>
      <c r="D315" s="192" t="s">
        <v>218</v>
      </c>
      <c r="E315" s="199" t="s">
        <v>1</v>
      </c>
      <c r="F315" s="200" t="s">
        <v>897</v>
      </c>
      <c r="G315" s="13"/>
      <c r="H315" s="201">
        <v>34</v>
      </c>
      <c r="I315" s="202"/>
      <c r="J315" s="13"/>
      <c r="K315" s="13"/>
      <c r="L315" s="198"/>
      <c r="M315" s="203"/>
      <c r="N315" s="204"/>
      <c r="O315" s="204"/>
      <c r="P315" s="204"/>
      <c r="Q315" s="204"/>
      <c r="R315" s="204"/>
      <c r="S315" s="204"/>
      <c r="T315" s="205"/>
      <c r="U315" s="13"/>
      <c r="V315" s="13"/>
      <c r="W315" s="13"/>
      <c r="X315" s="13"/>
      <c r="Y315" s="13"/>
      <c r="Z315" s="13"/>
      <c r="AA315" s="13"/>
      <c r="AB315" s="13"/>
      <c r="AC315" s="13"/>
      <c r="AD315" s="13"/>
      <c r="AE315" s="13"/>
      <c r="AT315" s="199" t="s">
        <v>218</v>
      </c>
      <c r="AU315" s="199" t="s">
        <v>88</v>
      </c>
      <c r="AV315" s="13" t="s">
        <v>88</v>
      </c>
      <c r="AW315" s="13" t="s">
        <v>35</v>
      </c>
      <c r="AX315" s="13" t="s">
        <v>79</v>
      </c>
      <c r="AY315" s="199" t="s">
        <v>205</v>
      </c>
    </row>
    <row r="316" s="15" customFormat="1">
      <c r="A316" s="15"/>
      <c r="B316" s="223"/>
      <c r="C316" s="15"/>
      <c r="D316" s="192" t="s">
        <v>218</v>
      </c>
      <c r="E316" s="224" t="s">
        <v>1</v>
      </c>
      <c r="F316" s="225" t="s">
        <v>898</v>
      </c>
      <c r="G316" s="15"/>
      <c r="H316" s="224" t="s">
        <v>1</v>
      </c>
      <c r="I316" s="226"/>
      <c r="J316" s="15"/>
      <c r="K316" s="15"/>
      <c r="L316" s="223"/>
      <c r="M316" s="227"/>
      <c r="N316" s="228"/>
      <c r="O316" s="228"/>
      <c r="P316" s="228"/>
      <c r="Q316" s="228"/>
      <c r="R316" s="228"/>
      <c r="S316" s="228"/>
      <c r="T316" s="229"/>
      <c r="U316" s="15"/>
      <c r="V316" s="15"/>
      <c r="W316" s="15"/>
      <c r="X316" s="15"/>
      <c r="Y316" s="15"/>
      <c r="Z316" s="15"/>
      <c r="AA316" s="15"/>
      <c r="AB316" s="15"/>
      <c r="AC316" s="15"/>
      <c r="AD316" s="15"/>
      <c r="AE316" s="15"/>
      <c r="AT316" s="224" t="s">
        <v>218</v>
      </c>
      <c r="AU316" s="224" t="s">
        <v>88</v>
      </c>
      <c r="AV316" s="15" t="s">
        <v>86</v>
      </c>
      <c r="AW316" s="15" t="s">
        <v>35</v>
      </c>
      <c r="AX316" s="15" t="s">
        <v>79</v>
      </c>
      <c r="AY316" s="224" t="s">
        <v>205</v>
      </c>
    </row>
    <row r="317" s="13" customFormat="1">
      <c r="A317" s="13"/>
      <c r="B317" s="198"/>
      <c r="C317" s="13"/>
      <c r="D317" s="192" t="s">
        <v>218</v>
      </c>
      <c r="E317" s="199" t="s">
        <v>1</v>
      </c>
      <c r="F317" s="200" t="s">
        <v>388</v>
      </c>
      <c r="G317" s="13"/>
      <c r="H317" s="201">
        <v>4</v>
      </c>
      <c r="I317" s="202"/>
      <c r="J317" s="13"/>
      <c r="K317" s="13"/>
      <c r="L317" s="198"/>
      <c r="M317" s="203"/>
      <c r="N317" s="204"/>
      <c r="O317" s="204"/>
      <c r="P317" s="204"/>
      <c r="Q317" s="204"/>
      <c r="R317" s="204"/>
      <c r="S317" s="204"/>
      <c r="T317" s="205"/>
      <c r="U317" s="13"/>
      <c r="V317" s="13"/>
      <c r="W317" s="13"/>
      <c r="X317" s="13"/>
      <c r="Y317" s="13"/>
      <c r="Z317" s="13"/>
      <c r="AA317" s="13"/>
      <c r="AB317" s="13"/>
      <c r="AC317" s="13"/>
      <c r="AD317" s="13"/>
      <c r="AE317" s="13"/>
      <c r="AT317" s="199" t="s">
        <v>218</v>
      </c>
      <c r="AU317" s="199" t="s">
        <v>88</v>
      </c>
      <c r="AV317" s="13" t="s">
        <v>88</v>
      </c>
      <c r="AW317" s="13" t="s">
        <v>35</v>
      </c>
      <c r="AX317" s="13" t="s">
        <v>79</v>
      </c>
      <c r="AY317" s="199" t="s">
        <v>205</v>
      </c>
    </row>
    <row r="318" s="14" customFormat="1">
      <c r="A318" s="14"/>
      <c r="B318" s="206"/>
      <c r="C318" s="14"/>
      <c r="D318" s="192" t="s">
        <v>218</v>
      </c>
      <c r="E318" s="207" t="s">
        <v>1</v>
      </c>
      <c r="F318" s="208" t="s">
        <v>220</v>
      </c>
      <c r="G318" s="14"/>
      <c r="H318" s="209">
        <v>38</v>
      </c>
      <c r="I318" s="210"/>
      <c r="J318" s="14"/>
      <c r="K318" s="14"/>
      <c r="L318" s="206"/>
      <c r="M318" s="211"/>
      <c r="N318" s="212"/>
      <c r="O318" s="212"/>
      <c r="P318" s="212"/>
      <c r="Q318" s="212"/>
      <c r="R318" s="212"/>
      <c r="S318" s="212"/>
      <c r="T318" s="213"/>
      <c r="U318" s="14"/>
      <c r="V318" s="14"/>
      <c r="W318" s="14"/>
      <c r="X318" s="14"/>
      <c r="Y318" s="14"/>
      <c r="Z318" s="14"/>
      <c r="AA318" s="14"/>
      <c r="AB318" s="14"/>
      <c r="AC318" s="14"/>
      <c r="AD318" s="14"/>
      <c r="AE318" s="14"/>
      <c r="AT318" s="207" t="s">
        <v>218</v>
      </c>
      <c r="AU318" s="207" t="s">
        <v>88</v>
      </c>
      <c r="AV318" s="14" t="s">
        <v>212</v>
      </c>
      <c r="AW318" s="14" t="s">
        <v>35</v>
      </c>
      <c r="AX318" s="14" t="s">
        <v>86</v>
      </c>
      <c r="AY318" s="207" t="s">
        <v>205</v>
      </c>
    </row>
    <row r="319" s="2" customFormat="1" ht="16.5" customHeight="1">
      <c r="A319" s="38"/>
      <c r="B319" s="179"/>
      <c r="C319" s="214" t="s">
        <v>424</v>
      </c>
      <c r="D319" s="214" t="s">
        <v>221</v>
      </c>
      <c r="E319" s="215" t="s">
        <v>899</v>
      </c>
      <c r="F319" s="216" t="s">
        <v>900</v>
      </c>
      <c r="G319" s="217" t="s">
        <v>297</v>
      </c>
      <c r="H319" s="218">
        <v>15.949999999999999</v>
      </c>
      <c r="I319" s="219"/>
      <c r="J319" s="218">
        <f>ROUND(I319*H319,2)</f>
        <v>0</v>
      </c>
      <c r="K319" s="216" t="s">
        <v>211</v>
      </c>
      <c r="L319" s="220"/>
      <c r="M319" s="221" t="s">
        <v>1</v>
      </c>
      <c r="N319" s="222" t="s">
        <v>44</v>
      </c>
      <c r="O319" s="77"/>
      <c r="P319" s="188">
        <f>O319*H319</f>
        <v>0</v>
      </c>
      <c r="Q319" s="188">
        <v>0.001</v>
      </c>
      <c r="R319" s="188">
        <f>Q319*H319</f>
        <v>0.015949999999999999</v>
      </c>
      <c r="S319" s="188">
        <v>0</v>
      </c>
      <c r="T319" s="189">
        <f>S319*H319</f>
        <v>0</v>
      </c>
      <c r="U319" s="38"/>
      <c r="V319" s="38"/>
      <c r="W319" s="38"/>
      <c r="X319" s="38"/>
      <c r="Y319" s="38"/>
      <c r="Z319" s="38"/>
      <c r="AA319" s="38"/>
      <c r="AB319" s="38"/>
      <c r="AC319" s="38"/>
      <c r="AD319" s="38"/>
      <c r="AE319" s="38"/>
      <c r="AR319" s="190" t="s">
        <v>885</v>
      </c>
      <c r="AT319" s="190" t="s">
        <v>221</v>
      </c>
      <c r="AU319" s="190" t="s">
        <v>88</v>
      </c>
      <c r="AY319" s="19" t="s">
        <v>205</v>
      </c>
      <c r="BE319" s="191">
        <f>IF(N319="základní",J319,0)</f>
        <v>0</v>
      </c>
      <c r="BF319" s="191">
        <f>IF(N319="snížená",J319,0)</f>
        <v>0</v>
      </c>
      <c r="BG319" s="191">
        <f>IF(N319="zákl. přenesená",J319,0)</f>
        <v>0</v>
      </c>
      <c r="BH319" s="191">
        <f>IF(N319="sníž. přenesená",J319,0)</f>
        <v>0</v>
      </c>
      <c r="BI319" s="191">
        <f>IF(N319="nulová",J319,0)</f>
        <v>0</v>
      </c>
      <c r="BJ319" s="19" t="s">
        <v>86</v>
      </c>
      <c r="BK319" s="191">
        <f>ROUND(I319*H319,2)</f>
        <v>0</v>
      </c>
      <c r="BL319" s="19" t="s">
        <v>885</v>
      </c>
      <c r="BM319" s="190" t="s">
        <v>901</v>
      </c>
    </row>
    <row r="320" s="2" customFormat="1">
      <c r="A320" s="38"/>
      <c r="B320" s="39"/>
      <c r="C320" s="38"/>
      <c r="D320" s="192" t="s">
        <v>216</v>
      </c>
      <c r="E320" s="38"/>
      <c r="F320" s="197" t="s">
        <v>902</v>
      </c>
      <c r="G320" s="38"/>
      <c r="H320" s="38"/>
      <c r="I320" s="194"/>
      <c r="J320" s="38"/>
      <c r="K320" s="38"/>
      <c r="L320" s="39"/>
      <c r="M320" s="195"/>
      <c r="N320" s="196"/>
      <c r="O320" s="77"/>
      <c r="P320" s="77"/>
      <c r="Q320" s="77"/>
      <c r="R320" s="77"/>
      <c r="S320" s="77"/>
      <c r="T320" s="78"/>
      <c r="U320" s="38"/>
      <c r="V320" s="38"/>
      <c r="W320" s="38"/>
      <c r="X320" s="38"/>
      <c r="Y320" s="38"/>
      <c r="Z320" s="38"/>
      <c r="AA320" s="38"/>
      <c r="AB320" s="38"/>
      <c r="AC320" s="38"/>
      <c r="AD320" s="38"/>
      <c r="AE320" s="38"/>
      <c r="AT320" s="19" t="s">
        <v>216</v>
      </c>
      <c r="AU320" s="19" t="s">
        <v>88</v>
      </c>
    </row>
    <row r="321" s="15" customFormat="1">
      <c r="A321" s="15"/>
      <c r="B321" s="223"/>
      <c r="C321" s="15"/>
      <c r="D321" s="192" t="s">
        <v>218</v>
      </c>
      <c r="E321" s="224" t="s">
        <v>1</v>
      </c>
      <c r="F321" s="225" t="s">
        <v>888</v>
      </c>
      <c r="G321" s="15"/>
      <c r="H321" s="224" t="s">
        <v>1</v>
      </c>
      <c r="I321" s="226"/>
      <c r="J321" s="15"/>
      <c r="K321" s="15"/>
      <c r="L321" s="223"/>
      <c r="M321" s="227"/>
      <c r="N321" s="228"/>
      <c r="O321" s="228"/>
      <c r="P321" s="228"/>
      <c r="Q321" s="228"/>
      <c r="R321" s="228"/>
      <c r="S321" s="228"/>
      <c r="T321" s="229"/>
      <c r="U321" s="15"/>
      <c r="V321" s="15"/>
      <c r="W321" s="15"/>
      <c r="X321" s="15"/>
      <c r="Y321" s="15"/>
      <c r="Z321" s="15"/>
      <c r="AA321" s="15"/>
      <c r="AB321" s="15"/>
      <c r="AC321" s="15"/>
      <c r="AD321" s="15"/>
      <c r="AE321" s="15"/>
      <c r="AT321" s="224" t="s">
        <v>218</v>
      </c>
      <c r="AU321" s="224" t="s">
        <v>88</v>
      </c>
      <c r="AV321" s="15" t="s">
        <v>86</v>
      </c>
      <c r="AW321" s="15" t="s">
        <v>35</v>
      </c>
      <c r="AX321" s="15" t="s">
        <v>79</v>
      </c>
      <c r="AY321" s="224" t="s">
        <v>205</v>
      </c>
    </row>
    <row r="322" s="13" customFormat="1">
      <c r="A322" s="13"/>
      <c r="B322" s="198"/>
      <c r="C322" s="13"/>
      <c r="D322" s="192" t="s">
        <v>218</v>
      </c>
      <c r="E322" s="199" t="s">
        <v>1</v>
      </c>
      <c r="F322" s="200" t="s">
        <v>903</v>
      </c>
      <c r="G322" s="13"/>
      <c r="H322" s="201">
        <v>12.41</v>
      </c>
      <c r="I322" s="202"/>
      <c r="J322" s="13"/>
      <c r="K322" s="13"/>
      <c r="L322" s="198"/>
      <c r="M322" s="203"/>
      <c r="N322" s="204"/>
      <c r="O322" s="204"/>
      <c r="P322" s="204"/>
      <c r="Q322" s="204"/>
      <c r="R322" s="204"/>
      <c r="S322" s="204"/>
      <c r="T322" s="205"/>
      <c r="U322" s="13"/>
      <c r="V322" s="13"/>
      <c r="W322" s="13"/>
      <c r="X322" s="13"/>
      <c r="Y322" s="13"/>
      <c r="Z322" s="13"/>
      <c r="AA322" s="13"/>
      <c r="AB322" s="13"/>
      <c r="AC322" s="13"/>
      <c r="AD322" s="13"/>
      <c r="AE322" s="13"/>
      <c r="AT322" s="199" t="s">
        <v>218</v>
      </c>
      <c r="AU322" s="199" t="s">
        <v>88</v>
      </c>
      <c r="AV322" s="13" t="s">
        <v>88</v>
      </c>
      <c r="AW322" s="13" t="s">
        <v>35</v>
      </c>
      <c r="AX322" s="13" t="s">
        <v>79</v>
      </c>
      <c r="AY322" s="199" t="s">
        <v>205</v>
      </c>
    </row>
    <row r="323" s="13" customFormat="1">
      <c r="A323" s="13"/>
      <c r="B323" s="198"/>
      <c r="C323" s="13"/>
      <c r="D323" s="192" t="s">
        <v>218</v>
      </c>
      <c r="E323" s="199" t="s">
        <v>1</v>
      </c>
      <c r="F323" s="200" t="s">
        <v>904</v>
      </c>
      <c r="G323" s="13"/>
      <c r="H323" s="201">
        <v>3.54</v>
      </c>
      <c r="I323" s="202"/>
      <c r="J323" s="13"/>
      <c r="K323" s="13"/>
      <c r="L323" s="198"/>
      <c r="M323" s="203"/>
      <c r="N323" s="204"/>
      <c r="O323" s="204"/>
      <c r="P323" s="204"/>
      <c r="Q323" s="204"/>
      <c r="R323" s="204"/>
      <c r="S323" s="204"/>
      <c r="T323" s="205"/>
      <c r="U323" s="13"/>
      <c r="V323" s="13"/>
      <c r="W323" s="13"/>
      <c r="X323" s="13"/>
      <c r="Y323" s="13"/>
      <c r="Z323" s="13"/>
      <c r="AA323" s="13"/>
      <c r="AB323" s="13"/>
      <c r="AC323" s="13"/>
      <c r="AD323" s="13"/>
      <c r="AE323" s="13"/>
      <c r="AT323" s="199" t="s">
        <v>218</v>
      </c>
      <c r="AU323" s="199" t="s">
        <v>88</v>
      </c>
      <c r="AV323" s="13" t="s">
        <v>88</v>
      </c>
      <c r="AW323" s="13" t="s">
        <v>35</v>
      </c>
      <c r="AX323" s="13" t="s">
        <v>79</v>
      </c>
      <c r="AY323" s="199" t="s">
        <v>205</v>
      </c>
    </row>
    <row r="324" s="14" customFormat="1">
      <c r="A324" s="14"/>
      <c r="B324" s="206"/>
      <c r="C324" s="14"/>
      <c r="D324" s="192" t="s">
        <v>218</v>
      </c>
      <c r="E324" s="207" t="s">
        <v>1</v>
      </c>
      <c r="F324" s="208" t="s">
        <v>220</v>
      </c>
      <c r="G324" s="14"/>
      <c r="H324" s="209">
        <v>15.949999999999999</v>
      </c>
      <c r="I324" s="210"/>
      <c r="J324" s="14"/>
      <c r="K324" s="14"/>
      <c r="L324" s="206"/>
      <c r="M324" s="211"/>
      <c r="N324" s="212"/>
      <c r="O324" s="212"/>
      <c r="P324" s="212"/>
      <c r="Q324" s="212"/>
      <c r="R324" s="212"/>
      <c r="S324" s="212"/>
      <c r="T324" s="213"/>
      <c r="U324" s="14"/>
      <c r="V324" s="14"/>
      <c r="W324" s="14"/>
      <c r="X324" s="14"/>
      <c r="Y324" s="14"/>
      <c r="Z324" s="14"/>
      <c r="AA324" s="14"/>
      <c r="AB324" s="14"/>
      <c r="AC324" s="14"/>
      <c r="AD324" s="14"/>
      <c r="AE324" s="14"/>
      <c r="AT324" s="207" t="s">
        <v>218</v>
      </c>
      <c r="AU324" s="207" t="s">
        <v>88</v>
      </c>
      <c r="AV324" s="14" t="s">
        <v>212</v>
      </c>
      <c r="AW324" s="14" t="s">
        <v>35</v>
      </c>
      <c r="AX324" s="14" t="s">
        <v>86</v>
      </c>
      <c r="AY324" s="207" t="s">
        <v>205</v>
      </c>
    </row>
    <row r="325" s="2" customFormat="1" ht="16.5" customHeight="1">
      <c r="A325" s="38"/>
      <c r="B325" s="179"/>
      <c r="C325" s="180" t="s">
        <v>427</v>
      </c>
      <c r="D325" s="180" t="s">
        <v>207</v>
      </c>
      <c r="E325" s="181" t="s">
        <v>905</v>
      </c>
      <c r="F325" s="182" t="s">
        <v>906</v>
      </c>
      <c r="G325" s="183" t="s">
        <v>233</v>
      </c>
      <c r="H325" s="184">
        <v>10</v>
      </c>
      <c r="I325" s="185"/>
      <c r="J325" s="184">
        <f>ROUND(I325*H325,2)</f>
        <v>0</v>
      </c>
      <c r="K325" s="182" t="s">
        <v>234</v>
      </c>
      <c r="L325" s="39"/>
      <c r="M325" s="186" t="s">
        <v>1</v>
      </c>
      <c r="N325" s="187" t="s">
        <v>44</v>
      </c>
      <c r="O325" s="77"/>
      <c r="P325" s="188">
        <f>O325*H325</f>
        <v>0</v>
      </c>
      <c r="Q325" s="188">
        <v>0</v>
      </c>
      <c r="R325" s="188">
        <f>Q325*H325</f>
        <v>0</v>
      </c>
      <c r="S325" s="188">
        <v>2</v>
      </c>
      <c r="T325" s="189">
        <f>S325*H325</f>
        <v>20</v>
      </c>
      <c r="U325" s="38"/>
      <c r="V325" s="38"/>
      <c r="W325" s="38"/>
      <c r="X325" s="38"/>
      <c r="Y325" s="38"/>
      <c r="Z325" s="38"/>
      <c r="AA325" s="38"/>
      <c r="AB325" s="38"/>
      <c r="AC325" s="38"/>
      <c r="AD325" s="38"/>
      <c r="AE325" s="38"/>
      <c r="AR325" s="190" t="s">
        <v>212</v>
      </c>
      <c r="AT325" s="190" t="s">
        <v>207</v>
      </c>
      <c r="AU325" s="190" t="s">
        <v>88</v>
      </c>
      <c r="AY325" s="19" t="s">
        <v>205</v>
      </c>
      <c r="BE325" s="191">
        <f>IF(N325="základní",J325,0)</f>
        <v>0</v>
      </c>
      <c r="BF325" s="191">
        <f>IF(N325="snížená",J325,0)</f>
        <v>0</v>
      </c>
      <c r="BG325" s="191">
        <f>IF(N325="zákl. přenesená",J325,0)</f>
        <v>0</v>
      </c>
      <c r="BH325" s="191">
        <f>IF(N325="sníž. přenesená",J325,0)</f>
        <v>0</v>
      </c>
      <c r="BI325" s="191">
        <f>IF(N325="nulová",J325,0)</f>
        <v>0</v>
      </c>
      <c r="BJ325" s="19" t="s">
        <v>86</v>
      </c>
      <c r="BK325" s="191">
        <f>ROUND(I325*H325,2)</f>
        <v>0</v>
      </c>
      <c r="BL325" s="19" t="s">
        <v>212</v>
      </c>
      <c r="BM325" s="190" t="s">
        <v>907</v>
      </c>
    </row>
    <row r="326" s="2" customFormat="1">
      <c r="A326" s="38"/>
      <c r="B326" s="39"/>
      <c r="C326" s="38"/>
      <c r="D326" s="192" t="s">
        <v>214</v>
      </c>
      <c r="E326" s="38"/>
      <c r="F326" s="193" t="s">
        <v>908</v>
      </c>
      <c r="G326" s="38"/>
      <c r="H326" s="38"/>
      <c r="I326" s="194"/>
      <c r="J326" s="38"/>
      <c r="K326" s="38"/>
      <c r="L326" s="39"/>
      <c r="M326" s="195"/>
      <c r="N326" s="196"/>
      <c r="O326" s="77"/>
      <c r="P326" s="77"/>
      <c r="Q326" s="77"/>
      <c r="R326" s="77"/>
      <c r="S326" s="77"/>
      <c r="T326" s="78"/>
      <c r="U326" s="38"/>
      <c r="V326" s="38"/>
      <c r="W326" s="38"/>
      <c r="X326" s="38"/>
      <c r="Y326" s="38"/>
      <c r="Z326" s="38"/>
      <c r="AA326" s="38"/>
      <c r="AB326" s="38"/>
      <c r="AC326" s="38"/>
      <c r="AD326" s="38"/>
      <c r="AE326" s="38"/>
      <c r="AT326" s="19" t="s">
        <v>214</v>
      </c>
      <c r="AU326" s="19" t="s">
        <v>88</v>
      </c>
    </row>
    <row r="327" s="15" customFormat="1">
      <c r="A327" s="15"/>
      <c r="B327" s="223"/>
      <c r="C327" s="15"/>
      <c r="D327" s="192" t="s">
        <v>218</v>
      </c>
      <c r="E327" s="224" t="s">
        <v>1</v>
      </c>
      <c r="F327" s="225" t="s">
        <v>909</v>
      </c>
      <c r="G327" s="15"/>
      <c r="H327" s="224" t="s">
        <v>1</v>
      </c>
      <c r="I327" s="226"/>
      <c r="J327" s="15"/>
      <c r="K327" s="15"/>
      <c r="L327" s="223"/>
      <c r="M327" s="227"/>
      <c r="N327" s="228"/>
      <c r="O327" s="228"/>
      <c r="P327" s="228"/>
      <c r="Q327" s="228"/>
      <c r="R327" s="228"/>
      <c r="S327" s="228"/>
      <c r="T327" s="229"/>
      <c r="U327" s="15"/>
      <c r="V327" s="15"/>
      <c r="W327" s="15"/>
      <c r="X327" s="15"/>
      <c r="Y327" s="15"/>
      <c r="Z327" s="15"/>
      <c r="AA327" s="15"/>
      <c r="AB327" s="15"/>
      <c r="AC327" s="15"/>
      <c r="AD327" s="15"/>
      <c r="AE327" s="15"/>
      <c r="AT327" s="224" t="s">
        <v>218</v>
      </c>
      <c r="AU327" s="224" t="s">
        <v>88</v>
      </c>
      <c r="AV327" s="15" t="s">
        <v>86</v>
      </c>
      <c r="AW327" s="15" t="s">
        <v>35</v>
      </c>
      <c r="AX327" s="15" t="s">
        <v>79</v>
      </c>
      <c r="AY327" s="224" t="s">
        <v>205</v>
      </c>
    </row>
    <row r="328" s="13" customFormat="1">
      <c r="A328" s="13"/>
      <c r="B328" s="198"/>
      <c r="C328" s="13"/>
      <c r="D328" s="192" t="s">
        <v>218</v>
      </c>
      <c r="E328" s="199" t="s">
        <v>1</v>
      </c>
      <c r="F328" s="200" t="s">
        <v>910</v>
      </c>
      <c r="G328" s="13"/>
      <c r="H328" s="201">
        <v>10</v>
      </c>
      <c r="I328" s="202"/>
      <c r="J328" s="13"/>
      <c r="K328" s="13"/>
      <c r="L328" s="198"/>
      <c r="M328" s="203"/>
      <c r="N328" s="204"/>
      <c r="O328" s="204"/>
      <c r="P328" s="204"/>
      <c r="Q328" s="204"/>
      <c r="R328" s="204"/>
      <c r="S328" s="204"/>
      <c r="T328" s="205"/>
      <c r="U328" s="13"/>
      <c r="V328" s="13"/>
      <c r="W328" s="13"/>
      <c r="X328" s="13"/>
      <c r="Y328" s="13"/>
      <c r="Z328" s="13"/>
      <c r="AA328" s="13"/>
      <c r="AB328" s="13"/>
      <c r="AC328" s="13"/>
      <c r="AD328" s="13"/>
      <c r="AE328" s="13"/>
      <c r="AT328" s="199" t="s">
        <v>218</v>
      </c>
      <c r="AU328" s="199" t="s">
        <v>88</v>
      </c>
      <c r="AV328" s="13" t="s">
        <v>88</v>
      </c>
      <c r="AW328" s="13" t="s">
        <v>35</v>
      </c>
      <c r="AX328" s="13" t="s">
        <v>79</v>
      </c>
      <c r="AY328" s="199" t="s">
        <v>205</v>
      </c>
    </row>
    <row r="329" s="14" customFormat="1">
      <c r="A329" s="14"/>
      <c r="B329" s="206"/>
      <c r="C329" s="14"/>
      <c r="D329" s="192" t="s">
        <v>218</v>
      </c>
      <c r="E329" s="207" t="s">
        <v>1</v>
      </c>
      <c r="F329" s="208" t="s">
        <v>220</v>
      </c>
      <c r="G329" s="14"/>
      <c r="H329" s="209">
        <v>10</v>
      </c>
      <c r="I329" s="210"/>
      <c r="J329" s="14"/>
      <c r="K329" s="14"/>
      <c r="L329" s="206"/>
      <c r="M329" s="211"/>
      <c r="N329" s="212"/>
      <c r="O329" s="212"/>
      <c r="P329" s="212"/>
      <c r="Q329" s="212"/>
      <c r="R329" s="212"/>
      <c r="S329" s="212"/>
      <c r="T329" s="213"/>
      <c r="U329" s="14"/>
      <c r="V329" s="14"/>
      <c r="W329" s="14"/>
      <c r="X329" s="14"/>
      <c r="Y329" s="14"/>
      <c r="Z329" s="14"/>
      <c r="AA329" s="14"/>
      <c r="AB329" s="14"/>
      <c r="AC329" s="14"/>
      <c r="AD329" s="14"/>
      <c r="AE329" s="14"/>
      <c r="AT329" s="207" t="s">
        <v>218</v>
      </c>
      <c r="AU329" s="207" t="s">
        <v>88</v>
      </c>
      <c r="AV329" s="14" t="s">
        <v>212</v>
      </c>
      <c r="AW329" s="14" t="s">
        <v>35</v>
      </c>
      <c r="AX329" s="14" t="s">
        <v>86</v>
      </c>
      <c r="AY329" s="207" t="s">
        <v>205</v>
      </c>
    </row>
    <row r="330" s="2" customFormat="1" ht="24.15" customHeight="1">
      <c r="A330" s="38"/>
      <c r="B330" s="179"/>
      <c r="C330" s="180" t="s">
        <v>911</v>
      </c>
      <c r="D330" s="180" t="s">
        <v>207</v>
      </c>
      <c r="E330" s="181" t="s">
        <v>912</v>
      </c>
      <c r="F330" s="182" t="s">
        <v>913</v>
      </c>
      <c r="G330" s="183" t="s">
        <v>210</v>
      </c>
      <c r="H330" s="184">
        <v>31.100000000000001</v>
      </c>
      <c r="I330" s="185"/>
      <c r="J330" s="184">
        <f>ROUND(I330*H330,2)</f>
        <v>0</v>
      </c>
      <c r="K330" s="182" t="s">
        <v>234</v>
      </c>
      <c r="L330" s="39"/>
      <c r="M330" s="186" t="s">
        <v>1</v>
      </c>
      <c r="N330" s="187" t="s">
        <v>44</v>
      </c>
      <c r="O330" s="77"/>
      <c r="P330" s="188">
        <f>O330*H330</f>
        <v>0</v>
      </c>
      <c r="Q330" s="188">
        <v>0</v>
      </c>
      <c r="R330" s="188">
        <f>Q330*H330</f>
        <v>0</v>
      </c>
      <c r="S330" s="188">
        <v>0</v>
      </c>
      <c r="T330" s="189">
        <f>S330*H330</f>
        <v>0</v>
      </c>
      <c r="U330" s="38"/>
      <c r="V330" s="38"/>
      <c r="W330" s="38"/>
      <c r="X330" s="38"/>
      <c r="Y330" s="38"/>
      <c r="Z330" s="38"/>
      <c r="AA330" s="38"/>
      <c r="AB330" s="38"/>
      <c r="AC330" s="38"/>
      <c r="AD330" s="38"/>
      <c r="AE330" s="38"/>
      <c r="AR330" s="190" t="s">
        <v>212</v>
      </c>
      <c r="AT330" s="190" t="s">
        <v>207</v>
      </c>
      <c r="AU330" s="190" t="s">
        <v>88</v>
      </c>
      <c r="AY330" s="19" t="s">
        <v>205</v>
      </c>
      <c r="BE330" s="191">
        <f>IF(N330="základní",J330,0)</f>
        <v>0</v>
      </c>
      <c r="BF330" s="191">
        <f>IF(N330="snížená",J330,0)</f>
        <v>0</v>
      </c>
      <c r="BG330" s="191">
        <f>IF(N330="zákl. přenesená",J330,0)</f>
        <v>0</v>
      </c>
      <c r="BH330" s="191">
        <f>IF(N330="sníž. přenesená",J330,0)</f>
        <v>0</v>
      </c>
      <c r="BI330" s="191">
        <f>IF(N330="nulová",J330,0)</f>
        <v>0</v>
      </c>
      <c r="BJ330" s="19" t="s">
        <v>86</v>
      </c>
      <c r="BK330" s="191">
        <f>ROUND(I330*H330,2)</f>
        <v>0</v>
      </c>
      <c r="BL330" s="19" t="s">
        <v>212</v>
      </c>
      <c r="BM330" s="190" t="s">
        <v>914</v>
      </c>
    </row>
    <row r="331" s="2" customFormat="1">
      <c r="A331" s="38"/>
      <c r="B331" s="39"/>
      <c r="C331" s="38"/>
      <c r="D331" s="192" t="s">
        <v>214</v>
      </c>
      <c r="E331" s="38"/>
      <c r="F331" s="193" t="s">
        <v>913</v>
      </c>
      <c r="G331" s="38"/>
      <c r="H331" s="38"/>
      <c r="I331" s="194"/>
      <c r="J331" s="38"/>
      <c r="K331" s="38"/>
      <c r="L331" s="39"/>
      <c r="M331" s="195"/>
      <c r="N331" s="196"/>
      <c r="O331" s="77"/>
      <c r="P331" s="77"/>
      <c r="Q331" s="77"/>
      <c r="R331" s="77"/>
      <c r="S331" s="77"/>
      <c r="T331" s="78"/>
      <c r="U331" s="38"/>
      <c r="V331" s="38"/>
      <c r="W331" s="38"/>
      <c r="X331" s="38"/>
      <c r="Y331" s="38"/>
      <c r="Z331" s="38"/>
      <c r="AA331" s="38"/>
      <c r="AB331" s="38"/>
      <c r="AC331" s="38"/>
      <c r="AD331" s="38"/>
      <c r="AE331" s="38"/>
      <c r="AT331" s="19" t="s">
        <v>214</v>
      </c>
      <c r="AU331" s="19" t="s">
        <v>88</v>
      </c>
    </row>
    <row r="332" s="2" customFormat="1">
      <c r="A332" s="38"/>
      <c r="B332" s="39"/>
      <c r="C332" s="38"/>
      <c r="D332" s="192" t="s">
        <v>237</v>
      </c>
      <c r="E332" s="38"/>
      <c r="F332" s="197" t="s">
        <v>915</v>
      </c>
      <c r="G332" s="38"/>
      <c r="H332" s="38"/>
      <c r="I332" s="194"/>
      <c r="J332" s="38"/>
      <c r="K332" s="38"/>
      <c r="L332" s="39"/>
      <c r="M332" s="195"/>
      <c r="N332" s="196"/>
      <c r="O332" s="77"/>
      <c r="P332" s="77"/>
      <c r="Q332" s="77"/>
      <c r="R332" s="77"/>
      <c r="S332" s="77"/>
      <c r="T332" s="78"/>
      <c r="U332" s="38"/>
      <c r="V332" s="38"/>
      <c r="W332" s="38"/>
      <c r="X332" s="38"/>
      <c r="Y332" s="38"/>
      <c r="Z332" s="38"/>
      <c r="AA332" s="38"/>
      <c r="AB332" s="38"/>
      <c r="AC332" s="38"/>
      <c r="AD332" s="38"/>
      <c r="AE332" s="38"/>
      <c r="AT332" s="19" t="s">
        <v>237</v>
      </c>
      <c r="AU332" s="19" t="s">
        <v>88</v>
      </c>
    </row>
    <row r="333" s="15" customFormat="1">
      <c r="A333" s="15"/>
      <c r="B333" s="223"/>
      <c r="C333" s="15"/>
      <c r="D333" s="192" t="s">
        <v>218</v>
      </c>
      <c r="E333" s="224" t="s">
        <v>1</v>
      </c>
      <c r="F333" s="225" t="s">
        <v>916</v>
      </c>
      <c r="G333" s="15"/>
      <c r="H333" s="224" t="s">
        <v>1</v>
      </c>
      <c r="I333" s="226"/>
      <c r="J333" s="15"/>
      <c r="K333" s="15"/>
      <c r="L333" s="223"/>
      <c r="M333" s="227"/>
      <c r="N333" s="228"/>
      <c r="O333" s="228"/>
      <c r="P333" s="228"/>
      <c r="Q333" s="228"/>
      <c r="R333" s="228"/>
      <c r="S333" s="228"/>
      <c r="T333" s="229"/>
      <c r="U333" s="15"/>
      <c r="V333" s="15"/>
      <c r="W333" s="15"/>
      <c r="X333" s="15"/>
      <c r="Y333" s="15"/>
      <c r="Z333" s="15"/>
      <c r="AA333" s="15"/>
      <c r="AB333" s="15"/>
      <c r="AC333" s="15"/>
      <c r="AD333" s="15"/>
      <c r="AE333" s="15"/>
      <c r="AT333" s="224" t="s">
        <v>218</v>
      </c>
      <c r="AU333" s="224" t="s">
        <v>88</v>
      </c>
      <c r="AV333" s="15" t="s">
        <v>86</v>
      </c>
      <c r="AW333" s="15" t="s">
        <v>35</v>
      </c>
      <c r="AX333" s="15" t="s">
        <v>79</v>
      </c>
      <c r="AY333" s="224" t="s">
        <v>205</v>
      </c>
    </row>
    <row r="334" s="13" customFormat="1">
      <c r="A334" s="13"/>
      <c r="B334" s="198"/>
      <c r="C334" s="13"/>
      <c r="D334" s="192" t="s">
        <v>218</v>
      </c>
      <c r="E334" s="199" t="s">
        <v>1</v>
      </c>
      <c r="F334" s="200" t="s">
        <v>917</v>
      </c>
      <c r="G334" s="13"/>
      <c r="H334" s="201">
        <v>31.100000000000001</v>
      </c>
      <c r="I334" s="202"/>
      <c r="J334" s="13"/>
      <c r="K334" s="13"/>
      <c r="L334" s="198"/>
      <c r="M334" s="203"/>
      <c r="N334" s="204"/>
      <c r="O334" s="204"/>
      <c r="P334" s="204"/>
      <c r="Q334" s="204"/>
      <c r="R334" s="204"/>
      <c r="S334" s="204"/>
      <c r="T334" s="205"/>
      <c r="U334" s="13"/>
      <c r="V334" s="13"/>
      <c r="W334" s="13"/>
      <c r="X334" s="13"/>
      <c r="Y334" s="13"/>
      <c r="Z334" s="13"/>
      <c r="AA334" s="13"/>
      <c r="AB334" s="13"/>
      <c r="AC334" s="13"/>
      <c r="AD334" s="13"/>
      <c r="AE334" s="13"/>
      <c r="AT334" s="199" t="s">
        <v>218</v>
      </c>
      <c r="AU334" s="199" t="s">
        <v>88</v>
      </c>
      <c r="AV334" s="13" t="s">
        <v>88</v>
      </c>
      <c r="AW334" s="13" t="s">
        <v>35</v>
      </c>
      <c r="AX334" s="13" t="s">
        <v>79</v>
      </c>
      <c r="AY334" s="199" t="s">
        <v>205</v>
      </c>
    </row>
    <row r="335" s="14" customFormat="1">
      <c r="A335" s="14"/>
      <c r="B335" s="206"/>
      <c r="C335" s="14"/>
      <c r="D335" s="192" t="s">
        <v>218</v>
      </c>
      <c r="E335" s="207" t="s">
        <v>1</v>
      </c>
      <c r="F335" s="208" t="s">
        <v>220</v>
      </c>
      <c r="G335" s="14"/>
      <c r="H335" s="209">
        <v>31.100000000000001</v>
      </c>
      <c r="I335" s="210"/>
      <c r="J335" s="14"/>
      <c r="K335" s="14"/>
      <c r="L335" s="206"/>
      <c r="M335" s="211"/>
      <c r="N335" s="212"/>
      <c r="O335" s="212"/>
      <c r="P335" s="212"/>
      <c r="Q335" s="212"/>
      <c r="R335" s="212"/>
      <c r="S335" s="212"/>
      <c r="T335" s="213"/>
      <c r="U335" s="14"/>
      <c r="V335" s="14"/>
      <c r="W335" s="14"/>
      <c r="X335" s="14"/>
      <c r="Y335" s="14"/>
      <c r="Z335" s="14"/>
      <c r="AA335" s="14"/>
      <c r="AB335" s="14"/>
      <c r="AC335" s="14"/>
      <c r="AD335" s="14"/>
      <c r="AE335" s="14"/>
      <c r="AT335" s="207" t="s">
        <v>218</v>
      </c>
      <c r="AU335" s="207" t="s">
        <v>88</v>
      </c>
      <c r="AV335" s="14" t="s">
        <v>212</v>
      </c>
      <c r="AW335" s="14" t="s">
        <v>35</v>
      </c>
      <c r="AX335" s="14" t="s">
        <v>86</v>
      </c>
      <c r="AY335" s="207" t="s">
        <v>205</v>
      </c>
    </row>
    <row r="336" s="12" customFormat="1" ht="22.8" customHeight="1">
      <c r="A336" s="12"/>
      <c r="B336" s="166"/>
      <c r="C336" s="12"/>
      <c r="D336" s="167" t="s">
        <v>78</v>
      </c>
      <c r="E336" s="177" t="s">
        <v>918</v>
      </c>
      <c r="F336" s="177" t="s">
        <v>919</v>
      </c>
      <c r="G336" s="12"/>
      <c r="H336" s="12"/>
      <c r="I336" s="169"/>
      <c r="J336" s="178">
        <f>BK336</f>
        <v>0</v>
      </c>
      <c r="K336" s="12"/>
      <c r="L336" s="166"/>
      <c r="M336" s="171"/>
      <c r="N336" s="172"/>
      <c r="O336" s="172"/>
      <c r="P336" s="173">
        <f>SUM(P337:P350)</f>
        <v>0</v>
      </c>
      <c r="Q336" s="172"/>
      <c r="R336" s="173">
        <f>SUM(R337:R350)</f>
        <v>0</v>
      </c>
      <c r="S336" s="172"/>
      <c r="T336" s="174">
        <f>SUM(T337:T350)</f>
        <v>0</v>
      </c>
      <c r="U336" s="12"/>
      <c r="V336" s="12"/>
      <c r="W336" s="12"/>
      <c r="X336" s="12"/>
      <c r="Y336" s="12"/>
      <c r="Z336" s="12"/>
      <c r="AA336" s="12"/>
      <c r="AB336" s="12"/>
      <c r="AC336" s="12"/>
      <c r="AD336" s="12"/>
      <c r="AE336" s="12"/>
      <c r="AR336" s="167" t="s">
        <v>86</v>
      </c>
      <c r="AT336" s="175" t="s">
        <v>78</v>
      </c>
      <c r="AU336" s="175" t="s">
        <v>86</v>
      </c>
      <c r="AY336" s="167" t="s">
        <v>205</v>
      </c>
      <c r="BK336" s="176">
        <f>SUM(BK337:BK350)</f>
        <v>0</v>
      </c>
    </row>
    <row r="337" s="2" customFormat="1" ht="24.15" customHeight="1">
      <c r="A337" s="38"/>
      <c r="B337" s="179"/>
      <c r="C337" s="180" t="s">
        <v>920</v>
      </c>
      <c r="D337" s="180" t="s">
        <v>207</v>
      </c>
      <c r="E337" s="181" t="s">
        <v>921</v>
      </c>
      <c r="F337" s="182" t="s">
        <v>922</v>
      </c>
      <c r="G337" s="183" t="s">
        <v>224</v>
      </c>
      <c r="H337" s="184">
        <v>20</v>
      </c>
      <c r="I337" s="185"/>
      <c r="J337" s="184">
        <f>ROUND(I337*H337,2)</f>
        <v>0</v>
      </c>
      <c r="K337" s="182" t="s">
        <v>234</v>
      </c>
      <c r="L337" s="39"/>
      <c r="M337" s="186" t="s">
        <v>1</v>
      </c>
      <c r="N337" s="187" t="s">
        <v>44</v>
      </c>
      <c r="O337" s="77"/>
      <c r="P337" s="188">
        <f>O337*H337</f>
        <v>0</v>
      </c>
      <c r="Q337" s="188">
        <v>0</v>
      </c>
      <c r="R337" s="188">
        <f>Q337*H337</f>
        <v>0</v>
      </c>
      <c r="S337" s="188">
        <v>0</v>
      </c>
      <c r="T337" s="189">
        <f>S337*H337</f>
        <v>0</v>
      </c>
      <c r="U337" s="38"/>
      <c r="V337" s="38"/>
      <c r="W337" s="38"/>
      <c r="X337" s="38"/>
      <c r="Y337" s="38"/>
      <c r="Z337" s="38"/>
      <c r="AA337" s="38"/>
      <c r="AB337" s="38"/>
      <c r="AC337" s="38"/>
      <c r="AD337" s="38"/>
      <c r="AE337" s="38"/>
      <c r="AR337" s="190" t="s">
        <v>212</v>
      </c>
      <c r="AT337" s="190" t="s">
        <v>207</v>
      </c>
      <c r="AU337" s="190" t="s">
        <v>88</v>
      </c>
      <c r="AY337" s="19" t="s">
        <v>205</v>
      </c>
      <c r="BE337" s="191">
        <f>IF(N337="základní",J337,0)</f>
        <v>0</v>
      </c>
      <c r="BF337" s="191">
        <f>IF(N337="snížená",J337,0)</f>
        <v>0</v>
      </c>
      <c r="BG337" s="191">
        <f>IF(N337="zákl. přenesená",J337,0)</f>
        <v>0</v>
      </c>
      <c r="BH337" s="191">
        <f>IF(N337="sníž. přenesená",J337,0)</f>
        <v>0</v>
      </c>
      <c r="BI337" s="191">
        <f>IF(N337="nulová",J337,0)</f>
        <v>0</v>
      </c>
      <c r="BJ337" s="19" t="s">
        <v>86</v>
      </c>
      <c r="BK337" s="191">
        <f>ROUND(I337*H337,2)</f>
        <v>0</v>
      </c>
      <c r="BL337" s="19" t="s">
        <v>212</v>
      </c>
      <c r="BM337" s="190" t="s">
        <v>923</v>
      </c>
    </row>
    <row r="338" s="2" customFormat="1">
      <c r="A338" s="38"/>
      <c r="B338" s="39"/>
      <c r="C338" s="38"/>
      <c r="D338" s="192" t="s">
        <v>214</v>
      </c>
      <c r="E338" s="38"/>
      <c r="F338" s="193" t="s">
        <v>924</v>
      </c>
      <c r="G338" s="38"/>
      <c r="H338" s="38"/>
      <c r="I338" s="194"/>
      <c r="J338" s="38"/>
      <c r="K338" s="38"/>
      <c r="L338" s="39"/>
      <c r="M338" s="195"/>
      <c r="N338" s="196"/>
      <c r="O338" s="77"/>
      <c r="P338" s="77"/>
      <c r="Q338" s="77"/>
      <c r="R338" s="77"/>
      <c r="S338" s="77"/>
      <c r="T338" s="78"/>
      <c r="U338" s="38"/>
      <c r="V338" s="38"/>
      <c r="W338" s="38"/>
      <c r="X338" s="38"/>
      <c r="Y338" s="38"/>
      <c r="Z338" s="38"/>
      <c r="AA338" s="38"/>
      <c r="AB338" s="38"/>
      <c r="AC338" s="38"/>
      <c r="AD338" s="38"/>
      <c r="AE338" s="38"/>
      <c r="AT338" s="19" t="s">
        <v>214</v>
      </c>
      <c r="AU338" s="19" t="s">
        <v>88</v>
      </c>
    </row>
    <row r="339" s="2" customFormat="1">
      <c r="A339" s="38"/>
      <c r="B339" s="39"/>
      <c r="C339" s="38"/>
      <c r="D339" s="192" t="s">
        <v>237</v>
      </c>
      <c r="E339" s="38"/>
      <c r="F339" s="197" t="s">
        <v>925</v>
      </c>
      <c r="G339" s="38"/>
      <c r="H339" s="38"/>
      <c r="I339" s="194"/>
      <c r="J339" s="38"/>
      <c r="K339" s="38"/>
      <c r="L339" s="39"/>
      <c r="M339" s="195"/>
      <c r="N339" s="196"/>
      <c r="O339" s="77"/>
      <c r="P339" s="77"/>
      <c r="Q339" s="77"/>
      <c r="R339" s="77"/>
      <c r="S339" s="77"/>
      <c r="T339" s="78"/>
      <c r="U339" s="38"/>
      <c r="V339" s="38"/>
      <c r="W339" s="38"/>
      <c r="X339" s="38"/>
      <c r="Y339" s="38"/>
      <c r="Z339" s="38"/>
      <c r="AA339" s="38"/>
      <c r="AB339" s="38"/>
      <c r="AC339" s="38"/>
      <c r="AD339" s="38"/>
      <c r="AE339" s="38"/>
      <c r="AT339" s="19" t="s">
        <v>237</v>
      </c>
      <c r="AU339" s="19" t="s">
        <v>88</v>
      </c>
    </row>
    <row r="340" s="13" customFormat="1">
      <c r="A340" s="13"/>
      <c r="B340" s="198"/>
      <c r="C340" s="13"/>
      <c r="D340" s="192" t="s">
        <v>218</v>
      </c>
      <c r="E340" s="199" t="s">
        <v>1</v>
      </c>
      <c r="F340" s="200" t="s">
        <v>926</v>
      </c>
      <c r="G340" s="13"/>
      <c r="H340" s="201">
        <v>20</v>
      </c>
      <c r="I340" s="202"/>
      <c r="J340" s="13"/>
      <c r="K340" s="13"/>
      <c r="L340" s="198"/>
      <c r="M340" s="203"/>
      <c r="N340" s="204"/>
      <c r="O340" s="204"/>
      <c r="P340" s="204"/>
      <c r="Q340" s="204"/>
      <c r="R340" s="204"/>
      <c r="S340" s="204"/>
      <c r="T340" s="205"/>
      <c r="U340" s="13"/>
      <c r="V340" s="13"/>
      <c r="W340" s="13"/>
      <c r="X340" s="13"/>
      <c r="Y340" s="13"/>
      <c r="Z340" s="13"/>
      <c r="AA340" s="13"/>
      <c r="AB340" s="13"/>
      <c r="AC340" s="13"/>
      <c r="AD340" s="13"/>
      <c r="AE340" s="13"/>
      <c r="AT340" s="199" t="s">
        <v>218</v>
      </c>
      <c r="AU340" s="199" t="s">
        <v>88</v>
      </c>
      <c r="AV340" s="13" t="s">
        <v>88</v>
      </c>
      <c r="AW340" s="13" t="s">
        <v>35</v>
      </c>
      <c r="AX340" s="13" t="s">
        <v>79</v>
      </c>
      <c r="AY340" s="199" t="s">
        <v>205</v>
      </c>
    </row>
    <row r="341" s="14" customFormat="1">
      <c r="A341" s="14"/>
      <c r="B341" s="206"/>
      <c r="C341" s="14"/>
      <c r="D341" s="192" t="s">
        <v>218</v>
      </c>
      <c r="E341" s="207" t="s">
        <v>1</v>
      </c>
      <c r="F341" s="208" t="s">
        <v>220</v>
      </c>
      <c r="G341" s="14"/>
      <c r="H341" s="209">
        <v>20</v>
      </c>
      <c r="I341" s="210"/>
      <c r="J341" s="14"/>
      <c r="K341" s="14"/>
      <c r="L341" s="206"/>
      <c r="M341" s="211"/>
      <c r="N341" s="212"/>
      <c r="O341" s="212"/>
      <c r="P341" s="212"/>
      <c r="Q341" s="212"/>
      <c r="R341" s="212"/>
      <c r="S341" s="212"/>
      <c r="T341" s="213"/>
      <c r="U341" s="14"/>
      <c r="V341" s="14"/>
      <c r="W341" s="14"/>
      <c r="X341" s="14"/>
      <c r="Y341" s="14"/>
      <c r="Z341" s="14"/>
      <c r="AA341" s="14"/>
      <c r="AB341" s="14"/>
      <c r="AC341" s="14"/>
      <c r="AD341" s="14"/>
      <c r="AE341" s="14"/>
      <c r="AT341" s="207" t="s">
        <v>218</v>
      </c>
      <c r="AU341" s="207" t="s">
        <v>88</v>
      </c>
      <c r="AV341" s="14" t="s">
        <v>212</v>
      </c>
      <c r="AW341" s="14" t="s">
        <v>35</v>
      </c>
      <c r="AX341" s="14" t="s">
        <v>86</v>
      </c>
      <c r="AY341" s="207" t="s">
        <v>205</v>
      </c>
    </row>
    <row r="342" s="2" customFormat="1" ht="24.15" customHeight="1">
      <c r="A342" s="38"/>
      <c r="B342" s="179"/>
      <c r="C342" s="180" t="s">
        <v>927</v>
      </c>
      <c r="D342" s="180" t="s">
        <v>207</v>
      </c>
      <c r="E342" s="181" t="s">
        <v>928</v>
      </c>
      <c r="F342" s="182" t="s">
        <v>929</v>
      </c>
      <c r="G342" s="183" t="s">
        <v>224</v>
      </c>
      <c r="H342" s="184">
        <v>680</v>
      </c>
      <c r="I342" s="185"/>
      <c r="J342" s="184">
        <f>ROUND(I342*H342,2)</f>
        <v>0</v>
      </c>
      <c r="K342" s="182" t="s">
        <v>234</v>
      </c>
      <c r="L342" s="39"/>
      <c r="M342" s="186" t="s">
        <v>1</v>
      </c>
      <c r="N342" s="187" t="s">
        <v>44</v>
      </c>
      <c r="O342" s="77"/>
      <c r="P342" s="188">
        <f>O342*H342</f>
        <v>0</v>
      </c>
      <c r="Q342" s="188">
        <v>0</v>
      </c>
      <c r="R342" s="188">
        <f>Q342*H342</f>
        <v>0</v>
      </c>
      <c r="S342" s="188">
        <v>0</v>
      </c>
      <c r="T342" s="189">
        <f>S342*H342</f>
        <v>0</v>
      </c>
      <c r="U342" s="38"/>
      <c r="V342" s="38"/>
      <c r="W342" s="38"/>
      <c r="X342" s="38"/>
      <c r="Y342" s="38"/>
      <c r="Z342" s="38"/>
      <c r="AA342" s="38"/>
      <c r="AB342" s="38"/>
      <c r="AC342" s="38"/>
      <c r="AD342" s="38"/>
      <c r="AE342" s="38"/>
      <c r="AR342" s="190" t="s">
        <v>212</v>
      </c>
      <c r="AT342" s="190" t="s">
        <v>207</v>
      </c>
      <c r="AU342" s="190" t="s">
        <v>88</v>
      </c>
      <c r="AY342" s="19" t="s">
        <v>205</v>
      </c>
      <c r="BE342" s="191">
        <f>IF(N342="základní",J342,0)</f>
        <v>0</v>
      </c>
      <c r="BF342" s="191">
        <f>IF(N342="snížená",J342,0)</f>
        <v>0</v>
      </c>
      <c r="BG342" s="191">
        <f>IF(N342="zákl. přenesená",J342,0)</f>
        <v>0</v>
      </c>
      <c r="BH342" s="191">
        <f>IF(N342="sníž. přenesená",J342,0)</f>
        <v>0</v>
      </c>
      <c r="BI342" s="191">
        <f>IF(N342="nulová",J342,0)</f>
        <v>0</v>
      </c>
      <c r="BJ342" s="19" t="s">
        <v>86</v>
      </c>
      <c r="BK342" s="191">
        <f>ROUND(I342*H342,2)</f>
        <v>0</v>
      </c>
      <c r="BL342" s="19" t="s">
        <v>212</v>
      </c>
      <c r="BM342" s="190" t="s">
        <v>930</v>
      </c>
    </row>
    <row r="343" s="2" customFormat="1">
      <c r="A343" s="38"/>
      <c r="B343" s="39"/>
      <c r="C343" s="38"/>
      <c r="D343" s="192" t="s">
        <v>214</v>
      </c>
      <c r="E343" s="38"/>
      <c r="F343" s="193" t="s">
        <v>931</v>
      </c>
      <c r="G343" s="38"/>
      <c r="H343" s="38"/>
      <c r="I343" s="194"/>
      <c r="J343" s="38"/>
      <c r="K343" s="38"/>
      <c r="L343" s="39"/>
      <c r="M343" s="195"/>
      <c r="N343" s="196"/>
      <c r="O343" s="77"/>
      <c r="P343" s="77"/>
      <c r="Q343" s="77"/>
      <c r="R343" s="77"/>
      <c r="S343" s="77"/>
      <c r="T343" s="78"/>
      <c r="U343" s="38"/>
      <c r="V343" s="38"/>
      <c r="W343" s="38"/>
      <c r="X343" s="38"/>
      <c r="Y343" s="38"/>
      <c r="Z343" s="38"/>
      <c r="AA343" s="38"/>
      <c r="AB343" s="38"/>
      <c r="AC343" s="38"/>
      <c r="AD343" s="38"/>
      <c r="AE343" s="38"/>
      <c r="AT343" s="19" t="s">
        <v>214</v>
      </c>
      <c r="AU343" s="19" t="s">
        <v>88</v>
      </c>
    </row>
    <row r="344" s="2" customFormat="1">
      <c r="A344" s="38"/>
      <c r="B344" s="39"/>
      <c r="C344" s="38"/>
      <c r="D344" s="192" t="s">
        <v>237</v>
      </c>
      <c r="E344" s="38"/>
      <c r="F344" s="197" t="s">
        <v>925</v>
      </c>
      <c r="G344" s="38"/>
      <c r="H344" s="38"/>
      <c r="I344" s="194"/>
      <c r="J344" s="38"/>
      <c r="K344" s="38"/>
      <c r="L344" s="39"/>
      <c r="M344" s="195"/>
      <c r="N344" s="196"/>
      <c r="O344" s="77"/>
      <c r="P344" s="77"/>
      <c r="Q344" s="77"/>
      <c r="R344" s="77"/>
      <c r="S344" s="77"/>
      <c r="T344" s="78"/>
      <c r="U344" s="38"/>
      <c r="V344" s="38"/>
      <c r="W344" s="38"/>
      <c r="X344" s="38"/>
      <c r="Y344" s="38"/>
      <c r="Z344" s="38"/>
      <c r="AA344" s="38"/>
      <c r="AB344" s="38"/>
      <c r="AC344" s="38"/>
      <c r="AD344" s="38"/>
      <c r="AE344" s="38"/>
      <c r="AT344" s="19" t="s">
        <v>237</v>
      </c>
      <c r="AU344" s="19" t="s">
        <v>88</v>
      </c>
    </row>
    <row r="345" s="13" customFormat="1">
      <c r="A345" s="13"/>
      <c r="B345" s="198"/>
      <c r="C345" s="13"/>
      <c r="D345" s="192" t="s">
        <v>218</v>
      </c>
      <c r="E345" s="13"/>
      <c r="F345" s="200" t="s">
        <v>932</v>
      </c>
      <c r="G345" s="13"/>
      <c r="H345" s="201">
        <v>680</v>
      </c>
      <c r="I345" s="202"/>
      <c r="J345" s="13"/>
      <c r="K345" s="13"/>
      <c r="L345" s="198"/>
      <c r="M345" s="203"/>
      <c r="N345" s="204"/>
      <c r="O345" s="204"/>
      <c r="P345" s="204"/>
      <c r="Q345" s="204"/>
      <c r="R345" s="204"/>
      <c r="S345" s="204"/>
      <c r="T345" s="205"/>
      <c r="U345" s="13"/>
      <c r="V345" s="13"/>
      <c r="W345" s="13"/>
      <c r="X345" s="13"/>
      <c r="Y345" s="13"/>
      <c r="Z345" s="13"/>
      <c r="AA345" s="13"/>
      <c r="AB345" s="13"/>
      <c r="AC345" s="13"/>
      <c r="AD345" s="13"/>
      <c r="AE345" s="13"/>
      <c r="AT345" s="199" t="s">
        <v>218</v>
      </c>
      <c r="AU345" s="199" t="s">
        <v>88</v>
      </c>
      <c r="AV345" s="13" t="s">
        <v>88</v>
      </c>
      <c r="AW345" s="13" t="s">
        <v>3</v>
      </c>
      <c r="AX345" s="13" t="s">
        <v>86</v>
      </c>
      <c r="AY345" s="199" t="s">
        <v>205</v>
      </c>
    </row>
    <row r="346" s="2" customFormat="1" ht="33" customHeight="1">
      <c r="A346" s="38"/>
      <c r="B346" s="179"/>
      <c r="C346" s="180" t="s">
        <v>933</v>
      </c>
      <c r="D346" s="180" t="s">
        <v>207</v>
      </c>
      <c r="E346" s="181" t="s">
        <v>934</v>
      </c>
      <c r="F346" s="182" t="s">
        <v>935</v>
      </c>
      <c r="G346" s="183" t="s">
        <v>224</v>
      </c>
      <c r="H346" s="184">
        <v>20</v>
      </c>
      <c r="I346" s="185"/>
      <c r="J346" s="184">
        <f>ROUND(I346*H346,2)</f>
        <v>0</v>
      </c>
      <c r="K346" s="182" t="s">
        <v>211</v>
      </c>
      <c r="L346" s="39"/>
      <c r="M346" s="186" t="s">
        <v>1</v>
      </c>
      <c r="N346" s="187" t="s">
        <v>44</v>
      </c>
      <c r="O346" s="77"/>
      <c r="P346" s="188">
        <f>O346*H346</f>
        <v>0</v>
      </c>
      <c r="Q346" s="188">
        <v>0</v>
      </c>
      <c r="R346" s="188">
        <f>Q346*H346</f>
        <v>0</v>
      </c>
      <c r="S346" s="188">
        <v>0</v>
      </c>
      <c r="T346" s="189">
        <f>S346*H346</f>
        <v>0</v>
      </c>
      <c r="U346" s="38"/>
      <c r="V346" s="38"/>
      <c r="W346" s="38"/>
      <c r="X346" s="38"/>
      <c r="Y346" s="38"/>
      <c r="Z346" s="38"/>
      <c r="AA346" s="38"/>
      <c r="AB346" s="38"/>
      <c r="AC346" s="38"/>
      <c r="AD346" s="38"/>
      <c r="AE346" s="38"/>
      <c r="AR346" s="190" t="s">
        <v>212</v>
      </c>
      <c r="AT346" s="190" t="s">
        <v>207</v>
      </c>
      <c r="AU346" s="190" t="s">
        <v>88</v>
      </c>
      <c r="AY346" s="19" t="s">
        <v>205</v>
      </c>
      <c r="BE346" s="191">
        <f>IF(N346="základní",J346,0)</f>
        <v>0</v>
      </c>
      <c r="BF346" s="191">
        <f>IF(N346="snížená",J346,0)</f>
        <v>0</v>
      </c>
      <c r="BG346" s="191">
        <f>IF(N346="zákl. přenesená",J346,0)</f>
        <v>0</v>
      </c>
      <c r="BH346" s="191">
        <f>IF(N346="sníž. přenesená",J346,0)</f>
        <v>0</v>
      </c>
      <c r="BI346" s="191">
        <f>IF(N346="nulová",J346,0)</f>
        <v>0</v>
      </c>
      <c r="BJ346" s="19" t="s">
        <v>86</v>
      </c>
      <c r="BK346" s="191">
        <f>ROUND(I346*H346,2)</f>
        <v>0</v>
      </c>
      <c r="BL346" s="19" t="s">
        <v>212</v>
      </c>
      <c r="BM346" s="190" t="s">
        <v>936</v>
      </c>
    </row>
    <row r="347" s="2" customFormat="1">
      <c r="A347" s="38"/>
      <c r="B347" s="39"/>
      <c r="C347" s="38"/>
      <c r="D347" s="192" t="s">
        <v>214</v>
      </c>
      <c r="E347" s="38"/>
      <c r="F347" s="193" t="s">
        <v>937</v>
      </c>
      <c r="G347" s="38"/>
      <c r="H347" s="38"/>
      <c r="I347" s="194"/>
      <c r="J347" s="38"/>
      <c r="K347" s="38"/>
      <c r="L347" s="39"/>
      <c r="M347" s="195"/>
      <c r="N347" s="196"/>
      <c r="O347" s="77"/>
      <c r="P347" s="77"/>
      <c r="Q347" s="77"/>
      <c r="R347" s="77"/>
      <c r="S347" s="77"/>
      <c r="T347" s="78"/>
      <c r="U347" s="38"/>
      <c r="V347" s="38"/>
      <c r="W347" s="38"/>
      <c r="X347" s="38"/>
      <c r="Y347" s="38"/>
      <c r="Z347" s="38"/>
      <c r="AA347" s="38"/>
      <c r="AB347" s="38"/>
      <c r="AC347" s="38"/>
      <c r="AD347" s="38"/>
      <c r="AE347" s="38"/>
      <c r="AT347" s="19" t="s">
        <v>214</v>
      </c>
      <c r="AU347" s="19" t="s">
        <v>88</v>
      </c>
    </row>
    <row r="348" s="2" customFormat="1">
      <c r="A348" s="38"/>
      <c r="B348" s="39"/>
      <c r="C348" s="38"/>
      <c r="D348" s="192" t="s">
        <v>237</v>
      </c>
      <c r="E348" s="38"/>
      <c r="F348" s="197" t="s">
        <v>938</v>
      </c>
      <c r="G348" s="38"/>
      <c r="H348" s="38"/>
      <c r="I348" s="194"/>
      <c r="J348" s="38"/>
      <c r="K348" s="38"/>
      <c r="L348" s="39"/>
      <c r="M348" s="195"/>
      <c r="N348" s="196"/>
      <c r="O348" s="77"/>
      <c r="P348" s="77"/>
      <c r="Q348" s="77"/>
      <c r="R348" s="77"/>
      <c r="S348" s="77"/>
      <c r="T348" s="78"/>
      <c r="U348" s="38"/>
      <c r="V348" s="38"/>
      <c r="W348" s="38"/>
      <c r="X348" s="38"/>
      <c r="Y348" s="38"/>
      <c r="Z348" s="38"/>
      <c r="AA348" s="38"/>
      <c r="AB348" s="38"/>
      <c r="AC348" s="38"/>
      <c r="AD348" s="38"/>
      <c r="AE348" s="38"/>
      <c r="AT348" s="19" t="s">
        <v>237</v>
      </c>
      <c r="AU348" s="19" t="s">
        <v>88</v>
      </c>
    </row>
    <row r="349" s="13" customFormat="1">
      <c r="A349" s="13"/>
      <c r="B349" s="198"/>
      <c r="C349" s="13"/>
      <c r="D349" s="192" t="s">
        <v>218</v>
      </c>
      <c r="E349" s="199" t="s">
        <v>1</v>
      </c>
      <c r="F349" s="200" t="s">
        <v>926</v>
      </c>
      <c r="G349" s="13"/>
      <c r="H349" s="201">
        <v>20</v>
      </c>
      <c r="I349" s="202"/>
      <c r="J349" s="13"/>
      <c r="K349" s="13"/>
      <c r="L349" s="198"/>
      <c r="M349" s="203"/>
      <c r="N349" s="204"/>
      <c r="O349" s="204"/>
      <c r="P349" s="204"/>
      <c r="Q349" s="204"/>
      <c r="R349" s="204"/>
      <c r="S349" s="204"/>
      <c r="T349" s="205"/>
      <c r="U349" s="13"/>
      <c r="V349" s="13"/>
      <c r="W349" s="13"/>
      <c r="X349" s="13"/>
      <c r="Y349" s="13"/>
      <c r="Z349" s="13"/>
      <c r="AA349" s="13"/>
      <c r="AB349" s="13"/>
      <c r="AC349" s="13"/>
      <c r="AD349" s="13"/>
      <c r="AE349" s="13"/>
      <c r="AT349" s="199" t="s">
        <v>218</v>
      </c>
      <c r="AU349" s="199" t="s">
        <v>88</v>
      </c>
      <c r="AV349" s="13" t="s">
        <v>88</v>
      </c>
      <c r="AW349" s="13" t="s">
        <v>35</v>
      </c>
      <c r="AX349" s="13" t="s">
        <v>79</v>
      </c>
      <c r="AY349" s="199" t="s">
        <v>205</v>
      </c>
    </row>
    <row r="350" s="14" customFormat="1">
      <c r="A350" s="14"/>
      <c r="B350" s="206"/>
      <c r="C350" s="14"/>
      <c r="D350" s="192" t="s">
        <v>218</v>
      </c>
      <c r="E350" s="207" t="s">
        <v>1</v>
      </c>
      <c r="F350" s="208" t="s">
        <v>220</v>
      </c>
      <c r="G350" s="14"/>
      <c r="H350" s="209">
        <v>20</v>
      </c>
      <c r="I350" s="210"/>
      <c r="J350" s="14"/>
      <c r="K350" s="14"/>
      <c r="L350" s="206"/>
      <c r="M350" s="211"/>
      <c r="N350" s="212"/>
      <c r="O350" s="212"/>
      <c r="P350" s="212"/>
      <c r="Q350" s="212"/>
      <c r="R350" s="212"/>
      <c r="S350" s="212"/>
      <c r="T350" s="213"/>
      <c r="U350" s="14"/>
      <c r="V350" s="14"/>
      <c r="W350" s="14"/>
      <c r="X350" s="14"/>
      <c r="Y350" s="14"/>
      <c r="Z350" s="14"/>
      <c r="AA350" s="14"/>
      <c r="AB350" s="14"/>
      <c r="AC350" s="14"/>
      <c r="AD350" s="14"/>
      <c r="AE350" s="14"/>
      <c r="AT350" s="207" t="s">
        <v>218</v>
      </c>
      <c r="AU350" s="207" t="s">
        <v>88</v>
      </c>
      <c r="AV350" s="14" t="s">
        <v>212</v>
      </c>
      <c r="AW350" s="14" t="s">
        <v>35</v>
      </c>
      <c r="AX350" s="14" t="s">
        <v>86</v>
      </c>
      <c r="AY350" s="207" t="s">
        <v>205</v>
      </c>
    </row>
    <row r="351" s="12" customFormat="1" ht="22.8" customHeight="1">
      <c r="A351" s="12"/>
      <c r="B351" s="166"/>
      <c r="C351" s="12"/>
      <c r="D351" s="167" t="s">
        <v>78</v>
      </c>
      <c r="E351" s="177" t="s">
        <v>415</v>
      </c>
      <c r="F351" s="177" t="s">
        <v>416</v>
      </c>
      <c r="G351" s="12"/>
      <c r="H351" s="12"/>
      <c r="I351" s="169"/>
      <c r="J351" s="178">
        <f>BK351</f>
        <v>0</v>
      </c>
      <c r="K351" s="12"/>
      <c r="L351" s="166"/>
      <c r="M351" s="171"/>
      <c r="N351" s="172"/>
      <c r="O351" s="172"/>
      <c r="P351" s="173">
        <f>SUM(P352:P353)</f>
        <v>0</v>
      </c>
      <c r="Q351" s="172"/>
      <c r="R351" s="173">
        <f>SUM(R352:R353)</f>
        <v>0</v>
      </c>
      <c r="S351" s="172"/>
      <c r="T351" s="174">
        <f>SUM(T352:T353)</f>
        <v>0</v>
      </c>
      <c r="U351" s="12"/>
      <c r="V351" s="12"/>
      <c r="W351" s="12"/>
      <c r="X351" s="12"/>
      <c r="Y351" s="12"/>
      <c r="Z351" s="12"/>
      <c r="AA351" s="12"/>
      <c r="AB351" s="12"/>
      <c r="AC351" s="12"/>
      <c r="AD351" s="12"/>
      <c r="AE351" s="12"/>
      <c r="AR351" s="167" t="s">
        <v>86</v>
      </c>
      <c r="AT351" s="175" t="s">
        <v>78</v>
      </c>
      <c r="AU351" s="175" t="s">
        <v>86</v>
      </c>
      <c r="AY351" s="167" t="s">
        <v>205</v>
      </c>
      <c r="BK351" s="176">
        <f>SUM(BK352:BK353)</f>
        <v>0</v>
      </c>
    </row>
    <row r="352" s="2" customFormat="1" ht="21.75" customHeight="1">
      <c r="A352" s="38"/>
      <c r="B352" s="179"/>
      <c r="C352" s="180" t="s">
        <v>939</v>
      </c>
      <c r="D352" s="180" t="s">
        <v>207</v>
      </c>
      <c r="E352" s="181" t="s">
        <v>418</v>
      </c>
      <c r="F352" s="182" t="s">
        <v>419</v>
      </c>
      <c r="G352" s="183" t="s">
        <v>224</v>
      </c>
      <c r="H352" s="184">
        <v>55</v>
      </c>
      <c r="I352" s="185"/>
      <c r="J352" s="184">
        <f>ROUND(I352*H352,2)</f>
        <v>0</v>
      </c>
      <c r="K352" s="182" t="s">
        <v>234</v>
      </c>
      <c r="L352" s="39"/>
      <c r="M352" s="186" t="s">
        <v>1</v>
      </c>
      <c r="N352" s="187" t="s">
        <v>44</v>
      </c>
      <c r="O352" s="77"/>
      <c r="P352" s="188">
        <f>O352*H352</f>
        <v>0</v>
      </c>
      <c r="Q352" s="188">
        <v>0</v>
      </c>
      <c r="R352" s="188">
        <f>Q352*H352</f>
        <v>0</v>
      </c>
      <c r="S352" s="188">
        <v>0</v>
      </c>
      <c r="T352" s="189">
        <f>S352*H352</f>
        <v>0</v>
      </c>
      <c r="U352" s="38"/>
      <c r="V352" s="38"/>
      <c r="W352" s="38"/>
      <c r="X352" s="38"/>
      <c r="Y352" s="38"/>
      <c r="Z352" s="38"/>
      <c r="AA352" s="38"/>
      <c r="AB352" s="38"/>
      <c r="AC352" s="38"/>
      <c r="AD352" s="38"/>
      <c r="AE352" s="38"/>
      <c r="AR352" s="190" t="s">
        <v>212</v>
      </c>
      <c r="AT352" s="190" t="s">
        <v>207</v>
      </c>
      <c r="AU352" s="190" t="s">
        <v>88</v>
      </c>
      <c r="AY352" s="19" t="s">
        <v>205</v>
      </c>
      <c r="BE352" s="191">
        <f>IF(N352="základní",J352,0)</f>
        <v>0</v>
      </c>
      <c r="BF352" s="191">
        <f>IF(N352="snížená",J352,0)</f>
        <v>0</v>
      </c>
      <c r="BG352" s="191">
        <f>IF(N352="zákl. přenesená",J352,0)</f>
        <v>0</v>
      </c>
      <c r="BH352" s="191">
        <f>IF(N352="sníž. přenesená",J352,0)</f>
        <v>0</v>
      </c>
      <c r="BI352" s="191">
        <f>IF(N352="nulová",J352,0)</f>
        <v>0</v>
      </c>
      <c r="BJ352" s="19" t="s">
        <v>86</v>
      </c>
      <c r="BK352" s="191">
        <f>ROUND(I352*H352,2)</f>
        <v>0</v>
      </c>
      <c r="BL352" s="19" t="s">
        <v>212</v>
      </c>
      <c r="BM352" s="190" t="s">
        <v>940</v>
      </c>
    </row>
    <row r="353" s="2" customFormat="1">
      <c r="A353" s="38"/>
      <c r="B353" s="39"/>
      <c r="C353" s="38"/>
      <c r="D353" s="192" t="s">
        <v>214</v>
      </c>
      <c r="E353" s="38"/>
      <c r="F353" s="193" t="s">
        <v>526</v>
      </c>
      <c r="G353" s="38"/>
      <c r="H353" s="38"/>
      <c r="I353" s="194"/>
      <c r="J353" s="38"/>
      <c r="K353" s="38"/>
      <c r="L353" s="39"/>
      <c r="M353" s="195"/>
      <c r="N353" s="196"/>
      <c r="O353" s="77"/>
      <c r="P353" s="77"/>
      <c r="Q353" s="77"/>
      <c r="R353" s="77"/>
      <c r="S353" s="77"/>
      <c r="T353" s="78"/>
      <c r="U353" s="38"/>
      <c r="V353" s="38"/>
      <c r="W353" s="38"/>
      <c r="X353" s="38"/>
      <c r="Y353" s="38"/>
      <c r="Z353" s="38"/>
      <c r="AA353" s="38"/>
      <c r="AB353" s="38"/>
      <c r="AC353" s="38"/>
      <c r="AD353" s="38"/>
      <c r="AE353" s="38"/>
      <c r="AT353" s="19" t="s">
        <v>214</v>
      </c>
      <c r="AU353" s="19" t="s">
        <v>88</v>
      </c>
    </row>
    <row r="354" s="12" customFormat="1" ht="25.92" customHeight="1">
      <c r="A354" s="12"/>
      <c r="B354" s="166"/>
      <c r="C354" s="12"/>
      <c r="D354" s="167" t="s">
        <v>78</v>
      </c>
      <c r="E354" s="168" t="s">
        <v>941</v>
      </c>
      <c r="F354" s="168" t="s">
        <v>942</v>
      </c>
      <c r="G354" s="12"/>
      <c r="H354" s="12"/>
      <c r="I354" s="169"/>
      <c r="J354" s="170">
        <f>BK354</f>
        <v>0</v>
      </c>
      <c r="K354" s="12"/>
      <c r="L354" s="166"/>
      <c r="M354" s="171"/>
      <c r="N354" s="172"/>
      <c r="O354" s="172"/>
      <c r="P354" s="173">
        <f>P355+P368+P409</f>
        <v>0</v>
      </c>
      <c r="Q354" s="172"/>
      <c r="R354" s="173">
        <f>R355+R368+R409</f>
        <v>1.0205500000000001</v>
      </c>
      <c r="S354" s="172"/>
      <c r="T354" s="174">
        <f>T355+T368+T409</f>
        <v>0</v>
      </c>
      <c r="U354" s="12"/>
      <c r="V354" s="12"/>
      <c r="W354" s="12"/>
      <c r="X354" s="12"/>
      <c r="Y354" s="12"/>
      <c r="Z354" s="12"/>
      <c r="AA354" s="12"/>
      <c r="AB354" s="12"/>
      <c r="AC354" s="12"/>
      <c r="AD354" s="12"/>
      <c r="AE354" s="12"/>
      <c r="AR354" s="167" t="s">
        <v>88</v>
      </c>
      <c r="AT354" s="175" t="s">
        <v>78</v>
      </c>
      <c r="AU354" s="175" t="s">
        <v>79</v>
      </c>
      <c r="AY354" s="167" t="s">
        <v>205</v>
      </c>
      <c r="BK354" s="176">
        <f>BK355+BK368+BK409</f>
        <v>0</v>
      </c>
    </row>
    <row r="355" s="12" customFormat="1" ht="22.8" customHeight="1">
      <c r="A355" s="12"/>
      <c r="B355" s="166"/>
      <c r="C355" s="12"/>
      <c r="D355" s="167" t="s">
        <v>78</v>
      </c>
      <c r="E355" s="177" t="s">
        <v>943</v>
      </c>
      <c r="F355" s="177" t="s">
        <v>944</v>
      </c>
      <c r="G355" s="12"/>
      <c r="H355" s="12"/>
      <c r="I355" s="169"/>
      <c r="J355" s="178">
        <f>BK355</f>
        <v>0</v>
      </c>
      <c r="K355" s="12"/>
      <c r="L355" s="166"/>
      <c r="M355" s="171"/>
      <c r="N355" s="172"/>
      <c r="O355" s="172"/>
      <c r="P355" s="173">
        <f>SUM(P356:P367)</f>
        <v>0</v>
      </c>
      <c r="Q355" s="172"/>
      <c r="R355" s="173">
        <f>SUM(R356:R367)</f>
        <v>0.00266</v>
      </c>
      <c r="S355" s="172"/>
      <c r="T355" s="174">
        <f>SUM(T356:T367)</f>
        <v>0</v>
      </c>
      <c r="U355" s="12"/>
      <c r="V355" s="12"/>
      <c r="W355" s="12"/>
      <c r="X355" s="12"/>
      <c r="Y355" s="12"/>
      <c r="Z355" s="12"/>
      <c r="AA355" s="12"/>
      <c r="AB355" s="12"/>
      <c r="AC355" s="12"/>
      <c r="AD355" s="12"/>
      <c r="AE355" s="12"/>
      <c r="AR355" s="167" t="s">
        <v>88</v>
      </c>
      <c r="AT355" s="175" t="s">
        <v>78</v>
      </c>
      <c r="AU355" s="175" t="s">
        <v>86</v>
      </c>
      <c r="AY355" s="167" t="s">
        <v>205</v>
      </c>
      <c r="BK355" s="176">
        <f>SUM(BK356:BK367)</f>
        <v>0</v>
      </c>
    </row>
    <row r="356" s="2" customFormat="1" ht="24.15" customHeight="1">
      <c r="A356" s="38"/>
      <c r="B356" s="179"/>
      <c r="C356" s="180" t="s">
        <v>945</v>
      </c>
      <c r="D356" s="180" t="s">
        <v>207</v>
      </c>
      <c r="E356" s="181" t="s">
        <v>946</v>
      </c>
      <c r="F356" s="182" t="s">
        <v>947</v>
      </c>
      <c r="G356" s="183" t="s">
        <v>210</v>
      </c>
      <c r="H356" s="184">
        <v>7.5999999999999996</v>
      </c>
      <c r="I356" s="185"/>
      <c r="J356" s="184">
        <f>ROUND(I356*H356,2)</f>
        <v>0</v>
      </c>
      <c r="K356" s="182" t="s">
        <v>234</v>
      </c>
      <c r="L356" s="39"/>
      <c r="M356" s="186" t="s">
        <v>1</v>
      </c>
      <c r="N356" s="187" t="s">
        <v>44</v>
      </c>
      <c r="O356" s="77"/>
      <c r="P356" s="188">
        <f>O356*H356</f>
        <v>0</v>
      </c>
      <c r="Q356" s="188">
        <v>0</v>
      </c>
      <c r="R356" s="188">
        <f>Q356*H356</f>
        <v>0</v>
      </c>
      <c r="S356" s="188">
        <v>0</v>
      </c>
      <c r="T356" s="189">
        <f>S356*H356</f>
        <v>0</v>
      </c>
      <c r="U356" s="38"/>
      <c r="V356" s="38"/>
      <c r="W356" s="38"/>
      <c r="X356" s="38"/>
      <c r="Y356" s="38"/>
      <c r="Z356" s="38"/>
      <c r="AA356" s="38"/>
      <c r="AB356" s="38"/>
      <c r="AC356" s="38"/>
      <c r="AD356" s="38"/>
      <c r="AE356" s="38"/>
      <c r="AR356" s="190" t="s">
        <v>334</v>
      </c>
      <c r="AT356" s="190" t="s">
        <v>207</v>
      </c>
      <c r="AU356" s="190" t="s">
        <v>88</v>
      </c>
      <c r="AY356" s="19" t="s">
        <v>205</v>
      </c>
      <c r="BE356" s="191">
        <f>IF(N356="základní",J356,0)</f>
        <v>0</v>
      </c>
      <c r="BF356" s="191">
        <f>IF(N356="snížená",J356,0)</f>
        <v>0</v>
      </c>
      <c r="BG356" s="191">
        <f>IF(N356="zákl. přenesená",J356,0)</f>
        <v>0</v>
      </c>
      <c r="BH356" s="191">
        <f>IF(N356="sníž. přenesená",J356,0)</f>
        <v>0</v>
      </c>
      <c r="BI356" s="191">
        <f>IF(N356="nulová",J356,0)</f>
        <v>0</v>
      </c>
      <c r="BJ356" s="19" t="s">
        <v>86</v>
      </c>
      <c r="BK356" s="191">
        <f>ROUND(I356*H356,2)</f>
        <v>0</v>
      </c>
      <c r="BL356" s="19" t="s">
        <v>334</v>
      </c>
      <c r="BM356" s="190" t="s">
        <v>948</v>
      </c>
    </row>
    <row r="357" s="2" customFormat="1">
      <c r="A357" s="38"/>
      <c r="B357" s="39"/>
      <c r="C357" s="38"/>
      <c r="D357" s="192" t="s">
        <v>214</v>
      </c>
      <c r="E357" s="38"/>
      <c r="F357" s="193" t="s">
        <v>949</v>
      </c>
      <c r="G357" s="38"/>
      <c r="H357" s="38"/>
      <c r="I357" s="194"/>
      <c r="J357" s="38"/>
      <c r="K357" s="38"/>
      <c r="L357" s="39"/>
      <c r="M357" s="195"/>
      <c r="N357" s="196"/>
      <c r="O357" s="77"/>
      <c r="P357" s="77"/>
      <c r="Q357" s="77"/>
      <c r="R357" s="77"/>
      <c r="S357" s="77"/>
      <c r="T357" s="78"/>
      <c r="U357" s="38"/>
      <c r="V357" s="38"/>
      <c r="W357" s="38"/>
      <c r="X357" s="38"/>
      <c r="Y357" s="38"/>
      <c r="Z357" s="38"/>
      <c r="AA357" s="38"/>
      <c r="AB357" s="38"/>
      <c r="AC357" s="38"/>
      <c r="AD357" s="38"/>
      <c r="AE357" s="38"/>
      <c r="AT357" s="19" t="s">
        <v>214</v>
      </c>
      <c r="AU357" s="19" t="s">
        <v>88</v>
      </c>
    </row>
    <row r="358" s="2" customFormat="1">
      <c r="A358" s="38"/>
      <c r="B358" s="39"/>
      <c r="C358" s="38"/>
      <c r="D358" s="192" t="s">
        <v>237</v>
      </c>
      <c r="E358" s="38"/>
      <c r="F358" s="197" t="s">
        <v>950</v>
      </c>
      <c r="G358" s="38"/>
      <c r="H358" s="38"/>
      <c r="I358" s="194"/>
      <c r="J358" s="38"/>
      <c r="K358" s="38"/>
      <c r="L358" s="39"/>
      <c r="M358" s="195"/>
      <c r="N358" s="196"/>
      <c r="O358" s="77"/>
      <c r="P358" s="77"/>
      <c r="Q358" s="77"/>
      <c r="R358" s="77"/>
      <c r="S358" s="77"/>
      <c r="T358" s="78"/>
      <c r="U358" s="38"/>
      <c r="V358" s="38"/>
      <c r="W358" s="38"/>
      <c r="X358" s="38"/>
      <c r="Y358" s="38"/>
      <c r="Z358" s="38"/>
      <c r="AA358" s="38"/>
      <c r="AB358" s="38"/>
      <c r="AC358" s="38"/>
      <c r="AD358" s="38"/>
      <c r="AE358" s="38"/>
      <c r="AT358" s="19" t="s">
        <v>237</v>
      </c>
      <c r="AU358" s="19" t="s">
        <v>88</v>
      </c>
    </row>
    <row r="359" s="15" customFormat="1">
      <c r="A359" s="15"/>
      <c r="B359" s="223"/>
      <c r="C359" s="15"/>
      <c r="D359" s="192" t="s">
        <v>218</v>
      </c>
      <c r="E359" s="224" t="s">
        <v>1</v>
      </c>
      <c r="F359" s="225" t="s">
        <v>951</v>
      </c>
      <c r="G359" s="15"/>
      <c r="H359" s="224" t="s">
        <v>1</v>
      </c>
      <c r="I359" s="226"/>
      <c r="J359" s="15"/>
      <c r="K359" s="15"/>
      <c r="L359" s="223"/>
      <c r="M359" s="227"/>
      <c r="N359" s="228"/>
      <c r="O359" s="228"/>
      <c r="P359" s="228"/>
      <c r="Q359" s="228"/>
      <c r="R359" s="228"/>
      <c r="S359" s="228"/>
      <c r="T359" s="229"/>
      <c r="U359" s="15"/>
      <c r="V359" s="15"/>
      <c r="W359" s="15"/>
      <c r="X359" s="15"/>
      <c r="Y359" s="15"/>
      <c r="Z359" s="15"/>
      <c r="AA359" s="15"/>
      <c r="AB359" s="15"/>
      <c r="AC359" s="15"/>
      <c r="AD359" s="15"/>
      <c r="AE359" s="15"/>
      <c r="AT359" s="224" t="s">
        <v>218</v>
      </c>
      <c r="AU359" s="224" t="s">
        <v>88</v>
      </c>
      <c r="AV359" s="15" t="s">
        <v>86</v>
      </c>
      <c r="AW359" s="15" t="s">
        <v>35</v>
      </c>
      <c r="AX359" s="15" t="s">
        <v>79</v>
      </c>
      <c r="AY359" s="224" t="s">
        <v>205</v>
      </c>
    </row>
    <row r="360" s="13" customFormat="1">
      <c r="A360" s="13"/>
      <c r="B360" s="198"/>
      <c r="C360" s="13"/>
      <c r="D360" s="192" t="s">
        <v>218</v>
      </c>
      <c r="E360" s="199" t="s">
        <v>1</v>
      </c>
      <c r="F360" s="200" t="s">
        <v>952</v>
      </c>
      <c r="G360" s="13"/>
      <c r="H360" s="201">
        <v>7.5999999999999996</v>
      </c>
      <c r="I360" s="202"/>
      <c r="J360" s="13"/>
      <c r="K360" s="13"/>
      <c r="L360" s="198"/>
      <c r="M360" s="203"/>
      <c r="N360" s="204"/>
      <c r="O360" s="204"/>
      <c r="P360" s="204"/>
      <c r="Q360" s="204"/>
      <c r="R360" s="204"/>
      <c r="S360" s="204"/>
      <c r="T360" s="205"/>
      <c r="U360" s="13"/>
      <c r="V360" s="13"/>
      <c r="W360" s="13"/>
      <c r="X360" s="13"/>
      <c r="Y360" s="13"/>
      <c r="Z360" s="13"/>
      <c r="AA360" s="13"/>
      <c r="AB360" s="13"/>
      <c r="AC360" s="13"/>
      <c r="AD360" s="13"/>
      <c r="AE360" s="13"/>
      <c r="AT360" s="199" t="s">
        <v>218</v>
      </c>
      <c r="AU360" s="199" t="s">
        <v>88</v>
      </c>
      <c r="AV360" s="13" t="s">
        <v>88</v>
      </c>
      <c r="AW360" s="13" t="s">
        <v>35</v>
      </c>
      <c r="AX360" s="13" t="s">
        <v>79</v>
      </c>
      <c r="AY360" s="199" t="s">
        <v>205</v>
      </c>
    </row>
    <row r="361" s="14" customFormat="1">
      <c r="A361" s="14"/>
      <c r="B361" s="206"/>
      <c r="C361" s="14"/>
      <c r="D361" s="192" t="s">
        <v>218</v>
      </c>
      <c r="E361" s="207" t="s">
        <v>1</v>
      </c>
      <c r="F361" s="208" t="s">
        <v>220</v>
      </c>
      <c r="G361" s="14"/>
      <c r="H361" s="209">
        <v>7.5999999999999996</v>
      </c>
      <c r="I361" s="210"/>
      <c r="J361" s="14"/>
      <c r="K361" s="14"/>
      <c r="L361" s="206"/>
      <c r="M361" s="211"/>
      <c r="N361" s="212"/>
      <c r="O361" s="212"/>
      <c r="P361" s="212"/>
      <c r="Q361" s="212"/>
      <c r="R361" s="212"/>
      <c r="S361" s="212"/>
      <c r="T361" s="213"/>
      <c r="U361" s="14"/>
      <c r="V361" s="14"/>
      <c r="W361" s="14"/>
      <c r="X361" s="14"/>
      <c r="Y361" s="14"/>
      <c r="Z361" s="14"/>
      <c r="AA361" s="14"/>
      <c r="AB361" s="14"/>
      <c r="AC361" s="14"/>
      <c r="AD361" s="14"/>
      <c r="AE361" s="14"/>
      <c r="AT361" s="207" t="s">
        <v>218</v>
      </c>
      <c r="AU361" s="207" t="s">
        <v>88</v>
      </c>
      <c r="AV361" s="14" t="s">
        <v>212</v>
      </c>
      <c r="AW361" s="14" t="s">
        <v>35</v>
      </c>
      <c r="AX361" s="14" t="s">
        <v>86</v>
      </c>
      <c r="AY361" s="207" t="s">
        <v>205</v>
      </c>
    </row>
    <row r="362" s="2" customFormat="1" ht="16.5" customHeight="1">
      <c r="A362" s="38"/>
      <c r="B362" s="179"/>
      <c r="C362" s="214" t="s">
        <v>953</v>
      </c>
      <c r="D362" s="214" t="s">
        <v>221</v>
      </c>
      <c r="E362" s="215" t="s">
        <v>954</v>
      </c>
      <c r="F362" s="216" t="s">
        <v>955</v>
      </c>
      <c r="G362" s="217" t="s">
        <v>297</v>
      </c>
      <c r="H362" s="218">
        <v>2.6600000000000001</v>
      </c>
      <c r="I362" s="219"/>
      <c r="J362" s="218">
        <f>ROUND(I362*H362,2)</f>
        <v>0</v>
      </c>
      <c r="K362" s="216" t="s">
        <v>211</v>
      </c>
      <c r="L362" s="220"/>
      <c r="M362" s="221" t="s">
        <v>1</v>
      </c>
      <c r="N362" s="222" t="s">
        <v>44</v>
      </c>
      <c r="O362" s="77"/>
      <c r="P362" s="188">
        <f>O362*H362</f>
        <v>0</v>
      </c>
      <c r="Q362" s="188">
        <v>0.001</v>
      </c>
      <c r="R362" s="188">
        <f>Q362*H362</f>
        <v>0.00266</v>
      </c>
      <c r="S362" s="188">
        <v>0</v>
      </c>
      <c r="T362" s="189">
        <f>S362*H362</f>
        <v>0</v>
      </c>
      <c r="U362" s="38"/>
      <c r="V362" s="38"/>
      <c r="W362" s="38"/>
      <c r="X362" s="38"/>
      <c r="Y362" s="38"/>
      <c r="Z362" s="38"/>
      <c r="AA362" s="38"/>
      <c r="AB362" s="38"/>
      <c r="AC362" s="38"/>
      <c r="AD362" s="38"/>
      <c r="AE362" s="38"/>
      <c r="AR362" s="190" t="s">
        <v>927</v>
      </c>
      <c r="AT362" s="190" t="s">
        <v>221</v>
      </c>
      <c r="AU362" s="190" t="s">
        <v>88</v>
      </c>
      <c r="AY362" s="19" t="s">
        <v>205</v>
      </c>
      <c r="BE362" s="191">
        <f>IF(N362="základní",J362,0)</f>
        <v>0</v>
      </c>
      <c r="BF362" s="191">
        <f>IF(N362="snížená",J362,0)</f>
        <v>0</v>
      </c>
      <c r="BG362" s="191">
        <f>IF(N362="zákl. přenesená",J362,0)</f>
        <v>0</v>
      </c>
      <c r="BH362" s="191">
        <f>IF(N362="sníž. přenesená",J362,0)</f>
        <v>0</v>
      </c>
      <c r="BI362" s="191">
        <f>IF(N362="nulová",J362,0)</f>
        <v>0</v>
      </c>
      <c r="BJ362" s="19" t="s">
        <v>86</v>
      </c>
      <c r="BK362" s="191">
        <f>ROUND(I362*H362,2)</f>
        <v>0</v>
      </c>
      <c r="BL362" s="19" t="s">
        <v>334</v>
      </c>
      <c r="BM362" s="190" t="s">
        <v>956</v>
      </c>
    </row>
    <row r="363" s="2" customFormat="1">
      <c r="A363" s="38"/>
      <c r="B363" s="39"/>
      <c r="C363" s="38"/>
      <c r="D363" s="192" t="s">
        <v>214</v>
      </c>
      <c r="E363" s="38"/>
      <c r="F363" s="193" t="s">
        <v>955</v>
      </c>
      <c r="G363" s="38"/>
      <c r="H363" s="38"/>
      <c r="I363" s="194"/>
      <c r="J363" s="38"/>
      <c r="K363" s="38"/>
      <c r="L363" s="39"/>
      <c r="M363" s="195"/>
      <c r="N363" s="196"/>
      <c r="O363" s="77"/>
      <c r="P363" s="77"/>
      <c r="Q363" s="77"/>
      <c r="R363" s="77"/>
      <c r="S363" s="77"/>
      <c r="T363" s="78"/>
      <c r="U363" s="38"/>
      <c r="V363" s="38"/>
      <c r="W363" s="38"/>
      <c r="X363" s="38"/>
      <c r="Y363" s="38"/>
      <c r="Z363" s="38"/>
      <c r="AA363" s="38"/>
      <c r="AB363" s="38"/>
      <c r="AC363" s="38"/>
      <c r="AD363" s="38"/>
      <c r="AE363" s="38"/>
      <c r="AT363" s="19" t="s">
        <v>214</v>
      </c>
      <c r="AU363" s="19" t="s">
        <v>88</v>
      </c>
    </row>
    <row r="364" s="2" customFormat="1">
      <c r="A364" s="38"/>
      <c r="B364" s="39"/>
      <c r="C364" s="38"/>
      <c r="D364" s="192" t="s">
        <v>216</v>
      </c>
      <c r="E364" s="38"/>
      <c r="F364" s="197" t="s">
        <v>957</v>
      </c>
      <c r="G364" s="38"/>
      <c r="H364" s="38"/>
      <c r="I364" s="194"/>
      <c r="J364" s="38"/>
      <c r="K364" s="38"/>
      <c r="L364" s="39"/>
      <c r="M364" s="195"/>
      <c r="N364" s="196"/>
      <c r="O364" s="77"/>
      <c r="P364" s="77"/>
      <c r="Q364" s="77"/>
      <c r="R364" s="77"/>
      <c r="S364" s="77"/>
      <c r="T364" s="78"/>
      <c r="U364" s="38"/>
      <c r="V364" s="38"/>
      <c r="W364" s="38"/>
      <c r="X364" s="38"/>
      <c r="Y364" s="38"/>
      <c r="Z364" s="38"/>
      <c r="AA364" s="38"/>
      <c r="AB364" s="38"/>
      <c r="AC364" s="38"/>
      <c r="AD364" s="38"/>
      <c r="AE364" s="38"/>
      <c r="AT364" s="19" t="s">
        <v>216</v>
      </c>
      <c r="AU364" s="19" t="s">
        <v>88</v>
      </c>
    </row>
    <row r="365" s="15" customFormat="1">
      <c r="A365" s="15"/>
      <c r="B365" s="223"/>
      <c r="C365" s="15"/>
      <c r="D365" s="192" t="s">
        <v>218</v>
      </c>
      <c r="E365" s="224" t="s">
        <v>1</v>
      </c>
      <c r="F365" s="225" t="s">
        <v>888</v>
      </c>
      <c r="G365" s="15"/>
      <c r="H365" s="224" t="s">
        <v>1</v>
      </c>
      <c r="I365" s="226"/>
      <c r="J365" s="15"/>
      <c r="K365" s="15"/>
      <c r="L365" s="223"/>
      <c r="M365" s="227"/>
      <c r="N365" s="228"/>
      <c r="O365" s="228"/>
      <c r="P365" s="228"/>
      <c r="Q365" s="228"/>
      <c r="R365" s="228"/>
      <c r="S365" s="228"/>
      <c r="T365" s="229"/>
      <c r="U365" s="15"/>
      <c r="V365" s="15"/>
      <c r="W365" s="15"/>
      <c r="X365" s="15"/>
      <c r="Y365" s="15"/>
      <c r="Z365" s="15"/>
      <c r="AA365" s="15"/>
      <c r="AB365" s="15"/>
      <c r="AC365" s="15"/>
      <c r="AD365" s="15"/>
      <c r="AE365" s="15"/>
      <c r="AT365" s="224" t="s">
        <v>218</v>
      </c>
      <c r="AU365" s="224" t="s">
        <v>88</v>
      </c>
      <c r="AV365" s="15" t="s">
        <v>86</v>
      </c>
      <c r="AW365" s="15" t="s">
        <v>35</v>
      </c>
      <c r="AX365" s="15" t="s">
        <v>79</v>
      </c>
      <c r="AY365" s="224" t="s">
        <v>205</v>
      </c>
    </row>
    <row r="366" s="13" customFormat="1">
      <c r="A366" s="13"/>
      <c r="B366" s="198"/>
      <c r="C366" s="13"/>
      <c r="D366" s="192" t="s">
        <v>218</v>
      </c>
      <c r="E366" s="199" t="s">
        <v>1</v>
      </c>
      <c r="F366" s="200" t="s">
        <v>958</v>
      </c>
      <c r="G366" s="13"/>
      <c r="H366" s="201">
        <v>2.6600000000000001</v>
      </c>
      <c r="I366" s="202"/>
      <c r="J366" s="13"/>
      <c r="K366" s="13"/>
      <c r="L366" s="198"/>
      <c r="M366" s="203"/>
      <c r="N366" s="204"/>
      <c r="O366" s="204"/>
      <c r="P366" s="204"/>
      <c r="Q366" s="204"/>
      <c r="R366" s="204"/>
      <c r="S366" s="204"/>
      <c r="T366" s="205"/>
      <c r="U366" s="13"/>
      <c r="V366" s="13"/>
      <c r="W366" s="13"/>
      <c r="X366" s="13"/>
      <c r="Y366" s="13"/>
      <c r="Z366" s="13"/>
      <c r="AA366" s="13"/>
      <c r="AB366" s="13"/>
      <c r="AC366" s="13"/>
      <c r="AD366" s="13"/>
      <c r="AE366" s="13"/>
      <c r="AT366" s="199" t="s">
        <v>218</v>
      </c>
      <c r="AU366" s="199" t="s">
        <v>88</v>
      </c>
      <c r="AV366" s="13" t="s">
        <v>88</v>
      </c>
      <c r="AW366" s="13" t="s">
        <v>35</v>
      </c>
      <c r="AX366" s="13" t="s">
        <v>79</v>
      </c>
      <c r="AY366" s="199" t="s">
        <v>205</v>
      </c>
    </row>
    <row r="367" s="14" customFormat="1">
      <c r="A367" s="14"/>
      <c r="B367" s="206"/>
      <c r="C367" s="14"/>
      <c r="D367" s="192" t="s">
        <v>218</v>
      </c>
      <c r="E367" s="207" t="s">
        <v>1</v>
      </c>
      <c r="F367" s="208" t="s">
        <v>220</v>
      </c>
      <c r="G367" s="14"/>
      <c r="H367" s="209">
        <v>2.6600000000000001</v>
      </c>
      <c r="I367" s="210"/>
      <c r="J367" s="14"/>
      <c r="K367" s="14"/>
      <c r="L367" s="206"/>
      <c r="M367" s="211"/>
      <c r="N367" s="212"/>
      <c r="O367" s="212"/>
      <c r="P367" s="212"/>
      <c r="Q367" s="212"/>
      <c r="R367" s="212"/>
      <c r="S367" s="212"/>
      <c r="T367" s="213"/>
      <c r="U367" s="14"/>
      <c r="V367" s="14"/>
      <c r="W367" s="14"/>
      <c r="X367" s="14"/>
      <c r="Y367" s="14"/>
      <c r="Z367" s="14"/>
      <c r="AA367" s="14"/>
      <c r="AB367" s="14"/>
      <c r="AC367" s="14"/>
      <c r="AD367" s="14"/>
      <c r="AE367" s="14"/>
      <c r="AT367" s="207" t="s">
        <v>218</v>
      </c>
      <c r="AU367" s="207" t="s">
        <v>88</v>
      </c>
      <c r="AV367" s="14" t="s">
        <v>212</v>
      </c>
      <c r="AW367" s="14" t="s">
        <v>35</v>
      </c>
      <c r="AX367" s="14" t="s">
        <v>86</v>
      </c>
      <c r="AY367" s="207" t="s">
        <v>205</v>
      </c>
    </row>
    <row r="368" s="12" customFormat="1" ht="22.8" customHeight="1">
      <c r="A368" s="12"/>
      <c r="B368" s="166"/>
      <c r="C368" s="12"/>
      <c r="D368" s="167" t="s">
        <v>78</v>
      </c>
      <c r="E368" s="177" t="s">
        <v>959</v>
      </c>
      <c r="F368" s="177" t="s">
        <v>960</v>
      </c>
      <c r="G368" s="12"/>
      <c r="H368" s="12"/>
      <c r="I368" s="169"/>
      <c r="J368" s="178">
        <f>BK368</f>
        <v>0</v>
      </c>
      <c r="K368" s="12"/>
      <c r="L368" s="166"/>
      <c r="M368" s="171"/>
      <c r="N368" s="172"/>
      <c r="O368" s="172"/>
      <c r="P368" s="173">
        <f>SUM(P369:P408)</f>
        <v>0</v>
      </c>
      <c r="Q368" s="172"/>
      <c r="R368" s="173">
        <f>SUM(R369:R408)</f>
        <v>1.01789</v>
      </c>
      <c r="S368" s="172"/>
      <c r="T368" s="174">
        <f>SUM(T369:T408)</f>
        <v>0</v>
      </c>
      <c r="U368" s="12"/>
      <c r="V368" s="12"/>
      <c r="W368" s="12"/>
      <c r="X368" s="12"/>
      <c r="Y368" s="12"/>
      <c r="Z368" s="12"/>
      <c r="AA368" s="12"/>
      <c r="AB368" s="12"/>
      <c r="AC368" s="12"/>
      <c r="AD368" s="12"/>
      <c r="AE368" s="12"/>
      <c r="AR368" s="167" t="s">
        <v>88</v>
      </c>
      <c r="AT368" s="175" t="s">
        <v>78</v>
      </c>
      <c r="AU368" s="175" t="s">
        <v>86</v>
      </c>
      <c r="AY368" s="167" t="s">
        <v>205</v>
      </c>
      <c r="BK368" s="176">
        <f>SUM(BK369:BK408)</f>
        <v>0</v>
      </c>
    </row>
    <row r="369" s="2" customFormat="1" ht="16.5" customHeight="1">
      <c r="A369" s="38"/>
      <c r="B369" s="179"/>
      <c r="C369" s="180" t="s">
        <v>961</v>
      </c>
      <c r="D369" s="180" t="s">
        <v>207</v>
      </c>
      <c r="E369" s="181" t="s">
        <v>962</v>
      </c>
      <c r="F369" s="182" t="s">
        <v>963</v>
      </c>
      <c r="G369" s="183" t="s">
        <v>297</v>
      </c>
      <c r="H369" s="184">
        <v>138.88999999999999</v>
      </c>
      <c r="I369" s="185"/>
      <c r="J369" s="184">
        <f>ROUND(I369*H369,2)</f>
        <v>0</v>
      </c>
      <c r="K369" s="182" t="s">
        <v>211</v>
      </c>
      <c r="L369" s="39"/>
      <c r="M369" s="186" t="s">
        <v>1</v>
      </c>
      <c r="N369" s="187" t="s">
        <v>44</v>
      </c>
      <c r="O369" s="77"/>
      <c r="P369" s="188">
        <f>O369*H369</f>
        <v>0</v>
      </c>
      <c r="Q369" s="188">
        <v>0.001</v>
      </c>
      <c r="R369" s="188">
        <f>Q369*H369</f>
        <v>0.13888999999999999</v>
      </c>
      <c r="S369" s="188">
        <v>0</v>
      </c>
      <c r="T369" s="189">
        <f>S369*H369</f>
        <v>0</v>
      </c>
      <c r="U369" s="38"/>
      <c r="V369" s="38"/>
      <c r="W369" s="38"/>
      <c r="X369" s="38"/>
      <c r="Y369" s="38"/>
      <c r="Z369" s="38"/>
      <c r="AA369" s="38"/>
      <c r="AB369" s="38"/>
      <c r="AC369" s="38"/>
      <c r="AD369" s="38"/>
      <c r="AE369" s="38"/>
      <c r="AR369" s="190" t="s">
        <v>334</v>
      </c>
      <c r="AT369" s="190" t="s">
        <v>207</v>
      </c>
      <c r="AU369" s="190" t="s">
        <v>88</v>
      </c>
      <c r="AY369" s="19" t="s">
        <v>205</v>
      </c>
      <c r="BE369" s="191">
        <f>IF(N369="základní",J369,0)</f>
        <v>0</v>
      </c>
      <c r="BF369" s="191">
        <f>IF(N369="snížená",J369,0)</f>
        <v>0</v>
      </c>
      <c r="BG369" s="191">
        <f>IF(N369="zákl. přenesená",J369,0)</f>
        <v>0</v>
      </c>
      <c r="BH369" s="191">
        <f>IF(N369="sníž. přenesená",J369,0)</f>
        <v>0</v>
      </c>
      <c r="BI369" s="191">
        <f>IF(N369="nulová",J369,0)</f>
        <v>0</v>
      </c>
      <c r="BJ369" s="19" t="s">
        <v>86</v>
      </c>
      <c r="BK369" s="191">
        <f>ROUND(I369*H369,2)</f>
        <v>0</v>
      </c>
      <c r="BL369" s="19" t="s">
        <v>334</v>
      </c>
      <c r="BM369" s="190" t="s">
        <v>964</v>
      </c>
    </row>
    <row r="370" s="15" customFormat="1">
      <c r="A370" s="15"/>
      <c r="B370" s="223"/>
      <c r="C370" s="15"/>
      <c r="D370" s="192" t="s">
        <v>218</v>
      </c>
      <c r="E370" s="224" t="s">
        <v>1</v>
      </c>
      <c r="F370" s="225" t="s">
        <v>965</v>
      </c>
      <c r="G370" s="15"/>
      <c r="H370" s="224" t="s">
        <v>1</v>
      </c>
      <c r="I370" s="226"/>
      <c r="J370" s="15"/>
      <c r="K370" s="15"/>
      <c r="L370" s="223"/>
      <c r="M370" s="227"/>
      <c r="N370" s="228"/>
      <c r="O370" s="228"/>
      <c r="P370" s="228"/>
      <c r="Q370" s="228"/>
      <c r="R370" s="228"/>
      <c r="S370" s="228"/>
      <c r="T370" s="229"/>
      <c r="U370" s="15"/>
      <c r="V370" s="15"/>
      <c r="W370" s="15"/>
      <c r="X370" s="15"/>
      <c r="Y370" s="15"/>
      <c r="Z370" s="15"/>
      <c r="AA370" s="15"/>
      <c r="AB370" s="15"/>
      <c r="AC370" s="15"/>
      <c r="AD370" s="15"/>
      <c r="AE370" s="15"/>
      <c r="AT370" s="224" t="s">
        <v>218</v>
      </c>
      <c r="AU370" s="224" t="s">
        <v>88</v>
      </c>
      <c r="AV370" s="15" t="s">
        <v>86</v>
      </c>
      <c r="AW370" s="15" t="s">
        <v>35</v>
      </c>
      <c r="AX370" s="15" t="s">
        <v>79</v>
      </c>
      <c r="AY370" s="224" t="s">
        <v>205</v>
      </c>
    </row>
    <row r="371" s="13" customFormat="1">
      <c r="A371" s="13"/>
      <c r="B371" s="198"/>
      <c r="C371" s="13"/>
      <c r="D371" s="192" t="s">
        <v>218</v>
      </c>
      <c r="E371" s="199" t="s">
        <v>1</v>
      </c>
      <c r="F371" s="200" t="s">
        <v>966</v>
      </c>
      <c r="G371" s="13"/>
      <c r="H371" s="201">
        <v>138.88999999999999</v>
      </c>
      <c r="I371" s="202"/>
      <c r="J371" s="13"/>
      <c r="K371" s="13"/>
      <c r="L371" s="198"/>
      <c r="M371" s="203"/>
      <c r="N371" s="204"/>
      <c r="O371" s="204"/>
      <c r="P371" s="204"/>
      <c r="Q371" s="204"/>
      <c r="R371" s="204"/>
      <c r="S371" s="204"/>
      <c r="T371" s="205"/>
      <c r="U371" s="13"/>
      <c r="V371" s="13"/>
      <c r="W371" s="13"/>
      <c r="X371" s="13"/>
      <c r="Y371" s="13"/>
      <c r="Z371" s="13"/>
      <c r="AA371" s="13"/>
      <c r="AB371" s="13"/>
      <c r="AC371" s="13"/>
      <c r="AD371" s="13"/>
      <c r="AE371" s="13"/>
      <c r="AT371" s="199" t="s">
        <v>218</v>
      </c>
      <c r="AU371" s="199" t="s">
        <v>88</v>
      </c>
      <c r="AV371" s="13" t="s">
        <v>88</v>
      </c>
      <c r="AW371" s="13" t="s">
        <v>35</v>
      </c>
      <c r="AX371" s="13" t="s">
        <v>79</v>
      </c>
      <c r="AY371" s="199" t="s">
        <v>205</v>
      </c>
    </row>
    <row r="372" s="14" customFormat="1">
      <c r="A372" s="14"/>
      <c r="B372" s="206"/>
      <c r="C372" s="14"/>
      <c r="D372" s="192" t="s">
        <v>218</v>
      </c>
      <c r="E372" s="207" t="s">
        <v>1</v>
      </c>
      <c r="F372" s="208" t="s">
        <v>220</v>
      </c>
      <c r="G372" s="14"/>
      <c r="H372" s="209">
        <v>138.88999999999999</v>
      </c>
      <c r="I372" s="210"/>
      <c r="J372" s="14"/>
      <c r="K372" s="14"/>
      <c r="L372" s="206"/>
      <c r="M372" s="211"/>
      <c r="N372" s="212"/>
      <c r="O372" s="212"/>
      <c r="P372" s="212"/>
      <c r="Q372" s="212"/>
      <c r="R372" s="212"/>
      <c r="S372" s="212"/>
      <c r="T372" s="213"/>
      <c r="U372" s="14"/>
      <c r="V372" s="14"/>
      <c r="W372" s="14"/>
      <c r="X372" s="14"/>
      <c r="Y372" s="14"/>
      <c r="Z372" s="14"/>
      <c r="AA372" s="14"/>
      <c r="AB372" s="14"/>
      <c r="AC372" s="14"/>
      <c r="AD372" s="14"/>
      <c r="AE372" s="14"/>
      <c r="AT372" s="207" t="s">
        <v>218</v>
      </c>
      <c r="AU372" s="207" t="s">
        <v>88</v>
      </c>
      <c r="AV372" s="14" t="s">
        <v>212</v>
      </c>
      <c r="AW372" s="14" t="s">
        <v>35</v>
      </c>
      <c r="AX372" s="14" t="s">
        <v>86</v>
      </c>
      <c r="AY372" s="207" t="s">
        <v>205</v>
      </c>
    </row>
    <row r="373" s="2" customFormat="1" ht="16.5" customHeight="1">
      <c r="A373" s="38"/>
      <c r="B373" s="179"/>
      <c r="C373" s="214" t="s">
        <v>967</v>
      </c>
      <c r="D373" s="214" t="s">
        <v>221</v>
      </c>
      <c r="E373" s="215" t="s">
        <v>968</v>
      </c>
      <c r="F373" s="216" t="s">
        <v>969</v>
      </c>
      <c r="G373" s="217" t="s">
        <v>346</v>
      </c>
      <c r="H373" s="218">
        <v>2</v>
      </c>
      <c r="I373" s="219"/>
      <c r="J373" s="218">
        <f>ROUND(I373*H373,2)</f>
        <v>0</v>
      </c>
      <c r="K373" s="216" t="s">
        <v>211</v>
      </c>
      <c r="L373" s="220"/>
      <c r="M373" s="221" t="s">
        <v>1</v>
      </c>
      <c r="N373" s="222" t="s">
        <v>44</v>
      </c>
      <c r="O373" s="77"/>
      <c r="P373" s="188">
        <f>O373*H373</f>
        <v>0</v>
      </c>
      <c r="Q373" s="188">
        <v>0</v>
      </c>
      <c r="R373" s="188">
        <f>Q373*H373</f>
        <v>0</v>
      </c>
      <c r="S373" s="188">
        <v>0</v>
      </c>
      <c r="T373" s="189">
        <f>S373*H373</f>
        <v>0</v>
      </c>
      <c r="U373" s="38"/>
      <c r="V373" s="38"/>
      <c r="W373" s="38"/>
      <c r="X373" s="38"/>
      <c r="Y373" s="38"/>
      <c r="Z373" s="38"/>
      <c r="AA373" s="38"/>
      <c r="AB373" s="38"/>
      <c r="AC373" s="38"/>
      <c r="AD373" s="38"/>
      <c r="AE373" s="38"/>
      <c r="AR373" s="190" t="s">
        <v>927</v>
      </c>
      <c r="AT373" s="190" t="s">
        <v>221</v>
      </c>
      <c r="AU373" s="190" t="s">
        <v>88</v>
      </c>
      <c r="AY373" s="19" t="s">
        <v>205</v>
      </c>
      <c r="BE373" s="191">
        <f>IF(N373="základní",J373,0)</f>
        <v>0</v>
      </c>
      <c r="BF373" s="191">
        <f>IF(N373="snížená",J373,0)</f>
        <v>0</v>
      </c>
      <c r="BG373" s="191">
        <f>IF(N373="zákl. přenesená",J373,0)</f>
        <v>0</v>
      </c>
      <c r="BH373" s="191">
        <f>IF(N373="sníž. přenesená",J373,0)</f>
        <v>0</v>
      </c>
      <c r="BI373" s="191">
        <f>IF(N373="nulová",J373,0)</f>
        <v>0</v>
      </c>
      <c r="BJ373" s="19" t="s">
        <v>86</v>
      </c>
      <c r="BK373" s="191">
        <f>ROUND(I373*H373,2)</f>
        <v>0</v>
      </c>
      <c r="BL373" s="19" t="s">
        <v>334</v>
      </c>
      <c r="BM373" s="190" t="s">
        <v>970</v>
      </c>
    </row>
    <row r="374" s="2" customFormat="1">
      <c r="A374" s="38"/>
      <c r="B374" s="39"/>
      <c r="C374" s="38"/>
      <c r="D374" s="192" t="s">
        <v>214</v>
      </c>
      <c r="E374" s="38"/>
      <c r="F374" s="193" t="s">
        <v>969</v>
      </c>
      <c r="G374" s="38"/>
      <c r="H374" s="38"/>
      <c r="I374" s="194"/>
      <c r="J374" s="38"/>
      <c r="K374" s="38"/>
      <c r="L374" s="39"/>
      <c r="M374" s="195"/>
      <c r="N374" s="196"/>
      <c r="O374" s="77"/>
      <c r="P374" s="77"/>
      <c r="Q374" s="77"/>
      <c r="R374" s="77"/>
      <c r="S374" s="77"/>
      <c r="T374" s="78"/>
      <c r="U374" s="38"/>
      <c r="V374" s="38"/>
      <c r="W374" s="38"/>
      <c r="X374" s="38"/>
      <c r="Y374" s="38"/>
      <c r="Z374" s="38"/>
      <c r="AA374" s="38"/>
      <c r="AB374" s="38"/>
      <c r="AC374" s="38"/>
      <c r="AD374" s="38"/>
      <c r="AE374" s="38"/>
      <c r="AT374" s="19" t="s">
        <v>214</v>
      </c>
      <c r="AU374" s="19" t="s">
        <v>88</v>
      </c>
    </row>
    <row r="375" s="15" customFormat="1">
      <c r="A375" s="15"/>
      <c r="B375" s="223"/>
      <c r="C375" s="15"/>
      <c r="D375" s="192" t="s">
        <v>218</v>
      </c>
      <c r="E375" s="224" t="s">
        <v>1</v>
      </c>
      <c r="F375" s="225" t="s">
        <v>971</v>
      </c>
      <c r="G375" s="15"/>
      <c r="H375" s="224" t="s">
        <v>1</v>
      </c>
      <c r="I375" s="226"/>
      <c r="J375" s="15"/>
      <c r="K375" s="15"/>
      <c r="L375" s="223"/>
      <c r="M375" s="227"/>
      <c r="N375" s="228"/>
      <c r="O375" s="228"/>
      <c r="P375" s="228"/>
      <c r="Q375" s="228"/>
      <c r="R375" s="228"/>
      <c r="S375" s="228"/>
      <c r="T375" s="229"/>
      <c r="U375" s="15"/>
      <c r="V375" s="15"/>
      <c r="W375" s="15"/>
      <c r="X375" s="15"/>
      <c r="Y375" s="15"/>
      <c r="Z375" s="15"/>
      <c r="AA375" s="15"/>
      <c r="AB375" s="15"/>
      <c r="AC375" s="15"/>
      <c r="AD375" s="15"/>
      <c r="AE375" s="15"/>
      <c r="AT375" s="224" t="s">
        <v>218</v>
      </c>
      <c r="AU375" s="224" t="s">
        <v>88</v>
      </c>
      <c r="AV375" s="15" t="s">
        <v>86</v>
      </c>
      <c r="AW375" s="15" t="s">
        <v>35</v>
      </c>
      <c r="AX375" s="15" t="s">
        <v>79</v>
      </c>
      <c r="AY375" s="224" t="s">
        <v>205</v>
      </c>
    </row>
    <row r="376" s="15" customFormat="1">
      <c r="A376" s="15"/>
      <c r="B376" s="223"/>
      <c r="C376" s="15"/>
      <c r="D376" s="192" t="s">
        <v>218</v>
      </c>
      <c r="E376" s="224" t="s">
        <v>1</v>
      </c>
      <c r="F376" s="225" t="s">
        <v>972</v>
      </c>
      <c r="G376" s="15"/>
      <c r="H376" s="224" t="s">
        <v>1</v>
      </c>
      <c r="I376" s="226"/>
      <c r="J376" s="15"/>
      <c r="K376" s="15"/>
      <c r="L376" s="223"/>
      <c r="M376" s="227"/>
      <c r="N376" s="228"/>
      <c r="O376" s="228"/>
      <c r="P376" s="228"/>
      <c r="Q376" s="228"/>
      <c r="R376" s="228"/>
      <c r="S376" s="228"/>
      <c r="T376" s="229"/>
      <c r="U376" s="15"/>
      <c r="V376" s="15"/>
      <c r="W376" s="15"/>
      <c r="X376" s="15"/>
      <c r="Y376" s="15"/>
      <c r="Z376" s="15"/>
      <c r="AA376" s="15"/>
      <c r="AB376" s="15"/>
      <c r="AC376" s="15"/>
      <c r="AD376" s="15"/>
      <c r="AE376" s="15"/>
      <c r="AT376" s="224" t="s">
        <v>218</v>
      </c>
      <c r="AU376" s="224" t="s">
        <v>88</v>
      </c>
      <c r="AV376" s="15" t="s">
        <v>86</v>
      </c>
      <c r="AW376" s="15" t="s">
        <v>35</v>
      </c>
      <c r="AX376" s="15" t="s">
        <v>79</v>
      </c>
      <c r="AY376" s="224" t="s">
        <v>205</v>
      </c>
    </row>
    <row r="377" s="13" customFormat="1">
      <c r="A377" s="13"/>
      <c r="B377" s="198"/>
      <c r="C377" s="13"/>
      <c r="D377" s="192" t="s">
        <v>218</v>
      </c>
      <c r="E377" s="199" t="s">
        <v>1</v>
      </c>
      <c r="F377" s="200" t="s">
        <v>973</v>
      </c>
      <c r="G377" s="13"/>
      <c r="H377" s="201">
        <v>2</v>
      </c>
      <c r="I377" s="202"/>
      <c r="J377" s="13"/>
      <c r="K377" s="13"/>
      <c r="L377" s="198"/>
      <c r="M377" s="203"/>
      <c r="N377" s="204"/>
      <c r="O377" s="204"/>
      <c r="P377" s="204"/>
      <c r="Q377" s="204"/>
      <c r="R377" s="204"/>
      <c r="S377" s="204"/>
      <c r="T377" s="205"/>
      <c r="U377" s="13"/>
      <c r="V377" s="13"/>
      <c r="W377" s="13"/>
      <c r="X377" s="13"/>
      <c r="Y377" s="13"/>
      <c r="Z377" s="13"/>
      <c r="AA377" s="13"/>
      <c r="AB377" s="13"/>
      <c r="AC377" s="13"/>
      <c r="AD377" s="13"/>
      <c r="AE377" s="13"/>
      <c r="AT377" s="199" t="s">
        <v>218</v>
      </c>
      <c r="AU377" s="199" t="s">
        <v>88</v>
      </c>
      <c r="AV377" s="13" t="s">
        <v>88</v>
      </c>
      <c r="AW377" s="13" t="s">
        <v>35</v>
      </c>
      <c r="AX377" s="13" t="s">
        <v>86</v>
      </c>
      <c r="AY377" s="199" t="s">
        <v>205</v>
      </c>
    </row>
    <row r="378" s="2" customFormat="1" ht="16.5" customHeight="1">
      <c r="A378" s="38"/>
      <c r="B378" s="179"/>
      <c r="C378" s="180" t="s">
        <v>974</v>
      </c>
      <c r="D378" s="180" t="s">
        <v>207</v>
      </c>
      <c r="E378" s="181" t="s">
        <v>975</v>
      </c>
      <c r="F378" s="182" t="s">
        <v>976</v>
      </c>
      <c r="G378" s="183" t="s">
        <v>297</v>
      </c>
      <c r="H378" s="184">
        <v>444.06</v>
      </c>
      <c r="I378" s="185"/>
      <c r="J378" s="184">
        <f>ROUND(I378*H378,2)</f>
        <v>0</v>
      </c>
      <c r="K378" s="182" t="s">
        <v>211</v>
      </c>
      <c r="L378" s="39"/>
      <c r="M378" s="186" t="s">
        <v>1</v>
      </c>
      <c r="N378" s="187" t="s">
        <v>44</v>
      </c>
      <c r="O378" s="77"/>
      <c r="P378" s="188">
        <f>O378*H378</f>
        <v>0</v>
      </c>
      <c r="Q378" s="188">
        <v>0.001</v>
      </c>
      <c r="R378" s="188">
        <f>Q378*H378</f>
        <v>0.44406000000000001</v>
      </c>
      <c r="S378" s="188">
        <v>0</v>
      </c>
      <c r="T378" s="189">
        <f>S378*H378</f>
        <v>0</v>
      </c>
      <c r="U378" s="38"/>
      <c r="V378" s="38"/>
      <c r="W378" s="38"/>
      <c r="X378" s="38"/>
      <c r="Y378" s="38"/>
      <c r="Z378" s="38"/>
      <c r="AA378" s="38"/>
      <c r="AB378" s="38"/>
      <c r="AC378" s="38"/>
      <c r="AD378" s="38"/>
      <c r="AE378" s="38"/>
      <c r="AR378" s="190" t="s">
        <v>334</v>
      </c>
      <c r="AT378" s="190" t="s">
        <v>207</v>
      </c>
      <c r="AU378" s="190" t="s">
        <v>88</v>
      </c>
      <c r="AY378" s="19" t="s">
        <v>205</v>
      </c>
      <c r="BE378" s="191">
        <f>IF(N378="základní",J378,0)</f>
        <v>0</v>
      </c>
      <c r="BF378" s="191">
        <f>IF(N378="snížená",J378,0)</f>
        <v>0</v>
      </c>
      <c r="BG378" s="191">
        <f>IF(N378="zákl. přenesená",J378,0)</f>
        <v>0</v>
      </c>
      <c r="BH378" s="191">
        <f>IF(N378="sníž. přenesená",J378,0)</f>
        <v>0</v>
      </c>
      <c r="BI378" s="191">
        <f>IF(N378="nulová",J378,0)</f>
        <v>0</v>
      </c>
      <c r="BJ378" s="19" t="s">
        <v>86</v>
      </c>
      <c r="BK378" s="191">
        <f>ROUND(I378*H378,2)</f>
        <v>0</v>
      </c>
      <c r="BL378" s="19" t="s">
        <v>334</v>
      </c>
      <c r="BM378" s="190" t="s">
        <v>977</v>
      </c>
    </row>
    <row r="379" s="2" customFormat="1">
      <c r="A379" s="38"/>
      <c r="B379" s="39"/>
      <c r="C379" s="38"/>
      <c r="D379" s="192" t="s">
        <v>216</v>
      </c>
      <c r="E379" s="38"/>
      <c r="F379" s="197" t="s">
        <v>978</v>
      </c>
      <c r="G379" s="38"/>
      <c r="H379" s="38"/>
      <c r="I379" s="194"/>
      <c r="J379" s="38"/>
      <c r="K379" s="38"/>
      <c r="L379" s="39"/>
      <c r="M379" s="195"/>
      <c r="N379" s="196"/>
      <c r="O379" s="77"/>
      <c r="P379" s="77"/>
      <c r="Q379" s="77"/>
      <c r="R379" s="77"/>
      <c r="S379" s="77"/>
      <c r="T379" s="78"/>
      <c r="U379" s="38"/>
      <c r="V379" s="38"/>
      <c r="W379" s="38"/>
      <c r="X379" s="38"/>
      <c r="Y379" s="38"/>
      <c r="Z379" s="38"/>
      <c r="AA379" s="38"/>
      <c r="AB379" s="38"/>
      <c r="AC379" s="38"/>
      <c r="AD379" s="38"/>
      <c r="AE379" s="38"/>
      <c r="AT379" s="19" t="s">
        <v>216</v>
      </c>
      <c r="AU379" s="19" t="s">
        <v>88</v>
      </c>
    </row>
    <row r="380" s="15" customFormat="1">
      <c r="A380" s="15"/>
      <c r="B380" s="223"/>
      <c r="C380" s="15"/>
      <c r="D380" s="192" t="s">
        <v>218</v>
      </c>
      <c r="E380" s="224" t="s">
        <v>1</v>
      </c>
      <c r="F380" s="225" t="s">
        <v>979</v>
      </c>
      <c r="G380" s="15"/>
      <c r="H380" s="224" t="s">
        <v>1</v>
      </c>
      <c r="I380" s="226"/>
      <c r="J380" s="15"/>
      <c r="K380" s="15"/>
      <c r="L380" s="223"/>
      <c r="M380" s="227"/>
      <c r="N380" s="228"/>
      <c r="O380" s="228"/>
      <c r="P380" s="228"/>
      <c r="Q380" s="228"/>
      <c r="R380" s="228"/>
      <c r="S380" s="228"/>
      <c r="T380" s="229"/>
      <c r="U380" s="15"/>
      <c r="V380" s="15"/>
      <c r="W380" s="15"/>
      <c r="X380" s="15"/>
      <c r="Y380" s="15"/>
      <c r="Z380" s="15"/>
      <c r="AA380" s="15"/>
      <c r="AB380" s="15"/>
      <c r="AC380" s="15"/>
      <c r="AD380" s="15"/>
      <c r="AE380" s="15"/>
      <c r="AT380" s="224" t="s">
        <v>218</v>
      </c>
      <c r="AU380" s="224" t="s">
        <v>88</v>
      </c>
      <c r="AV380" s="15" t="s">
        <v>86</v>
      </c>
      <c r="AW380" s="15" t="s">
        <v>35</v>
      </c>
      <c r="AX380" s="15" t="s">
        <v>79</v>
      </c>
      <c r="AY380" s="224" t="s">
        <v>205</v>
      </c>
    </row>
    <row r="381" s="13" customFormat="1">
      <c r="A381" s="13"/>
      <c r="B381" s="198"/>
      <c r="C381" s="13"/>
      <c r="D381" s="192" t="s">
        <v>218</v>
      </c>
      <c r="E381" s="199" t="s">
        <v>1</v>
      </c>
      <c r="F381" s="200" t="s">
        <v>980</v>
      </c>
      <c r="G381" s="13"/>
      <c r="H381" s="201">
        <v>444.06</v>
      </c>
      <c r="I381" s="202"/>
      <c r="J381" s="13"/>
      <c r="K381" s="13"/>
      <c r="L381" s="198"/>
      <c r="M381" s="203"/>
      <c r="N381" s="204"/>
      <c r="O381" s="204"/>
      <c r="P381" s="204"/>
      <c r="Q381" s="204"/>
      <c r="R381" s="204"/>
      <c r="S381" s="204"/>
      <c r="T381" s="205"/>
      <c r="U381" s="13"/>
      <c r="V381" s="13"/>
      <c r="W381" s="13"/>
      <c r="X381" s="13"/>
      <c r="Y381" s="13"/>
      <c r="Z381" s="13"/>
      <c r="AA381" s="13"/>
      <c r="AB381" s="13"/>
      <c r="AC381" s="13"/>
      <c r="AD381" s="13"/>
      <c r="AE381" s="13"/>
      <c r="AT381" s="199" t="s">
        <v>218</v>
      </c>
      <c r="AU381" s="199" t="s">
        <v>88</v>
      </c>
      <c r="AV381" s="13" t="s">
        <v>88</v>
      </c>
      <c r="AW381" s="13" t="s">
        <v>35</v>
      </c>
      <c r="AX381" s="13" t="s">
        <v>79</v>
      </c>
      <c r="AY381" s="199" t="s">
        <v>205</v>
      </c>
    </row>
    <row r="382" s="14" customFormat="1">
      <c r="A382" s="14"/>
      <c r="B382" s="206"/>
      <c r="C382" s="14"/>
      <c r="D382" s="192" t="s">
        <v>218</v>
      </c>
      <c r="E382" s="207" t="s">
        <v>1</v>
      </c>
      <c r="F382" s="208" t="s">
        <v>220</v>
      </c>
      <c r="G382" s="14"/>
      <c r="H382" s="209">
        <v>444.06</v>
      </c>
      <c r="I382" s="210"/>
      <c r="J382" s="14"/>
      <c r="K382" s="14"/>
      <c r="L382" s="206"/>
      <c r="M382" s="211"/>
      <c r="N382" s="212"/>
      <c r="O382" s="212"/>
      <c r="P382" s="212"/>
      <c r="Q382" s="212"/>
      <c r="R382" s="212"/>
      <c r="S382" s="212"/>
      <c r="T382" s="213"/>
      <c r="U382" s="14"/>
      <c r="V382" s="14"/>
      <c r="W382" s="14"/>
      <c r="X382" s="14"/>
      <c r="Y382" s="14"/>
      <c r="Z382" s="14"/>
      <c r="AA382" s="14"/>
      <c r="AB382" s="14"/>
      <c r="AC382" s="14"/>
      <c r="AD382" s="14"/>
      <c r="AE382" s="14"/>
      <c r="AT382" s="207" t="s">
        <v>218</v>
      </c>
      <c r="AU382" s="207" t="s">
        <v>88</v>
      </c>
      <c r="AV382" s="14" t="s">
        <v>212</v>
      </c>
      <c r="AW382" s="14" t="s">
        <v>35</v>
      </c>
      <c r="AX382" s="14" t="s">
        <v>86</v>
      </c>
      <c r="AY382" s="207" t="s">
        <v>205</v>
      </c>
    </row>
    <row r="383" s="2" customFormat="1" ht="16.5" customHeight="1">
      <c r="A383" s="38"/>
      <c r="B383" s="179"/>
      <c r="C383" s="180" t="s">
        <v>981</v>
      </c>
      <c r="D383" s="180" t="s">
        <v>207</v>
      </c>
      <c r="E383" s="181" t="s">
        <v>982</v>
      </c>
      <c r="F383" s="182" t="s">
        <v>983</v>
      </c>
      <c r="G383" s="183" t="s">
        <v>297</v>
      </c>
      <c r="H383" s="184">
        <v>64.409999999999997</v>
      </c>
      <c r="I383" s="185"/>
      <c r="J383" s="184">
        <f>ROUND(I383*H383,2)</f>
        <v>0</v>
      </c>
      <c r="K383" s="182" t="s">
        <v>211</v>
      </c>
      <c r="L383" s="39"/>
      <c r="M383" s="186" t="s">
        <v>1</v>
      </c>
      <c r="N383" s="187" t="s">
        <v>44</v>
      </c>
      <c r="O383" s="77"/>
      <c r="P383" s="188">
        <f>O383*H383</f>
        <v>0</v>
      </c>
      <c r="Q383" s="188">
        <v>0.001</v>
      </c>
      <c r="R383" s="188">
        <f>Q383*H383</f>
        <v>0.064409999999999995</v>
      </c>
      <c r="S383" s="188">
        <v>0</v>
      </c>
      <c r="T383" s="189">
        <f>S383*H383</f>
        <v>0</v>
      </c>
      <c r="U383" s="38"/>
      <c r="V383" s="38"/>
      <c r="W383" s="38"/>
      <c r="X383" s="38"/>
      <c r="Y383" s="38"/>
      <c r="Z383" s="38"/>
      <c r="AA383" s="38"/>
      <c r="AB383" s="38"/>
      <c r="AC383" s="38"/>
      <c r="AD383" s="38"/>
      <c r="AE383" s="38"/>
      <c r="AR383" s="190" t="s">
        <v>334</v>
      </c>
      <c r="AT383" s="190" t="s">
        <v>207</v>
      </c>
      <c r="AU383" s="190" t="s">
        <v>88</v>
      </c>
      <c r="AY383" s="19" t="s">
        <v>205</v>
      </c>
      <c r="BE383" s="191">
        <f>IF(N383="základní",J383,0)</f>
        <v>0</v>
      </c>
      <c r="BF383" s="191">
        <f>IF(N383="snížená",J383,0)</f>
        <v>0</v>
      </c>
      <c r="BG383" s="191">
        <f>IF(N383="zákl. přenesená",J383,0)</f>
        <v>0</v>
      </c>
      <c r="BH383" s="191">
        <f>IF(N383="sníž. přenesená",J383,0)</f>
        <v>0</v>
      </c>
      <c r="BI383" s="191">
        <f>IF(N383="nulová",J383,0)</f>
        <v>0</v>
      </c>
      <c r="BJ383" s="19" t="s">
        <v>86</v>
      </c>
      <c r="BK383" s="191">
        <f>ROUND(I383*H383,2)</f>
        <v>0</v>
      </c>
      <c r="BL383" s="19" t="s">
        <v>334</v>
      </c>
      <c r="BM383" s="190" t="s">
        <v>984</v>
      </c>
    </row>
    <row r="384" s="2" customFormat="1">
      <c r="A384" s="38"/>
      <c r="B384" s="39"/>
      <c r="C384" s="38"/>
      <c r="D384" s="192" t="s">
        <v>216</v>
      </c>
      <c r="E384" s="38"/>
      <c r="F384" s="197" t="s">
        <v>978</v>
      </c>
      <c r="G384" s="38"/>
      <c r="H384" s="38"/>
      <c r="I384" s="194"/>
      <c r="J384" s="38"/>
      <c r="K384" s="38"/>
      <c r="L384" s="39"/>
      <c r="M384" s="195"/>
      <c r="N384" s="196"/>
      <c r="O384" s="77"/>
      <c r="P384" s="77"/>
      <c r="Q384" s="77"/>
      <c r="R384" s="77"/>
      <c r="S384" s="77"/>
      <c r="T384" s="78"/>
      <c r="U384" s="38"/>
      <c r="V384" s="38"/>
      <c r="W384" s="38"/>
      <c r="X384" s="38"/>
      <c r="Y384" s="38"/>
      <c r="Z384" s="38"/>
      <c r="AA384" s="38"/>
      <c r="AB384" s="38"/>
      <c r="AC384" s="38"/>
      <c r="AD384" s="38"/>
      <c r="AE384" s="38"/>
      <c r="AT384" s="19" t="s">
        <v>216</v>
      </c>
      <c r="AU384" s="19" t="s">
        <v>88</v>
      </c>
    </row>
    <row r="385" s="15" customFormat="1">
      <c r="A385" s="15"/>
      <c r="B385" s="223"/>
      <c r="C385" s="15"/>
      <c r="D385" s="192" t="s">
        <v>218</v>
      </c>
      <c r="E385" s="224" t="s">
        <v>1</v>
      </c>
      <c r="F385" s="225" t="s">
        <v>985</v>
      </c>
      <c r="G385" s="15"/>
      <c r="H385" s="224" t="s">
        <v>1</v>
      </c>
      <c r="I385" s="226"/>
      <c r="J385" s="15"/>
      <c r="K385" s="15"/>
      <c r="L385" s="223"/>
      <c r="M385" s="227"/>
      <c r="N385" s="228"/>
      <c r="O385" s="228"/>
      <c r="P385" s="228"/>
      <c r="Q385" s="228"/>
      <c r="R385" s="228"/>
      <c r="S385" s="228"/>
      <c r="T385" s="229"/>
      <c r="U385" s="15"/>
      <c r="V385" s="15"/>
      <c r="W385" s="15"/>
      <c r="X385" s="15"/>
      <c r="Y385" s="15"/>
      <c r="Z385" s="15"/>
      <c r="AA385" s="15"/>
      <c r="AB385" s="15"/>
      <c r="AC385" s="15"/>
      <c r="AD385" s="15"/>
      <c r="AE385" s="15"/>
      <c r="AT385" s="224" t="s">
        <v>218</v>
      </c>
      <c r="AU385" s="224" t="s">
        <v>88</v>
      </c>
      <c r="AV385" s="15" t="s">
        <v>86</v>
      </c>
      <c r="AW385" s="15" t="s">
        <v>35</v>
      </c>
      <c r="AX385" s="15" t="s">
        <v>79</v>
      </c>
      <c r="AY385" s="224" t="s">
        <v>205</v>
      </c>
    </row>
    <row r="386" s="13" customFormat="1">
      <c r="A386" s="13"/>
      <c r="B386" s="198"/>
      <c r="C386" s="13"/>
      <c r="D386" s="192" t="s">
        <v>218</v>
      </c>
      <c r="E386" s="199" t="s">
        <v>1</v>
      </c>
      <c r="F386" s="200" t="s">
        <v>986</v>
      </c>
      <c r="G386" s="13"/>
      <c r="H386" s="201">
        <v>64.409999999999997</v>
      </c>
      <c r="I386" s="202"/>
      <c r="J386" s="13"/>
      <c r="K386" s="13"/>
      <c r="L386" s="198"/>
      <c r="M386" s="203"/>
      <c r="N386" s="204"/>
      <c r="O386" s="204"/>
      <c r="P386" s="204"/>
      <c r="Q386" s="204"/>
      <c r="R386" s="204"/>
      <c r="S386" s="204"/>
      <c r="T386" s="205"/>
      <c r="U386" s="13"/>
      <c r="V386" s="13"/>
      <c r="W386" s="13"/>
      <c r="X386" s="13"/>
      <c r="Y386" s="13"/>
      <c r="Z386" s="13"/>
      <c r="AA386" s="13"/>
      <c r="AB386" s="13"/>
      <c r="AC386" s="13"/>
      <c r="AD386" s="13"/>
      <c r="AE386" s="13"/>
      <c r="AT386" s="199" t="s">
        <v>218</v>
      </c>
      <c r="AU386" s="199" t="s">
        <v>88</v>
      </c>
      <c r="AV386" s="13" t="s">
        <v>88</v>
      </c>
      <c r="AW386" s="13" t="s">
        <v>35</v>
      </c>
      <c r="AX386" s="13" t="s">
        <v>79</v>
      </c>
      <c r="AY386" s="199" t="s">
        <v>205</v>
      </c>
    </row>
    <row r="387" s="14" customFormat="1">
      <c r="A387" s="14"/>
      <c r="B387" s="206"/>
      <c r="C387" s="14"/>
      <c r="D387" s="192" t="s">
        <v>218</v>
      </c>
      <c r="E387" s="207" t="s">
        <v>1</v>
      </c>
      <c r="F387" s="208" t="s">
        <v>220</v>
      </c>
      <c r="G387" s="14"/>
      <c r="H387" s="209">
        <v>64.409999999999997</v>
      </c>
      <c r="I387" s="210"/>
      <c r="J387" s="14"/>
      <c r="K387" s="14"/>
      <c r="L387" s="206"/>
      <c r="M387" s="211"/>
      <c r="N387" s="212"/>
      <c r="O387" s="212"/>
      <c r="P387" s="212"/>
      <c r="Q387" s="212"/>
      <c r="R387" s="212"/>
      <c r="S387" s="212"/>
      <c r="T387" s="213"/>
      <c r="U387" s="14"/>
      <c r="V387" s="14"/>
      <c r="W387" s="14"/>
      <c r="X387" s="14"/>
      <c r="Y387" s="14"/>
      <c r="Z387" s="14"/>
      <c r="AA387" s="14"/>
      <c r="AB387" s="14"/>
      <c r="AC387" s="14"/>
      <c r="AD387" s="14"/>
      <c r="AE387" s="14"/>
      <c r="AT387" s="207" t="s">
        <v>218</v>
      </c>
      <c r="AU387" s="207" t="s">
        <v>88</v>
      </c>
      <c r="AV387" s="14" t="s">
        <v>212</v>
      </c>
      <c r="AW387" s="14" t="s">
        <v>35</v>
      </c>
      <c r="AX387" s="14" t="s">
        <v>86</v>
      </c>
      <c r="AY387" s="207" t="s">
        <v>205</v>
      </c>
    </row>
    <row r="388" s="2" customFormat="1" ht="16.5" customHeight="1">
      <c r="A388" s="38"/>
      <c r="B388" s="179"/>
      <c r="C388" s="180" t="s">
        <v>987</v>
      </c>
      <c r="D388" s="180" t="s">
        <v>207</v>
      </c>
      <c r="E388" s="181" t="s">
        <v>988</v>
      </c>
      <c r="F388" s="182" t="s">
        <v>989</v>
      </c>
      <c r="G388" s="183" t="s">
        <v>297</v>
      </c>
      <c r="H388" s="184">
        <v>251.69999999999999</v>
      </c>
      <c r="I388" s="185"/>
      <c r="J388" s="184">
        <f>ROUND(I388*H388,2)</f>
        <v>0</v>
      </c>
      <c r="K388" s="182" t="s">
        <v>211</v>
      </c>
      <c r="L388" s="39"/>
      <c r="M388" s="186" t="s">
        <v>1</v>
      </c>
      <c r="N388" s="187" t="s">
        <v>44</v>
      </c>
      <c r="O388" s="77"/>
      <c r="P388" s="188">
        <f>O388*H388</f>
        <v>0</v>
      </c>
      <c r="Q388" s="188">
        <v>0.001</v>
      </c>
      <c r="R388" s="188">
        <f>Q388*H388</f>
        <v>0.25169999999999998</v>
      </c>
      <c r="S388" s="188">
        <v>0</v>
      </c>
      <c r="T388" s="189">
        <f>S388*H388</f>
        <v>0</v>
      </c>
      <c r="U388" s="38"/>
      <c r="V388" s="38"/>
      <c r="W388" s="38"/>
      <c r="X388" s="38"/>
      <c r="Y388" s="38"/>
      <c r="Z388" s="38"/>
      <c r="AA388" s="38"/>
      <c r="AB388" s="38"/>
      <c r="AC388" s="38"/>
      <c r="AD388" s="38"/>
      <c r="AE388" s="38"/>
      <c r="AR388" s="190" t="s">
        <v>334</v>
      </c>
      <c r="AT388" s="190" t="s">
        <v>207</v>
      </c>
      <c r="AU388" s="190" t="s">
        <v>88</v>
      </c>
      <c r="AY388" s="19" t="s">
        <v>205</v>
      </c>
      <c r="BE388" s="191">
        <f>IF(N388="základní",J388,0)</f>
        <v>0</v>
      </c>
      <c r="BF388" s="191">
        <f>IF(N388="snížená",J388,0)</f>
        <v>0</v>
      </c>
      <c r="BG388" s="191">
        <f>IF(N388="zákl. přenesená",J388,0)</f>
        <v>0</v>
      </c>
      <c r="BH388" s="191">
        <f>IF(N388="sníž. přenesená",J388,0)</f>
        <v>0</v>
      </c>
      <c r="BI388" s="191">
        <f>IF(N388="nulová",J388,0)</f>
        <v>0</v>
      </c>
      <c r="BJ388" s="19" t="s">
        <v>86</v>
      </c>
      <c r="BK388" s="191">
        <f>ROUND(I388*H388,2)</f>
        <v>0</v>
      </c>
      <c r="BL388" s="19" t="s">
        <v>334</v>
      </c>
      <c r="BM388" s="190" t="s">
        <v>990</v>
      </c>
    </row>
    <row r="389" s="2" customFormat="1">
      <c r="A389" s="38"/>
      <c r="B389" s="39"/>
      <c r="C389" s="38"/>
      <c r="D389" s="192" t="s">
        <v>216</v>
      </c>
      <c r="E389" s="38"/>
      <c r="F389" s="197" t="s">
        <v>978</v>
      </c>
      <c r="G389" s="38"/>
      <c r="H389" s="38"/>
      <c r="I389" s="194"/>
      <c r="J389" s="38"/>
      <c r="K389" s="38"/>
      <c r="L389" s="39"/>
      <c r="M389" s="195"/>
      <c r="N389" s="196"/>
      <c r="O389" s="77"/>
      <c r="P389" s="77"/>
      <c r="Q389" s="77"/>
      <c r="R389" s="77"/>
      <c r="S389" s="77"/>
      <c r="T389" s="78"/>
      <c r="U389" s="38"/>
      <c r="V389" s="38"/>
      <c r="W389" s="38"/>
      <c r="X389" s="38"/>
      <c r="Y389" s="38"/>
      <c r="Z389" s="38"/>
      <c r="AA389" s="38"/>
      <c r="AB389" s="38"/>
      <c r="AC389" s="38"/>
      <c r="AD389" s="38"/>
      <c r="AE389" s="38"/>
      <c r="AT389" s="19" t="s">
        <v>216</v>
      </c>
      <c r="AU389" s="19" t="s">
        <v>88</v>
      </c>
    </row>
    <row r="390" s="15" customFormat="1">
      <c r="A390" s="15"/>
      <c r="B390" s="223"/>
      <c r="C390" s="15"/>
      <c r="D390" s="192" t="s">
        <v>218</v>
      </c>
      <c r="E390" s="224" t="s">
        <v>1</v>
      </c>
      <c r="F390" s="225" t="s">
        <v>991</v>
      </c>
      <c r="G390" s="15"/>
      <c r="H390" s="224" t="s">
        <v>1</v>
      </c>
      <c r="I390" s="226"/>
      <c r="J390" s="15"/>
      <c r="K390" s="15"/>
      <c r="L390" s="223"/>
      <c r="M390" s="227"/>
      <c r="N390" s="228"/>
      <c r="O390" s="228"/>
      <c r="P390" s="228"/>
      <c r="Q390" s="228"/>
      <c r="R390" s="228"/>
      <c r="S390" s="228"/>
      <c r="T390" s="229"/>
      <c r="U390" s="15"/>
      <c r="V390" s="15"/>
      <c r="W390" s="15"/>
      <c r="X390" s="15"/>
      <c r="Y390" s="15"/>
      <c r="Z390" s="15"/>
      <c r="AA390" s="15"/>
      <c r="AB390" s="15"/>
      <c r="AC390" s="15"/>
      <c r="AD390" s="15"/>
      <c r="AE390" s="15"/>
      <c r="AT390" s="224" t="s">
        <v>218</v>
      </c>
      <c r="AU390" s="224" t="s">
        <v>88</v>
      </c>
      <c r="AV390" s="15" t="s">
        <v>86</v>
      </c>
      <c r="AW390" s="15" t="s">
        <v>35</v>
      </c>
      <c r="AX390" s="15" t="s">
        <v>79</v>
      </c>
      <c r="AY390" s="224" t="s">
        <v>205</v>
      </c>
    </row>
    <row r="391" s="15" customFormat="1">
      <c r="A391" s="15"/>
      <c r="B391" s="223"/>
      <c r="C391" s="15"/>
      <c r="D391" s="192" t="s">
        <v>218</v>
      </c>
      <c r="E391" s="224" t="s">
        <v>1</v>
      </c>
      <c r="F391" s="225" t="s">
        <v>879</v>
      </c>
      <c r="G391" s="15"/>
      <c r="H391" s="224" t="s">
        <v>1</v>
      </c>
      <c r="I391" s="226"/>
      <c r="J391" s="15"/>
      <c r="K391" s="15"/>
      <c r="L391" s="223"/>
      <c r="M391" s="227"/>
      <c r="N391" s="228"/>
      <c r="O391" s="228"/>
      <c r="P391" s="228"/>
      <c r="Q391" s="228"/>
      <c r="R391" s="228"/>
      <c r="S391" s="228"/>
      <c r="T391" s="229"/>
      <c r="U391" s="15"/>
      <c r="V391" s="15"/>
      <c r="W391" s="15"/>
      <c r="X391" s="15"/>
      <c r="Y391" s="15"/>
      <c r="Z391" s="15"/>
      <c r="AA391" s="15"/>
      <c r="AB391" s="15"/>
      <c r="AC391" s="15"/>
      <c r="AD391" s="15"/>
      <c r="AE391" s="15"/>
      <c r="AT391" s="224" t="s">
        <v>218</v>
      </c>
      <c r="AU391" s="224" t="s">
        <v>88</v>
      </c>
      <c r="AV391" s="15" t="s">
        <v>86</v>
      </c>
      <c r="AW391" s="15" t="s">
        <v>35</v>
      </c>
      <c r="AX391" s="15" t="s">
        <v>79</v>
      </c>
      <c r="AY391" s="224" t="s">
        <v>205</v>
      </c>
    </row>
    <row r="392" s="13" customFormat="1">
      <c r="A392" s="13"/>
      <c r="B392" s="198"/>
      <c r="C392" s="13"/>
      <c r="D392" s="192" t="s">
        <v>218</v>
      </c>
      <c r="E392" s="199" t="s">
        <v>1</v>
      </c>
      <c r="F392" s="200" t="s">
        <v>992</v>
      </c>
      <c r="G392" s="13"/>
      <c r="H392" s="201">
        <v>145.53999999999999</v>
      </c>
      <c r="I392" s="202"/>
      <c r="J392" s="13"/>
      <c r="K392" s="13"/>
      <c r="L392" s="198"/>
      <c r="M392" s="203"/>
      <c r="N392" s="204"/>
      <c r="O392" s="204"/>
      <c r="P392" s="204"/>
      <c r="Q392" s="204"/>
      <c r="R392" s="204"/>
      <c r="S392" s="204"/>
      <c r="T392" s="205"/>
      <c r="U392" s="13"/>
      <c r="V392" s="13"/>
      <c r="W392" s="13"/>
      <c r="X392" s="13"/>
      <c r="Y392" s="13"/>
      <c r="Z392" s="13"/>
      <c r="AA392" s="13"/>
      <c r="AB392" s="13"/>
      <c r="AC392" s="13"/>
      <c r="AD392" s="13"/>
      <c r="AE392" s="13"/>
      <c r="AT392" s="199" t="s">
        <v>218</v>
      </c>
      <c r="AU392" s="199" t="s">
        <v>88</v>
      </c>
      <c r="AV392" s="13" t="s">
        <v>88</v>
      </c>
      <c r="AW392" s="13" t="s">
        <v>35</v>
      </c>
      <c r="AX392" s="13" t="s">
        <v>79</v>
      </c>
      <c r="AY392" s="199" t="s">
        <v>205</v>
      </c>
    </row>
    <row r="393" s="15" customFormat="1">
      <c r="A393" s="15"/>
      <c r="B393" s="223"/>
      <c r="C393" s="15"/>
      <c r="D393" s="192" t="s">
        <v>218</v>
      </c>
      <c r="E393" s="224" t="s">
        <v>1</v>
      </c>
      <c r="F393" s="225" t="s">
        <v>881</v>
      </c>
      <c r="G393" s="15"/>
      <c r="H393" s="224" t="s">
        <v>1</v>
      </c>
      <c r="I393" s="226"/>
      <c r="J393" s="15"/>
      <c r="K393" s="15"/>
      <c r="L393" s="223"/>
      <c r="M393" s="227"/>
      <c r="N393" s="228"/>
      <c r="O393" s="228"/>
      <c r="P393" s="228"/>
      <c r="Q393" s="228"/>
      <c r="R393" s="228"/>
      <c r="S393" s="228"/>
      <c r="T393" s="229"/>
      <c r="U393" s="15"/>
      <c r="V393" s="15"/>
      <c r="W393" s="15"/>
      <c r="X393" s="15"/>
      <c r="Y393" s="15"/>
      <c r="Z393" s="15"/>
      <c r="AA393" s="15"/>
      <c r="AB393" s="15"/>
      <c r="AC393" s="15"/>
      <c r="AD393" s="15"/>
      <c r="AE393" s="15"/>
      <c r="AT393" s="224" t="s">
        <v>218</v>
      </c>
      <c r="AU393" s="224" t="s">
        <v>88</v>
      </c>
      <c r="AV393" s="15" t="s">
        <v>86</v>
      </c>
      <c r="AW393" s="15" t="s">
        <v>35</v>
      </c>
      <c r="AX393" s="15" t="s">
        <v>79</v>
      </c>
      <c r="AY393" s="224" t="s">
        <v>205</v>
      </c>
    </row>
    <row r="394" s="13" customFormat="1">
      <c r="A394" s="13"/>
      <c r="B394" s="198"/>
      <c r="C394" s="13"/>
      <c r="D394" s="192" t="s">
        <v>218</v>
      </c>
      <c r="E394" s="199" t="s">
        <v>1</v>
      </c>
      <c r="F394" s="200" t="s">
        <v>993</v>
      </c>
      <c r="G394" s="13"/>
      <c r="H394" s="201">
        <v>106.16</v>
      </c>
      <c r="I394" s="202"/>
      <c r="J394" s="13"/>
      <c r="K394" s="13"/>
      <c r="L394" s="198"/>
      <c r="M394" s="203"/>
      <c r="N394" s="204"/>
      <c r="O394" s="204"/>
      <c r="P394" s="204"/>
      <c r="Q394" s="204"/>
      <c r="R394" s="204"/>
      <c r="S394" s="204"/>
      <c r="T394" s="205"/>
      <c r="U394" s="13"/>
      <c r="V394" s="13"/>
      <c r="W394" s="13"/>
      <c r="X394" s="13"/>
      <c r="Y394" s="13"/>
      <c r="Z394" s="13"/>
      <c r="AA394" s="13"/>
      <c r="AB394" s="13"/>
      <c r="AC394" s="13"/>
      <c r="AD394" s="13"/>
      <c r="AE394" s="13"/>
      <c r="AT394" s="199" t="s">
        <v>218</v>
      </c>
      <c r="AU394" s="199" t="s">
        <v>88</v>
      </c>
      <c r="AV394" s="13" t="s">
        <v>88</v>
      </c>
      <c r="AW394" s="13" t="s">
        <v>35</v>
      </c>
      <c r="AX394" s="13" t="s">
        <v>79</v>
      </c>
      <c r="AY394" s="199" t="s">
        <v>205</v>
      </c>
    </row>
    <row r="395" s="14" customFormat="1">
      <c r="A395" s="14"/>
      <c r="B395" s="206"/>
      <c r="C395" s="14"/>
      <c r="D395" s="192" t="s">
        <v>218</v>
      </c>
      <c r="E395" s="207" t="s">
        <v>1</v>
      </c>
      <c r="F395" s="208" t="s">
        <v>220</v>
      </c>
      <c r="G395" s="14"/>
      <c r="H395" s="209">
        <v>251.69999999999999</v>
      </c>
      <c r="I395" s="210"/>
      <c r="J395" s="14"/>
      <c r="K395" s="14"/>
      <c r="L395" s="206"/>
      <c r="M395" s="211"/>
      <c r="N395" s="212"/>
      <c r="O395" s="212"/>
      <c r="P395" s="212"/>
      <c r="Q395" s="212"/>
      <c r="R395" s="212"/>
      <c r="S395" s="212"/>
      <c r="T395" s="213"/>
      <c r="U395" s="14"/>
      <c r="V395" s="14"/>
      <c r="W395" s="14"/>
      <c r="X395" s="14"/>
      <c r="Y395" s="14"/>
      <c r="Z395" s="14"/>
      <c r="AA395" s="14"/>
      <c r="AB395" s="14"/>
      <c r="AC395" s="14"/>
      <c r="AD395" s="14"/>
      <c r="AE395" s="14"/>
      <c r="AT395" s="207" t="s">
        <v>218</v>
      </c>
      <c r="AU395" s="207" t="s">
        <v>88</v>
      </c>
      <c r="AV395" s="14" t="s">
        <v>212</v>
      </c>
      <c r="AW395" s="14" t="s">
        <v>35</v>
      </c>
      <c r="AX395" s="14" t="s">
        <v>86</v>
      </c>
      <c r="AY395" s="207" t="s">
        <v>205</v>
      </c>
    </row>
    <row r="396" s="2" customFormat="1" ht="16.5" customHeight="1">
      <c r="A396" s="38"/>
      <c r="B396" s="179"/>
      <c r="C396" s="180" t="s">
        <v>994</v>
      </c>
      <c r="D396" s="180" t="s">
        <v>207</v>
      </c>
      <c r="E396" s="181" t="s">
        <v>995</v>
      </c>
      <c r="F396" s="182" t="s">
        <v>996</v>
      </c>
      <c r="G396" s="183" t="s">
        <v>297</v>
      </c>
      <c r="H396" s="184">
        <v>8.9000000000000004</v>
      </c>
      <c r="I396" s="185"/>
      <c r="J396" s="184">
        <f>ROUND(I396*H396,2)</f>
        <v>0</v>
      </c>
      <c r="K396" s="182" t="s">
        <v>211</v>
      </c>
      <c r="L396" s="39"/>
      <c r="M396" s="186" t="s">
        <v>1</v>
      </c>
      <c r="N396" s="187" t="s">
        <v>44</v>
      </c>
      <c r="O396" s="77"/>
      <c r="P396" s="188">
        <f>O396*H396</f>
        <v>0</v>
      </c>
      <c r="Q396" s="188">
        <v>0.001</v>
      </c>
      <c r="R396" s="188">
        <f>Q396*H396</f>
        <v>0.0088999999999999999</v>
      </c>
      <c r="S396" s="188">
        <v>0</v>
      </c>
      <c r="T396" s="189">
        <f>S396*H396</f>
        <v>0</v>
      </c>
      <c r="U396" s="38"/>
      <c r="V396" s="38"/>
      <c r="W396" s="38"/>
      <c r="X396" s="38"/>
      <c r="Y396" s="38"/>
      <c r="Z396" s="38"/>
      <c r="AA396" s="38"/>
      <c r="AB396" s="38"/>
      <c r="AC396" s="38"/>
      <c r="AD396" s="38"/>
      <c r="AE396" s="38"/>
      <c r="AR396" s="190" t="s">
        <v>334</v>
      </c>
      <c r="AT396" s="190" t="s">
        <v>207</v>
      </c>
      <c r="AU396" s="190" t="s">
        <v>88</v>
      </c>
      <c r="AY396" s="19" t="s">
        <v>205</v>
      </c>
      <c r="BE396" s="191">
        <f>IF(N396="základní",J396,0)</f>
        <v>0</v>
      </c>
      <c r="BF396" s="191">
        <f>IF(N396="snížená",J396,0)</f>
        <v>0</v>
      </c>
      <c r="BG396" s="191">
        <f>IF(N396="zákl. přenesená",J396,0)</f>
        <v>0</v>
      </c>
      <c r="BH396" s="191">
        <f>IF(N396="sníž. přenesená",J396,0)</f>
        <v>0</v>
      </c>
      <c r="BI396" s="191">
        <f>IF(N396="nulová",J396,0)</f>
        <v>0</v>
      </c>
      <c r="BJ396" s="19" t="s">
        <v>86</v>
      </c>
      <c r="BK396" s="191">
        <f>ROUND(I396*H396,2)</f>
        <v>0</v>
      </c>
      <c r="BL396" s="19" t="s">
        <v>334</v>
      </c>
      <c r="BM396" s="190" t="s">
        <v>997</v>
      </c>
    </row>
    <row r="397" s="2" customFormat="1">
      <c r="A397" s="38"/>
      <c r="B397" s="39"/>
      <c r="C397" s="38"/>
      <c r="D397" s="192" t="s">
        <v>216</v>
      </c>
      <c r="E397" s="38"/>
      <c r="F397" s="197" t="s">
        <v>998</v>
      </c>
      <c r="G397" s="38"/>
      <c r="H397" s="38"/>
      <c r="I397" s="194"/>
      <c r="J397" s="38"/>
      <c r="K397" s="38"/>
      <c r="L397" s="39"/>
      <c r="M397" s="195"/>
      <c r="N397" s="196"/>
      <c r="O397" s="77"/>
      <c r="P397" s="77"/>
      <c r="Q397" s="77"/>
      <c r="R397" s="77"/>
      <c r="S397" s="77"/>
      <c r="T397" s="78"/>
      <c r="U397" s="38"/>
      <c r="V397" s="38"/>
      <c r="W397" s="38"/>
      <c r="X397" s="38"/>
      <c r="Y397" s="38"/>
      <c r="Z397" s="38"/>
      <c r="AA397" s="38"/>
      <c r="AB397" s="38"/>
      <c r="AC397" s="38"/>
      <c r="AD397" s="38"/>
      <c r="AE397" s="38"/>
      <c r="AT397" s="19" t="s">
        <v>216</v>
      </c>
      <c r="AU397" s="19" t="s">
        <v>88</v>
      </c>
    </row>
    <row r="398" s="15" customFormat="1">
      <c r="A398" s="15"/>
      <c r="B398" s="223"/>
      <c r="C398" s="15"/>
      <c r="D398" s="192" t="s">
        <v>218</v>
      </c>
      <c r="E398" s="224" t="s">
        <v>1</v>
      </c>
      <c r="F398" s="225" t="s">
        <v>999</v>
      </c>
      <c r="G398" s="15"/>
      <c r="H398" s="224" t="s">
        <v>1</v>
      </c>
      <c r="I398" s="226"/>
      <c r="J398" s="15"/>
      <c r="K398" s="15"/>
      <c r="L398" s="223"/>
      <c r="M398" s="227"/>
      <c r="N398" s="228"/>
      <c r="O398" s="228"/>
      <c r="P398" s="228"/>
      <c r="Q398" s="228"/>
      <c r="R398" s="228"/>
      <c r="S398" s="228"/>
      <c r="T398" s="229"/>
      <c r="U398" s="15"/>
      <c r="V398" s="15"/>
      <c r="W398" s="15"/>
      <c r="X398" s="15"/>
      <c r="Y398" s="15"/>
      <c r="Z398" s="15"/>
      <c r="AA398" s="15"/>
      <c r="AB398" s="15"/>
      <c r="AC398" s="15"/>
      <c r="AD398" s="15"/>
      <c r="AE398" s="15"/>
      <c r="AT398" s="224" t="s">
        <v>218</v>
      </c>
      <c r="AU398" s="224" t="s">
        <v>88</v>
      </c>
      <c r="AV398" s="15" t="s">
        <v>86</v>
      </c>
      <c r="AW398" s="15" t="s">
        <v>35</v>
      </c>
      <c r="AX398" s="15" t="s">
        <v>79</v>
      </c>
      <c r="AY398" s="224" t="s">
        <v>205</v>
      </c>
    </row>
    <row r="399" s="13" customFormat="1">
      <c r="A399" s="13"/>
      <c r="B399" s="198"/>
      <c r="C399" s="13"/>
      <c r="D399" s="192" t="s">
        <v>218</v>
      </c>
      <c r="E399" s="199" t="s">
        <v>1</v>
      </c>
      <c r="F399" s="200" t="s">
        <v>1000</v>
      </c>
      <c r="G399" s="13"/>
      <c r="H399" s="201">
        <v>8.9000000000000004</v>
      </c>
      <c r="I399" s="202"/>
      <c r="J399" s="13"/>
      <c r="K399" s="13"/>
      <c r="L399" s="198"/>
      <c r="M399" s="203"/>
      <c r="N399" s="204"/>
      <c r="O399" s="204"/>
      <c r="P399" s="204"/>
      <c r="Q399" s="204"/>
      <c r="R399" s="204"/>
      <c r="S399" s="204"/>
      <c r="T399" s="205"/>
      <c r="U399" s="13"/>
      <c r="V399" s="13"/>
      <c r="W399" s="13"/>
      <c r="X399" s="13"/>
      <c r="Y399" s="13"/>
      <c r="Z399" s="13"/>
      <c r="AA399" s="13"/>
      <c r="AB399" s="13"/>
      <c r="AC399" s="13"/>
      <c r="AD399" s="13"/>
      <c r="AE399" s="13"/>
      <c r="AT399" s="199" t="s">
        <v>218</v>
      </c>
      <c r="AU399" s="199" t="s">
        <v>88</v>
      </c>
      <c r="AV399" s="13" t="s">
        <v>88</v>
      </c>
      <c r="AW399" s="13" t="s">
        <v>35</v>
      </c>
      <c r="AX399" s="13" t="s">
        <v>79</v>
      </c>
      <c r="AY399" s="199" t="s">
        <v>205</v>
      </c>
    </row>
    <row r="400" s="14" customFormat="1">
      <c r="A400" s="14"/>
      <c r="B400" s="206"/>
      <c r="C400" s="14"/>
      <c r="D400" s="192" t="s">
        <v>218</v>
      </c>
      <c r="E400" s="207" t="s">
        <v>1</v>
      </c>
      <c r="F400" s="208" t="s">
        <v>220</v>
      </c>
      <c r="G400" s="14"/>
      <c r="H400" s="209">
        <v>8.9000000000000004</v>
      </c>
      <c r="I400" s="210"/>
      <c r="J400" s="14"/>
      <c r="K400" s="14"/>
      <c r="L400" s="206"/>
      <c r="M400" s="211"/>
      <c r="N400" s="212"/>
      <c r="O400" s="212"/>
      <c r="P400" s="212"/>
      <c r="Q400" s="212"/>
      <c r="R400" s="212"/>
      <c r="S400" s="212"/>
      <c r="T400" s="213"/>
      <c r="U400" s="14"/>
      <c r="V400" s="14"/>
      <c r="W400" s="14"/>
      <c r="X400" s="14"/>
      <c r="Y400" s="14"/>
      <c r="Z400" s="14"/>
      <c r="AA400" s="14"/>
      <c r="AB400" s="14"/>
      <c r="AC400" s="14"/>
      <c r="AD400" s="14"/>
      <c r="AE400" s="14"/>
      <c r="AT400" s="207" t="s">
        <v>218</v>
      </c>
      <c r="AU400" s="207" t="s">
        <v>88</v>
      </c>
      <c r="AV400" s="14" t="s">
        <v>212</v>
      </c>
      <c r="AW400" s="14" t="s">
        <v>35</v>
      </c>
      <c r="AX400" s="14" t="s">
        <v>86</v>
      </c>
      <c r="AY400" s="207" t="s">
        <v>205</v>
      </c>
    </row>
    <row r="401" s="2" customFormat="1" ht="16.5" customHeight="1">
      <c r="A401" s="38"/>
      <c r="B401" s="179"/>
      <c r="C401" s="180" t="s">
        <v>1001</v>
      </c>
      <c r="D401" s="180" t="s">
        <v>207</v>
      </c>
      <c r="E401" s="181" t="s">
        <v>1002</v>
      </c>
      <c r="F401" s="182" t="s">
        <v>1003</v>
      </c>
      <c r="G401" s="183" t="s">
        <v>297</v>
      </c>
      <c r="H401" s="184">
        <v>109.93000000000001</v>
      </c>
      <c r="I401" s="185"/>
      <c r="J401" s="184">
        <f>ROUND(I401*H401,2)</f>
        <v>0</v>
      </c>
      <c r="K401" s="182" t="s">
        <v>211</v>
      </c>
      <c r="L401" s="39"/>
      <c r="M401" s="186" t="s">
        <v>1</v>
      </c>
      <c r="N401" s="187" t="s">
        <v>44</v>
      </c>
      <c r="O401" s="77"/>
      <c r="P401" s="188">
        <f>O401*H401</f>
        <v>0</v>
      </c>
      <c r="Q401" s="188">
        <v>0.001</v>
      </c>
      <c r="R401" s="188">
        <f>Q401*H401</f>
        <v>0.10993000000000001</v>
      </c>
      <c r="S401" s="188">
        <v>0</v>
      </c>
      <c r="T401" s="189">
        <f>S401*H401</f>
        <v>0</v>
      </c>
      <c r="U401" s="38"/>
      <c r="V401" s="38"/>
      <c r="W401" s="38"/>
      <c r="X401" s="38"/>
      <c r="Y401" s="38"/>
      <c r="Z401" s="38"/>
      <c r="AA401" s="38"/>
      <c r="AB401" s="38"/>
      <c r="AC401" s="38"/>
      <c r="AD401" s="38"/>
      <c r="AE401" s="38"/>
      <c r="AR401" s="190" t="s">
        <v>334</v>
      </c>
      <c r="AT401" s="190" t="s">
        <v>207</v>
      </c>
      <c r="AU401" s="190" t="s">
        <v>88</v>
      </c>
      <c r="AY401" s="19" t="s">
        <v>205</v>
      </c>
      <c r="BE401" s="191">
        <f>IF(N401="základní",J401,0)</f>
        <v>0</v>
      </c>
      <c r="BF401" s="191">
        <f>IF(N401="snížená",J401,0)</f>
        <v>0</v>
      </c>
      <c r="BG401" s="191">
        <f>IF(N401="zákl. přenesená",J401,0)</f>
        <v>0</v>
      </c>
      <c r="BH401" s="191">
        <f>IF(N401="sníž. přenesená",J401,0)</f>
        <v>0</v>
      </c>
      <c r="BI401" s="191">
        <f>IF(N401="nulová",J401,0)</f>
        <v>0</v>
      </c>
      <c r="BJ401" s="19" t="s">
        <v>86</v>
      </c>
      <c r="BK401" s="191">
        <f>ROUND(I401*H401,2)</f>
        <v>0</v>
      </c>
      <c r="BL401" s="19" t="s">
        <v>334</v>
      </c>
      <c r="BM401" s="190" t="s">
        <v>1004</v>
      </c>
    </row>
    <row r="402" s="2" customFormat="1">
      <c r="A402" s="38"/>
      <c r="B402" s="39"/>
      <c r="C402" s="38"/>
      <c r="D402" s="192" t="s">
        <v>216</v>
      </c>
      <c r="E402" s="38"/>
      <c r="F402" s="197" t="s">
        <v>978</v>
      </c>
      <c r="G402" s="38"/>
      <c r="H402" s="38"/>
      <c r="I402" s="194"/>
      <c r="J402" s="38"/>
      <c r="K402" s="38"/>
      <c r="L402" s="39"/>
      <c r="M402" s="195"/>
      <c r="N402" s="196"/>
      <c r="O402" s="77"/>
      <c r="P402" s="77"/>
      <c r="Q402" s="77"/>
      <c r="R402" s="77"/>
      <c r="S402" s="77"/>
      <c r="T402" s="78"/>
      <c r="U402" s="38"/>
      <c r="V402" s="38"/>
      <c r="W402" s="38"/>
      <c r="X402" s="38"/>
      <c r="Y402" s="38"/>
      <c r="Z402" s="38"/>
      <c r="AA402" s="38"/>
      <c r="AB402" s="38"/>
      <c r="AC402" s="38"/>
      <c r="AD402" s="38"/>
      <c r="AE402" s="38"/>
      <c r="AT402" s="19" t="s">
        <v>216</v>
      </c>
      <c r="AU402" s="19" t="s">
        <v>88</v>
      </c>
    </row>
    <row r="403" s="15" customFormat="1">
      <c r="A403" s="15"/>
      <c r="B403" s="223"/>
      <c r="C403" s="15"/>
      <c r="D403" s="192" t="s">
        <v>218</v>
      </c>
      <c r="E403" s="224" t="s">
        <v>1</v>
      </c>
      <c r="F403" s="225" t="s">
        <v>1005</v>
      </c>
      <c r="G403" s="15"/>
      <c r="H403" s="224" t="s">
        <v>1</v>
      </c>
      <c r="I403" s="226"/>
      <c r="J403" s="15"/>
      <c r="K403" s="15"/>
      <c r="L403" s="223"/>
      <c r="M403" s="227"/>
      <c r="N403" s="228"/>
      <c r="O403" s="228"/>
      <c r="P403" s="228"/>
      <c r="Q403" s="228"/>
      <c r="R403" s="228"/>
      <c r="S403" s="228"/>
      <c r="T403" s="229"/>
      <c r="U403" s="15"/>
      <c r="V403" s="15"/>
      <c r="W403" s="15"/>
      <c r="X403" s="15"/>
      <c r="Y403" s="15"/>
      <c r="Z403" s="15"/>
      <c r="AA403" s="15"/>
      <c r="AB403" s="15"/>
      <c r="AC403" s="15"/>
      <c r="AD403" s="15"/>
      <c r="AE403" s="15"/>
      <c r="AT403" s="224" t="s">
        <v>218</v>
      </c>
      <c r="AU403" s="224" t="s">
        <v>88</v>
      </c>
      <c r="AV403" s="15" t="s">
        <v>86</v>
      </c>
      <c r="AW403" s="15" t="s">
        <v>35</v>
      </c>
      <c r="AX403" s="15" t="s">
        <v>79</v>
      </c>
      <c r="AY403" s="224" t="s">
        <v>205</v>
      </c>
    </row>
    <row r="404" s="13" customFormat="1">
      <c r="A404" s="13"/>
      <c r="B404" s="198"/>
      <c r="C404" s="13"/>
      <c r="D404" s="192" t="s">
        <v>218</v>
      </c>
      <c r="E404" s="199" t="s">
        <v>1</v>
      </c>
      <c r="F404" s="200" t="s">
        <v>1006</v>
      </c>
      <c r="G404" s="13"/>
      <c r="H404" s="201">
        <v>109.93000000000001</v>
      </c>
      <c r="I404" s="202"/>
      <c r="J404" s="13"/>
      <c r="K404" s="13"/>
      <c r="L404" s="198"/>
      <c r="M404" s="203"/>
      <c r="N404" s="204"/>
      <c r="O404" s="204"/>
      <c r="P404" s="204"/>
      <c r="Q404" s="204"/>
      <c r="R404" s="204"/>
      <c r="S404" s="204"/>
      <c r="T404" s="205"/>
      <c r="U404" s="13"/>
      <c r="V404" s="13"/>
      <c r="W404" s="13"/>
      <c r="X404" s="13"/>
      <c r="Y404" s="13"/>
      <c r="Z404" s="13"/>
      <c r="AA404" s="13"/>
      <c r="AB404" s="13"/>
      <c r="AC404" s="13"/>
      <c r="AD404" s="13"/>
      <c r="AE404" s="13"/>
      <c r="AT404" s="199" t="s">
        <v>218</v>
      </c>
      <c r="AU404" s="199" t="s">
        <v>88</v>
      </c>
      <c r="AV404" s="13" t="s">
        <v>88</v>
      </c>
      <c r="AW404" s="13" t="s">
        <v>35</v>
      </c>
      <c r="AX404" s="13" t="s">
        <v>79</v>
      </c>
      <c r="AY404" s="199" t="s">
        <v>205</v>
      </c>
    </row>
    <row r="405" s="14" customFormat="1">
      <c r="A405" s="14"/>
      <c r="B405" s="206"/>
      <c r="C405" s="14"/>
      <c r="D405" s="192" t="s">
        <v>218</v>
      </c>
      <c r="E405" s="207" t="s">
        <v>1</v>
      </c>
      <c r="F405" s="208" t="s">
        <v>220</v>
      </c>
      <c r="G405" s="14"/>
      <c r="H405" s="209">
        <v>109.93000000000001</v>
      </c>
      <c r="I405" s="210"/>
      <c r="J405" s="14"/>
      <c r="K405" s="14"/>
      <c r="L405" s="206"/>
      <c r="M405" s="211"/>
      <c r="N405" s="212"/>
      <c r="O405" s="212"/>
      <c r="P405" s="212"/>
      <c r="Q405" s="212"/>
      <c r="R405" s="212"/>
      <c r="S405" s="212"/>
      <c r="T405" s="213"/>
      <c r="U405" s="14"/>
      <c r="V405" s="14"/>
      <c r="W405" s="14"/>
      <c r="X405" s="14"/>
      <c r="Y405" s="14"/>
      <c r="Z405" s="14"/>
      <c r="AA405" s="14"/>
      <c r="AB405" s="14"/>
      <c r="AC405" s="14"/>
      <c r="AD405" s="14"/>
      <c r="AE405" s="14"/>
      <c r="AT405" s="207" t="s">
        <v>218</v>
      </c>
      <c r="AU405" s="207" t="s">
        <v>88</v>
      </c>
      <c r="AV405" s="14" t="s">
        <v>212</v>
      </c>
      <c r="AW405" s="14" t="s">
        <v>35</v>
      </c>
      <c r="AX405" s="14" t="s">
        <v>86</v>
      </c>
      <c r="AY405" s="207" t="s">
        <v>205</v>
      </c>
    </row>
    <row r="406" s="2" customFormat="1" ht="24.15" customHeight="1">
      <c r="A406" s="38"/>
      <c r="B406" s="179"/>
      <c r="C406" s="180" t="s">
        <v>1007</v>
      </c>
      <c r="D406" s="180" t="s">
        <v>207</v>
      </c>
      <c r="E406" s="181" t="s">
        <v>1008</v>
      </c>
      <c r="F406" s="182" t="s">
        <v>1009</v>
      </c>
      <c r="G406" s="183" t="s">
        <v>224</v>
      </c>
      <c r="H406" s="184">
        <v>1.02</v>
      </c>
      <c r="I406" s="185"/>
      <c r="J406" s="184">
        <f>ROUND(I406*H406,2)</f>
        <v>0</v>
      </c>
      <c r="K406" s="182" t="s">
        <v>234</v>
      </c>
      <c r="L406" s="39"/>
      <c r="M406" s="186" t="s">
        <v>1</v>
      </c>
      <c r="N406" s="187" t="s">
        <v>44</v>
      </c>
      <c r="O406" s="77"/>
      <c r="P406" s="188">
        <f>O406*H406</f>
        <v>0</v>
      </c>
      <c r="Q406" s="188">
        <v>0</v>
      </c>
      <c r="R406" s="188">
        <f>Q406*H406</f>
        <v>0</v>
      </c>
      <c r="S406" s="188">
        <v>0</v>
      </c>
      <c r="T406" s="189">
        <f>S406*H406</f>
        <v>0</v>
      </c>
      <c r="U406" s="38"/>
      <c r="V406" s="38"/>
      <c r="W406" s="38"/>
      <c r="X406" s="38"/>
      <c r="Y406" s="38"/>
      <c r="Z406" s="38"/>
      <c r="AA406" s="38"/>
      <c r="AB406" s="38"/>
      <c r="AC406" s="38"/>
      <c r="AD406" s="38"/>
      <c r="AE406" s="38"/>
      <c r="AR406" s="190" t="s">
        <v>334</v>
      </c>
      <c r="AT406" s="190" t="s">
        <v>207</v>
      </c>
      <c r="AU406" s="190" t="s">
        <v>88</v>
      </c>
      <c r="AY406" s="19" t="s">
        <v>205</v>
      </c>
      <c r="BE406" s="191">
        <f>IF(N406="základní",J406,0)</f>
        <v>0</v>
      </c>
      <c r="BF406" s="191">
        <f>IF(N406="snížená",J406,0)</f>
        <v>0</v>
      </c>
      <c r="BG406" s="191">
        <f>IF(N406="zákl. přenesená",J406,0)</f>
        <v>0</v>
      </c>
      <c r="BH406" s="191">
        <f>IF(N406="sníž. přenesená",J406,0)</f>
        <v>0</v>
      </c>
      <c r="BI406" s="191">
        <f>IF(N406="nulová",J406,0)</f>
        <v>0</v>
      </c>
      <c r="BJ406" s="19" t="s">
        <v>86</v>
      </c>
      <c r="BK406" s="191">
        <f>ROUND(I406*H406,2)</f>
        <v>0</v>
      </c>
      <c r="BL406" s="19" t="s">
        <v>334</v>
      </c>
      <c r="BM406" s="190" t="s">
        <v>1010</v>
      </c>
    </row>
    <row r="407" s="2" customFormat="1">
      <c r="A407" s="38"/>
      <c r="B407" s="39"/>
      <c r="C407" s="38"/>
      <c r="D407" s="192" t="s">
        <v>214</v>
      </c>
      <c r="E407" s="38"/>
      <c r="F407" s="193" t="s">
        <v>1011</v>
      </c>
      <c r="G407" s="38"/>
      <c r="H407" s="38"/>
      <c r="I407" s="194"/>
      <c r="J407" s="38"/>
      <c r="K407" s="38"/>
      <c r="L407" s="39"/>
      <c r="M407" s="195"/>
      <c r="N407" s="196"/>
      <c r="O407" s="77"/>
      <c r="P407" s="77"/>
      <c r="Q407" s="77"/>
      <c r="R407" s="77"/>
      <c r="S407" s="77"/>
      <c r="T407" s="78"/>
      <c r="U407" s="38"/>
      <c r="V407" s="38"/>
      <c r="W407" s="38"/>
      <c r="X407" s="38"/>
      <c r="Y407" s="38"/>
      <c r="Z407" s="38"/>
      <c r="AA407" s="38"/>
      <c r="AB407" s="38"/>
      <c r="AC407" s="38"/>
      <c r="AD407" s="38"/>
      <c r="AE407" s="38"/>
      <c r="AT407" s="19" t="s">
        <v>214</v>
      </c>
      <c r="AU407" s="19" t="s">
        <v>88</v>
      </c>
    </row>
    <row r="408" s="2" customFormat="1">
      <c r="A408" s="38"/>
      <c r="B408" s="39"/>
      <c r="C408" s="38"/>
      <c r="D408" s="192" t="s">
        <v>237</v>
      </c>
      <c r="E408" s="38"/>
      <c r="F408" s="197" t="s">
        <v>1012</v>
      </c>
      <c r="G408" s="38"/>
      <c r="H408" s="38"/>
      <c r="I408" s="194"/>
      <c r="J408" s="38"/>
      <c r="K408" s="38"/>
      <c r="L408" s="39"/>
      <c r="M408" s="195"/>
      <c r="N408" s="196"/>
      <c r="O408" s="77"/>
      <c r="P408" s="77"/>
      <c r="Q408" s="77"/>
      <c r="R408" s="77"/>
      <c r="S408" s="77"/>
      <c r="T408" s="78"/>
      <c r="U408" s="38"/>
      <c r="V408" s="38"/>
      <c r="W408" s="38"/>
      <c r="X408" s="38"/>
      <c r="Y408" s="38"/>
      <c r="Z408" s="38"/>
      <c r="AA408" s="38"/>
      <c r="AB408" s="38"/>
      <c r="AC408" s="38"/>
      <c r="AD408" s="38"/>
      <c r="AE408" s="38"/>
      <c r="AT408" s="19" t="s">
        <v>237</v>
      </c>
      <c r="AU408" s="19" t="s">
        <v>88</v>
      </c>
    </row>
    <row r="409" s="12" customFormat="1" ht="22.8" customHeight="1">
      <c r="A409" s="12"/>
      <c r="B409" s="166"/>
      <c r="C409" s="12"/>
      <c r="D409" s="167" t="s">
        <v>78</v>
      </c>
      <c r="E409" s="177" t="s">
        <v>1013</v>
      </c>
      <c r="F409" s="177" t="s">
        <v>1014</v>
      </c>
      <c r="G409" s="12"/>
      <c r="H409" s="12"/>
      <c r="I409" s="169"/>
      <c r="J409" s="178">
        <f>BK409</f>
        <v>0</v>
      </c>
      <c r="K409" s="12"/>
      <c r="L409" s="166"/>
      <c r="M409" s="171"/>
      <c r="N409" s="172"/>
      <c r="O409" s="172"/>
      <c r="P409" s="173">
        <f>SUM(P410:P430)</f>
        <v>0</v>
      </c>
      <c r="Q409" s="172"/>
      <c r="R409" s="173">
        <f>SUM(R410:R430)</f>
        <v>0</v>
      </c>
      <c r="S409" s="172"/>
      <c r="T409" s="174">
        <f>SUM(T410:T430)</f>
        <v>0</v>
      </c>
      <c r="U409" s="12"/>
      <c r="V409" s="12"/>
      <c r="W409" s="12"/>
      <c r="X409" s="12"/>
      <c r="Y409" s="12"/>
      <c r="Z409" s="12"/>
      <c r="AA409" s="12"/>
      <c r="AB409" s="12"/>
      <c r="AC409" s="12"/>
      <c r="AD409" s="12"/>
      <c r="AE409" s="12"/>
      <c r="AR409" s="167" t="s">
        <v>88</v>
      </c>
      <c r="AT409" s="175" t="s">
        <v>78</v>
      </c>
      <c r="AU409" s="175" t="s">
        <v>86</v>
      </c>
      <c r="AY409" s="167" t="s">
        <v>205</v>
      </c>
      <c r="BK409" s="176">
        <f>SUM(BK410:BK430)</f>
        <v>0</v>
      </c>
    </row>
    <row r="410" s="2" customFormat="1" ht="16.5" customHeight="1">
      <c r="A410" s="38"/>
      <c r="B410" s="179"/>
      <c r="C410" s="180" t="s">
        <v>1015</v>
      </c>
      <c r="D410" s="180" t="s">
        <v>207</v>
      </c>
      <c r="E410" s="181" t="s">
        <v>1016</v>
      </c>
      <c r="F410" s="182" t="s">
        <v>1017</v>
      </c>
      <c r="G410" s="183" t="s">
        <v>210</v>
      </c>
      <c r="H410" s="184">
        <v>2.3799999999999999</v>
      </c>
      <c r="I410" s="185"/>
      <c r="J410" s="184">
        <f>ROUND(I410*H410,2)</f>
        <v>0</v>
      </c>
      <c r="K410" s="182" t="s">
        <v>211</v>
      </c>
      <c r="L410" s="39"/>
      <c r="M410" s="186" t="s">
        <v>1</v>
      </c>
      <c r="N410" s="187" t="s">
        <v>44</v>
      </c>
      <c r="O410" s="77"/>
      <c r="P410" s="188">
        <f>O410*H410</f>
        <v>0</v>
      </c>
      <c r="Q410" s="188">
        <v>0</v>
      </c>
      <c r="R410" s="188">
        <f>Q410*H410</f>
        <v>0</v>
      </c>
      <c r="S410" s="188">
        <v>0</v>
      </c>
      <c r="T410" s="189">
        <f>S410*H410</f>
        <v>0</v>
      </c>
      <c r="U410" s="38"/>
      <c r="V410" s="38"/>
      <c r="W410" s="38"/>
      <c r="X410" s="38"/>
      <c r="Y410" s="38"/>
      <c r="Z410" s="38"/>
      <c r="AA410" s="38"/>
      <c r="AB410" s="38"/>
      <c r="AC410" s="38"/>
      <c r="AD410" s="38"/>
      <c r="AE410" s="38"/>
      <c r="AR410" s="190" t="s">
        <v>334</v>
      </c>
      <c r="AT410" s="190" t="s">
        <v>207</v>
      </c>
      <c r="AU410" s="190" t="s">
        <v>88</v>
      </c>
      <c r="AY410" s="19" t="s">
        <v>205</v>
      </c>
      <c r="BE410" s="191">
        <f>IF(N410="základní",J410,0)</f>
        <v>0</v>
      </c>
      <c r="BF410" s="191">
        <f>IF(N410="snížená",J410,0)</f>
        <v>0</v>
      </c>
      <c r="BG410" s="191">
        <f>IF(N410="zákl. přenesená",J410,0)</f>
        <v>0</v>
      </c>
      <c r="BH410" s="191">
        <f>IF(N410="sníž. přenesená",J410,0)</f>
        <v>0</v>
      </c>
      <c r="BI410" s="191">
        <f>IF(N410="nulová",J410,0)</f>
        <v>0</v>
      </c>
      <c r="BJ410" s="19" t="s">
        <v>86</v>
      </c>
      <c r="BK410" s="191">
        <f>ROUND(I410*H410,2)</f>
        <v>0</v>
      </c>
      <c r="BL410" s="19" t="s">
        <v>334</v>
      </c>
      <c r="BM410" s="190" t="s">
        <v>1018</v>
      </c>
    </row>
    <row r="411" s="2" customFormat="1">
      <c r="A411" s="38"/>
      <c r="B411" s="39"/>
      <c r="C411" s="38"/>
      <c r="D411" s="192" t="s">
        <v>216</v>
      </c>
      <c r="E411" s="38"/>
      <c r="F411" s="197" t="s">
        <v>1019</v>
      </c>
      <c r="G411" s="38"/>
      <c r="H411" s="38"/>
      <c r="I411" s="194"/>
      <c r="J411" s="38"/>
      <c r="K411" s="38"/>
      <c r="L411" s="39"/>
      <c r="M411" s="195"/>
      <c r="N411" s="196"/>
      <c r="O411" s="77"/>
      <c r="P411" s="77"/>
      <c r="Q411" s="77"/>
      <c r="R411" s="77"/>
      <c r="S411" s="77"/>
      <c r="T411" s="78"/>
      <c r="U411" s="38"/>
      <c r="V411" s="38"/>
      <c r="W411" s="38"/>
      <c r="X411" s="38"/>
      <c r="Y411" s="38"/>
      <c r="Z411" s="38"/>
      <c r="AA411" s="38"/>
      <c r="AB411" s="38"/>
      <c r="AC411" s="38"/>
      <c r="AD411" s="38"/>
      <c r="AE411" s="38"/>
      <c r="AT411" s="19" t="s">
        <v>216</v>
      </c>
      <c r="AU411" s="19" t="s">
        <v>88</v>
      </c>
    </row>
    <row r="412" s="13" customFormat="1">
      <c r="A412" s="13"/>
      <c r="B412" s="198"/>
      <c r="C412" s="13"/>
      <c r="D412" s="192" t="s">
        <v>218</v>
      </c>
      <c r="E412" s="199" t="s">
        <v>1</v>
      </c>
      <c r="F412" s="200" t="s">
        <v>1020</v>
      </c>
      <c r="G412" s="13"/>
      <c r="H412" s="201">
        <v>2.3799999999999999</v>
      </c>
      <c r="I412" s="202"/>
      <c r="J412" s="13"/>
      <c r="K412" s="13"/>
      <c r="L412" s="198"/>
      <c r="M412" s="203"/>
      <c r="N412" s="204"/>
      <c r="O412" s="204"/>
      <c r="P412" s="204"/>
      <c r="Q412" s="204"/>
      <c r="R412" s="204"/>
      <c r="S412" s="204"/>
      <c r="T412" s="205"/>
      <c r="U412" s="13"/>
      <c r="V412" s="13"/>
      <c r="W412" s="13"/>
      <c r="X412" s="13"/>
      <c r="Y412" s="13"/>
      <c r="Z412" s="13"/>
      <c r="AA412" s="13"/>
      <c r="AB412" s="13"/>
      <c r="AC412" s="13"/>
      <c r="AD412" s="13"/>
      <c r="AE412" s="13"/>
      <c r="AT412" s="199" t="s">
        <v>218</v>
      </c>
      <c r="AU412" s="199" t="s">
        <v>88</v>
      </c>
      <c r="AV412" s="13" t="s">
        <v>88</v>
      </c>
      <c r="AW412" s="13" t="s">
        <v>35</v>
      </c>
      <c r="AX412" s="13" t="s">
        <v>79</v>
      </c>
      <c r="AY412" s="199" t="s">
        <v>205</v>
      </c>
    </row>
    <row r="413" s="14" customFormat="1">
      <c r="A413" s="14"/>
      <c r="B413" s="206"/>
      <c r="C413" s="14"/>
      <c r="D413" s="192" t="s">
        <v>218</v>
      </c>
      <c r="E413" s="207" t="s">
        <v>1</v>
      </c>
      <c r="F413" s="208" t="s">
        <v>220</v>
      </c>
      <c r="G413" s="14"/>
      <c r="H413" s="209">
        <v>2.3799999999999999</v>
      </c>
      <c r="I413" s="210"/>
      <c r="J413" s="14"/>
      <c r="K413" s="14"/>
      <c r="L413" s="206"/>
      <c r="M413" s="211"/>
      <c r="N413" s="212"/>
      <c r="O413" s="212"/>
      <c r="P413" s="212"/>
      <c r="Q413" s="212"/>
      <c r="R413" s="212"/>
      <c r="S413" s="212"/>
      <c r="T413" s="213"/>
      <c r="U413" s="14"/>
      <c r="V413" s="14"/>
      <c r="W413" s="14"/>
      <c r="X413" s="14"/>
      <c r="Y413" s="14"/>
      <c r="Z413" s="14"/>
      <c r="AA413" s="14"/>
      <c r="AB413" s="14"/>
      <c r="AC413" s="14"/>
      <c r="AD413" s="14"/>
      <c r="AE413" s="14"/>
      <c r="AT413" s="207" t="s">
        <v>218</v>
      </c>
      <c r="AU413" s="207" t="s">
        <v>88</v>
      </c>
      <c r="AV413" s="14" t="s">
        <v>212</v>
      </c>
      <c r="AW413" s="14" t="s">
        <v>35</v>
      </c>
      <c r="AX413" s="14" t="s">
        <v>86</v>
      </c>
      <c r="AY413" s="207" t="s">
        <v>205</v>
      </c>
    </row>
    <row r="414" s="2" customFormat="1" ht="16.5" customHeight="1">
      <c r="A414" s="38"/>
      <c r="B414" s="179"/>
      <c r="C414" s="180" t="s">
        <v>1021</v>
      </c>
      <c r="D414" s="180" t="s">
        <v>207</v>
      </c>
      <c r="E414" s="181" t="s">
        <v>1022</v>
      </c>
      <c r="F414" s="182" t="s">
        <v>1023</v>
      </c>
      <c r="G414" s="183" t="s">
        <v>210</v>
      </c>
      <c r="H414" s="184">
        <v>6.71</v>
      </c>
      <c r="I414" s="185"/>
      <c r="J414" s="184">
        <f>ROUND(I414*H414,2)</f>
        <v>0</v>
      </c>
      <c r="K414" s="182" t="s">
        <v>211</v>
      </c>
      <c r="L414" s="39"/>
      <c r="M414" s="186" t="s">
        <v>1</v>
      </c>
      <c r="N414" s="187" t="s">
        <v>44</v>
      </c>
      <c r="O414" s="77"/>
      <c r="P414" s="188">
        <f>O414*H414</f>
        <v>0</v>
      </c>
      <c r="Q414" s="188">
        <v>0</v>
      </c>
      <c r="R414" s="188">
        <f>Q414*H414</f>
        <v>0</v>
      </c>
      <c r="S414" s="188">
        <v>0</v>
      </c>
      <c r="T414" s="189">
        <f>S414*H414</f>
        <v>0</v>
      </c>
      <c r="U414" s="38"/>
      <c r="V414" s="38"/>
      <c r="W414" s="38"/>
      <c r="X414" s="38"/>
      <c r="Y414" s="38"/>
      <c r="Z414" s="38"/>
      <c r="AA414" s="38"/>
      <c r="AB414" s="38"/>
      <c r="AC414" s="38"/>
      <c r="AD414" s="38"/>
      <c r="AE414" s="38"/>
      <c r="AR414" s="190" t="s">
        <v>334</v>
      </c>
      <c r="AT414" s="190" t="s">
        <v>207</v>
      </c>
      <c r="AU414" s="190" t="s">
        <v>88</v>
      </c>
      <c r="AY414" s="19" t="s">
        <v>205</v>
      </c>
      <c r="BE414" s="191">
        <f>IF(N414="základní",J414,0)</f>
        <v>0</v>
      </c>
      <c r="BF414" s="191">
        <f>IF(N414="snížená",J414,0)</f>
        <v>0</v>
      </c>
      <c r="BG414" s="191">
        <f>IF(N414="zákl. přenesená",J414,0)</f>
        <v>0</v>
      </c>
      <c r="BH414" s="191">
        <f>IF(N414="sníž. přenesená",J414,0)</f>
        <v>0</v>
      </c>
      <c r="BI414" s="191">
        <f>IF(N414="nulová",J414,0)</f>
        <v>0</v>
      </c>
      <c r="BJ414" s="19" t="s">
        <v>86</v>
      </c>
      <c r="BK414" s="191">
        <f>ROUND(I414*H414,2)</f>
        <v>0</v>
      </c>
      <c r="BL414" s="19" t="s">
        <v>334</v>
      </c>
      <c r="BM414" s="190" t="s">
        <v>1024</v>
      </c>
    </row>
    <row r="415" s="2" customFormat="1">
      <c r="A415" s="38"/>
      <c r="B415" s="39"/>
      <c r="C415" s="38"/>
      <c r="D415" s="192" t="s">
        <v>216</v>
      </c>
      <c r="E415" s="38"/>
      <c r="F415" s="197" t="s">
        <v>1019</v>
      </c>
      <c r="G415" s="38"/>
      <c r="H415" s="38"/>
      <c r="I415" s="194"/>
      <c r="J415" s="38"/>
      <c r="K415" s="38"/>
      <c r="L415" s="39"/>
      <c r="M415" s="195"/>
      <c r="N415" s="196"/>
      <c r="O415" s="77"/>
      <c r="P415" s="77"/>
      <c r="Q415" s="77"/>
      <c r="R415" s="77"/>
      <c r="S415" s="77"/>
      <c r="T415" s="78"/>
      <c r="U415" s="38"/>
      <c r="V415" s="38"/>
      <c r="W415" s="38"/>
      <c r="X415" s="38"/>
      <c r="Y415" s="38"/>
      <c r="Z415" s="38"/>
      <c r="AA415" s="38"/>
      <c r="AB415" s="38"/>
      <c r="AC415" s="38"/>
      <c r="AD415" s="38"/>
      <c r="AE415" s="38"/>
      <c r="AT415" s="19" t="s">
        <v>216</v>
      </c>
      <c r="AU415" s="19" t="s">
        <v>88</v>
      </c>
    </row>
    <row r="416" s="13" customFormat="1">
      <c r="A416" s="13"/>
      <c r="B416" s="198"/>
      <c r="C416" s="13"/>
      <c r="D416" s="192" t="s">
        <v>218</v>
      </c>
      <c r="E416" s="199" t="s">
        <v>1</v>
      </c>
      <c r="F416" s="200" t="s">
        <v>1025</v>
      </c>
      <c r="G416" s="13"/>
      <c r="H416" s="201">
        <v>6.71</v>
      </c>
      <c r="I416" s="202"/>
      <c r="J416" s="13"/>
      <c r="K416" s="13"/>
      <c r="L416" s="198"/>
      <c r="M416" s="203"/>
      <c r="N416" s="204"/>
      <c r="O416" s="204"/>
      <c r="P416" s="204"/>
      <c r="Q416" s="204"/>
      <c r="R416" s="204"/>
      <c r="S416" s="204"/>
      <c r="T416" s="205"/>
      <c r="U416" s="13"/>
      <c r="V416" s="13"/>
      <c r="W416" s="13"/>
      <c r="X416" s="13"/>
      <c r="Y416" s="13"/>
      <c r="Z416" s="13"/>
      <c r="AA416" s="13"/>
      <c r="AB416" s="13"/>
      <c r="AC416" s="13"/>
      <c r="AD416" s="13"/>
      <c r="AE416" s="13"/>
      <c r="AT416" s="199" t="s">
        <v>218</v>
      </c>
      <c r="AU416" s="199" t="s">
        <v>88</v>
      </c>
      <c r="AV416" s="13" t="s">
        <v>88</v>
      </c>
      <c r="AW416" s="13" t="s">
        <v>35</v>
      </c>
      <c r="AX416" s="13" t="s">
        <v>79</v>
      </c>
      <c r="AY416" s="199" t="s">
        <v>205</v>
      </c>
    </row>
    <row r="417" s="14" customFormat="1">
      <c r="A417" s="14"/>
      <c r="B417" s="206"/>
      <c r="C417" s="14"/>
      <c r="D417" s="192" t="s">
        <v>218</v>
      </c>
      <c r="E417" s="207" t="s">
        <v>1</v>
      </c>
      <c r="F417" s="208" t="s">
        <v>220</v>
      </c>
      <c r="G417" s="14"/>
      <c r="H417" s="209">
        <v>6.71</v>
      </c>
      <c r="I417" s="210"/>
      <c r="J417" s="14"/>
      <c r="K417" s="14"/>
      <c r="L417" s="206"/>
      <c r="M417" s="211"/>
      <c r="N417" s="212"/>
      <c r="O417" s="212"/>
      <c r="P417" s="212"/>
      <c r="Q417" s="212"/>
      <c r="R417" s="212"/>
      <c r="S417" s="212"/>
      <c r="T417" s="213"/>
      <c r="U417" s="14"/>
      <c r="V417" s="14"/>
      <c r="W417" s="14"/>
      <c r="X417" s="14"/>
      <c r="Y417" s="14"/>
      <c r="Z417" s="14"/>
      <c r="AA417" s="14"/>
      <c r="AB417" s="14"/>
      <c r="AC417" s="14"/>
      <c r="AD417" s="14"/>
      <c r="AE417" s="14"/>
      <c r="AT417" s="207" t="s">
        <v>218</v>
      </c>
      <c r="AU417" s="207" t="s">
        <v>88</v>
      </c>
      <c r="AV417" s="14" t="s">
        <v>212</v>
      </c>
      <c r="AW417" s="14" t="s">
        <v>35</v>
      </c>
      <c r="AX417" s="14" t="s">
        <v>86</v>
      </c>
      <c r="AY417" s="207" t="s">
        <v>205</v>
      </c>
    </row>
    <row r="418" s="2" customFormat="1" ht="16.5" customHeight="1">
      <c r="A418" s="38"/>
      <c r="B418" s="179"/>
      <c r="C418" s="180" t="s">
        <v>1026</v>
      </c>
      <c r="D418" s="180" t="s">
        <v>207</v>
      </c>
      <c r="E418" s="181" t="s">
        <v>1027</v>
      </c>
      <c r="F418" s="182" t="s">
        <v>1028</v>
      </c>
      <c r="G418" s="183" t="s">
        <v>210</v>
      </c>
      <c r="H418" s="184">
        <v>21.75</v>
      </c>
      <c r="I418" s="185"/>
      <c r="J418" s="184">
        <f>ROUND(I418*H418,2)</f>
        <v>0</v>
      </c>
      <c r="K418" s="182" t="s">
        <v>211</v>
      </c>
      <c r="L418" s="39"/>
      <c r="M418" s="186" t="s">
        <v>1</v>
      </c>
      <c r="N418" s="187" t="s">
        <v>44</v>
      </c>
      <c r="O418" s="77"/>
      <c r="P418" s="188">
        <f>O418*H418</f>
        <v>0</v>
      </c>
      <c r="Q418" s="188">
        <v>0</v>
      </c>
      <c r="R418" s="188">
        <f>Q418*H418</f>
        <v>0</v>
      </c>
      <c r="S418" s="188">
        <v>0</v>
      </c>
      <c r="T418" s="189">
        <f>S418*H418</f>
        <v>0</v>
      </c>
      <c r="U418" s="38"/>
      <c r="V418" s="38"/>
      <c r="W418" s="38"/>
      <c r="X418" s="38"/>
      <c r="Y418" s="38"/>
      <c r="Z418" s="38"/>
      <c r="AA418" s="38"/>
      <c r="AB418" s="38"/>
      <c r="AC418" s="38"/>
      <c r="AD418" s="38"/>
      <c r="AE418" s="38"/>
      <c r="AR418" s="190" t="s">
        <v>334</v>
      </c>
      <c r="AT418" s="190" t="s">
        <v>207</v>
      </c>
      <c r="AU418" s="190" t="s">
        <v>88</v>
      </c>
      <c r="AY418" s="19" t="s">
        <v>205</v>
      </c>
      <c r="BE418" s="191">
        <f>IF(N418="základní",J418,0)</f>
        <v>0</v>
      </c>
      <c r="BF418" s="191">
        <f>IF(N418="snížená",J418,0)</f>
        <v>0</v>
      </c>
      <c r="BG418" s="191">
        <f>IF(N418="zákl. přenesená",J418,0)</f>
        <v>0</v>
      </c>
      <c r="BH418" s="191">
        <f>IF(N418="sníž. přenesená",J418,0)</f>
        <v>0</v>
      </c>
      <c r="BI418" s="191">
        <f>IF(N418="nulová",J418,0)</f>
        <v>0</v>
      </c>
      <c r="BJ418" s="19" t="s">
        <v>86</v>
      </c>
      <c r="BK418" s="191">
        <f>ROUND(I418*H418,2)</f>
        <v>0</v>
      </c>
      <c r="BL418" s="19" t="s">
        <v>334</v>
      </c>
      <c r="BM418" s="190" t="s">
        <v>1029</v>
      </c>
    </row>
    <row r="419" s="2" customFormat="1">
      <c r="A419" s="38"/>
      <c r="B419" s="39"/>
      <c r="C419" s="38"/>
      <c r="D419" s="192" t="s">
        <v>216</v>
      </c>
      <c r="E419" s="38"/>
      <c r="F419" s="197" t="s">
        <v>1030</v>
      </c>
      <c r="G419" s="38"/>
      <c r="H419" s="38"/>
      <c r="I419" s="194"/>
      <c r="J419" s="38"/>
      <c r="K419" s="38"/>
      <c r="L419" s="39"/>
      <c r="M419" s="195"/>
      <c r="N419" s="196"/>
      <c r="O419" s="77"/>
      <c r="P419" s="77"/>
      <c r="Q419" s="77"/>
      <c r="R419" s="77"/>
      <c r="S419" s="77"/>
      <c r="T419" s="78"/>
      <c r="U419" s="38"/>
      <c r="V419" s="38"/>
      <c r="W419" s="38"/>
      <c r="X419" s="38"/>
      <c r="Y419" s="38"/>
      <c r="Z419" s="38"/>
      <c r="AA419" s="38"/>
      <c r="AB419" s="38"/>
      <c r="AC419" s="38"/>
      <c r="AD419" s="38"/>
      <c r="AE419" s="38"/>
      <c r="AT419" s="19" t="s">
        <v>216</v>
      </c>
      <c r="AU419" s="19" t="s">
        <v>88</v>
      </c>
    </row>
    <row r="420" s="13" customFormat="1">
      <c r="A420" s="13"/>
      <c r="B420" s="198"/>
      <c r="C420" s="13"/>
      <c r="D420" s="192" t="s">
        <v>218</v>
      </c>
      <c r="E420" s="199" t="s">
        <v>1</v>
      </c>
      <c r="F420" s="200" t="s">
        <v>1031</v>
      </c>
      <c r="G420" s="13"/>
      <c r="H420" s="201">
        <v>15</v>
      </c>
      <c r="I420" s="202"/>
      <c r="J420" s="13"/>
      <c r="K420" s="13"/>
      <c r="L420" s="198"/>
      <c r="M420" s="203"/>
      <c r="N420" s="204"/>
      <c r="O420" s="204"/>
      <c r="P420" s="204"/>
      <c r="Q420" s="204"/>
      <c r="R420" s="204"/>
      <c r="S420" s="204"/>
      <c r="T420" s="205"/>
      <c r="U420" s="13"/>
      <c r="V420" s="13"/>
      <c r="W420" s="13"/>
      <c r="X420" s="13"/>
      <c r="Y420" s="13"/>
      <c r="Z420" s="13"/>
      <c r="AA420" s="13"/>
      <c r="AB420" s="13"/>
      <c r="AC420" s="13"/>
      <c r="AD420" s="13"/>
      <c r="AE420" s="13"/>
      <c r="AT420" s="199" t="s">
        <v>218</v>
      </c>
      <c r="AU420" s="199" t="s">
        <v>88</v>
      </c>
      <c r="AV420" s="13" t="s">
        <v>88</v>
      </c>
      <c r="AW420" s="13" t="s">
        <v>35</v>
      </c>
      <c r="AX420" s="13" t="s">
        <v>79</v>
      </c>
      <c r="AY420" s="199" t="s">
        <v>205</v>
      </c>
    </row>
    <row r="421" s="13" customFormat="1">
      <c r="A421" s="13"/>
      <c r="B421" s="198"/>
      <c r="C421" s="13"/>
      <c r="D421" s="192" t="s">
        <v>218</v>
      </c>
      <c r="E421" s="199" t="s">
        <v>1</v>
      </c>
      <c r="F421" s="200" t="s">
        <v>1032</v>
      </c>
      <c r="G421" s="13"/>
      <c r="H421" s="201">
        <v>6.75</v>
      </c>
      <c r="I421" s="202"/>
      <c r="J421" s="13"/>
      <c r="K421" s="13"/>
      <c r="L421" s="198"/>
      <c r="M421" s="203"/>
      <c r="N421" s="204"/>
      <c r="O421" s="204"/>
      <c r="P421" s="204"/>
      <c r="Q421" s="204"/>
      <c r="R421" s="204"/>
      <c r="S421" s="204"/>
      <c r="T421" s="205"/>
      <c r="U421" s="13"/>
      <c r="V421" s="13"/>
      <c r="W421" s="13"/>
      <c r="X421" s="13"/>
      <c r="Y421" s="13"/>
      <c r="Z421" s="13"/>
      <c r="AA421" s="13"/>
      <c r="AB421" s="13"/>
      <c r="AC421" s="13"/>
      <c r="AD421" s="13"/>
      <c r="AE421" s="13"/>
      <c r="AT421" s="199" t="s">
        <v>218</v>
      </c>
      <c r="AU421" s="199" t="s">
        <v>88</v>
      </c>
      <c r="AV421" s="13" t="s">
        <v>88</v>
      </c>
      <c r="AW421" s="13" t="s">
        <v>35</v>
      </c>
      <c r="AX421" s="13" t="s">
        <v>79</v>
      </c>
      <c r="AY421" s="199" t="s">
        <v>205</v>
      </c>
    </row>
    <row r="422" s="14" customFormat="1">
      <c r="A422" s="14"/>
      <c r="B422" s="206"/>
      <c r="C422" s="14"/>
      <c r="D422" s="192" t="s">
        <v>218</v>
      </c>
      <c r="E422" s="207" t="s">
        <v>1</v>
      </c>
      <c r="F422" s="208" t="s">
        <v>220</v>
      </c>
      <c r="G422" s="14"/>
      <c r="H422" s="209">
        <v>21.75</v>
      </c>
      <c r="I422" s="210"/>
      <c r="J422" s="14"/>
      <c r="K422" s="14"/>
      <c r="L422" s="206"/>
      <c r="M422" s="211"/>
      <c r="N422" s="212"/>
      <c r="O422" s="212"/>
      <c r="P422" s="212"/>
      <c r="Q422" s="212"/>
      <c r="R422" s="212"/>
      <c r="S422" s="212"/>
      <c r="T422" s="213"/>
      <c r="U422" s="14"/>
      <c r="V422" s="14"/>
      <c r="W422" s="14"/>
      <c r="X422" s="14"/>
      <c r="Y422" s="14"/>
      <c r="Z422" s="14"/>
      <c r="AA422" s="14"/>
      <c r="AB422" s="14"/>
      <c r="AC422" s="14"/>
      <c r="AD422" s="14"/>
      <c r="AE422" s="14"/>
      <c r="AT422" s="207" t="s">
        <v>218</v>
      </c>
      <c r="AU422" s="207" t="s">
        <v>88</v>
      </c>
      <c r="AV422" s="14" t="s">
        <v>212</v>
      </c>
      <c r="AW422" s="14" t="s">
        <v>35</v>
      </c>
      <c r="AX422" s="14" t="s">
        <v>86</v>
      </c>
      <c r="AY422" s="207" t="s">
        <v>205</v>
      </c>
    </row>
    <row r="423" s="2" customFormat="1" ht="16.5" customHeight="1">
      <c r="A423" s="38"/>
      <c r="B423" s="179"/>
      <c r="C423" s="180" t="s">
        <v>1033</v>
      </c>
      <c r="D423" s="180" t="s">
        <v>207</v>
      </c>
      <c r="E423" s="181" t="s">
        <v>1034</v>
      </c>
      <c r="F423" s="182" t="s">
        <v>1035</v>
      </c>
      <c r="G423" s="183" t="s">
        <v>210</v>
      </c>
      <c r="H423" s="184">
        <v>0.45000000000000001</v>
      </c>
      <c r="I423" s="185"/>
      <c r="J423" s="184">
        <f>ROUND(I423*H423,2)</f>
        <v>0</v>
      </c>
      <c r="K423" s="182" t="s">
        <v>211</v>
      </c>
      <c r="L423" s="39"/>
      <c r="M423" s="186" t="s">
        <v>1</v>
      </c>
      <c r="N423" s="187" t="s">
        <v>44</v>
      </c>
      <c r="O423" s="77"/>
      <c r="P423" s="188">
        <f>O423*H423</f>
        <v>0</v>
      </c>
      <c r="Q423" s="188">
        <v>0</v>
      </c>
      <c r="R423" s="188">
        <f>Q423*H423</f>
        <v>0</v>
      </c>
      <c r="S423" s="188">
        <v>0</v>
      </c>
      <c r="T423" s="189">
        <f>S423*H423</f>
        <v>0</v>
      </c>
      <c r="U423" s="38"/>
      <c r="V423" s="38"/>
      <c r="W423" s="38"/>
      <c r="X423" s="38"/>
      <c r="Y423" s="38"/>
      <c r="Z423" s="38"/>
      <c r="AA423" s="38"/>
      <c r="AB423" s="38"/>
      <c r="AC423" s="38"/>
      <c r="AD423" s="38"/>
      <c r="AE423" s="38"/>
      <c r="AR423" s="190" t="s">
        <v>334</v>
      </c>
      <c r="AT423" s="190" t="s">
        <v>207</v>
      </c>
      <c r="AU423" s="190" t="s">
        <v>88</v>
      </c>
      <c r="AY423" s="19" t="s">
        <v>205</v>
      </c>
      <c r="BE423" s="191">
        <f>IF(N423="základní",J423,0)</f>
        <v>0</v>
      </c>
      <c r="BF423" s="191">
        <f>IF(N423="snížená",J423,0)</f>
        <v>0</v>
      </c>
      <c r="BG423" s="191">
        <f>IF(N423="zákl. přenesená",J423,0)</f>
        <v>0</v>
      </c>
      <c r="BH423" s="191">
        <f>IF(N423="sníž. přenesená",J423,0)</f>
        <v>0</v>
      </c>
      <c r="BI423" s="191">
        <f>IF(N423="nulová",J423,0)</f>
        <v>0</v>
      </c>
      <c r="BJ423" s="19" t="s">
        <v>86</v>
      </c>
      <c r="BK423" s="191">
        <f>ROUND(I423*H423,2)</f>
        <v>0</v>
      </c>
      <c r="BL423" s="19" t="s">
        <v>334</v>
      </c>
      <c r="BM423" s="190" t="s">
        <v>1036</v>
      </c>
    </row>
    <row r="424" s="2" customFormat="1">
      <c r="A424" s="38"/>
      <c r="B424" s="39"/>
      <c r="C424" s="38"/>
      <c r="D424" s="192" t="s">
        <v>216</v>
      </c>
      <c r="E424" s="38"/>
      <c r="F424" s="197" t="s">
        <v>1019</v>
      </c>
      <c r="G424" s="38"/>
      <c r="H424" s="38"/>
      <c r="I424" s="194"/>
      <c r="J424" s="38"/>
      <c r="K424" s="38"/>
      <c r="L424" s="39"/>
      <c r="M424" s="195"/>
      <c r="N424" s="196"/>
      <c r="O424" s="77"/>
      <c r="P424" s="77"/>
      <c r="Q424" s="77"/>
      <c r="R424" s="77"/>
      <c r="S424" s="77"/>
      <c r="T424" s="78"/>
      <c r="U424" s="38"/>
      <c r="V424" s="38"/>
      <c r="W424" s="38"/>
      <c r="X424" s="38"/>
      <c r="Y424" s="38"/>
      <c r="Z424" s="38"/>
      <c r="AA424" s="38"/>
      <c r="AB424" s="38"/>
      <c r="AC424" s="38"/>
      <c r="AD424" s="38"/>
      <c r="AE424" s="38"/>
      <c r="AT424" s="19" t="s">
        <v>216</v>
      </c>
      <c r="AU424" s="19" t="s">
        <v>88</v>
      </c>
    </row>
    <row r="425" s="13" customFormat="1">
      <c r="A425" s="13"/>
      <c r="B425" s="198"/>
      <c r="C425" s="13"/>
      <c r="D425" s="192" t="s">
        <v>218</v>
      </c>
      <c r="E425" s="199" t="s">
        <v>1</v>
      </c>
      <c r="F425" s="200" t="s">
        <v>1037</v>
      </c>
      <c r="G425" s="13"/>
      <c r="H425" s="201">
        <v>0.45000000000000001</v>
      </c>
      <c r="I425" s="202"/>
      <c r="J425" s="13"/>
      <c r="K425" s="13"/>
      <c r="L425" s="198"/>
      <c r="M425" s="203"/>
      <c r="N425" s="204"/>
      <c r="O425" s="204"/>
      <c r="P425" s="204"/>
      <c r="Q425" s="204"/>
      <c r="R425" s="204"/>
      <c r="S425" s="204"/>
      <c r="T425" s="205"/>
      <c r="U425" s="13"/>
      <c r="V425" s="13"/>
      <c r="W425" s="13"/>
      <c r="X425" s="13"/>
      <c r="Y425" s="13"/>
      <c r="Z425" s="13"/>
      <c r="AA425" s="13"/>
      <c r="AB425" s="13"/>
      <c r="AC425" s="13"/>
      <c r="AD425" s="13"/>
      <c r="AE425" s="13"/>
      <c r="AT425" s="199" t="s">
        <v>218</v>
      </c>
      <c r="AU425" s="199" t="s">
        <v>88</v>
      </c>
      <c r="AV425" s="13" t="s">
        <v>88</v>
      </c>
      <c r="AW425" s="13" t="s">
        <v>35</v>
      </c>
      <c r="AX425" s="13" t="s">
        <v>79</v>
      </c>
      <c r="AY425" s="199" t="s">
        <v>205</v>
      </c>
    </row>
    <row r="426" s="14" customFormat="1">
      <c r="A426" s="14"/>
      <c r="B426" s="206"/>
      <c r="C426" s="14"/>
      <c r="D426" s="192" t="s">
        <v>218</v>
      </c>
      <c r="E426" s="207" t="s">
        <v>1</v>
      </c>
      <c r="F426" s="208" t="s">
        <v>220</v>
      </c>
      <c r="G426" s="14"/>
      <c r="H426" s="209">
        <v>0.45000000000000001</v>
      </c>
      <c r="I426" s="210"/>
      <c r="J426" s="14"/>
      <c r="K426" s="14"/>
      <c r="L426" s="206"/>
      <c r="M426" s="211"/>
      <c r="N426" s="212"/>
      <c r="O426" s="212"/>
      <c r="P426" s="212"/>
      <c r="Q426" s="212"/>
      <c r="R426" s="212"/>
      <c r="S426" s="212"/>
      <c r="T426" s="213"/>
      <c r="U426" s="14"/>
      <c r="V426" s="14"/>
      <c r="W426" s="14"/>
      <c r="X426" s="14"/>
      <c r="Y426" s="14"/>
      <c r="Z426" s="14"/>
      <c r="AA426" s="14"/>
      <c r="AB426" s="14"/>
      <c r="AC426" s="14"/>
      <c r="AD426" s="14"/>
      <c r="AE426" s="14"/>
      <c r="AT426" s="207" t="s">
        <v>218</v>
      </c>
      <c r="AU426" s="207" t="s">
        <v>88</v>
      </c>
      <c r="AV426" s="14" t="s">
        <v>212</v>
      </c>
      <c r="AW426" s="14" t="s">
        <v>35</v>
      </c>
      <c r="AX426" s="14" t="s">
        <v>86</v>
      </c>
      <c r="AY426" s="207" t="s">
        <v>205</v>
      </c>
    </row>
    <row r="427" s="2" customFormat="1" ht="16.5" customHeight="1">
      <c r="A427" s="38"/>
      <c r="B427" s="179"/>
      <c r="C427" s="180" t="s">
        <v>1038</v>
      </c>
      <c r="D427" s="180" t="s">
        <v>207</v>
      </c>
      <c r="E427" s="181" t="s">
        <v>1039</v>
      </c>
      <c r="F427" s="182" t="s">
        <v>1040</v>
      </c>
      <c r="G427" s="183" t="s">
        <v>210</v>
      </c>
      <c r="H427" s="184">
        <v>63.630000000000003</v>
      </c>
      <c r="I427" s="185"/>
      <c r="J427" s="184">
        <f>ROUND(I427*H427,2)</f>
        <v>0</v>
      </c>
      <c r="K427" s="182" t="s">
        <v>211</v>
      </c>
      <c r="L427" s="39"/>
      <c r="M427" s="186" t="s">
        <v>1</v>
      </c>
      <c r="N427" s="187" t="s">
        <v>44</v>
      </c>
      <c r="O427" s="77"/>
      <c r="P427" s="188">
        <f>O427*H427</f>
        <v>0</v>
      </c>
      <c r="Q427" s="188">
        <v>0</v>
      </c>
      <c r="R427" s="188">
        <f>Q427*H427</f>
        <v>0</v>
      </c>
      <c r="S427" s="188">
        <v>0</v>
      </c>
      <c r="T427" s="189">
        <f>S427*H427</f>
        <v>0</v>
      </c>
      <c r="U427" s="38"/>
      <c r="V427" s="38"/>
      <c r="W427" s="38"/>
      <c r="X427" s="38"/>
      <c r="Y427" s="38"/>
      <c r="Z427" s="38"/>
      <c r="AA427" s="38"/>
      <c r="AB427" s="38"/>
      <c r="AC427" s="38"/>
      <c r="AD427" s="38"/>
      <c r="AE427" s="38"/>
      <c r="AR427" s="190" t="s">
        <v>334</v>
      </c>
      <c r="AT427" s="190" t="s">
        <v>207</v>
      </c>
      <c r="AU427" s="190" t="s">
        <v>88</v>
      </c>
      <c r="AY427" s="19" t="s">
        <v>205</v>
      </c>
      <c r="BE427" s="191">
        <f>IF(N427="základní",J427,0)</f>
        <v>0</v>
      </c>
      <c r="BF427" s="191">
        <f>IF(N427="snížená",J427,0)</f>
        <v>0</v>
      </c>
      <c r="BG427" s="191">
        <f>IF(N427="zákl. přenesená",J427,0)</f>
        <v>0</v>
      </c>
      <c r="BH427" s="191">
        <f>IF(N427="sníž. přenesená",J427,0)</f>
        <v>0</v>
      </c>
      <c r="BI427" s="191">
        <f>IF(N427="nulová",J427,0)</f>
        <v>0</v>
      </c>
      <c r="BJ427" s="19" t="s">
        <v>86</v>
      </c>
      <c r="BK427" s="191">
        <f>ROUND(I427*H427,2)</f>
        <v>0</v>
      </c>
      <c r="BL427" s="19" t="s">
        <v>334</v>
      </c>
      <c r="BM427" s="190" t="s">
        <v>1041</v>
      </c>
    </row>
    <row r="428" s="2" customFormat="1">
      <c r="A428" s="38"/>
      <c r="B428" s="39"/>
      <c r="C428" s="38"/>
      <c r="D428" s="192" t="s">
        <v>216</v>
      </c>
      <c r="E428" s="38"/>
      <c r="F428" s="197" t="s">
        <v>1042</v>
      </c>
      <c r="G428" s="38"/>
      <c r="H428" s="38"/>
      <c r="I428" s="194"/>
      <c r="J428" s="38"/>
      <c r="K428" s="38"/>
      <c r="L428" s="39"/>
      <c r="M428" s="195"/>
      <c r="N428" s="196"/>
      <c r="O428" s="77"/>
      <c r="P428" s="77"/>
      <c r="Q428" s="77"/>
      <c r="R428" s="77"/>
      <c r="S428" s="77"/>
      <c r="T428" s="78"/>
      <c r="U428" s="38"/>
      <c r="V428" s="38"/>
      <c r="W428" s="38"/>
      <c r="X428" s="38"/>
      <c r="Y428" s="38"/>
      <c r="Z428" s="38"/>
      <c r="AA428" s="38"/>
      <c r="AB428" s="38"/>
      <c r="AC428" s="38"/>
      <c r="AD428" s="38"/>
      <c r="AE428" s="38"/>
      <c r="AT428" s="19" t="s">
        <v>216</v>
      </c>
      <c r="AU428" s="19" t="s">
        <v>88</v>
      </c>
    </row>
    <row r="429" s="13" customFormat="1">
      <c r="A429" s="13"/>
      <c r="B429" s="198"/>
      <c r="C429" s="13"/>
      <c r="D429" s="192" t="s">
        <v>218</v>
      </c>
      <c r="E429" s="199" t="s">
        <v>1</v>
      </c>
      <c r="F429" s="200" t="s">
        <v>1043</v>
      </c>
      <c r="G429" s="13"/>
      <c r="H429" s="201">
        <v>63.630000000000003</v>
      </c>
      <c r="I429" s="202"/>
      <c r="J429" s="13"/>
      <c r="K429" s="13"/>
      <c r="L429" s="198"/>
      <c r="M429" s="203"/>
      <c r="N429" s="204"/>
      <c r="O429" s="204"/>
      <c r="P429" s="204"/>
      <c r="Q429" s="204"/>
      <c r="R429" s="204"/>
      <c r="S429" s="204"/>
      <c r="T429" s="205"/>
      <c r="U429" s="13"/>
      <c r="V429" s="13"/>
      <c r="W429" s="13"/>
      <c r="X429" s="13"/>
      <c r="Y429" s="13"/>
      <c r="Z429" s="13"/>
      <c r="AA429" s="13"/>
      <c r="AB429" s="13"/>
      <c r="AC429" s="13"/>
      <c r="AD429" s="13"/>
      <c r="AE429" s="13"/>
      <c r="AT429" s="199" t="s">
        <v>218</v>
      </c>
      <c r="AU429" s="199" t="s">
        <v>88</v>
      </c>
      <c r="AV429" s="13" t="s">
        <v>88</v>
      </c>
      <c r="AW429" s="13" t="s">
        <v>35</v>
      </c>
      <c r="AX429" s="13" t="s">
        <v>79</v>
      </c>
      <c r="AY429" s="199" t="s">
        <v>205</v>
      </c>
    </row>
    <row r="430" s="14" customFormat="1">
      <c r="A430" s="14"/>
      <c r="B430" s="206"/>
      <c r="C430" s="14"/>
      <c r="D430" s="192" t="s">
        <v>218</v>
      </c>
      <c r="E430" s="207" t="s">
        <v>1</v>
      </c>
      <c r="F430" s="208" t="s">
        <v>220</v>
      </c>
      <c r="G430" s="14"/>
      <c r="H430" s="209">
        <v>63.630000000000003</v>
      </c>
      <c r="I430" s="210"/>
      <c r="J430" s="14"/>
      <c r="K430" s="14"/>
      <c r="L430" s="206"/>
      <c r="M430" s="211"/>
      <c r="N430" s="212"/>
      <c r="O430" s="212"/>
      <c r="P430" s="212"/>
      <c r="Q430" s="212"/>
      <c r="R430" s="212"/>
      <c r="S430" s="212"/>
      <c r="T430" s="213"/>
      <c r="U430" s="14"/>
      <c r="V430" s="14"/>
      <c r="W430" s="14"/>
      <c r="X430" s="14"/>
      <c r="Y430" s="14"/>
      <c r="Z430" s="14"/>
      <c r="AA430" s="14"/>
      <c r="AB430" s="14"/>
      <c r="AC430" s="14"/>
      <c r="AD430" s="14"/>
      <c r="AE430" s="14"/>
      <c r="AT430" s="207" t="s">
        <v>218</v>
      </c>
      <c r="AU430" s="207" t="s">
        <v>88</v>
      </c>
      <c r="AV430" s="14" t="s">
        <v>212</v>
      </c>
      <c r="AW430" s="14" t="s">
        <v>35</v>
      </c>
      <c r="AX430" s="14" t="s">
        <v>86</v>
      </c>
      <c r="AY430" s="207" t="s">
        <v>205</v>
      </c>
    </row>
    <row r="431" s="12" customFormat="1" ht="25.92" customHeight="1">
      <c r="A431" s="12"/>
      <c r="B431" s="166"/>
      <c r="C431" s="12"/>
      <c r="D431" s="167" t="s">
        <v>78</v>
      </c>
      <c r="E431" s="168" t="s">
        <v>221</v>
      </c>
      <c r="F431" s="168" t="s">
        <v>1044</v>
      </c>
      <c r="G431" s="12"/>
      <c r="H431" s="12"/>
      <c r="I431" s="169"/>
      <c r="J431" s="170">
        <f>BK431</f>
        <v>0</v>
      </c>
      <c r="K431" s="12"/>
      <c r="L431" s="166"/>
      <c r="M431" s="171"/>
      <c r="N431" s="172"/>
      <c r="O431" s="172"/>
      <c r="P431" s="173">
        <f>P432</f>
        <v>0</v>
      </c>
      <c r="Q431" s="172"/>
      <c r="R431" s="173">
        <f>R432</f>
        <v>7.3295919999999999</v>
      </c>
      <c r="S431" s="172"/>
      <c r="T431" s="174">
        <f>T432</f>
        <v>0</v>
      </c>
      <c r="U431" s="12"/>
      <c r="V431" s="12"/>
      <c r="W431" s="12"/>
      <c r="X431" s="12"/>
      <c r="Y431" s="12"/>
      <c r="Z431" s="12"/>
      <c r="AA431" s="12"/>
      <c r="AB431" s="12"/>
      <c r="AC431" s="12"/>
      <c r="AD431" s="12"/>
      <c r="AE431" s="12"/>
      <c r="AR431" s="167" t="s">
        <v>230</v>
      </c>
      <c r="AT431" s="175" t="s">
        <v>78</v>
      </c>
      <c r="AU431" s="175" t="s">
        <v>79</v>
      </c>
      <c r="AY431" s="167" t="s">
        <v>205</v>
      </c>
      <c r="BK431" s="176">
        <f>BK432</f>
        <v>0</v>
      </c>
    </row>
    <row r="432" s="12" customFormat="1" ht="22.8" customHeight="1">
      <c r="A432" s="12"/>
      <c r="B432" s="166"/>
      <c r="C432" s="12"/>
      <c r="D432" s="167" t="s">
        <v>78</v>
      </c>
      <c r="E432" s="177" t="s">
        <v>1045</v>
      </c>
      <c r="F432" s="177" t="s">
        <v>1046</v>
      </c>
      <c r="G432" s="12"/>
      <c r="H432" s="12"/>
      <c r="I432" s="169"/>
      <c r="J432" s="178">
        <f>BK432</f>
        <v>0</v>
      </c>
      <c r="K432" s="12"/>
      <c r="L432" s="166"/>
      <c r="M432" s="171"/>
      <c r="N432" s="172"/>
      <c r="O432" s="172"/>
      <c r="P432" s="173">
        <f>SUM(P433:P443)</f>
        <v>0</v>
      </c>
      <c r="Q432" s="172"/>
      <c r="R432" s="173">
        <f>SUM(R433:R443)</f>
        <v>7.3295919999999999</v>
      </c>
      <c r="S432" s="172"/>
      <c r="T432" s="174">
        <f>SUM(T433:T443)</f>
        <v>0</v>
      </c>
      <c r="U432" s="12"/>
      <c r="V432" s="12"/>
      <c r="W432" s="12"/>
      <c r="X432" s="12"/>
      <c r="Y432" s="12"/>
      <c r="Z432" s="12"/>
      <c r="AA432" s="12"/>
      <c r="AB432" s="12"/>
      <c r="AC432" s="12"/>
      <c r="AD432" s="12"/>
      <c r="AE432" s="12"/>
      <c r="AR432" s="167" t="s">
        <v>230</v>
      </c>
      <c r="AT432" s="175" t="s">
        <v>78</v>
      </c>
      <c r="AU432" s="175" t="s">
        <v>86</v>
      </c>
      <c r="AY432" s="167" t="s">
        <v>205</v>
      </c>
      <c r="BK432" s="176">
        <f>SUM(BK433:BK443)</f>
        <v>0</v>
      </c>
    </row>
    <row r="433" s="2" customFormat="1" ht="21.75" customHeight="1">
      <c r="A433" s="38"/>
      <c r="B433" s="179"/>
      <c r="C433" s="180" t="s">
        <v>1047</v>
      </c>
      <c r="D433" s="180" t="s">
        <v>207</v>
      </c>
      <c r="E433" s="181" t="s">
        <v>1048</v>
      </c>
      <c r="F433" s="182" t="s">
        <v>1049</v>
      </c>
      <c r="G433" s="183" t="s">
        <v>371</v>
      </c>
      <c r="H433" s="184">
        <v>8.5099999999999998</v>
      </c>
      <c r="I433" s="185"/>
      <c r="J433" s="184">
        <f>ROUND(I433*H433,2)</f>
        <v>0</v>
      </c>
      <c r="K433" s="182" t="s">
        <v>760</v>
      </c>
      <c r="L433" s="39"/>
      <c r="M433" s="186" t="s">
        <v>1</v>
      </c>
      <c r="N433" s="187" t="s">
        <v>44</v>
      </c>
      <c r="O433" s="77"/>
      <c r="P433" s="188">
        <f>O433*H433</f>
        <v>0</v>
      </c>
      <c r="Q433" s="188">
        <v>6.0000000000000002E-05</v>
      </c>
      <c r="R433" s="188">
        <f>Q433*H433</f>
        <v>0.00051060000000000005</v>
      </c>
      <c r="S433" s="188">
        <v>0</v>
      </c>
      <c r="T433" s="189">
        <f>S433*H433</f>
        <v>0</v>
      </c>
      <c r="U433" s="38"/>
      <c r="V433" s="38"/>
      <c r="W433" s="38"/>
      <c r="X433" s="38"/>
      <c r="Y433" s="38"/>
      <c r="Z433" s="38"/>
      <c r="AA433" s="38"/>
      <c r="AB433" s="38"/>
      <c r="AC433" s="38"/>
      <c r="AD433" s="38"/>
      <c r="AE433" s="38"/>
      <c r="AR433" s="190" t="s">
        <v>1050</v>
      </c>
      <c r="AT433" s="190" t="s">
        <v>207</v>
      </c>
      <c r="AU433" s="190" t="s">
        <v>88</v>
      </c>
      <c r="AY433" s="19" t="s">
        <v>205</v>
      </c>
      <c r="BE433" s="191">
        <f>IF(N433="základní",J433,0)</f>
        <v>0</v>
      </c>
      <c r="BF433" s="191">
        <f>IF(N433="snížená",J433,0)</f>
        <v>0</v>
      </c>
      <c r="BG433" s="191">
        <f>IF(N433="zákl. přenesená",J433,0)</f>
        <v>0</v>
      </c>
      <c r="BH433" s="191">
        <f>IF(N433="sníž. přenesená",J433,0)</f>
        <v>0</v>
      </c>
      <c r="BI433" s="191">
        <f>IF(N433="nulová",J433,0)</f>
        <v>0</v>
      </c>
      <c r="BJ433" s="19" t="s">
        <v>86</v>
      </c>
      <c r="BK433" s="191">
        <f>ROUND(I433*H433,2)</f>
        <v>0</v>
      </c>
      <c r="BL433" s="19" t="s">
        <v>1050</v>
      </c>
      <c r="BM433" s="190" t="s">
        <v>1051</v>
      </c>
    </row>
    <row r="434" s="2" customFormat="1" ht="16.5" customHeight="1">
      <c r="A434" s="38"/>
      <c r="B434" s="179"/>
      <c r="C434" s="214" t="s">
        <v>1052</v>
      </c>
      <c r="D434" s="214" t="s">
        <v>221</v>
      </c>
      <c r="E434" s="215" t="s">
        <v>1053</v>
      </c>
      <c r="F434" s="216" t="s">
        <v>1054</v>
      </c>
      <c r="G434" s="217" t="s">
        <v>371</v>
      </c>
      <c r="H434" s="218">
        <v>8.5099999999999998</v>
      </c>
      <c r="I434" s="219"/>
      <c r="J434" s="218">
        <f>ROUND(I434*H434,2)</f>
        <v>0</v>
      </c>
      <c r="K434" s="216" t="s">
        <v>211</v>
      </c>
      <c r="L434" s="220"/>
      <c r="M434" s="221" t="s">
        <v>1</v>
      </c>
      <c r="N434" s="222" t="s">
        <v>44</v>
      </c>
      <c r="O434" s="77"/>
      <c r="P434" s="188">
        <f>O434*H434</f>
        <v>0</v>
      </c>
      <c r="Q434" s="188">
        <v>0.0055999999999999999</v>
      </c>
      <c r="R434" s="188">
        <f>Q434*H434</f>
        <v>0.047655999999999997</v>
      </c>
      <c r="S434" s="188">
        <v>0</v>
      </c>
      <c r="T434" s="189">
        <f>S434*H434</f>
        <v>0</v>
      </c>
      <c r="U434" s="38"/>
      <c r="V434" s="38"/>
      <c r="W434" s="38"/>
      <c r="X434" s="38"/>
      <c r="Y434" s="38"/>
      <c r="Z434" s="38"/>
      <c r="AA434" s="38"/>
      <c r="AB434" s="38"/>
      <c r="AC434" s="38"/>
      <c r="AD434" s="38"/>
      <c r="AE434" s="38"/>
      <c r="AR434" s="190" t="s">
        <v>885</v>
      </c>
      <c r="AT434" s="190" t="s">
        <v>221</v>
      </c>
      <c r="AU434" s="190" t="s">
        <v>88</v>
      </c>
      <c r="AY434" s="19" t="s">
        <v>205</v>
      </c>
      <c r="BE434" s="191">
        <f>IF(N434="základní",J434,0)</f>
        <v>0</v>
      </c>
      <c r="BF434" s="191">
        <f>IF(N434="snížená",J434,0)</f>
        <v>0</v>
      </c>
      <c r="BG434" s="191">
        <f>IF(N434="zákl. přenesená",J434,0)</f>
        <v>0</v>
      </c>
      <c r="BH434" s="191">
        <f>IF(N434="sníž. přenesená",J434,0)</f>
        <v>0</v>
      </c>
      <c r="BI434" s="191">
        <f>IF(N434="nulová",J434,0)</f>
        <v>0</v>
      </c>
      <c r="BJ434" s="19" t="s">
        <v>86</v>
      </c>
      <c r="BK434" s="191">
        <f>ROUND(I434*H434,2)</f>
        <v>0</v>
      </c>
      <c r="BL434" s="19" t="s">
        <v>885</v>
      </c>
      <c r="BM434" s="190" t="s">
        <v>1055</v>
      </c>
    </row>
    <row r="435" s="2" customFormat="1" ht="16.5" customHeight="1">
      <c r="A435" s="38"/>
      <c r="B435" s="179"/>
      <c r="C435" s="180" t="s">
        <v>1056</v>
      </c>
      <c r="D435" s="180" t="s">
        <v>207</v>
      </c>
      <c r="E435" s="181" t="s">
        <v>1057</v>
      </c>
      <c r="F435" s="182" t="s">
        <v>1058</v>
      </c>
      <c r="G435" s="183" t="s">
        <v>371</v>
      </c>
      <c r="H435" s="184">
        <v>0.69999999999999996</v>
      </c>
      <c r="I435" s="185"/>
      <c r="J435" s="184">
        <f>ROUND(I435*H435,2)</f>
        <v>0</v>
      </c>
      <c r="K435" s="182" t="s">
        <v>211</v>
      </c>
      <c r="L435" s="39"/>
      <c r="M435" s="186" t="s">
        <v>1</v>
      </c>
      <c r="N435" s="187" t="s">
        <v>44</v>
      </c>
      <c r="O435" s="77"/>
      <c r="P435" s="188">
        <f>O435*H435</f>
        <v>0</v>
      </c>
      <c r="Q435" s="188">
        <v>0.00072000000000000005</v>
      </c>
      <c r="R435" s="188">
        <f>Q435*H435</f>
        <v>0.000504</v>
      </c>
      <c r="S435" s="188">
        <v>0</v>
      </c>
      <c r="T435" s="189">
        <f>S435*H435</f>
        <v>0</v>
      </c>
      <c r="U435" s="38"/>
      <c r="V435" s="38"/>
      <c r="W435" s="38"/>
      <c r="X435" s="38"/>
      <c r="Y435" s="38"/>
      <c r="Z435" s="38"/>
      <c r="AA435" s="38"/>
      <c r="AB435" s="38"/>
      <c r="AC435" s="38"/>
      <c r="AD435" s="38"/>
      <c r="AE435" s="38"/>
      <c r="AR435" s="190" t="s">
        <v>1050</v>
      </c>
      <c r="AT435" s="190" t="s">
        <v>207</v>
      </c>
      <c r="AU435" s="190" t="s">
        <v>88</v>
      </c>
      <c r="AY435" s="19" t="s">
        <v>205</v>
      </c>
      <c r="BE435" s="191">
        <f>IF(N435="základní",J435,0)</f>
        <v>0</v>
      </c>
      <c r="BF435" s="191">
        <f>IF(N435="snížená",J435,0)</f>
        <v>0</v>
      </c>
      <c r="BG435" s="191">
        <f>IF(N435="zákl. přenesená",J435,0)</f>
        <v>0</v>
      </c>
      <c r="BH435" s="191">
        <f>IF(N435="sníž. přenesená",J435,0)</f>
        <v>0</v>
      </c>
      <c r="BI435" s="191">
        <f>IF(N435="nulová",J435,0)</f>
        <v>0</v>
      </c>
      <c r="BJ435" s="19" t="s">
        <v>86</v>
      </c>
      <c r="BK435" s="191">
        <f>ROUND(I435*H435,2)</f>
        <v>0</v>
      </c>
      <c r="BL435" s="19" t="s">
        <v>1050</v>
      </c>
      <c r="BM435" s="190" t="s">
        <v>1059</v>
      </c>
    </row>
    <row r="436" s="2" customFormat="1" ht="16.5" customHeight="1">
      <c r="A436" s="38"/>
      <c r="B436" s="179"/>
      <c r="C436" s="214" t="s">
        <v>1060</v>
      </c>
      <c r="D436" s="214" t="s">
        <v>221</v>
      </c>
      <c r="E436" s="215" t="s">
        <v>1061</v>
      </c>
      <c r="F436" s="216" t="s">
        <v>1062</v>
      </c>
      <c r="G436" s="217" t="s">
        <v>371</v>
      </c>
      <c r="H436" s="218">
        <v>0.69999999999999996</v>
      </c>
      <c r="I436" s="219"/>
      <c r="J436" s="218">
        <f>ROUND(I436*H436,2)</f>
        <v>0</v>
      </c>
      <c r="K436" s="216" t="s">
        <v>760</v>
      </c>
      <c r="L436" s="220"/>
      <c r="M436" s="221" t="s">
        <v>1</v>
      </c>
      <c r="N436" s="222" t="s">
        <v>44</v>
      </c>
      <c r="O436" s="77"/>
      <c r="P436" s="188">
        <f>O436*H436</f>
        <v>0</v>
      </c>
      <c r="Q436" s="188">
        <v>0.12777</v>
      </c>
      <c r="R436" s="188">
        <f>Q436*H436</f>
        <v>0.089438999999999991</v>
      </c>
      <c r="S436" s="188">
        <v>0</v>
      </c>
      <c r="T436" s="189">
        <f>S436*H436</f>
        <v>0</v>
      </c>
      <c r="U436" s="38"/>
      <c r="V436" s="38"/>
      <c r="W436" s="38"/>
      <c r="X436" s="38"/>
      <c r="Y436" s="38"/>
      <c r="Z436" s="38"/>
      <c r="AA436" s="38"/>
      <c r="AB436" s="38"/>
      <c r="AC436" s="38"/>
      <c r="AD436" s="38"/>
      <c r="AE436" s="38"/>
      <c r="AR436" s="190" t="s">
        <v>1063</v>
      </c>
      <c r="AT436" s="190" t="s">
        <v>221</v>
      </c>
      <c r="AU436" s="190" t="s">
        <v>88</v>
      </c>
      <c r="AY436" s="19" t="s">
        <v>205</v>
      </c>
      <c r="BE436" s="191">
        <f>IF(N436="základní",J436,0)</f>
        <v>0</v>
      </c>
      <c r="BF436" s="191">
        <f>IF(N436="snížená",J436,0)</f>
        <v>0</v>
      </c>
      <c r="BG436" s="191">
        <f>IF(N436="zákl. přenesená",J436,0)</f>
        <v>0</v>
      </c>
      <c r="BH436" s="191">
        <f>IF(N436="sníž. přenesená",J436,0)</f>
        <v>0</v>
      </c>
      <c r="BI436" s="191">
        <f>IF(N436="nulová",J436,0)</f>
        <v>0</v>
      </c>
      <c r="BJ436" s="19" t="s">
        <v>86</v>
      </c>
      <c r="BK436" s="191">
        <f>ROUND(I436*H436,2)</f>
        <v>0</v>
      </c>
      <c r="BL436" s="19" t="s">
        <v>1050</v>
      </c>
      <c r="BM436" s="190" t="s">
        <v>1064</v>
      </c>
    </row>
    <row r="437" s="2" customFormat="1">
      <c r="A437" s="38"/>
      <c r="B437" s="39"/>
      <c r="C437" s="38"/>
      <c r="D437" s="192" t="s">
        <v>214</v>
      </c>
      <c r="E437" s="38"/>
      <c r="F437" s="193" t="s">
        <v>1065</v>
      </c>
      <c r="G437" s="38"/>
      <c r="H437" s="38"/>
      <c r="I437" s="194"/>
      <c r="J437" s="38"/>
      <c r="K437" s="38"/>
      <c r="L437" s="39"/>
      <c r="M437" s="195"/>
      <c r="N437" s="196"/>
      <c r="O437" s="77"/>
      <c r="P437" s="77"/>
      <c r="Q437" s="77"/>
      <c r="R437" s="77"/>
      <c r="S437" s="77"/>
      <c r="T437" s="78"/>
      <c r="U437" s="38"/>
      <c r="V437" s="38"/>
      <c r="W437" s="38"/>
      <c r="X437" s="38"/>
      <c r="Y437" s="38"/>
      <c r="Z437" s="38"/>
      <c r="AA437" s="38"/>
      <c r="AB437" s="38"/>
      <c r="AC437" s="38"/>
      <c r="AD437" s="38"/>
      <c r="AE437" s="38"/>
      <c r="AT437" s="19" t="s">
        <v>214</v>
      </c>
      <c r="AU437" s="19" t="s">
        <v>88</v>
      </c>
    </row>
    <row r="438" s="2" customFormat="1" ht="16.5" customHeight="1">
      <c r="A438" s="38"/>
      <c r="B438" s="179"/>
      <c r="C438" s="180" t="s">
        <v>1066</v>
      </c>
      <c r="D438" s="180" t="s">
        <v>207</v>
      </c>
      <c r="E438" s="181" t="s">
        <v>1067</v>
      </c>
      <c r="F438" s="182" t="s">
        <v>1068</v>
      </c>
      <c r="G438" s="183" t="s">
        <v>371</v>
      </c>
      <c r="H438" s="184">
        <v>17.84</v>
      </c>
      <c r="I438" s="185"/>
      <c r="J438" s="184">
        <f>ROUND(I438*H438,2)</f>
        <v>0</v>
      </c>
      <c r="K438" s="182" t="s">
        <v>760</v>
      </c>
      <c r="L438" s="39"/>
      <c r="M438" s="186" t="s">
        <v>1</v>
      </c>
      <c r="N438" s="187" t="s">
        <v>44</v>
      </c>
      <c r="O438" s="77"/>
      <c r="P438" s="188">
        <f>O438*H438</f>
        <v>0</v>
      </c>
      <c r="Q438" s="188">
        <v>0.0011900000000000001</v>
      </c>
      <c r="R438" s="188">
        <f>Q438*H438</f>
        <v>0.021229600000000001</v>
      </c>
      <c r="S438" s="188">
        <v>0</v>
      </c>
      <c r="T438" s="189">
        <f>S438*H438</f>
        <v>0</v>
      </c>
      <c r="U438" s="38"/>
      <c r="V438" s="38"/>
      <c r="W438" s="38"/>
      <c r="X438" s="38"/>
      <c r="Y438" s="38"/>
      <c r="Z438" s="38"/>
      <c r="AA438" s="38"/>
      <c r="AB438" s="38"/>
      <c r="AC438" s="38"/>
      <c r="AD438" s="38"/>
      <c r="AE438" s="38"/>
      <c r="AR438" s="190" t="s">
        <v>1050</v>
      </c>
      <c r="AT438" s="190" t="s">
        <v>207</v>
      </c>
      <c r="AU438" s="190" t="s">
        <v>88</v>
      </c>
      <c r="AY438" s="19" t="s">
        <v>205</v>
      </c>
      <c r="BE438" s="191">
        <f>IF(N438="základní",J438,0)</f>
        <v>0</v>
      </c>
      <c r="BF438" s="191">
        <f>IF(N438="snížená",J438,0)</f>
        <v>0</v>
      </c>
      <c r="BG438" s="191">
        <f>IF(N438="zákl. přenesená",J438,0)</f>
        <v>0</v>
      </c>
      <c r="BH438" s="191">
        <f>IF(N438="sníž. přenesená",J438,0)</f>
        <v>0</v>
      </c>
      <c r="BI438" s="191">
        <f>IF(N438="nulová",J438,0)</f>
        <v>0</v>
      </c>
      <c r="BJ438" s="19" t="s">
        <v>86</v>
      </c>
      <c r="BK438" s="191">
        <f>ROUND(I438*H438,2)</f>
        <v>0</v>
      </c>
      <c r="BL438" s="19" t="s">
        <v>1050</v>
      </c>
      <c r="BM438" s="190" t="s">
        <v>1069</v>
      </c>
    </row>
    <row r="439" s="15" customFormat="1">
      <c r="A439" s="15"/>
      <c r="B439" s="223"/>
      <c r="C439" s="15"/>
      <c r="D439" s="192" t="s">
        <v>218</v>
      </c>
      <c r="E439" s="224" t="s">
        <v>1</v>
      </c>
      <c r="F439" s="225" t="s">
        <v>1070</v>
      </c>
      <c r="G439" s="15"/>
      <c r="H439" s="224" t="s">
        <v>1</v>
      </c>
      <c r="I439" s="226"/>
      <c r="J439" s="15"/>
      <c r="K439" s="15"/>
      <c r="L439" s="223"/>
      <c r="M439" s="227"/>
      <c r="N439" s="228"/>
      <c r="O439" s="228"/>
      <c r="P439" s="228"/>
      <c r="Q439" s="228"/>
      <c r="R439" s="228"/>
      <c r="S439" s="228"/>
      <c r="T439" s="229"/>
      <c r="U439" s="15"/>
      <c r="V439" s="15"/>
      <c r="W439" s="15"/>
      <c r="X439" s="15"/>
      <c r="Y439" s="15"/>
      <c r="Z439" s="15"/>
      <c r="AA439" s="15"/>
      <c r="AB439" s="15"/>
      <c r="AC439" s="15"/>
      <c r="AD439" s="15"/>
      <c r="AE439" s="15"/>
      <c r="AT439" s="224" t="s">
        <v>218</v>
      </c>
      <c r="AU439" s="224" t="s">
        <v>88</v>
      </c>
      <c r="AV439" s="15" t="s">
        <v>86</v>
      </c>
      <c r="AW439" s="15" t="s">
        <v>35</v>
      </c>
      <c r="AX439" s="15" t="s">
        <v>79</v>
      </c>
      <c r="AY439" s="224" t="s">
        <v>205</v>
      </c>
    </row>
    <row r="440" s="13" customFormat="1">
      <c r="A440" s="13"/>
      <c r="B440" s="198"/>
      <c r="C440" s="13"/>
      <c r="D440" s="192" t="s">
        <v>218</v>
      </c>
      <c r="E440" s="199" t="s">
        <v>1</v>
      </c>
      <c r="F440" s="200" t="s">
        <v>1071</v>
      </c>
      <c r="G440" s="13"/>
      <c r="H440" s="201">
        <v>17.84</v>
      </c>
      <c r="I440" s="202"/>
      <c r="J440" s="13"/>
      <c r="K440" s="13"/>
      <c r="L440" s="198"/>
      <c r="M440" s="203"/>
      <c r="N440" s="204"/>
      <c r="O440" s="204"/>
      <c r="P440" s="204"/>
      <c r="Q440" s="204"/>
      <c r="R440" s="204"/>
      <c r="S440" s="204"/>
      <c r="T440" s="205"/>
      <c r="U440" s="13"/>
      <c r="V440" s="13"/>
      <c r="W440" s="13"/>
      <c r="X440" s="13"/>
      <c r="Y440" s="13"/>
      <c r="Z440" s="13"/>
      <c r="AA440" s="13"/>
      <c r="AB440" s="13"/>
      <c r="AC440" s="13"/>
      <c r="AD440" s="13"/>
      <c r="AE440" s="13"/>
      <c r="AT440" s="199" t="s">
        <v>218</v>
      </c>
      <c r="AU440" s="199" t="s">
        <v>88</v>
      </c>
      <c r="AV440" s="13" t="s">
        <v>88</v>
      </c>
      <c r="AW440" s="13" t="s">
        <v>35</v>
      </c>
      <c r="AX440" s="13" t="s">
        <v>79</v>
      </c>
      <c r="AY440" s="199" t="s">
        <v>205</v>
      </c>
    </row>
    <row r="441" s="14" customFormat="1">
      <c r="A441" s="14"/>
      <c r="B441" s="206"/>
      <c r="C441" s="14"/>
      <c r="D441" s="192" t="s">
        <v>218</v>
      </c>
      <c r="E441" s="207" t="s">
        <v>1</v>
      </c>
      <c r="F441" s="208" t="s">
        <v>220</v>
      </c>
      <c r="G441" s="14"/>
      <c r="H441" s="209">
        <v>17.84</v>
      </c>
      <c r="I441" s="210"/>
      <c r="J441" s="14"/>
      <c r="K441" s="14"/>
      <c r="L441" s="206"/>
      <c r="M441" s="211"/>
      <c r="N441" s="212"/>
      <c r="O441" s="212"/>
      <c r="P441" s="212"/>
      <c r="Q441" s="212"/>
      <c r="R441" s="212"/>
      <c r="S441" s="212"/>
      <c r="T441" s="213"/>
      <c r="U441" s="14"/>
      <c r="V441" s="14"/>
      <c r="W441" s="14"/>
      <c r="X441" s="14"/>
      <c r="Y441" s="14"/>
      <c r="Z441" s="14"/>
      <c r="AA441" s="14"/>
      <c r="AB441" s="14"/>
      <c r="AC441" s="14"/>
      <c r="AD441" s="14"/>
      <c r="AE441" s="14"/>
      <c r="AT441" s="207" t="s">
        <v>218</v>
      </c>
      <c r="AU441" s="207" t="s">
        <v>88</v>
      </c>
      <c r="AV441" s="14" t="s">
        <v>212</v>
      </c>
      <c r="AW441" s="14" t="s">
        <v>35</v>
      </c>
      <c r="AX441" s="14" t="s">
        <v>86</v>
      </c>
      <c r="AY441" s="207" t="s">
        <v>205</v>
      </c>
    </row>
    <row r="442" s="2" customFormat="1" ht="16.5" customHeight="1">
      <c r="A442" s="38"/>
      <c r="B442" s="179"/>
      <c r="C442" s="214" t="s">
        <v>1072</v>
      </c>
      <c r="D442" s="214" t="s">
        <v>221</v>
      </c>
      <c r="E442" s="215" t="s">
        <v>1073</v>
      </c>
      <c r="F442" s="216" t="s">
        <v>1074</v>
      </c>
      <c r="G442" s="217" t="s">
        <v>371</v>
      </c>
      <c r="H442" s="218">
        <v>17.84</v>
      </c>
      <c r="I442" s="219"/>
      <c r="J442" s="218">
        <f>ROUND(I442*H442,2)</f>
        <v>0</v>
      </c>
      <c r="K442" s="216" t="s">
        <v>760</v>
      </c>
      <c r="L442" s="220"/>
      <c r="M442" s="221" t="s">
        <v>1</v>
      </c>
      <c r="N442" s="222" t="s">
        <v>44</v>
      </c>
      <c r="O442" s="77"/>
      <c r="P442" s="188">
        <f>O442*H442</f>
        <v>0</v>
      </c>
      <c r="Q442" s="188">
        <v>0.40192</v>
      </c>
      <c r="R442" s="188">
        <f>Q442*H442</f>
        <v>7.1702528000000001</v>
      </c>
      <c r="S442" s="188">
        <v>0</v>
      </c>
      <c r="T442" s="189">
        <f>S442*H442</f>
        <v>0</v>
      </c>
      <c r="U442" s="38"/>
      <c r="V442" s="38"/>
      <c r="W442" s="38"/>
      <c r="X442" s="38"/>
      <c r="Y442" s="38"/>
      <c r="Z442" s="38"/>
      <c r="AA442" s="38"/>
      <c r="AB442" s="38"/>
      <c r="AC442" s="38"/>
      <c r="AD442" s="38"/>
      <c r="AE442" s="38"/>
      <c r="AR442" s="190" t="s">
        <v>1063</v>
      </c>
      <c r="AT442" s="190" t="s">
        <v>221</v>
      </c>
      <c r="AU442" s="190" t="s">
        <v>88</v>
      </c>
      <c r="AY442" s="19" t="s">
        <v>205</v>
      </c>
      <c r="BE442" s="191">
        <f>IF(N442="základní",J442,0)</f>
        <v>0</v>
      </c>
      <c r="BF442" s="191">
        <f>IF(N442="snížená",J442,0)</f>
        <v>0</v>
      </c>
      <c r="BG442" s="191">
        <f>IF(N442="zákl. přenesená",J442,0)</f>
        <v>0</v>
      </c>
      <c r="BH442" s="191">
        <f>IF(N442="sníž. přenesená",J442,0)</f>
        <v>0</v>
      </c>
      <c r="BI442" s="191">
        <f>IF(N442="nulová",J442,0)</f>
        <v>0</v>
      </c>
      <c r="BJ442" s="19" t="s">
        <v>86</v>
      </c>
      <c r="BK442" s="191">
        <f>ROUND(I442*H442,2)</f>
        <v>0</v>
      </c>
      <c r="BL442" s="19" t="s">
        <v>1050</v>
      </c>
      <c r="BM442" s="190" t="s">
        <v>1075</v>
      </c>
    </row>
    <row r="443" s="2" customFormat="1">
      <c r="A443" s="38"/>
      <c r="B443" s="39"/>
      <c r="C443" s="38"/>
      <c r="D443" s="192" t="s">
        <v>214</v>
      </c>
      <c r="E443" s="38"/>
      <c r="F443" s="193" t="s">
        <v>1065</v>
      </c>
      <c r="G443" s="38"/>
      <c r="H443" s="38"/>
      <c r="I443" s="194"/>
      <c r="J443" s="38"/>
      <c r="K443" s="38"/>
      <c r="L443" s="39"/>
      <c r="M443" s="243"/>
      <c r="N443" s="244"/>
      <c r="O443" s="240"/>
      <c r="P443" s="240"/>
      <c r="Q443" s="240"/>
      <c r="R443" s="240"/>
      <c r="S443" s="240"/>
      <c r="T443" s="245"/>
      <c r="U443" s="38"/>
      <c r="V443" s="38"/>
      <c r="W443" s="38"/>
      <c r="X443" s="38"/>
      <c r="Y443" s="38"/>
      <c r="Z443" s="38"/>
      <c r="AA443" s="38"/>
      <c r="AB443" s="38"/>
      <c r="AC443" s="38"/>
      <c r="AD443" s="38"/>
      <c r="AE443" s="38"/>
      <c r="AT443" s="19" t="s">
        <v>214</v>
      </c>
      <c r="AU443" s="19" t="s">
        <v>88</v>
      </c>
    </row>
    <row r="444" s="2" customFormat="1" ht="6.96" customHeight="1">
      <c r="A444" s="38"/>
      <c r="B444" s="60"/>
      <c r="C444" s="61"/>
      <c r="D444" s="61"/>
      <c r="E444" s="61"/>
      <c r="F444" s="61"/>
      <c r="G444" s="61"/>
      <c r="H444" s="61"/>
      <c r="I444" s="61"/>
      <c r="J444" s="61"/>
      <c r="K444" s="61"/>
      <c r="L444" s="39"/>
      <c r="M444" s="38"/>
      <c r="O444" s="38"/>
      <c r="P444" s="38"/>
      <c r="Q444" s="38"/>
      <c r="R444" s="38"/>
      <c r="S444" s="38"/>
      <c r="T444" s="38"/>
      <c r="U444" s="38"/>
      <c r="V444" s="38"/>
      <c r="W444" s="38"/>
      <c r="X444" s="38"/>
      <c r="Y444" s="38"/>
      <c r="Z444" s="38"/>
      <c r="AA444" s="38"/>
      <c r="AB444" s="38"/>
      <c r="AC444" s="38"/>
      <c r="AD444" s="38"/>
      <c r="AE444" s="38"/>
    </row>
  </sheetData>
  <autoFilter ref="C134:K443"/>
  <mergeCells count="12">
    <mergeCell ref="E7:H7"/>
    <mergeCell ref="E9:H9"/>
    <mergeCell ref="E11:H11"/>
    <mergeCell ref="E20:H20"/>
    <mergeCell ref="E29:H29"/>
    <mergeCell ref="E85:H85"/>
    <mergeCell ref="E87:H87"/>
    <mergeCell ref="E89:H89"/>
    <mergeCell ref="E123:H123"/>
    <mergeCell ref="E125:H125"/>
    <mergeCell ref="E127:H127"/>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8" t="s">
        <v>5</v>
      </c>
      <c r="M2" s="1"/>
      <c r="N2" s="1"/>
      <c r="O2" s="1"/>
      <c r="P2" s="1"/>
      <c r="Q2" s="1"/>
      <c r="R2" s="1"/>
      <c r="S2" s="1"/>
      <c r="T2" s="1"/>
      <c r="U2" s="1"/>
      <c r="V2" s="1"/>
      <c r="AT2" s="19" t="s">
        <v>119</v>
      </c>
    </row>
    <row r="3" s="1" customFormat="1" ht="6.96" customHeight="1">
      <c r="B3" s="20"/>
      <c r="C3" s="21"/>
      <c r="D3" s="21"/>
      <c r="E3" s="21"/>
      <c r="F3" s="21"/>
      <c r="G3" s="21"/>
      <c r="H3" s="21"/>
      <c r="I3" s="21"/>
      <c r="J3" s="21"/>
      <c r="K3" s="21"/>
      <c r="L3" s="22"/>
      <c r="AT3" s="19" t="s">
        <v>88</v>
      </c>
    </row>
    <row r="4" s="1" customFormat="1" ht="24.96" customHeight="1">
      <c r="B4" s="22"/>
      <c r="D4" s="23" t="s">
        <v>170</v>
      </c>
      <c r="L4" s="22"/>
      <c r="M4" s="128" t="s">
        <v>10</v>
      </c>
      <c r="AT4" s="19" t="s">
        <v>3</v>
      </c>
    </row>
    <row r="5" s="1" customFormat="1" ht="6.96" customHeight="1">
      <c r="B5" s="22"/>
      <c r="L5" s="22"/>
    </row>
    <row r="6" s="1" customFormat="1" ht="12" customHeight="1">
      <c r="B6" s="22"/>
      <c r="D6" s="32" t="s">
        <v>15</v>
      </c>
      <c r="L6" s="22"/>
    </row>
    <row r="7" s="1" customFormat="1" ht="16.5" customHeight="1">
      <c r="B7" s="22"/>
      <c r="E7" s="129" t="str">
        <f>'Rekapitulace stavby'!K6</f>
        <v>SN Žireč</v>
      </c>
      <c r="F7" s="32"/>
      <c r="G7" s="32"/>
      <c r="H7" s="32"/>
      <c r="L7" s="22"/>
    </row>
    <row r="8" s="1" customFormat="1" ht="12" customHeight="1">
      <c r="B8" s="22"/>
      <c r="D8" s="32" t="s">
        <v>171</v>
      </c>
      <c r="L8" s="22"/>
    </row>
    <row r="9" s="2" customFormat="1" ht="16.5" customHeight="1">
      <c r="A9" s="38"/>
      <c r="B9" s="39"/>
      <c r="C9" s="38"/>
      <c r="D9" s="38"/>
      <c r="E9" s="129" t="s">
        <v>740</v>
      </c>
      <c r="F9" s="38"/>
      <c r="G9" s="38"/>
      <c r="H9" s="38"/>
      <c r="I9" s="38"/>
      <c r="J9" s="38"/>
      <c r="K9" s="38"/>
      <c r="L9" s="55"/>
      <c r="S9" s="38"/>
      <c r="T9" s="38"/>
      <c r="U9" s="38"/>
      <c r="V9" s="38"/>
      <c r="W9" s="38"/>
      <c r="X9" s="38"/>
      <c r="Y9" s="38"/>
      <c r="Z9" s="38"/>
      <c r="AA9" s="38"/>
      <c r="AB9" s="38"/>
      <c r="AC9" s="38"/>
      <c r="AD9" s="38"/>
      <c r="AE9" s="38"/>
    </row>
    <row r="10" s="2" customFormat="1" ht="12" customHeight="1">
      <c r="A10" s="38"/>
      <c r="B10" s="39"/>
      <c r="C10" s="38"/>
      <c r="D10" s="32" t="s">
        <v>173</v>
      </c>
      <c r="E10" s="38"/>
      <c r="F10" s="38"/>
      <c r="G10" s="38"/>
      <c r="H10" s="38"/>
      <c r="I10" s="38"/>
      <c r="J10" s="38"/>
      <c r="K10" s="38"/>
      <c r="L10" s="55"/>
      <c r="S10" s="38"/>
      <c r="T10" s="38"/>
      <c r="U10" s="38"/>
      <c r="V10" s="38"/>
      <c r="W10" s="38"/>
      <c r="X10" s="38"/>
      <c r="Y10" s="38"/>
      <c r="Z10" s="38"/>
      <c r="AA10" s="38"/>
      <c r="AB10" s="38"/>
      <c r="AC10" s="38"/>
      <c r="AD10" s="38"/>
      <c r="AE10" s="38"/>
    </row>
    <row r="11" s="2" customFormat="1" ht="16.5" customHeight="1">
      <c r="A11" s="38"/>
      <c r="B11" s="39"/>
      <c r="C11" s="38"/>
      <c r="D11" s="38"/>
      <c r="E11" s="67" t="s">
        <v>1076</v>
      </c>
      <c r="F11" s="38"/>
      <c r="G11" s="38"/>
      <c r="H11" s="38"/>
      <c r="I11" s="38"/>
      <c r="J11" s="38"/>
      <c r="K11" s="38"/>
      <c r="L11" s="55"/>
      <c r="S11" s="38"/>
      <c r="T11" s="38"/>
      <c r="U11" s="38"/>
      <c r="V11" s="38"/>
      <c r="W11" s="38"/>
      <c r="X11" s="38"/>
      <c r="Y11" s="38"/>
      <c r="Z11" s="38"/>
      <c r="AA11" s="38"/>
      <c r="AB11" s="38"/>
      <c r="AC11" s="38"/>
      <c r="AD11" s="38"/>
      <c r="AE11" s="38"/>
    </row>
    <row r="12" s="2" customFormat="1">
      <c r="A12" s="38"/>
      <c r="B12" s="39"/>
      <c r="C12" s="38"/>
      <c r="D12" s="38"/>
      <c r="E12" s="38"/>
      <c r="F12" s="38"/>
      <c r="G12" s="38"/>
      <c r="H12" s="38"/>
      <c r="I12" s="38"/>
      <c r="J12" s="38"/>
      <c r="K12" s="38"/>
      <c r="L12" s="55"/>
      <c r="S12" s="38"/>
      <c r="T12" s="38"/>
      <c r="U12" s="38"/>
      <c r="V12" s="38"/>
      <c r="W12" s="38"/>
      <c r="X12" s="38"/>
      <c r="Y12" s="38"/>
      <c r="Z12" s="38"/>
      <c r="AA12" s="38"/>
      <c r="AB12" s="38"/>
      <c r="AC12" s="38"/>
      <c r="AD12" s="38"/>
      <c r="AE12" s="38"/>
    </row>
    <row r="13" s="2" customFormat="1" ht="12" customHeight="1">
      <c r="A13" s="38"/>
      <c r="B13" s="39"/>
      <c r="C13" s="38"/>
      <c r="D13" s="32" t="s">
        <v>17</v>
      </c>
      <c r="E13" s="38"/>
      <c r="F13" s="27" t="s">
        <v>1</v>
      </c>
      <c r="G13" s="38"/>
      <c r="H13" s="38"/>
      <c r="I13" s="32" t="s">
        <v>18</v>
      </c>
      <c r="J13" s="27" t="s">
        <v>1</v>
      </c>
      <c r="K13" s="38"/>
      <c r="L13" s="55"/>
      <c r="S13" s="38"/>
      <c r="T13" s="38"/>
      <c r="U13" s="38"/>
      <c r="V13" s="38"/>
      <c r="W13" s="38"/>
      <c r="X13" s="38"/>
      <c r="Y13" s="38"/>
      <c r="Z13" s="38"/>
      <c r="AA13" s="38"/>
      <c r="AB13" s="38"/>
      <c r="AC13" s="38"/>
      <c r="AD13" s="38"/>
      <c r="AE13" s="38"/>
    </row>
    <row r="14" s="2" customFormat="1" ht="12" customHeight="1">
      <c r="A14" s="38"/>
      <c r="B14" s="39"/>
      <c r="C14" s="38"/>
      <c r="D14" s="32" t="s">
        <v>19</v>
      </c>
      <c r="E14" s="38"/>
      <c r="F14" s="27" t="s">
        <v>20</v>
      </c>
      <c r="G14" s="38"/>
      <c r="H14" s="38"/>
      <c r="I14" s="32" t="s">
        <v>21</v>
      </c>
      <c r="J14" s="69" t="str">
        <f>'Rekapitulace stavby'!AN8</f>
        <v>17. 12. 2018</v>
      </c>
      <c r="K14" s="38"/>
      <c r="L14" s="55"/>
      <c r="S14" s="38"/>
      <c r="T14" s="38"/>
      <c r="U14" s="38"/>
      <c r="V14" s="38"/>
      <c r="W14" s="38"/>
      <c r="X14" s="38"/>
      <c r="Y14" s="38"/>
      <c r="Z14" s="38"/>
      <c r="AA14" s="38"/>
      <c r="AB14" s="38"/>
      <c r="AC14" s="38"/>
      <c r="AD14" s="38"/>
      <c r="AE14" s="38"/>
    </row>
    <row r="15" s="2" customFormat="1" ht="10.8" customHeight="1">
      <c r="A15" s="38"/>
      <c r="B15" s="39"/>
      <c r="C15" s="38"/>
      <c r="D15" s="38"/>
      <c r="E15" s="38"/>
      <c r="F15" s="38"/>
      <c r="G15" s="38"/>
      <c r="H15" s="38"/>
      <c r="I15" s="38"/>
      <c r="J15" s="38"/>
      <c r="K15" s="38"/>
      <c r="L15" s="55"/>
      <c r="S15" s="38"/>
      <c r="T15" s="38"/>
      <c r="U15" s="38"/>
      <c r="V15" s="38"/>
      <c r="W15" s="38"/>
      <c r="X15" s="38"/>
      <c r="Y15" s="38"/>
      <c r="Z15" s="38"/>
      <c r="AA15" s="38"/>
      <c r="AB15" s="38"/>
      <c r="AC15" s="38"/>
      <c r="AD15" s="38"/>
      <c r="AE15" s="38"/>
    </row>
    <row r="16" s="2" customFormat="1" ht="12" customHeight="1">
      <c r="A16" s="38"/>
      <c r="B16" s="39"/>
      <c r="C16" s="38"/>
      <c r="D16" s="32" t="s">
        <v>23</v>
      </c>
      <c r="E16" s="38"/>
      <c r="F16" s="38"/>
      <c r="G16" s="38"/>
      <c r="H16" s="38"/>
      <c r="I16" s="32" t="s">
        <v>24</v>
      </c>
      <c r="J16" s="27" t="s">
        <v>25</v>
      </c>
      <c r="K16" s="38"/>
      <c r="L16" s="55"/>
      <c r="S16" s="38"/>
      <c r="T16" s="38"/>
      <c r="U16" s="38"/>
      <c r="V16" s="38"/>
      <c r="W16" s="38"/>
      <c r="X16" s="38"/>
      <c r="Y16" s="38"/>
      <c r="Z16" s="38"/>
      <c r="AA16" s="38"/>
      <c r="AB16" s="38"/>
      <c r="AC16" s="38"/>
      <c r="AD16" s="38"/>
      <c r="AE16" s="38"/>
    </row>
    <row r="17" s="2" customFormat="1" ht="18" customHeight="1">
      <c r="A17" s="38"/>
      <c r="B17" s="39"/>
      <c r="C17" s="38"/>
      <c r="D17" s="38"/>
      <c r="E17" s="27" t="s">
        <v>26</v>
      </c>
      <c r="F17" s="38"/>
      <c r="G17" s="38"/>
      <c r="H17" s="38"/>
      <c r="I17" s="32" t="s">
        <v>27</v>
      </c>
      <c r="J17" s="27" t="s">
        <v>28</v>
      </c>
      <c r="K17" s="38"/>
      <c r="L17" s="55"/>
      <c r="S17" s="38"/>
      <c r="T17" s="38"/>
      <c r="U17" s="38"/>
      <c r="V17" s="38"/>
      <c r="W17" s="38"/>
      <c r="X17" s="38"/>
      <c r="Y17" s="38"/>
      <c r="Z17" s="38"/>
      <c r="AA17" s="38"/>
      <c r="AB17" s="38"/>
      <c r="AC17" s="38"/>
      <c r="AD17" s="38"/>
      <c r="AE17" s="38"/>
    </row>
    <row r="18" s="2" customFormat="1" ht="6.96" customHeight="1">
      <c r="A18" s="38"/>
      <c r="B18" s="39"/>
      <c r="C18" s="38"/>
      <c r="D18" s="38"/>
      <c r="E18" s="38"/>
      <c r="F18" s="38"/>
      <c r="G18" s="38"/>
      <c r="H18" s="38"/>
      <c r="I18" s="38"/>
      <c r="J18" s="38"/>
      <c r="K18" s="38"/>
      <c r="L18" s="55"/>
      <c r="S18" s="38"/>
      <c r="T18" s="38"/>
      <c r="U18" s="38"/>
      <c r="V18" s="38"/>
      <c r="W18" s="38"/>
      <c r="X18" s="38"/>
      <c r="Y18" s="38"/>
      <c r="Z18" s="38"/>
      <c r="AA18" s="38"/>
      <c r="AB18" s="38"/>
      <c r="AC18" s="38"/>
      <c r="AD18" s="38"/>
      <c r="AE18" s="38"/>
    </row>
    <row r="19" s="2" customFormat="1" ht="12" customHeight="1">
      <c r="A19" s="38"/>
      <c r="B19" s="39"/>
      <c r="C19" s="38"/>
      <c r="D19" s="32" t="s">
        <v>29</v>
      </c>
      <c r="E19" s="38"/>
      <c r="F19" s="38"/>
      <c r="G19" s="38"/>
      <c r="H19" s="38"/>
      <c r="I19" s="32" t="s">
        <v>24</v>
      </c>
      <c r="J19" s="33" t="str">
        <f>'Rekapitulace stavby'!AN13</f>
        <v>Vyplň údaj</v>
      </c>
      <c r="K19" s="38"/>
      <c r="L19" s="55"/>
      <c r="S19" s="38"/>
      <c r="T19" s="38"/>
      <c r="U19" s="38"/>
      <c r="V19" s="38"/>
      <c r="W19" s="38"/>
      <c r="X19" s="38"/>
      <c r="Y19" s="38"/>
      <c r="Z19" s="38"/>
      <c r="AA19" s="38"/>
      <c r="AB19" s="38"/>
      <c r="AC19" s="38"/>
      <c r="AD19" s="38"/>
      <c r="AE19" s="38"/>
    </row>
    <row r="20" s="2" customFormat="1" ht="18" customHeight="1">
      <c r="A20" s="38"/>
      <c r="B20" s="39"/>
      <c r="C20" s="38"/>
      <c r="D20" s="38"/>
      <c r="E20" s="33" t="str">
        <f>'Rekapitulace stavby'!E14</f>
        <v>Vyplň údaj</v>
      </c>
      <c r="F20" s="27"/>
      <c r="G20" s="27"/>
      <c r="H20" s="27"/>
      <c r="I20" s="32" t="s">
        <v>27</v>
      </c>
      <c r="J20" s="33" t="str">
        <f>'Rekapitulace stavby'!AN14</f>
        <v>Vyplň údaj</v>
      </c>
      <c r="K20" s="38"/>
      <c r="L20" s="55"/>
      <c r="S20" s="38"/>
      <c r="T20" s="38"/>
      <c r="U20" s="38"/>
      <c r="V20" s="38"/>
      <c r="W20" s="38"/>
      <c r="X20" s="38"/>
      <c r="Y20" s="38"/>
      <c r="Z20" s="38"/>
      <c r="AA20" s="38"/>
      <c r="AB20" s="38"/>
      <c r="AC20" s="38"/>
      <c r="AD20" s="38"/>
      <c r="AE20" s="38"/>
    </row>
    <row r="21" s="2" customFormat="1" ht="6.96" customHeight="1">
      <c r="A21" s="38"/>
      <c r="B21" s="39"/>
      <c r="C21" s="38"/>
      <c r="D21" s="38"/>
      <c r="E21" s="38"/>
      <c r="F21" s="38"/>
      <c r="G21" s="38"/>
      <c r="H21" s="38"/>
      <c r="I21" s="38"/>
      <c r="J21" s="38"/>
      <c r="K21" s="38"/>
      <c r="L21" s="55"/>
      <c r="S21" s="38"/>
      <c r="T21" s="38"/>
      <c r="U21" s="38"/>
      <c r="V21" s="38"/>
      <c r="W21" s="38"/>
      <c r="X21" s="38"/>
      <c r="Y21" s="38"/>
      <c r="Z21" s="38"/>
      <c r="AA21" s="38"/>
      <c r="AB21" s="38"/>
      <c r="AC21" s="38"/>
      <c r="AD21" s="38"/>
      <c r="AE21" s="38"/>
    </row>
    <row r="22" s="2" customFormat="1" ht="12" customHeight="1">
      <c r="A22" s="38"/>
      <c r="B22" s="39"/>
      <c r="C22" s="38"/>
      <c r="D22" s="32" t="s">
        <v>31</v>
      </c>
      <c r="E22" s="38"/>
      <c r="F22" s="38"/>
      <c r="G22" s="38"/>
      <c r="H22" s="38"/>
      <c r="I22" s="32" t="s">
        <v>24</v>
      </c>
      <c r="J22" s="27" t="s">
        <v>32</v>
      </c>
      <c r="K22" s="38"/>
      <c r="L22" s="55"/>
      <c r="S22" s="38"/>
      <c r="T22" s="38"/>
      <c r="U22" s="38"/>
      <c r="V22" s="38"/>
      <c r="W22" s="38"/>
      <c r="X22" s="38"/>
      <c r="Y22" s="38"/>
      <c r="Z22" s="38"/>
      <c r="AA22" s="38"/>
      <c r="AB22" s="38"/>
      <c r="AC22" s="38"/>
      <c r="AD22" s="38"/>
      <c r="AE22" s="38"/>
    </row>
    <row r="23" s="2" customFormat="1" ht="18" customHeight="1">
      <c r="A23" s="38"/>
      <c r="B23" s="39"/>
      <c r="C23" s="38"/>
      <c r="D23" s="38"/>
      <c r="E23" s="27" t="s">
        <v>33</v>
      </c>
      <c r="F23" s="38"/>
      <c r="G23" s="38"/>
      <c r="H23" s="38"/>
      <c r="I23" s="32" t="s">
        <v>27</v>
      </c>
      <c r="J23" s="27" t="s">
        <v>34</v>
      </c>
      <c r="K23" s="38"/>
      <c r="L23" s="55"/>
      <c r="S23" s="38"/>
      <c r="T23" s="38"/>
      <c r="U23" s="38"/>
      <c r="V23" s="38"/>
      <c r="W23" s="38"/>
      <c r="X23" s="38"/>
      <c r="Y23" s="38"/>
      <c r="Z23" s="38"/>
      <c r="AA23" s="38"/>
      <c r="AB23" s="38"/>
      <c r="AC23" s="38"/>
      <c r="AD23" s="38"/>
      <c r="AE23" s="38"/>
    </row>
    <row r="24" s="2" customFormat="1" ht="6.96" customHeight="1">
      <c r="A24" s="38"/>
      <c r="B24" s="39"/>
      <c r="C24" s="38"/>
      <c r="D24" s="38"/>
      <c r="E24" s="38"/>
      <c r="F24" s="38"/>
      <c r="G24" s="38"/>
      <c r="H24" s="38"/>
      <c r="I24" s="38"/>
      <c r="J24" s="38"/>
      <c r="K24" s="38"/>
      <c r="L24" s="55"/>
      <c r="S24" s="38"/>
      <c r="T24" s="38"/>
      <c r="U24" s="38"/>
      <c r="V24" s="38"/>
      <c r="W24" s="38"/>
      <c r="X24" s="38"/>
      <c r="Y24" s="38"/>
      <c r="Z24" s="38"/>
      <c r="AA24" s="38"/>
      <c r="AB24" s="38"/>
      <c r="AC24" s="38"/>
      <c r="AD24" s="38"/>
      <c r="AE24" s="38"/>
    </row>
    <row r="25" s="2" customFormat="1" ht="12" customHeight="1">
      <c r="A25" s="38"/>
      <c r="B25" s="39"/>
      <c r="C25" s="38"/>
      <c r="D25" s="32" t="s">
        <v>36</v>
      </c>
      <c r="E25" s="38"/>
      <c r="F25" s="38"/>
      <c r="G25" s="38"/>
      <c r="H25" s="38"/>
      <c r="I25" s="32" t="s">
        <v>24</v>
      </c>
      <c r="J25" s="27" t="str">
        <f>IF('Rekapitulace stavby'!AN19="","",'Rekapitulace stavby'!AN19)</f>
        <v/>
      </c>
      <c r="K25" s="38"/>
      <c r="L25" s="55"/>
      <c r="S25" s="38"/>
      <c r="T25" s="38"/>
      <c r="U25" s="38"/>
      <c r="V25" s="38"/>
      <c r="W25" s="38"/>
      <c r="X25" s="38"/>
      <c r="Y25" s="38"/>
      <c r="Z25" s="38"/>
      <c r="AA25" s="38"/>
      <c r="AB25" s="38"/>
      <c r="AC25" s="38"/>
      <c r="AD25" s="38"/>
      <c r="AE25" s="38"/>
    </row>
    <row r="26" s="2" customFormat="1" ht="18" customHeight="1">
      <c r="A26" s="38"/>
      <c r="B26" s="39"/>
      <c r="C26" s="38"/>
      <c r="D26" s="38"/>
      <c r="E26" s="27" t="str">
        <f>IF('Rekapitulace stavby'!E20="","",'Rekapitulace stavby'!E20)</f>
        <v xml:space="preserve"> </v>
      </c>
      <c r="F26" s="38"/>
      <c r="G26" s="38"/>
      <c r="H26" s="38"/>
      <c r="I26" s="32" t="s">
        <v>27</v>
      </c>
      <c r="J26" s="27" t="str">
        <f>IF('Rekapitulace stavby'!AN20="","",'Rekapitulace stavby'!AN20)</f>
        <v/>
      </c>
      <c r="K26" s="38"/>
      <c r="L26" s="55"/>
      <c r="S26" s="38"/>
      <c r="T26" s="38"/>
      <c r="U26" s="38"/>
      <c r="V26" s="38"/>
      <c r="W26" s="38"/>
      <c r="X26" s="38"/>
      <c r="Y26" s="38"/>
      <c r="Z26" s="38"/>
      <c r="AA26" s="38"/>
      <c r="AB26" s="38"/>
      <c r="AC26" s="38"/>
      <c r="AD26" s="38"/>
      <c r="AE26" s="38"/>
    </row>
    <row r="27" s="2" customFormat="1" ht="6.96" customHeight="1">
      <c r="A27" s="38"/>
      <c r="B27" s="39"/>
      <c r="C27" s="38"/>
      <c r="D27" s="38"/>
      <c r="E27" s="38"/>
      <c r="F27" s="38"/>
      <c r="G27" s="38"/>
      <c r="H27" s="38"/>
      <c r="I27" s="38"/>
      <c r="J27" s="38"/>
      <c r="K27" s="38"/>
      <c r="L27" s="55"/>
      <c r="S27" s="38"/>
      <c r="T27" s="38"/>
      <c r="U27" s="38"/>
      <c r="V27" s="38"/>
      <c r="W27" s="38"/>
      <c r="X27" s="38"/>
      <c r="Y27" s="38"/>
      <c r="Z27" s="38"/>
      <c r="AA27" s="38"/>
      <c r="AB27" s="38"/>
      <c r="AC27" s="38"/>
      <c r="AD27" s="38"/>
      <c r="AE27" s="38"/>
    </row>
    <row r="28" s="2" customFormat="1" ht="12" customHeight="1">
      <c r="A28" s="38"/>
      <c r="B28" s="39"/>
      <c r="C28" s="38"/>
      <c r="D28" s="32" t="s">
        <v>37</v>
      </c>
      <c r="E28" s="38"/>
      <c r="F28" s="38"/>
      <c r="G28" s="38"/>
      <c r="H28" s="38"/>
      <c r="I28" s="38"/>
      <c r="J28" s="38"/>
      <c r="K28" s="38"/>
      <c r="L28" s="55"/>
      <c r="S28" s="38"/>
      <c r="T28" s="38"/>
      <c r="U28" s="38"/>
      <c r="V28" s="38"/>
      <c r="W28" s="38"/>
      <c r="X28" s="38"/>
      <c r="Y28" s="38"/>
      <c r="Z28" s="38"/>
      <c r="AA28" s="38"/>
      <c r="AB28" s="38"/>
      <c r="AC28" s="38"/>
      <c r="AD28" s="38"/>
      <c r="AE28" s="38"/>
    </row>
    <row r="29" s="8" customFormat="1" ht="16.5" customHeight="1">
      <c r="A29" s="130"/>
      <c r="B29" s="131"/>
      <c r="C29" s="130"/>
      <c r="D29" s="130"/>
      <c r="E29" s="36" t="s">
        <v>1</v>
      </c>
      <c r="F29" s="36"/>
      <c r="G29" s="36"/>
      <c r="H29" s="36"/>
      <c r="I29" s="130"/>
      <c r="J29" s="130"/>
      <c r="K29" s="130"/>
      <c r="L29" s="132"/>
      <c r="S29" s="130"/>
      <c r="T29" s="130"/>
      <c r="U29" s="130"/>
      <c r="V29" s="130"/>
      <c r="W29" s="130"/>
      <c r="X29" s="130"/>
      <c r="Y29" s="130"/>
      <c r="Z29" s="130"/>
      <c r="AA29" s="130"/>
      <c r="AB29" s="130"/>
      <c r="AC29" s="130"/>
      <c r="AD29" s="130"/>
      <c r="AE29" s="130"/>
    </row>
    <row r="30" s="2" customFormat="1" ht="6.96" customHeight="1">
      <c r="A30" s="38"/>
      <c r="B30" s="39"/>
      <c r="C30" s="38"/>
      <c r="D30" s="38"/>
      <c r="E30" s="38"/>
      <c r="F30" s="38"/>
      <c r="G30" s="38"/>
      <c r="H30" s="38"/>
      <c r="I30" s="38"/>
      <c r="J30" s="38"/>
      <c r="K30" s="38"/>
      <c r="L30" s="55"/>
      <c r="S30" s="38"/>
      <c r="T30" s="38"/>
      <c r="U30" s="38"/>
      <c r="V30" s="38"/>
      <c r="W30" s="38"/>
      <c r="X30" s="38"/>
      <c r="Y30" s="38"/>
      <c r="Z30" s="38"/>
      <c r="AA30" s="38"/>
      <c r="AB30" s="38"/>
      <c r="AC30" s="38"/>
      <c r="AD30" s="38"/>
      <c r="AE30" s="38"/>
    </row>
    <row r="31" s="2" customFormat="1" ht="6.96" customHeight="1">
      <c r="A31" s="38"/>
      <c r="B31" s="39"/>
      <c r="C31" s="38"/>
      <c r="D31" s="90"/>
      <c r="E31" s="90"/>
      <c r="F31" s="90"/>
      <c r="G31" s="90"/>
      <c r="H31" s="90"/>
      <c r="I31" s="90"/>
      <c r="J31" s="90"/>
      <c r="K31" s="90"/>
      <c r="L31" s="55"/>
      <c r="S31" s="38"/>
      <c r="T31" s="38"/>
      <c r="U31" s="38"/>
      <c r="V31" s="38"/>
      <c r="W31" s="38"/>
      <c r="X31" s="38"/>
      <c r="Y31" s="38"/>
      <c r="Z31" s="38"/>
      <c r="AA31" s="38"/>
      <c r="AB31" s="38"/>
      <c r="AC31" s="38"/>
      <c r="AD31" s="38"/>
      <c r="AE31" s="38"/>
    </row>
    <row r="32" s="2" customFormat="1" ht="25.44" customHeight="1">
      <c r="A32" s="38"/>
      <c r="B32" s="39"/>
      <c r="C32" s="38"/>
      <c r="D32" s="133" t="s">
        <v>39</v>
      </c>
      <c r="E32" s="38"/>
      <c r="F32" s="38"/>
      <c r="G32" s="38"/>
      <c r="H32" s="38"/>
      <c r="I32" s="38"/>
      <c r="J32" s="96">
        <f>ROUND(J125, 2)</f>
        <v>0</v>
      </c>
      <c r="K32" s="38"/>
      <c r="L32" s="55"/>
      <c r="S32" s="38"/>
      <c r="T32" s="38"/>
      <c r="U32" s="38"/>
      <c r="V32" s="38"/>
      <c r="W32" s="38"/>
      <c r="X32" s="38"/>
      <c r="Y32" s="38"/>
      <c r="Z32" s="38"/>
      <c r="AA32" s="38"/>
      <c r="AB32" s="38"/>
      <c r="AC32" s="38"/>
      <c r="AD32" s="38"/>
      <c r="AE32" s="38"/>
    </row>
    <row r="33" s="2" customFormat="1" ht="6.96" customHeight="1">
      <c r="A33" s="38"/>
      <c r="B33" s="39"/>
      <c r="C33" s="38"/>
      <c r="D33" s="90"/>
      <c r="E33" s="90"/>
      <c r="F33" s="90"/>
      <c r="G33" s="90"/>
      <c r="H33" s="90"/>
      <c r="I33" s="90"/>
      <c r="J33" s="90"/>
      <c r="K33" s="90"/>
      <c r="L33" s="55"/>
      <c r="S33" s="38"/>
      <c r="T33" s="38"/>
      <c r="U33" s="38"/>
      <c r="V33" s="38"/>
      <c r="W33" s="38"/>
      <c r="X33" s="38"/>
      <c r="Y33" s="38"/>
      <c r="Z33" s="38"/>
      <c r="AA33" s="38"/>
      <c r="AB33" s="38"/>
      <c r="AC33" s="38"/>
      <c r="AD33" s="38"/>
      <c r="AE33" s="38"/>
    </row>
    <row r="34" s="2" customFormat="1" ht="14.4" customHeight="1">
      <c r="A34" s="38"/>
      <c r="B34" s="39"/>
      <c r="C34" s="38"/>
      <c r="D34" s="38"/>
      <c r="E34" s="38"/>
      <c r="F34" s="43" t="s">
        <v>41</v>
      </c>
      <c r="G34" s="38"/>
      <c r="H34" s="38"/>
      <c r="I34" s="43" t="s">
        <v>40</v>
      </c>
      <c r="J34" s="43" t="s">
        <v>42</v>
      </c>
      <c r="K34" s="38"/>
      <c r="L34" s="55"/>
      <c r="S34" s="38"/>
      <c r="T34" s="38"/>
      <c r="U34" s="38"/>
      <c r="V34" s="38"/>
      <c r="W34" s="38"/>
      <c r="X34" s="38"/>
      <c r="Y34" s="38"/>
      <c r="Z34" s="38"/>
      <c r="AA34" s="38"/>
      <c r="AB34" s="38"/>
      <c r="AC34" s="38"/>
      <c r="AD34" s="38"/>
      <c r="AE34" s="38"/>
    </row>
    <row r="35" s="2" customFormat="1" ht="14.4" customHeight="1">
      <c r="A35" s="38"/>
      <c r="B35" s="39"/>
      <c r="C35" s="38"/>
      <c r="D35" s="134" t="s">
        <v>43</v>
      </c>
      <c r="E35" s="32" t="s">
        <v>44</v>
      </c>
      <c r="F35" s="135">
        <f>ROUND((SUM(BE125:BE215)),  2)</f>
        <v>0</v>
      </c>
      <c r="G35" s="38"/>
      <c r="H35" s="38"/>
      <c r="I35" s="136">
        <v>0.20999999999999999</v>
      </c>
      <c r="J35" s="135">
        <f>ROUND(((SUM(BE125:BE215))*I35),  2)</f>
        <v>0</v>
      </c>
      <c r="K35" s="38"/>
      <c r="L35" s="55"/>
      <c r="S35" s="38"/>
      <c r="T35" s="38"/>
      <c r="U35" s="38"/>
      <c r="V35" s="38"/>
      <c r="W35" s="38"/>
      <c r="X35" s="38"/>
      <c r="Y35" s="38"/>
      <c r="Z35" s="38"/>
      <c r="AA35" s="38"/>
      <c r="AB35" s="38"/>
      <c r="AC35" s="38"/>
      <c r="AD35" s="38"/>
      <c r="AE35" s="38"/>
    </row>
    <row r="36" s="2" customFormat="1" ht="14.4" customHeight="1">
      <c r="A36" s="38"/>
      <c r="B36" s="39"/>
      <c r="C36" s="38"/>
      <c r="D36" s="38"/>
      <c r="E36" s="32" t="s">
        <v>45</v>
      </c>
      <c r="F36" s="135">
        <f>ROUND((SUM(BF125:BF215)),  2)</f>
        <v>0</v>
      </c>
      <c r="G36" s="38"/>
      <c r="H36" s="38"/>
      <c r="I36" s="136">
        <v>0.14999999999999999</v>
      </c>
      <c r="J36" s="135">
        <f>ROUND(((SUM(BF125:BF215))*I36),  2)</f>
        <v>0</v>
      </c>
      <c r="K36" s="38"/>
      <c r="L36" s="55"/>
      <c r="S36" s="38"/>
      <c r="T36" s="38"/>
      <c r="U36" s="38"/>
      <c r="V36" s="38"/>
      <c r="W36" s="38"/>
      <c r="X36" s="38"/>
      <c r="Y36" s="38"/>
      <c r="Z36" s="38"/>
      <c r="AA36" s="38"/>
      <c r="AB36" s="38"/>
      <c r="AC36" s="38"/>
      <c r="AD36" s="38"/>
      <c r="AE36" s="38"/>
    </row>
    <row r="37" hidden="1" s="2" customFormat="1" ht="14.4" customHeight="1">
      <c r="A37" s="38"/>
      <c r="B37" s="39"/>
      <c r="C37" s="38"/>
      <c r="D37" s="38"/>
      <c r="E37" s="32" t="s">
        <v>46</v>
      </c>
      <c r="F37" s="135">
        <f>ROUND((SUM(BG125:BG215)),  2)</f>
        <v>0</v>
      </c>
      <c r="G37" s="38"/>
      <c r="H37" s="38"/>
      <c r="I37" s="136">
        <v>0.20999999999999999</v>
      </c>
      <c r="J37" s="135">
        <f>0</f>
        <v>0</v>
      </c>
      <c r="K37" s="38"/>
      <c r="L37" s="55"/>
      <c r="S37" s="38"/>
      <c r="T37" s="38"/>
      <c r="U37" s="38"/>
      <c r="V37" s="38"/>
      <c r="W37" s="38"/>
      <c r="X37" s="38"/>
      <c r="Y37" s="38"/>
      <c r="Z37" s="38"/>
      <c r="AA37" s="38"/>
      <c r="AB37" s="38"/>
      <c r="AC37" s="38"/>
      <c r="AD37" s="38"/>
      <c r="AE37" s="38"/>
    </row>
    <row r="38" hidden="1" s="2" customFormat="1" ht="14.4" customHeight="1">
      <c r="A38" s="38"/>
      <c r="B38" s="39"/>
      <c r="C38" s="38"/>
      <c r="D38" s="38"/>
      <c r="E38" s="32" t="s">
        <v>47</v>
      </c>
      <c r="F38" s="135">
        <f>ROUND((SUM(BH125:BH215)),  2)</f>
        <v>0</v>
      </c>
      <c r="G38" s="38"/>
      <c r="H38" s="38"/>
      <c r="I38" s="136">
        <v>0.14999999999999999</v>
      </c>
      <c r="J38" s="135">
        <f>0</f>
        <v>0</v>
      </c>
      <c r="K38" s="38"/>
      <c r="L38" s="55"/>
      <c r="S38" s="38"/>
      <c r="T38" s="38"/>
      <c r="U38" s="38"/>
      <c r="V38" s="38"/>
      <c r="W38" s="38"/>
      <c r="X38" s="38"/>
      <c r="Y38" s="38"/>
      <c r="Z38" s="38"/>
      <c r="AA38" s="38"/>
      <c r="AB38" s="38"/>
      <c r="AC38" s="38"/>
      <c r="AD38" s="38"/>
      <c r="AE38" s="38"/>
    </row>
    <row r="39" hidden="1" s="2" customFormat="1" ht="14.4" customHeight="1">
      <c r="A39" s="38"/>
      <c r="B39" s="39"/>
      <c r="C39" s="38"/>
      <c r="D39" s="38"/>
      <c r="E39" s="32" t="s">
        <v>48</v>
      </c>
      <c r="F39" s="135">
        <f>ROUND((SUM(BI125:BI215)),  2)</f>
        <v>0</v>
      </c>
      <c r="G39" s="38"/>
      <c r="H39" s="38"/>
      <c r="I39" s="136">
        <v>0</v>
      </c>
      <c r="J39" s="135">
        <f>0</f>
        <v>0</v>
      </c>
      <c r="K39" s="38"/>
      <c r="L39" s="55"/>
      <c r="S39" s="38"/>
      <c r="T39" s="38"/>
      <c r="U39" s="38"/>
      <c r="V39" s="38"/>
      <c r="W39" s="38"/>
      <c r="X39" s="38"/>
      <c r="Y39" s="38"/>
      <c r="Z39" s="38"/>
      <c r="AA39" s="38"/>
      <c r="AB39" s="38"/>
      <c r="AC39" s="38"/>
      <c r="AD39" s="38"/>
      <c r="AE39" s="38"/>
    </row>
    <row r="40" s="2" customFormat="1" ht="6.96" customHeight="1">
      <c r="A40" s="38"/>
      <c r="B40" s="39"/>
      <c r="C40" s="38"/>
      <c r="D40" s="38"/>
      <c r="E40" s="38"/>
      <c r="F40" s="38"/>
      <c r="G40" s="38"/>
      <c r="H40" s="38"/>
      <c r="I40" s="38"/>
      <c r="J40" s="38"/>
      <c r="K40" s="38"/>
      <c r="L40" s="55"/>
      <c r="S40" s="38"/>
      <c r="T40" s="38"/>
      <c r="U40" s="38"/>
      <c r="V40" s="38"/>
      <c r="W40" s="38"/>
      <c r="X40" s="38"/>
      <c r="Y40" s="38"/>
      <c r="Z40" s="38"/>
      <c r="AA40" s="38"/>
      <c r="AB40" s="38"/>
      <c r="AC40" s="38"/>
      <c r="AD40" s="38"/>
      <c r="AE40" s="38"/>
    </row>
    <row r="41" s="2" customFormat="1" ht="25.44" customHeight="1">
      <c r="A41" s="38"/>
      <c r="B41" s="39"/>
      <c r="C41" s="137"/>
      <c r="D41" s="138" t="s">
        <v>49</v>
      </c>
      <c r="E41" s="81"/>
      <c r="F41" s="81"/>
      <c r="G41" s="139" t="s">
        <v>50</v>
      </c>
      <c r="H41" s="140" t="s">
        <v>51</v>
      </c>
      <c r="I41" s="81"/>
      <c r="J41" s="141">
        <f>SUM(J32:J39)</f>
        <v>0</v>
      </c>
      <c r="K41" s="142"/>
      <c r="L41" s="55"/>
      <c r="S41" s="38"/>
      <c r="T41" s="38"/>
      <c r="U41" s="38"/>
      <c r="V41" s="38"/>
      <c r="W41" s="38"/>
      <c r="X41" s="38"/>
      <c r="Y41" s="38"/>
      <c r="Z41" s="38"/>
      <c r="AA41" s="38"/>
      <c r="AB41" s="38"/>
      <c r="AC41" s="38"/>
      <c r="AD41" s="38"/>
      <c r="AE41" s="38"/>
    </row>
    <row r="42" s="2" customFormat="1" ht="14.4" customHeight="1">
      <c r="A42" s="38"/>
      <c r="B42" s="39"/>
      <c r="C42" s="38"/>
      <c r="D42" s="38"/>
      <c r="E42" s="38"/>
      <c r="F42" s="38"/>
      <c r="G42" s="38"/>
      <c r="H42" s="38"/>
      <c r="I42" s="38"/>
      <c r="J42" s="38"/>
      <c r="K42" s="38"/>
      <c r="L42" s="55"/>
      <c r="S42" s="38"/>
      <c r="T42" s="38"/>
      <c r="U42" s="38"/>
      <c r="V42" s="38"/>
      <c r="W42" s="38"/>
      <c r="X42" s="38"/>
      <c r="Y42" s="38"/>
      <c r="Z42" s="38"/>
      <c r="AA42" s="38"/>
      <c r="AB42" s="38"/>
      <c r="AC42" s="38"/>
      <c r="AD42" s="38"/>
      <c r="AE42" s="38"/>
    </row>
    <row r="43" s="1" customFormat="1" ht="14.4" customHeight="1">
      <c r="B43" s="22"/>
      <c r="L43" s="22"/>
    </row>
    <row r="44" s="1" customFormat="1" ht="14.4" customHeight="1">
      <c r="B44" s="22"/>
      <c r="L44" s="22"/>
    </row>
    <row r="45" s="1" customFormat="1" ht="14.4" customHeight="1">
      <c r="B45" s="22"/>
      <c r="L45" s="22"/>
    </row>
    <row r="46" s="1" customFormat="1" ht="14.4" customHeight="1">
      <c r="B46" s="22"/>
      <c r="L46" s="22"/>
    </row>
    <row r="47" s="1" customFormat="1" ht="14.4" customHeight="1">
      <c r="B47" s="22"/>
      <c r="L47" s="22"/>
    </row>
    <row r="48" s="1" customFormat="1" ht="14.4" customHeight="1">
      <c r="B48" s="22"/>
      <c r="L48" s="22"/>
    </row>
    <row r="49" s="1" customFormat="1" ht="14.4" customHeight="1">
      <c r="B49" s="22"/>
      <c r="L49" s="22"/>
    </row>
    <row r="50" s="2" customFormat="1" ht="14.4" customHeight="1">
      <c r="B50" s="55"/>
      <c r="D50" s="56" t="s">
        <v>52</v>
      </c>
      <c r="E50" s="57"/>
      <c r="F50" s="57"/>
      <c r="G50" s="56" t="s">
        <v>53</v>
      </c>
      <c r="H50" s="57"/>
      <c r="I50" s="57"/>
      <c r="J50" s="57"/>
      <c r="K50" s="57"/>
      <c r="L50" s="55"/>
    </row>
    <row r="51">
      <c r="B51" s="22"/>
      <c r="L51" s="22"/>
    </row>
    <row r="52">
      <c r="B52" s="22"/>
      <c r="L52" s="22"/>
    </row>
    <row r="53">
      <c r="B53" s="22"/>
      <c r="L53" s="22"/>
    </row>
    <row r="54">
      <c r="B54" s="22"/>
      <c r="L54" s="22"/>
    </row>
    <row r="55">
      <c r="B55" s="22"/>
      <c r="L55" s="22"/>
    </row>
    <row r="56">
      <c r="B56" s="22"/>
      <c r="L56" s="22"/>
    </row>
    <row r="57">
      <c r="B57" s="22"/>
      <c r="L57" s="22"/>
    </row>
    <row r="58">
      <c r="B58" s="22"/>
      <c r="L58" s="22"/>
    </row>
    <row r="59">
      <c r="B59" s="22"/>
      <c r="L59" s="22"/>
    </row>
    <row r="60">
      <c r="B60" s="22"/>
      <c r="L60" s="22"/>
    </row>
    <row r="61" s="2" customFormat="1">
      <c r="A61" s="38"/>
      <c r="B61" s="39"/>
      <c r="C61" s="38"/>
      <c r="D61" s="58" t="s">
        <v>54</v>
      </c>
      <c r="E61" s="41"/>
      <c r="F61" s="143" t="s">
        <v>55</v>
      </c>
      <c r="G61" s="58" t="s">
        <v>54</v>
      </c>
      <c r="H61" s="41"/>
      <c r="I61" s="41"/>
      <c r="J61" s="144" t="s">
        <v>55</v>
      </c>
      <c r="K61" s="41"/>
      <c r="L61" s="55"/>
      <c r="S61" s="38"/>
      <c r="T61" s="38"/>
      <c r="U61" s="38"/>
      <c r="V61" s="38"/>
      <c r="W61" s="38"/>
      <c r="X61" s="38"/>
      <c r="Y61" s="38"/>
      <c r="Z61" s="38"/>
      <c r="AA61" s="38"/>
      <c r="AB61" s="38"/>
      <c r="AC61" s="38"/>
      <c r="AD61" s="38"/>
      <c r="AE61" s="38"/>
    </row>
    <row r="62">
      <c r="B62" s="22"/>
      <c r="L62" s="22"/>
    </row>
    <row r="63">
      <c r="B63" s="22"/>
      <c r="L63" s="22"/>
    </row>
    <row r="64">
      <c r="B64" s="22"/>
      <c r="L64" s="22"/>
    </row>
    <row r="65" s="2" customFormat="1">
      <c r="A65" s="38"/>
      <c r="B65" s="39"/>
      <c r="C65" s="38"/>
      <c r="D65" s="56" t="s">
        <v>56</v>
      </c>
      <c r="E65" s="59"/>
      <c r="F65" s="59"/>
      <c r="G65" s="56" t="s">
        <v>57</v>
      </c>
      <c r="H65" s="59"/>
      <c r="I65" s="59"/>
      <c r="J65" s="59"/>
      <c r="K65" s="59"/>
      <c r="L65" s="55"/>
      <c r="S65" s="38"/>
      <c r="T65" s="38"/>
      <c r="U65" s="38"/>
      <c r="V65" s="38"/>
      <c r="W65" s="38"/>
      <c r="X65" s="38"/>
      <c r="Y65" s="38"/>
      <c r="Z65" s="38"/>
      <c r="AA65" s="38"/>
      <c r="AB65" s="38"/>
      <c r="AC65" s="38"/>
      <c r="AD65" s="38"/>
      <c r="AE65" s="38"/>
    </row>
    <row r="66">
      <c r="B66" s="22"/>
      <c r="L66" s="22"/>
    </row>
    <row r="67">
      <c r="B67" s="22"/>
      <c r="L67" s="22"/>
    </row>
    <row r="68">
      <c r="B68" s="22"/>
      <c r="L68" s="22"/>
    </row>
    <row r="69">
      <c r="B69" s="22"/>
      <c r="L69" s="22"/>
    </row>
    <row r="70">
      <c r="B70" s="22"/>
      <c r="L70" s="22"/>
    </row>
    <row r="71">
      <c r="B71" s="22"/>
      <c r="L71" s="22"/>
    </row>
    <row r="72">
      <c r="B72" s="22"/>
      <c r="L72" s="22"/>
    </row>
    <row r="73">
      <c r="B73" s="22"/>
      <c r="L73" s="22"/>
    </row>
    <row r="74">
      <c r="B74" s="22"/>
      <c r="L74" s="22"/>
    </row>
    <row r="75">
      <c r="B75" s="22"/>
      <c r="L75" s="22"/>
    </row>
    <row r="76" s="2" customFormat="1">
      <c r="A76" s="38"/>
      <c r="B76" s="39"/>
      <c r="C76" s="38"/>
      <c r="D76" s="58" t="s">
        <v>54</v>
      </c>
      <c r="E76" s="41"/>
      <c r="F76" s="143" t="s">
        <v>55</v>
      </c>
      <c r="G76" s="58" t="s">
        <v>54</v>
      </c>
      <c r="H76" s="41"/>
      <c r="I76" s="41"/>
      <c r="J76" s="144" t="s">
        <v>55</v>
      </c>
      <c r="K76" s="41"/>
      <c r="L76" s="55"/>
      <c r="S76" s="38"/>
      <c r="T76" s="38"/>
      <c r="U76" s="38"/>
      <c r="V76" s="38"/>
      <c r="W76" s="38"/>
      <c r="X76" s="38"/>
      <c r="Y76" s="38"/>
      <c r="Z76" s="38"/>
      <c r="AA76" s="38"/>
      <c r="AB76" s="38"/>
      <c r="AC76" s="38"/>
      <c r="AD76" s="38"/>
      <c r="AE76" s="38"/>
    </row>
    <row r="77" s="2" customFormat="1" ht="14.4" customHeight="1">
      <c r="A77" s="38"/>
      <c r="B77" s="60"/>
      <c r="C77" s="61"/>
      <c r="D77" s="61"/>
      <c r="E77" s="61"/>
      <c r="F77" s="61"/>
      <c r="G77" s="61"/>
      <c r="H77" s="61"/>
      <c r="I77" s="61"/>
      <c r="J77" s="61"/>
      <c r="K77" s="61"/>
      <c r="L77" s="55"/>
      <c r="S77" s="38"/>
      <c r="T77" s="38"/>
      <c r="U77" s="38"/>
      <c r="V77" s="38"/>
      <c r="W77" s="38"/>
      <c r="X77" s="38"/>
      <c r="Y77" s="38"/>
      <c r="Z77" s="38"/>
      <c r="AA77" s="38"/>
      <c r="AB77" s="38"/>
      <c r="AC77" s="38"/>
      <c r="AD77" s="38"/>
      <c r="AE77" s="38"/>
    </row>
    <row r="81" s="2" customFormat="1" ht="6.96" customHeight="1">
      <c r="A81" s="38"/>
      <c r="B81" s="62"/>
      <c r="C81" s="63"/>
      <c r="D81" s="63"/>
      <c r="E81" s="63"/>
      <c r="F81" s="63"/>
      <c r="G81" s="63"/>
      <c r="H81" s="63"/>
      <c r="I81" s="63"/>
      <c r="J81" s="63"/>
      <c r="K81" s="63"/>
      <c r="L81" s="55"/>
      <c r="S81" s="38"/>
      <c r="T81" s="38"/>
      <c r="U81" s="38"/>
      <c r="V81" s="38"/>
      <c r="W81" s="38"/>
      <c r="X81" s="38"/>
      <c r="Y81" s="38"/>
      <c r="Z81" s="38"/>
      <c r="AA81" s="38"/>
      <c r="AB81" s="38"/>
      <c r="AC81" s="38"/>
      <c r="AD81" s="38"/>
      <c r="AE81" s="38"/>
    </row>
    <row r="82" s="2" customFormat="1" ht="24.96" customHeight="1">
      <c r="A82" s="38"/>
      <c r="B82" s="39"/>
      <c r="C82" s="23" t="s">
        <v>176</v>
      </c>
      <c r="D82" s="38"/>
      <c r="E82" s="38"/>
      <c r="F82" s="38"/>
      <c r="G82" s="38"/>
      <c r="H82" s="38"/>
      <c r="I82" s="38"/>
      <c r="J82" s="38"/>
      <c r="K82" s="38"/>
      <c r="L82" s="55"/>
      <c r="S82" s="38"/>
      <c r="T82" s="38"/>
      <c r="U82" s="38"/>
      <c r="V82" s="38"/>
      <c r="W82" s="38"/>
      <c r="X82" s="38"/>
      <c r="Y82" s="38"/>
      <c r="Z82" s="38"/>
      <c r="AA82" s="38"/>
      <c r="AB82" s="38"/>
      <c r="AC82" s="38"/>
      <c r="AD82" s="38"/>
      <c r="AE82" s="38"/>
    </row>
    <row r="83" s="2" customFormat="1" ht="6.96" customHeight="1">
      <c r="A83" s="38"/>
      <c r="B83" s="39"/>
      <c r="C83" s="38"/>
      <c r="D83" s="38"/>
      <c r="E83" s="38"/>
      <c r="F83" s="38"/>
      <c r="G83" s="38"/>
      <c r="H83" s="38"/>
      <c r="I83" s="38"/>
      <c r="J83" s="38"/>
      <c r="K83" s="38"/>
      <c r="L83" s="55"/>
      <c r="S83" s="38"/>
      <c r="T83" s="38"/>
      <c r="U83" s="38"/>
      <c r="V83" s="38"/>
      <c r="W83" s="38"/>
      <c r="X83" s="38"/>
      <c r="Y83" s="38"/>
      <c r="Z83" s="38"/>
      <c r="AA83" s="38"/>
      <c r="AB83" s="38"/>
      <c r="AC83" s="38"/>
      <c r="AD83" s="38"/>
      <c r="AE83" s="38"/>
    </row>
    <row r="84" s="2" customFormat="1" ht="12" customHeight="1">
      <c r="A84" s="38"/>
      <c r="B84" s="39"/>
      <c r="C84" s="32" t="s">
        <v>15</v>
      </c>
      <c r="D84" s="38"/>
      <c r="E84" s="38"/>
      <c r="F84" s="38"/>
      <c r="G84" s="38"/>
      <c r="H84" s="38"/>
      <c r="I84" s="38"/>
      <c r="J84" s="38"/>
      <c r="K84" s="38"/>
      <c r="L84" s="55"/>
      <c r="S84" s="38"/>
      <c r="T84" s="38"/>
      <c r="U84" s="38"/>
      <c r="V84" s="38"/>
      <c r="W84" s="38"/>
      <c r="X84" s="38"/>
      <c r="Y84" s="38"/>
      <c r="Z84" s="38"/>
      <c r="AA84" s="38"/>
      <c r="AB84" s="38"/>
      <c r="AC84" s="38"/>
      <c r="AD84" s="38"/>
      <c r="AE84" s="38"/>
    </row>
    <row r="85" s="2" customFormat="1" ht="16.5" customHeight="1">
      <c r="A85" s="38"/>
      <c r="B85" s="39"/>
      <c r="C85" s="38"/>
      <c r="D85" s="38"/>
      <c r="E85" s="129" t="str">
        <f>E7</f>
        <v>SN Žireč</v>
      </c>
      <c r="F85" s="32"/>
      <c r="G85" s="32"/>
      <c r="H85" s="32"/>
      <c r="I85" s="38"/>
      <c r="J85" s="38"/>
      <c r="K85" s="38"/>
      <c r="L85" s="55"/>
      <c r="S85" s="38"/>
      <c r="T85" s="38"/>
      <c r="U85" s="38"/>
      <c r="V85" s="38"/>
      <c r="W85" s="38"/>
      <c r="X85" s="38"/>
      <c r="Y85" s="38"/>
      <c r="Z85" s="38"/>
      <c r="AA85" s="38"/>
      <c r="AB85" s="38"/>
      <c r="AC85" s="38"/>
      <c r="AD85" s="38"/>
      <c r="AE85" s="38"/>
    </row>
    <row r="86" s="1" customFormat="1" ht="12" customHeight="1">
      <c r="B86" s="22"/>
      <c r="C86" s="32" t="s">
        <v>171</v>
      </c>
      <c r="L86" s="22"/>
    </row>
    <row r="87" s="2" customFormat="1" ht="16.5" customHeight="1">
      <c r="A87" s="38"/>
      <c r="B87" s="39"/>
      <c r="C87" s="38"/>
      <c r="D87" s="38"/>
      <c r="E87" s="129" t="s">
        <v>740</v>
      </c>
      <c r="F87" s="38"/>
      <c r="G87" s="38"/>
      <c r="H87" s="38"/>
      <c r="I87" s="38"/>
      <c r="J87" s="38"/>
      <c r="K87" s="38"/>
      <c r="L87" s="55"/>
      <c r="S87" s="38"/>
      <c r="T87" s="38"/>
      <c r="U87" s="38"/>
      <c r="V87" s="38"/>
      <c r="W87" s="38"/>
      <c r="X87" s="38"/>
      <c r="Y87" s="38"/>
      <c r="Z87" s="38"/>
      <c r="AA87" s="38"/>
      <c r="AB87" s="38"/>
      <c r="AC87" s="38"/>
      <c r="AD87" s="38"/>
      <c r="AE87" s="38"/>
    </row>
    <row r="88" s="2" customFormat="1" ht="12" customHeight="1">
      <c r="A88" s="38"/>
      <c r="B88" s="39"/>
      <c r="C88" s="32" t="s">
        <v>173</v>
      </c>
      <c r="D88" s="38"/>
      <c r="E88" s="38"/>
      <c r="F88" s="38"/>
      <c r="G88" s="38"/>
      <c r="H88" s="38"/>
      <c r="I88" s="38"/>
      <c r="J88" s="38"/>
      <c r="K88" s="38"/>
      <c r="L88" s="55"/>
      <c r="S88" s="38"/>
      <c r="T88" s="38"/>
      <c r="U88" s="38"/>
      <c r="V88" s="38"/>
      <c r="W88" s="38"/>
      <c r="X88" s="38"/>
      <c r="Y88" s="38"/>
      <c r="Z88" s="38"/>
      <c r="AA88" s="38"/>
      <c r="AB88" s="38"/>
      <c r="AC88" s="38"/>
      <c r="AD88" s="38"/>
      <c r="AE88" s="38"/>
    </row>
    <row r="89" s="2" customFormat="1" ht="16.5" customHeight="1">
      <c r="A89" s="38"/>
      <c r="B89" s="39"/>
      <c r="C89" s="38"/>
      <c r="D89" s="38"/>
      <c r="E89" s="67" t="str">
        <f>E11</f>
        <v>SO 03.2 - Úprava koryta</v>
      </c>
      <c r="F89" s="38"/>
      <c r="G89" s="38"/>
      <c r="H89" s="38"/>
      <c r="I89" s="38"/>
      <c r="J89" s="38"/>
      <c r="K89" s="38"/>
      <c r="L89" s="55"/>
      <c r="S89" s="38"/>
      <c r="T89" s="38"/>
      <c r="U89" s="38"/>
      <c r="V89" s="38"/>
      <c r="W89" s="38"/>
      <c r="X89" s="38"/>
      <c r="Y89" s="38"/>
      <c r="Z89" s="38"/>
      <c r="AA89" s="38"/>
      <c r="AB89" s="38"/>
      <c r="AC89" s="38"/>
      <c r="AD89" s="38"/>
      <c r="AE89" s="38"/>
    </row>
    <row r="90" s="2" customFormat="1" ht="6.96" customHeight="1">
      <c r="A90" s="38"/>
      <c r="B90" s="39"/>
      <c r="C90" s="38"/>
      <c r="D90" s="38"/>
      <c r="E90" s="38"/>
      <c r="F90" s="38"/>
      <c r="G90" s="38"/>
      <c r="H90" s="38"/>
      <c r="I90" s="38"/>
      <c r="J90" s="38"/>
      <c r="K90" s="38"/>
      <c r="L90" s="55"/>
      <c r="S90" s="38"/>
      <c r="T90" s="38"/>
      <c r="U90" s="38"/>
      <c r="V90" s="38"/>
      <c r="W90" s="38"/>
      <c r="X90" s="38"/>
      <c r="Y90" s="38"/>
      <c r="Z90" s="38"/>
      <c r="AA90" s="38"/>
      <c r="AB90" s="38"/>
      <c r="AC90" s="38"/>
      <c r="AD90" s="38"/>
      <c r="AE90" s="38"/>
    </row>
    <row r="91" s="2" customFormat="1" ht="12" customHeight="1">
      <c r="A91" s="38"/>
      <c r="B91" s="39"/>
      <c r="C91" s="32" t="s">
        <v>19</v>
      </c>
      <c r="D91" s="38"/>
      <c r="E91" s="38"/>
      <c r="F91" s="27" t="str">
        <f>F14</f>
        <v xml:space="preserve"> </v>
      </c>
      <c r="G91" s="38"/>
      <c r="H91" s="38"/>
      <c r="I91" s="32" t="s">
        <v>21</v>
      </c>
      <c r="J91" s="69" t="str">
        <f>IF(J14="","",J14)</f>
        <v>17. 12. 2018</v>
      </c>
      <c r="K91" s="38"/>
      <c r="L91" s="55"/>
      <c r="S91" s="38"/>
      <c r="T91" s="38"/>
      <c r="U91" s="38"/>
      <c r="V91" s="38"/>
      <c r="W91" s="38"/>
      <c r="X91" s="38"/>
      <c r="Y91" s="38"/>
      <c r="Z91" s="38"/>
      <c r="AA91" s="38"/>
      <c r="AB91" s="38"/>
      <c r="AC91" s="38"/>
      <c r="AD91" s="38"/>
      <c r="AE91" s="38"/>
    </row>
    <row r="92" s="2" customFormat="1" ht="6.96" customHeight="1">
      <c r="A92" s="38"/>
      <c r="B92" s="39"/>
      <c r="C92" s="38"/>
      <c r="D92" s="38"/>
      <c r="E92" s="38"/>
      <c r="F92" s="38"/>
      <c r="G92" s="38"/>
      <c r="H92" s="38"/>
      <c r="I92" s="38"/>
      <c r="J92" s="38"/>
      <c r="K92" s="38"/>
      <c r="L92" s="55"/>
      <c r="S92" s="38"/>
      <c r="T92" s="38"/>
      <c r="U92" s="38"/>
      <c r="V92" s="38"/>
      <c r="W92" s="38"/>
      <c r="X92" s="38"/>
      <c r="Y92" s="38"/>
      <c r="Z92" s="38"/>
      <c r="AA92" s="38"/>
      <c r="AB92" s="38"/>
      <c r="AC92" s="38"/>
      <c r="AD92" s="38"/>
      <c r="AE92" s="38"/>
    </row>
    <row r="93" s="2" customFormat="1" ht="25.65" customHeight="1">
      <c r="A93" s="38"/>
      <c r="B93" s="39"/>
      <c r="C93" s="32" t="s">
        <v>23</v>
      </c>
      <c r="D93" s="38"/>
      <c r="E93" s="38"/>
      <c r="F93" s="27" t="str">
        <f>E17</f>
        <v>Povodí Labe, státní podnik</v>
      </c>
      <c r="G93" s="38"/>
      <c r="H93" s="38"/>
      <c r="I93" s="32" t="s">
        <v>31</v>
      </c>
      <c r="J93" s="36" t="str">
        <f>E23</f>
        <v>Sweco Hydroprojekt a.s.</v>
      </c>
      <c r="K93" s="38"/>
      <c r="L93" s="55"/>
      <c r="S93" s="38"/>
      <c r="T93" s="38"/>
      <c r="U93" s="38"/>
      <c r="V93" s="38"/>
      <c r="W93" s="38"/>
      <c r="X93" s="38"/>
      <c r="Y93" s="38"/>
      <c r="Z93" s="38"/>
      <c r="AA93" s="38"/>
      <c r="AB93" s="38"/>
      <c r="AC93" s="38"/>
      <c r="AD93" s="38"/>
      <c r="AE93" s="38"/>
    </row>
    <row r="94" s="2" customFormat="1" ht="15.15" customHeight="1">
      <c r="A94" s="38"/>
      <c r="B94" s="39"/>
      <c r="C94" s="32" t="s">
        <v>29</v>
      </c>
      <c r="D94" s="38"/>
      <c r="E94" s="38"/>
      <c r="F94" s="27" t="str">
        <f>IF(E20="","",E20)</f>
        <v>Vyplň údaj</v>
      </c>
      <c r="G94" s="38"/>
      <c r="H94" s="38"/>
      <c r="I94" s="32" t="s">
        <v>36</v>
      </c>
      <c r="J94" s="36" t="str">
        <f>E26</f>
        <v xml:space="preserve"> </v>
      </c>
      <c r="K94" s="38"/>
      <c r="L94" s="55"/>
      <c r="S94" s="38"/>
      <c r="T94" s="38"/>
      <c r="U94" s="38"/>
      <c r="V94" s="38"/>
      <c r="W94" s="38"/>
      <c r="X94" s="38"/>
      <c r="Y94" s="38"/>
      <c r="Z94" s="38"/>
      <c r="AA94" s="38"/>
      <c r="AB94" s="38"/>
      <c r="AC94" s="38"/>
      <c r="AD94" s="38"/>
      <c r="AE94" s="38"/>
    </row>
    <row r="95" s="2" customFormat="1" ht="10.32" customHeight="1">
      <c r="A95" s="38"/>
      <c r="B95" s="39"/>
      <c r="C95" s="38"/>
      <c r="D95" s="38"/>
      <c r="E95" s="38"/>
      <c r="F95" s="38"/>
      <c r="G95" s="38"/>
      <c r="H95" s="38"/>
      <c r="I95" s="38"/>
      <c r="J95" s="38"/>
      <c r="K95" s="38"/>
      <c r="L95" s="55"/>
      <c r="S95" s="38"/>
      <c r="T95" s="38"/>
      <c r="U95" s="38"/>
      <c r="V95" s="38"/>
      <c r="W95" s="38"/>
      <c r="X95" s="38"/>
      <c r="Y95" s="38"/>
      <c r="Z95" s="38"/>
      <c r="AA95" s="38"/>
      <c r="AB95" s="38"/>
      <c r="AC95" s="38"/>
      <c r="AD95" s="38"/>
      <c r="AE95" s="38"/>
    </row>
    <row r="96" s="2" customFormat="1" ht="29.28" customHeight="1">
      <c r="A96" s="38"/>
      <c r="B96" s="39"/>
      <c r="C96" s="145" t="s">
        <v>177</v>
      </c>
      <c r="D96" s="137"/>
      <c r="E96" s="137"/>
      <c r="F96" s="137"/>
      <c r="G96" s="137"/>
      <c r="H96" s="137"/>
      <c r="I96" s="137"/>
      <c r="J96" s="146" t="s">
        <v>178</v>
      </c>
      <c r="K96" s="137"/>
      <c r="L96" s="55"/>
      <c r="S96" s="38"/>
      <c r="T96" s="38"/>
      <c r="U96" s="38"/>
      <c r="V96" s="38"/>
      <c r="W96" s="38"/>
      <c r="X96" s="38"/>
      <c r="Y96" s="38"/>
      <c r="Z96" s="38"/>
      <c r="AA96" s="38"/>
      <c r="AB96" s="38"/>
      <c r="AC96" s="38"/>
      <c r="AD96" s="38"/>
      <c r="AE96" s="38"/>
    </row>
    <row r="97" s="2" customFormat="1" ht="10.32" customHeight="1">
      <c r="A97" s="38"/>
      <c r="B97" s="39"/>
      <c r="C97" s="38"/>
      <c r="D97" s="38"/>
      <c r="E97" s="38"/>
      <c r="F97" s="38"/>
      <c r="G97" s="38"/>
      <c r="H97" s="38"/>
      <c r="I97" s="38"/>
      <c r="J97" s="38"/>
      <c r="K97" s="38"/>
      <c r="L97" s="55"/>
      <c r="S97" s="38"/>
      <c r="T97" s="38"/>
      <c r="U97" s="38"/>
      <c r="V97" s="38"/>
      <c r="W97" s="38"/>
      <c r="X97" s="38"/>
      <c r="Y97" s="38"/>
      <c r="Z97" s="38"/>
      <c r="AA97" s="38"/>
      <c r="AB97" s="38"/>
      <c r="AC97" s="38"/>
      <c r="AD97" s="38"/>
      <c r="AE97" s="38"/>
    </row>
    <row r="98" s="2" customFormat="1" ht="22.8" customHeight="1">
      <c r="A98" s="38"/>
      <c r="B98" s="39"/>
      <c r="C98" s="147" t="s">
        <v>179</v>
      </c>
      <c r="D98" s="38"/>
      <c r="E98" s="38"/>
      <c r="F98" s="38"/>
      <c r="G98" s="38"/>
      <c r="H98" s="38"/>
      <c r="I98" s="38"/>
      <c r="J98" s="96">
        <f>J125</f>
        <v>0</v>
      </c>
      <c r="K98" s="38"/>
      <c r="L98" s="55"/>
      <c r="S98" s="38"/>
      <c r="T98" s="38"/>
      <c r="U98" s="38"/>
      <c r="V98" s="38"/>
      <c r="W98" s="38"/>
      <c r="X98" s="38"/>
      <c r="Y98" s="38"/>
      <c r="Z98" s="38"/>
      <c r="AA98" s="38"/>
      <c r="AB98" s="38"/>
      <c r="AC98" s="38"/>
      <c r="AD98" s="38"/>
      <c r="AE98" s="38"/>
      <c r="AU98" s="19" t="s">
        <v>180</v>
      </c>
    </row>
    <row r="99" s="9" customFormat="1" ht="24.96" customHeight="1">
      <c r="A99" s="9"/>
      <c r="B99" s="148"/>
      <c r="C99" s="9"/>
      <c r="D99" s="149" t="s">
        <v>181</v>
      </c>
      <c r="E99" s="150"/>
      <c r="F99" s="150"/>
      <c r="G99" s="150"/>
      <c r="H99" s="150"/>
      <c r="I99" s="150"/>
      <c r="J99" s="151">
        <f>J126</f>
        <v>0</v>
      </c>
      <c r="K99" s="9"/>
      <c r="L99" s="148"/>
      <c r="S99" s="9"/>
      <c r="T99" s="9"/>
      <c r="U99" s="9"/>
      <c r="V99" s="9"/>
      <c r="W99" s="9"/>
      <c r="X99" s="9"/>
      <c r="Y99" s="9"/>
      <c r="Z99" s="9"/>
      <c r="AA99" s="9"/>
      <c r="AB99" s="9"/>
      <c r="AC99" s="9"/>
      <c r="AD99" s="9"/>
      <c r="AE99" s="9"/>
    </row>
    <row r="100" s="10" customFormat="1" ht="19.92" customHeight="1">
      <c r="A100" s="10"/>
      <c r="B100" s="152"/>
      <c r="C100" s="10"/>
      <c r="D100" s="153" t="s">
        <v>182</v>
      </c>
      <c r="E100" s="154"/>
      <c r="F100" s="154"/>
      <c r="G100" s="154"/>
      <c r="H100" s="154"/>
      <c r="I100" s="154"/>
      <c r="J100" s="155">
        <f>J127</f>
        <v>0</v>
      </c>
      <c r="K100" s="10"/>
      <c r="L100" s="152"/>
      <c r="S100" s="10"/>
      <c r="T100" s="10"/>
      <c r="U100" s="10"/>
      <c r="V100" s="10"/>
      <c r="W100" s="10"/>
      <c r="X100" s="10"/>
      <c r="Y100" s="10"/>
      <c r="Z100" s="10"/>
      <c r="AA100" s="10"/>
      <c r="AB100" s="10"/>
      <c r="AC100" s="10"/>
      <c r="AD100" s="10"/>
      <c r="AE100" s="10"/>
    </row>
    <row r="101" s="10" customFormat="1" ht="19.92" customHeight="1">
      <c r="A101" s="10"/>
      <c r="B101" s="152"/>
      <c r="C101" s="10"/>
      <c r="D101" s="153" t="s">
        <v>183</v>
      </c>
      <c r="E101" s="154"/>
      <c r="F101" s="154"/>
      <c r="G101" s="154"/>
      <c r="H101" s="154"/>
      <c r="I101" s="154"/>
      <c r="J101" s="155">
        <f>J182</f>
        <v>0</v>
      </c>
      <c r="K101" s="10"/>
      <c r="L101" s="152"/>
      <c r="S101" s="10"/>
      <c r="T101" s="10"/>
      <c r="U101" s="10"/>
      <c r="V101" s="10"/>
      <c r="W101" s="10"/>
      <c r="X101" s="10"/>
      <c r="Y101" s="10"/>
      <c r="Z101" s="10"/>
      <c r="AA101" s="10"/>
      <c r="AB101" s="10"/>
      <c r="AC101" s="10"/>
      <c r="AD101" s="10"/>
      <c r="AE101" s="10"/>
    </row>
    <row r="102" s="10" customFormat="1" ht="19.92" customHeight="1">
      <c r="A102" s="10"/>
      <c r="B102" s="152"/>
      <c r="C102" s="10"/>
      <c r="D102" s="153" t="s">
        <v>185</v>
      </c>
      <c r="E102" s="154"/>
      <c r="F102" s="154"/>
      <c r="G102" s="154"/>
      <c r="H102" s="154"/>
      <c r="I102" s="154"/>
      <c r="J102" s="155">
        <f>J195</f>
        <v>0</v>
      </c>
      <c r="K102" s="10"/>
      <c r="L102" s="152"/>
      <c r="S102" s="10"/>
      <c r="T102" s="10"/>
      <c r="U102" s="10"/>
      <c r="V102" s="10"/>
      <c r="W102" s="10"/>
      <c r="X102" s="10"/>
      <c r="Y102" s="10"/>
      <c r="Z102" s="10"/>
      <c r="AA102" s="10"/>
      <c r="AB102" s="10"/>
      <c r="AC102" s="10"/>
      <c r="AD102" s="10"/>
      <c r="AE102" s="10"/>
    </row>
    <row r="103" s="10" customFormat="1" ht="19.92" customHeight="1">
      <c r="A103" s="10"/>
      <c r="B103" s="152"/>
      <c r="C103" s="10"/>
      <c r="D103" s="153" t="s">
        <v>188</v>
      </c>
      <c r="E103" s="154"/>
      <c r="F103" s="154"/>
      <c r="G103" s="154"/>
      <c r="H103" s="154"/>
      <c r="I103" s="154"/>
      <c r="J103" s="155">
        <f>J213</f>
        <v>0</v>
      </c>
      <c r="K103" s="10"/>
      <c r="L103" s="152"/>
      <c r="S103" s="10"/>
      <c r="T103" s="10"/>
      <c r="U103" s="10"/>
      <c r="V103" s="10"/>
      <c r="W103" s="10"/>
      <c r="X103" s="10"/>
      <c r="Y103" s="10"/>
      <c r="Z103" s="10"/>
      <c r="AA103" s="10"/>
      <c r="AB103" s="10"/>
      <c r="AC103" s="10"/>
      <c r="AD103" s="10"/>
      <c r="AE103" s="10"/>
    </row>
    <row r="104" s="2" customFormat="1" ht="21.84" customHeight="1">
      <c r="A104" s="38"/>
      <c r="B104" s="39"/>
      <c r="C104" s="38"/>
      <c r="D104" s="38"/>
      <c r="E104" s="38"/>
      <c r="F104" s="38"/>
      <c r="G104" s="38"/>
      <c r="H104" s="38"/>
      <c r="I104" s="38"/>
      <c r="J104" s="38"/>
      <c r="K104" s="38"/>
      <c r="L104" s="55"/>
      <c r="S104" s="38"/>
      <c r="T104" s="38"/>
      <c r="U104" s="38"/>
      <c r="V104" s="38"/>
      <c r="W104" s="38"/>
      <c r="X104" s="38"/>
      <c r="Y104" s="38"/>
      <c r="Z104" s="38"/>
      <c r="AA104" s="38"/>
      <c r="AB104" s="38"/>
      <c r="AC104" s="38"/>
      <c r="AD104" s="38"/>
      <c r="AE104" s="38"/>
    </row>
    <row r="105" s="2" customFormat="1" ht="6.96" customHeight="1">
      <c r="A105" s="38"/>
      <c r="B105" s="60"/>
      <c r="C105" s="61"/>
      <c r="D105" s="61"/>
      <c r="E105" s="61"/>
      <c r="F105" s="61"/>
      <c r="G105" s="61"/>
      <c r="H105" s="61"/>
      <c r="I105" s="61"/>
      <c r="J105" s="61"/>
      <c r="K105" s="61"/>
      <c r="L105" s="55"/>
      <c r="S105" s="38"/>
      <c r="T105" s="38"/>
      <c r="U105" s="38"/>
      <c r="V105" s="38"/>
      <c r="W105" s="38"/>
      <c r="X105" s="38"/>
      <c r="Y105" s="38"/>
      <c r="Z105" s="38"/>
      <c r="AA105" s="38"/>
      <c r="AB105" s="38"/>
      <c r="AC105" s="38"/>
      <c r="AD105" s="38"/>
      <c r="AE105" s="38"/>
    </row>
    <row r="109" s="2" customFormat="1" ht="6.96" customHeight="1">
      <c r="A109" s="38"/>
      <c r="B109" s="62"/>
      <c r="C109" s="63"/>
      <c r="D109" s="63"/>
      <c r="E109" s="63"/>
      <c r="F109" s="63"/>
      <c r="G109" s="63"/>
      <c r="H109" s="63"/>
      <c r="I109" s="63"/>
      <c r="J109" s="63"/>
      <c r="K109" s="63"/>
      <c r="L109" s="55"/>
      <c r="S109" s="38"/>
      <c r="T109" s="38"/>
      <c r="U109" s="38"/>
      <c r="V109" s="38"/>
      <c r="W109" s="38"/>
      <c r="X109" s="38"/>
      <c r="Y109" s="38"/>
      <c r="Z109" s="38"/>
      <c r="AA109" s="38"/>
      <c r="AB109" s="38"/>
      <c r="AC109" s="38"/>
      <c r="AD109" s="38"/>
      <c r="AE109" s="38"/>
    </row>
    <row r="110" s="2" customFormat="1" ht="24.96" customHeight="1">
      <c r="A110" s="38"/>
      <c r="B110" s="39"/>
      <c r="C110" s="23" t="s">
        <v>190</v>
      </c>
      <c r="D110" s="38"/>
      <c r="E110" s="38"/>
      <c r="F110" s="38"/>
      <c r="G110" s="38"/>
      <c r="H110" s="38"/>
      <c r="I110" s="38"/>
      <c r="J110" s="38"/>
      <c r="K110" s="38"/>
      <c r="L110" s="55"/>
      <c r="S110" s="38"/>
      <c r="T110" s="38"/>
      <c r="U110" s="38"/>
      <c r="V110" s="38"/>
      <c r="W110" s="38"/>
      <c r="X110" s="38"/>
      <c r="Y110" s="38"/>
      <c r="Z110" s="38"/>
      <c r="AA110" s="38"/>
      <c r="AB110" s="38"/>
      <c r="AC110" s="38"/>
      <c r="AD110" s="38"/>
      <c r="AE110" s="38"/>
    </row>
    <row r="111" s="2" customFormat="1" ht="6.96" customHeight="1">
      <c r="A111" s="38"/>
      <c r="B111" s="39"/>
      <c r="C111" s="38"/>
      <c r="D111" s="38"/>
      <c r="E111" s="38"/>
      <c r="F111" s="38"/>
      <c r="G111" s="38"/>
      <c r="H111" s="38"/>
      <c r="I111" s="38"/>
      <c r="J111" s="38"/>
      <c r="K111" s="38"/>
      <c r="L111" s="55"/>
      <c r="S111" s="38"/>
      <c r="T111" s="38"/>
      <c r="U111" s="38"/>
      <c r="V111" s="38"/>
      <c r="W111" s="38"/>
      <c r="X111" s="38"/>
      <c r="Y111" s="38"/>
      <c r="Z111" s="38"/>
      <c r="AA111" s="38"/>
      <c r="AB111" s="38"/>
      <c r="AC111" s="38"/>
      <c r="AD111" s="38"/>
      <c r="AE111" s="38"/>
    </row>
    <row r="112" s="2" customFormat="1" ht="12" customHeight="1">
      <c r="A112" s="38"/>
      <c r="B112" s="39"/>
      <c r="C112" s="32" t="s">
        <v>15</v>
      </c>
      <c r="D112" s="38"/>
      <c r="E112" s="38"/>
      <c r="F112" s="38"/>
      <c r="G112" s="38"/>
      <c r="H112" s="38"/>
      <c r="I112" s="38"/>
      <c r="J112" s="38"/>
      <c r="K112" s="38"/>
      <c r="L112" s="55"/>
      <c r="S112" s="38"/>
      <c r="T112" s="38"/>
      <c r="U112" s="38"/>
      <c r="V112" s="38"/>
      <c r="W112" s="38"/>
      <c r="X112" s="38"/>
      <c r="Y112" s="38"/>
      <c r="Z112" s="38"/>
      <c r="AA112" s="38"/>
      <c r="AB112" s="38"/>
      <c r="AC112" s="38"/>
      <c r="AD112" s="38"/>
      <c r="AE112" s="38"/>
    </row>
    <row r="113" s="2" customFormat="1" ht="16.5" customHeight="1">
      <c r="A113" s="38"/>
      <c r="B113" s="39"/>
      <c r="C113" s="38"/>
      <c r="D113" s="38"/>
      <c r="E113" s="129" t="str">
        <f>E7</f>
        <v>SN Žireč</v>
      </c>
      <c r="F113" s="32"/>
      <c r="G113" s="32"/>
      <c r="H113" s="32"/>
      <c r="I113" s="38"/>
      <c r="J113" s="38"/>
      <c r="K113" s="38"/>
      <c r="L113" s="55"/>
      <c r="S113" s="38"/>
      <c r="T113" s="38"/>
      <c r="U113" s="38"/>
      <c r="V113" s="38"/>
      <c r="W113" s="38"/>
      <c r="X113" s="38"/>
      <c r="Y113" s="38"/>
      <c r="Z113" s="38"/>
      <c r="AA113" s="38"/>
      <c r="AB113" s="38"/>
      <c r="AC113" s="38"/>
      <c r="AD113" s="38"/>
      <c r="AE113" s="38"/>
    </row>
    <row r="114" s="1" customFormat="1" ht="12" customHeight="1">
      <c r="B114" s="22"/>
      <c r="C114" s="32" t="s">
        <v>171</v>
      </c>
      <c r="L114" s="22"/>
    </row>
    <row r="115" s="2" customFormat="1" ht="16.5" customHeight="1">
      <c r="A115" s="38"/>
      <c r="B115" s="39"/>
      <c r="C115" s="38"/>
      <c r="D115" s="38"/>
      <c r="E115" s="129" t="s">
        <v>740</v>
      </c>
      <c r="F115" s="38"/>
      <c r="G115" s="38"/>
      <c r="H115" s="38"/>
      <c r="I115" s="38"/>
      <c r="J115" s="38"/>
      <c r="K115" s="38"/>
      <c r="L115" s="55"/>
      <c r="S115" s="38"/>
      <c r="T115" s="38"/>
      <c r="U115" s="38"/>
      <c r="V115" s="38"/>
      <c r="W115" s="38"/>
      <c r="X115" s="38"/>
      <c r="Y115" s="38"/>
      <c r="Z115" s="38"/>
      <c r="AA115" s="38"/>
      <c r="AB115" s="38"/>
      <c r="AC115" s="38"/>
      <c r="AD115" s="38"/>
      <c r="AE115" s="38"/>
    </row>
    <row r="116" s="2" customFormat="1" ht="12" customHeight="1">
      <c r="A116" s="38"/>
      <c r="B116" s="39"/>
      <c r="C116" s="32" t="s">
        <v>173</v>
      </c>
      <c r="D116" s="38"/>
      <c r="E116" s="38"/>
      <c r="F116" s="38"/>
      <c r="G116" s="38"/>
      <c r="H116" s="38"/>
      <c r="I116" s="38"/>
      <c r="J116" s="38"/>
      <c r="K116" s="38"/>
      <c r="L116" s="55"/>
      <c r="S116" s="38"/>
      <c r="T116" s="38"/>
      <c r="U116" s="38"/>
      <c r="V116" s="38"/>
      <c r="W116" s="38"/>
      <c r="X116" s="38"/>
      <c r="Y116" s="38"/>
      <c r="Z116" s="38"/>
      <c r="AA116" s="38"/>
      <c r="AB116" s="38"/>
      <c r="AC116" s="38"/>
      <c r="AD116" s="38"/>
      <c r="AE116" s="38"/>
    </row>
    <row r="117" s="2" customFormat="1" ht="16.5" customHeight="1">
      <c r="A117" s="38"/>
      <c r="B117" s="39"/>
      <c r="C117" s="38"/>
      <c r="D117" s="38"/>
      <c r="E117" s="67" t="str">
        <f>E11</f>
        <v>SO 03.2 - Úprava koryta</v>
      </c>
      <c r="F117" s="38"/>
      <c r="G117" s="38"/>
      <c r="H117" s="38"/>
      <c r="I117" s="38"/>
      <c r="J117" s="38"/>
      <c r="K117" s="38"/>
      <c r="L117" s="55"/>
      <c r="S117" s="38"/>
      <c r="T117" s="38"/>
      <c r="U117" s="38"/>
      <c r="V117" s="38"/>
      <c r="W117" s="38"/>
      <c r="X117" s="38"/>
      <c r="Y117" s="38"/>
      <c r="Z117" s="38"/>
      <c r="AA117" s="38"/>
      <c r="AB117" s="38"/>
      <c r="AC117" s="38"/>
      <c r="AD117" s="38"/>
      <c r="AE117" s="38"/>
    </row>
    <row r="118" s="2" customFormat="1" ht="6.96" customHeight="1">
      <c r="A118" s="38"/>
      <c r="B118" s="39"/>
      <c r="C118" s="38"/>
      <c r="D118" s="38"/>
      <c r="E118" s="38"/>
      <c r="F118" s="38"/>
      <c r="G118" s="38"/>
      <c r="H118" s="38"/>
      <c r="I118" s="38"/>
      <c r="J118" s="38"/>
      <c r="K118" s="38"/>
      <c r="L118" s="55"/>
      <c r="S118" s="38"/>
      <c r="T118" s="38"/>
      <c r="U118" s="38"/>
      <c r="V118" s="38"/>
      <c r="W118" s="38"/>
      <c r="X118" s="38"/>
      <c r="Y118" s="38"/>
      <c r="Z118" s="38"/>
      <c r="AA118" s="38"/>
      <c r="AB118" s="38"/>
      <c r="AC118" s="38"/>
      <c r="AD118" s="38"/>
      <c r="AE118" s="38"/>
    </row>
    <row r="119" s="2" customFormat="1" ht="12" customHeight="1">
      <c r="A119" s="38"/>
      <c r="B119" s="39"/>
      <c r="C119" s="32" t="s">
        <v>19</v>
      </c>
      <c r="D119" s="38"/>
      <c r="E119" s="38"/>
      <c r="F119" s="27" t="str">
        <f>F14</f>
        <v xml:space="preserve"> </v>
      </c>
      <c r="G119" s="38"/>
      <c r="H119" s="38"/>
      <c r="I119" s="32" t="s">
        <v>21</v>
      </c>
      <c r="J119" s="69" t="str">
        <f>IF(J14="","",J14)</f>
        <v>17. 12. 2018</v>
      </c>
      <c r="K119" s="38"/>
      <c r="L119" s="55"/>
      <c r="S119" s="38"/>
      <c r="T119" s="38"/>
      <c r="U119" s="38"/>
      <c r="V119" s="38"/>
      <c r="W119" s="38"/>
      <c r="X119" s="38"/>
      <c r="Y119" s="38"/>
      <c r="Z119" s="38"/>
      <c r="AA119" s="38"/>
      <c r="AB119" s="38"/>
      <c r="AC119" s="38"/>
      <c r="AD119" s="38"/>
      <c r="AE119" s="38"/>
    </row>
    <row r="120" s="2" customFormat="1" ht="6.96" customHeight="1">
      <c r="A120" s="38"/>
      <c r="B120" s="39"/>
      <c r="C120" s="38"/>
      <c r="D120" s="38"/>
      <c r="E120" s="38"/>
      <c r="F120" s="38"/>
      <c r="G120" s="38"/>
      <c r="H120" s="38"/>
      <c r="I120" s="38"/>
      <c r="J120" s="38"/>
      <c r="K120" s="38"/>
      <c r="L120" s="55"/>
      <c r="S120" s="38"/>
      <c r="T120" s="38"/>
      <c r="U120" s="38"/>
      <c r="V120" s="38"/>
      <c r="W120" s="38"/>
      <c r="X120" s="38"/>
      <c r="Y120" s="38"/>
      <c r="Z120" s="38"/>
      <c r="AA120" s="38"/>
      <c r="AB120" s="38"/>
      <c r="AC120" s="38"/>
      <c r="AD120" s="38"/>
      <c r="AE120" s="38"/>
    </row>
    <row r="121" s="2" customFormat="1" ht="25.65" customHeight="1">
      <c r="A121" s="38"/>
      <c r="B121" s="39"/>
      <c r="C121" s="32" t="s">
        <v>23</v>
      </c>
      <c r="D121" s="38"/>
      <c r="E121" s="38"/>
      <c r="F121" s="27" t="str">
        <f>E17</f>
        <v>Povodí Labe, státní podnik</v>
      </c>
      <c r="G121" s="38"/>
      <c r="H121" s="38"/>
      <c r="I121" s="32" t="s">
        <v>31</v>
      </c>
      <c r="J121" s="36" t="str">
        <f>E23</f>
        <v>Sweco Hydroprojekt a.s.</v>
      </c>
      <c r="K121" s="38"/>
      <c r="L121" s="55"/>
      <c r="S121" s="38"/>
      <c r="T121" s="38"/>
      <c r="U121" s="38"/>
      <c r="V121" s="38"/>
      <c r="W121" s="38"/>
      <c r="X121" s="38"/>
      <c r="Y121" s="38"/>
      <c r="Z121" s="38"/>
      <c r="AA121" s="38"/>
      <c r="AB121" s="38"/>
      <c r="AC121" s="38"/>
      <c r="AD121" s="38"/>
      <c r="AE121" s="38"/>
    </row>
    <row r="122" s="2" customFormat="1" ht="15.15" customHeight="1">
      <c r="A122" s="38"/>
      <c r="B122" s="39"/>
      <c r="C122" s="32" t="s">
        <v>29</v>
      </c>
      <c r="D122" s="38"/>
      <c r="E122" s="38"/>
      <c r="F122" s="27" t="str">
        <f>IF(E20="","",E20)</f>
        <v>Vyplň údaj</v>
      </c>
      <c r="G122" s="38"/>
      <c r="H122" s="38"/>
      <c r="I122" s="32" t="s">
        <v>36</v>
      </c>
      <c r="J122" s="36" t="str">
        <f>E26</f>
        <v xml:space="preserve"> </v>
      </c>
      <c r="K122" s="38"/>
      <c r="L122" s="55"/>
      <c r="S122" s="38"/>
      <c r="T122" s="38"/>
      <c r="U122" s="38"/>
      <c r="V122" s="38"/>
      <c r="W122" s="38"/>
      <c r="X122" s="38"/>
      <c r="Y122" s="38"/>
      <c r="Z122" s="38"/>
      <c r="AA122" s="38"/>
      <c r="AB122" s="38"/>
      <c r="AC122" s="38"/>
      <c r="AD122" s="38"/>
      <c r="AE122" s="38"/>
    </row>
    <row r="123" s="2" customFormat="1" ht="10.32" customHeight="1">
      <c r="A123" s="38"/>
      <c r="B123" s="39"/>
      <c r="C123" s="38"/>
      <c r="D123" s="38"/>
      <c r="E123" s="38"/>
      <c r="F123" s="38"/>
      <c r="G123" s="38"/>
      <c r="H123" s="38"/>
      <c r="I123" s="38"/>
      <c r="J123" s="38"/>
      <c r="K123" s="38"/>
      <c r="L123" s="55"/>
      <c r="S123" s="38"/>
      <c r="T123" s="38"/>
      <c r="U123" s="38"/>
      <c r="V123" s="38"/>
      <c r="W123" s="38"/>
      <c r="X123" s="38"/>
      <c r="Y123" s="38"/>
      <c r="Z123" s="38"/>
      <c r="AA123" s="38"/>
      <c r="AB123" s="38"/>
      <c r="AC123" s="38"/>
      <c r="AD123" s="38"/>
      <c r="AE123" s="38"/>
    </row>
    <row r="124" s="11" customFormat="1" ht="29.28" customHeight="1">
      <c r="A124" s="156"/>
      <c r="B124" s="157"/>
      <c r="C124" s="158" t="s">
        <v>191</v>
      </c>
      <c r="D124" s="159" t="s">
        <v>64</v>
      </c>
      <c r="E124" s="159" t="s">
        <v>60</v>
      </c>
      <c r="F124" s="159" t="s">
        <v>61</v>
      </c>
      <c r="G124" s="159" t="s">
        <v>192</v>
      </c>
      <c r="H124" s="159" t="s">
        <v>193</v>
      </c>
      <c r="I124" s="159" t="s">
        <v>194</v>
      </c>
      <c r="J124" s="159" t="s">
        <v>178</v>
      </c>
      <c r="K124" s="160" t="s">
        <v>195</v>
      </c>
      <c r="L124" s="161"/>
      <c r="M124" s="86" t="s">
        <v>1</v>
      </c>
      <c r="N124" s="87" t="s">
        <v>43</v>
      </c>
      <c r="O124" s="87" t="s">
        <v>196</v>
      </c>
      <c r="P124" s="87" t="s">
        <v>197</v>
      </c>
      <c r="Q124" s="87" t="s">
        <v>198</v>
      </c>
      <c r="R124" s="87" t="s">
        <v>199</v>
      </c>
      <c r="S124" s="87" t="s">
        <v>200</v>
      </c>
      <c r="T124" s="88" t="s">
        <v>201</v>
      </c>
      <c r="U124" s="156"/>
      <c r="V124" s="156"/>
      <c r="W124" s="156"/>
      <c r="X124" s="156"/>
      <c r="Y124" s="156"/>
      <c r="Z124" s="156"/>
      <c r="AA124" s="156"/>
      <c r="AB124" s="156"/>
      <c r="AC124" s="156"/>
      <c r="AD124" s="156"/>
      <c r="AE124" s="156"/>
    </row>
    <row r="125" s="2" customFormat="1" ht="22.8" customHeight="1">
      <c r="A125" s="38"/>
      <c r="B125" s="39"/>
      <c r="C125" s="93" t="s">
        <v>202</v>
      </c>
      <c r="D125" s="38"/>
      <c r="E125" s="38"/>
      <c r="F125" s="38"/>
      <c r="G125" s="38"/>
      <c r="H125" s="38"/>
      <c r="I125" s="38"/>
      <c r="J125" s="162">
        <f>BK125</f>
        <v>0</v>
      </c>
      <c r="K125" s="38"/>
      <c r="L125" s="39"/>
      <c r="M125" s="89"/>
      <c r="N125" s="73"/>
      <c r="O125" s="90"/>
      <c r="P125" s="163">
        <f>P126</f>
        <v>0</v>
      </c>
      <c r="Q125" s="90"/>
      <c r="R125" s="163">
        <f>R126</f>
        <v>1575.3085807999996</v>
      </c>
      <c r="S125" s="90"/>
      <c r="T125" s="164">
        <f>T126</f>
        <v>0</v>
      </c>
      <c r="U125" s="38"/>
      <c r="V125" s="38"/>
      <c r="W125" s="38"/>
      <c r="X125" s="38"/>
      <c r="Y125" s="38"/>
      <c r="Z125" s="38"/>
      <c r="AA125" s="38"/>
      <c r="AB125" s="38"/>
      <c r="AC125" s="38"/>
      <c r="AD125" s="38"/>
      <c r="AE125" s="38"/>
      <c r="AT125" s="19" t="s">
        <v>78</v>
      </c>
      <c r="AU125" s="19" t="s">
        <v>180</v>
      </c>
      <c r="BK125" s="165">
        <f>BK126</f>
        <v>0</v>
      </c>
    </row>
    <row r="126" s="12" customFormat="1" ht="25.92" customHeight="1">
      <c r="A126" s="12"/>
      <c r="B126" s="166"/>
      <c r="C126" s="12"/>
      <c r="D126" s="167" t="s">
        <v>78</v>
      </c>
      <c r="E126" s="168" t="s">
        <v>203</v>
      </c>
      <c r="F126" s="168" t="s">
        <v>204</v>
      </c>
      <c r="G126" s="12"/>
      <c r="H126" s="12"/>
      <c r="I126" s="169"/>
      <c r="J126" s="170">
        <f>BK126</f>
        <v>0</v>
      </c>
      <c r="K126" s="12"/>
      <c r="L126" s="166"/>
      <c r="M126" s="171"/>
      <c r="N126" s="172"/>
      <c r="O126" s="172"/>
      <c r="P126" s="173">
        <f>P127+P182+P195+P213</f>
        <v>0</v>
      </c>
      <c r="Q126" s="172"/>
      <c r="R126" s="173">
        <f>R127+R182+R195+R213</f>
        <v>1575.3085807999996</v>
      </c>
      <c r="S126" s="172"/>
      <c r="T126" s="174">
        <f>T127+T182+T195+T213</f>
        <v>0</v>
      </c>
      <c r="U126" s="12"/>
      <c r="V126" s="12"/>
      <c r="W126" s="12"/>
      <c r="X126" s="12"/>
      <c r="Y126" s="12"/>
      <c r="Z126" s="12"/>
      <c r="AA126" s="12"/>
      <c r="AB126" s="12"/>
      <c r="AC126" s="12"/>
      <c r="AD126" s="12"/>
      <c r="AE126" s="12"/>
      <c r="AR126" s="167" t="s">
        <v>86</v>
      </c>
      <c r="AT126" s="175" t="s">
        <v>78</v>
      </c>
      <c r="AU126" s="175" t="s">
        <v>79</v>
      </c>
      <c r="AY126" s="167" t="s">
        <v>205</v>
      </c>
      <c r="BK126" s="176">
        <f>BK127+BK182+BK195+BK213</f>
        <v>0</v>
      </c>
    </row>
    <row r="127" s="12" customFormat="1" ht="22.8" customHeight="1">
      <c r="A127" s="12"/>
      <c r="B127" s="166"/>
      <c r="C127" s="12"/>
      <c r="D127" s="167" t="s">
        <v>78</v>
      </c>
      <c r="E127" s="177" t="s">
        <v>86</v>
      </c>
      <c r="F127" s="177" t="s">
        <v>206</v>
      </c>
      <c r="G127" s="12"/>
      <c r="H127" s="12"/>
      <c r="I127" s="169"/>
      <c r="J127" s="178">
        <f>BK127</f>
        <v>0</v>
      </c>
      <c r="K127" s="12"/>
      <c r="L127" s="166"/>
      <c r="M127" s="171"/>
      <c r="N127" s="172"/>
      <c r="O127" s="172"/>
      <c r="P127" s="173">
        <f>SUM(P128:P181)</f>
        <v>0</v>
      </c>
      <c r="Q127" s="172"/>
      <c r="R127" s="173">
        <f>SUM(R128:R181)</f>
        <v>0.00029999999999999997</v>
      </c>
      <c r="S127" s="172"/>
      <c r="T127" s="174">
        <f>SUM(T128:T181)</f>
        <v>0</v>
      </c>
      <c r="U127" s="12"/>
      <c r="V127" s="12"/>
      <c r="W127" s="12"/>
      <c r="X127" s="12"/>
      <c r="Y127" s="12"/>
      <c r="Z127" s="12"/>
      <c r="AA127" s="12"/>
      <c r="AB127" s="12"/>
      <c r="AC127" s="12"/>
      <c r="AD127" s="12"/>
      <c r="AE127" s="12"/>
      <c r="AR127" s="167" t="s">
        <v>86</v>
      </c>
      <c r="AT127" s="175" t="s">
        <v>78</v>
      </c>
      <c r="AU127" s="175" t="s">
        <v>86</v>
      </c>
      <c r="AY127" s="167" t="s">
        <v>205</v>
      </c>
      <c r="BK127" s="176">
        <f>SUM(BK128:BK181)</f>
        <v>0</v>
      </c>
    </row>
    <row r="128" s="2" customFormat="1" ht="24.15" customHeight="1">
      <c r="A128" s="38"/>
      <c r="B128" s="179"/>
      <c r="C128" s="180" t="s">
        <v>86</v>
      </c>
      <c r="D128" s="180" t="s">
        <v>207</v>
      </c>
      <c r="E128" s="181" t="s">
        <v>1077</v>
      </c>
      <c r="F128" s="182" t="s">
        <v>1078</v>
      </c>
      <c r="G128" s="183" t="s">
        <v>233</v>
      </c>
      <c r="H128" s="184">
        <v>78</v>
      </c>
      <c r="I128" s="185"/>
      <c r="J128" s="184">
        <f>ROUND(I128*H128,2)</f>
        <v>0</v>
      </c>
      <c r="K128" s="182" t="s">
        <v>234</v>
      </c>
      <c r="L128" s="39"/>
      <c r="M128" s="186" t="s">
        <v>1</v>
      </c>
      <c r="N128" s="187" t="s">
        <v>44</v>
      </c>
      <c r="O128" s="77"/>
      <c r="P128" s="188">
        <f>O128*H128</f>
        <v>0</v>
      </c>
      <c r="Q128" s="188">
        <v>0</v>
      </c>
      <c r="R128" s="188">
        <f>Q128*H128</f>
        <v>0</v>
      </c>
      <c r="S128" s="188">
        <v>0</v>
      </c>
      <c r="T128" s="189">
        <f>S128*H128</f>
        <v>0</v>
      </c>
      <c r="U128" s="38"/>
      <c r="V128" s="38"/>
      <c r="W128" s="38"/>
      <c r="X128" s="38"/>
      <c r="Y128" s="38"/>
      <c r="Z128" s="38"/>
      <c r="AA128" s="38"/>
      <c r="AB128" s="38"/>
      <c r="AC128" s="38"/>
      <c r="AD128" s="38"/>
      <c r="AE128" s="38"/>
      <c r="AR128" s="190" t="s">
        <v>212</v>
      </c>
      <c r="AT128" s="190" t="s">
        <v>207</v>
      </c>
      <c r="AU128" s="190" t="s">
        <v>88</v>
      </c>
      <c r="AY128" s="19" t="s">
        <v>205</v>
      </c>
      <c r="BE128" s="191">
        <f>IF(N128="základní",J128,0)</f>
        <v>0</v>
      </c>
      <c r="BF128" s="191">
        <f>IF(N128="snížená",J128,0)</f>
        <v>0</v>
      </c>
      <c r="BG128" s="191">
        <f>IF(N128="zákl. přenesená",J128,0)</f>
        <v>0</v>
      </c>
      <c r="BH128" s="191">
        <f>IF(N128="sníž. přenesená",J128,0)</f>
        <v>0</v>
      </c>
      <c r="BI128" s="191">
        <f>IF(N128="nulová",J128,0)</f>
        <v>0</v>
      </c>
      <c r="BJ128" s="19" t="s">
        <v>86</v>
      </c>
      <c r="BK128" s="191">
        <f>ROUND(I128*H128,2)</f>
        <v>0</v>
      </c>
      <c r="BL128" s="19" t="s">
        <v>212</v>
      </c>
      <c r="BM128" s="190" t="s">
        <v>1079</v>
      </c>
    </row>
    <row r="129" s="2" customFormat="1">
      <c r="A129" s="38"/>
      <c r="B129" s="39"/>
      <c r="C129" s="38"/>
      <c r="D129" s="192" t="s">
        <v>214</v>
      </c>
      <c r="E129" s="38"/>
      <c r="F129" s="193" t="s">
        <v>1080</v>
      </c>
      <c r="G129" s="38"/>
      <c r="H129" s="38"/>
      <c r="I129" s="194"/>
      <c r="J129" s="38"/>
      <c r="K129" s="38"/>
      <c r="L129" s="39"/>
      <c r="M129" s="195"/>
      <c r="N129" s="196"/>
      <c r="O129" s="77"/>
      <c r="P129" s="77"/>
      <c r="Q129" s="77"/>
      <c r="R129" s="77"/>
      <c r="S129" s="77"/>
      <c r="T129" s="78"/>
      <c r="U129" s="38"/>
      <c r="V129" s="38"/>
      <c r="W129" s="38"/>
      <c r="X129" s="38"/>
      <c r="Y129" s="38"/>
      <c r="Z129" s="38"/>
      <c r="AA129" s="38"/>
      <c r="AB129" s="38"/>
      <c r="AC129" s="38"/>
      <c r="AD129" s="38"/>
      <c r="AE129" s="38"/>
      <c r="AT129" s="19" t="s">
        <v>214</v>
      </c>
      <c r="AU129" s="19" t="s">
        <v>88</v>
      </c>
    </row>
    <row r="130" s="2" customFormat="1">
      <c r="A130" s="38"/>
      <c r="B130" s="39"/>
      <c r="C130" s="38"/>
      <c r="D130" s="192" t="s">
        <v>237</v>
      </c>
      <c r="E130" s="38"/>
      <c r="F130" s="197" t="s">
        <v>1081</v>
      </c>
      <c r="G130" s="38"/>
      <c r="H130" s="38"/>
      <c r="I130" s="194"/>
      <c r="J130" s="38"/>
      <c r="K130" s="38"/>
      <c r="L130" s="39"/>
      <c r="M130" s="195"/>
      <c r="N130" s="196"/>
      <c r="O130" s="77"/>
      <c r="P130" s="77"/>
      <c r="Q130" s="77"/>
      <c r="R130" s="77"/>
      <c r="S130" s="77"/>
      <c r="T130" s="78"/>
      <c r="U130" s="38"/>
      <c r="V130" s="38"/>
      <c r="W130" s="38"/>
      <c r="X130" s="38"/>
      <c r="Y130" s="38"/>
      <c r="Z130" s="38"/>
      <c r="AA130" s="38"/>
      <c r="AB130" s="38"/>
      <c r="AC130" s="38"/>
      <c r="AD130" s="38"/>
      <c r="AE130" s="38"/>
      <c r="AT130" s="19" t="s">
        <v>237</v>
      </c>
      <c r="AU130" s="19" t="s">
        <v>88</v>
      </c>
    </row>
    <row r="131" s="15" customFormat="1">
      <c r="A131" s="15"/>
      <c r="B131" s="223"/>
      <c r="C131" s="15"/>
      <c r="D131" s="192" t="s">
        <v>218</v>
      </c>
      <c r="E131" s="224" t="s">
        <v>1</v>
      </c>
      <c r="F131" s="225" t="s">
        <v>1082</v>
      </c>
      <c r="G131" s="15"/>
      <c r="H131" s="224" t="s">
        <v>1</v>
      </c>
      <c r="I131" s="226"/>
      <c r="J131" s="15"/>
      <c r="K131" s="15"/>
      <c r="L131" s="223"/>
      <c r="M131" s="227"/>
      <c r="N131" s="228"/>
      <c r="O131" s="228"/>
      <c r="P131" s="228"/>
      <c r="Q131" s="228"/>
      <c r="R131" s="228"/>
      <c r="S131" s="228"/>
      <c r="T131" s="229"/>
      <c r="U131" s="15"/>
      <c r="V131" s="15"/>
      <c r="W131" s="15"/>
      <c r="X131" s="15"/>
      <c r="Y131" s="15"/>
      <c r="Z131" s="15"/>
      <c r="AA131" s="15"/>
      <c r="AB131" s="15"/>
      <c r="AC131" s="15"/>
      <c r="AD131" s="15"/>
      <c r="AE131" s="15"/>
      <c r="AT131" s="224" t="s">
        <v>218</v>
      </c>
      <c r="AU131" s="224" t="s">
        <v>88</v>
      </c>
      <c r="AV131" s="15" t="s">
        <v>86</v>
      </c>
      <c r="AW131" s="15" t="s">
        <v>35</v>
      </c>
      <c r="AX131" s="15" t="s">
        <v>79</v>
      </c>
      <c r="AY131" s="224" t="s">
        <v>205</v>
      </c>
    </row>
    <row r="132" s="13" customFormat="1">
      <c r="A132" s="13"/>
      <c r="B132" s="198"/>
      <c r="C132" s="13"/>
      <c r="D132" s="192" t="s">
        <v>218</v>
      </c>
      <c r="E132" s="199" t="s">
        <v>1</v>
      </c>
      <c r="F132" s="200" t="s">
        <v>1083</v>
      </c>
      <c r="G132" s="13"/>
      <c r="H132" s="201">
        <v>78</v>
      </c>
      <c r="I132" s="202"/>
      <c r="J132" s="13"/>
      <c r="K132" s="13"/>
      <c r="L132" s="198"/>
      <c r="M132" s="203"/>
      <c r="N132" s="204"/>
      <c r="O132" s="204"/>
      <c r="P132" s="204"/>
      <c r="Q132" s="204"/>
      <c r="R132" s="204"/>
      <c r="S132" s="204"/>
      <c r="T132" s="205"/>
      <c r="U132" s="13"/>
      <c r="V132" s="13"/>
      <c r="W132" s="13"/>
      <c r="X132" s="13"/>
      <c r="Y132" s="13"/>
      <c r="Z132" s="13"/>
      <c r="AA132" s="13"/>
      <c r="AB132" s="13"/>
      <c r="AC132" s="13"/>
      <c r="AD132" s="13"/>
      <c r="AE132" s="13"/>
      <c r="AT132" s="199" t="s">
        <v>218</v>
      </c>
      <c r="AU132" s="199" t="s">
        <v>88</v>
      </c>
      <c r="AV132" s="13" t="s">
        <v>88</v>
      </c>
      <c r="AW132" s="13" t="s">
        <v>35</v>
      </c>
      <c r="AX132" s="13" t="s">
        <v>79</v>
      </c>
      <c r="AY132" s="199" t="s">
        <v>205</v>
      </c>
    </row>
    <row r="133" s="14" customFormat="1">
      <c r="A133" s="14"/>
      <c r="B133" s="206"/>
      <c r="C133" s="14"/>
      <c r="D133" s="192" t="s">
        <v>218</v>
      </c>
      <c r="E133" s="207" t="s">
        <v>1</v>
      </c>
      <c r="F133" s="208" t="s">
        <v>220</v>
      </c>
      <c r="G133" s="14"/>
      <c r="H133" s="209">
        <v>78</v>
      </c>
      <c r="I133" s="210"/>
      <c r="J133" s="14"/>
      <c r="K133" s="14"/>
      <c r="L133" s="206"/>
      <c r="M133" s="211"/>
      <c r="N133" s="212"/>
      <c r="O133" s="212"/>
      <c r="P133" s="212"/>
      <c r="Q133" s="212"/>
      <c r="R133" s="212"/>
      <c r="S133" s="212"/>
      <c r="T133" s="213"/>
      <c r="U133" s="14"/>
      <c r="V133" s="14"/>
      <c r="W133" s="14"/>
      <c r="X133" s="14"/>
      <c r="Y133" s="14"/>
      <c r="Z133" s="14"/>
      <c r="AA133" s="14"/>
      <c r="AB133" s="14"/>
      <c r="AC133" s="14"/>
      <c r="AD133" s="14"/>
      <c r="AE133" s="14"/>
      <c r="AT133" s="207" t="s">
        <v>218</v>
      </c>
      <c r="AU133" s="207" t="s">
        <v>88</v>
      </c>
      <c r="AV133" s="14" t="s">
        <v>212</v>
      </c>
      <c r="AW133" s="14" t="s">
        <v>35</v>
      </c>
      <c r="AX133" s="14" t="s">
        <v>86</v>
      </c>
      <c r="AY133" s="207" t="s">
        <v>205</v>
      </c>
    </row>
    <row r="134" s="2" customFormat="1" ht="24.15" customHeight="1">
      <c r="A134" s="38"/>
      <c r="B134" s="179"/>
      <c r="C134" s="180" t="s">
        <v>88</v>
      </c>
      <c r="D134" s="180" t="s">
        <v>207</v>
      </c>
      <c r="E134" s="181" t="s">
        <v>1084</v>
      </c>
      <c r="F134" s="182" t="s">
        <v>1085</v>
      </c>
      <c r="G134" s="183" t="s">
        <v>233</v>
      </c>
      <c r="H134" s="184">
        <v>650.13999999999999</v>
      </c>
      <c r="I134" s="185"/>
      <c r="J134" s="184">
        <f>ROUND(I134*H134,2)</f>
        <v>0</v>
      </c>
      <c r="K134" s="182" t="s">
        <v>234</v>
      </c>
      <c r="L134" s="39"/>
      <c r="M134" s="186" t="s">
        <v>1</v>
      </c>
      <c r="N134" s="187" t="s">
        <v>44</v>
      </c>
      <c r="O134" s="77"/>
      <c r="P134" s="188">
        <f>O134*H134</f>
        <v>0</v>
      </c>
      <c r="Q134" s="188">
        <v>0</v>
      </c>
      <c r="R134" s="188">
        <f>Q134*H134</f>
        <v>0</v>
      </c>
      <c r="S134" s="188">
        <v>0</v>
      </c>
      <c r="T134" s="189">
        <f>S134*H134</f>
        <v>0</v>
      </c>
      <c r="U134" s="38"/>
      <c r="V134" s="38"/>
      <c r="W134" s="38"/>
      <c r="X134" s="38"/>
      <c r="Y134" s="38"/>
      <c r="Z134" s="38"/>
      <c r="AA134" s="38"/>
      <c r="AB134" s="38"/>
      <c r="AC134" s="38"/>
      <c r="AD134" s="38"/>
      <c r="AE134" s="38"/>
      <c r="AR134" s="190" t="s">
        <v>212</v>
      </c>
      <c r="AT134" s="190" t="s">
        <v>207</v>
      </c>
      <c r="AU134" s="190" t="s">
        <v>88</v>
      </c>
      <c r="AY134" s="19" t="s">
        <v>205</v>
      </c>
      <c r="BE134" s="191">
        <f>IF(N134="základní",J134,0)</f>
        <v>0</v>
      </c>
      <c r="BF134" s="191">
        <f>IF(N134="snížená",J134,0)</f>
        <v>0</v>
      </c>
      <c r="BG134" s="191">
        <f>IF(N134="zákl. přenesená",J134,0)</f>
        <v>0</v>
      </c>
      <c r="BH134" s="191">
        <f>IF(N134="sníž. přenesená",J134,0)</f>
        <v>0</v>
      </c>
      <c r="BI134" s="191">
        <f>IF(N134="nulová",J134,0)</f>
        <v>0</v>
      </c>
      <c r="BJ134" s="19" t="s">
        <v>86</v>
      </c>
      <c r="BK134" s="191">
        <f>ROUND(I134*H134,2)</f>
        <v>0</v>
      </c>
      <c r="BL134" s="19" t="s">
        <v>212</v>
      </c>
      <c r="BM134" s="190" t="s">
        <v>1086</v>
      </c>
    </row>
    <row r="135" s="2" customFormat="1">
      <c r="A135" s="38"/>
      <c r="B135" s="39"/>
      <c r="C135" s="38"/>
      <c r="D135" s="192" t="s">
        <v>214</v>
      </c>
      <c r="E135" s="38"/>
      <c r="F135" s="193" t="s">
        <v>1087</v>
      </c>
      <c r="G135" s="38"/>
      <c r="H135" s="38"/>
      <c r="I135" s="194"/>
      <c r="J135" s="38"/>
      <c r="K135" s="38"/>
      <c r="L135" s="39"/>
      <c r="M135" s="195"/>
      <c r="N135" s="196"/>
      <c r="O135" s="77"/>
      <c r="P135" s="77"/>
      <c r="Q135" s="77"/>
      <c r="R135" s="77"/>
      <c r="S135" s="77"/>
      <c r="T135" s="78"/>
      <c r="U135" s="38"/>
      <c r="V135" s="38"/>
      <c r="W135" s="38"/>
      <c r="X135" s="38"/>
      <c r="Y135" s="38"/>
      <c r="Z135" s="38"/>
      <c r="AA135" s="38"/>
      <c r="AB135" s="38"/>
      <c r="AC135" s="38"/>
      <c r="AD135" s="38"/>
      <c r="AE135" s="38"/>
      <c r="AT135" s="19" t="s">
        <v>214</v>
      </c>
      <c r="AU135" s="19" t="s">
        <v>88</v>
      </c>
    </row>
    <row r="136" s="2" customFormat="1">
      <c r="A136" s="38"/>
      <c r="B136" s="39"/>
      <c r="C136" s="38"/>
      <c r="D136" s="192" t="s">
        <v>237</v>
      </c>
      <c r="E136" s="38"/>
      <c r="F136" s="197" t="s">
        <v>1088</v>
      </c>
      <c r="G136" s="38"/>
      <c r="H136" s="38"/>
      <c r="I136" s="194"/>
      <c r="J136" s="38"/>
      <c r="K136" s="38"/>
      <c r="L136" s="39"/>
      <c r="M136" s="195"/>
      <c r="N136" s="196"/>
      <c r="O136" s="77"/>
      <c r="P136" s="77"/>
      <c r="Q136" s="77"/>
      <c r="R136" s="77"/>
      <c r="S136" s="77"/>
      <c r="T136" s="78"/>
      <c r="U136" s="38"/>
      <c r="V136" s="38"/>
      <c r="W136" s="38"/>
      <c r="X136" s="38"/>
      <c r="Y136" s="38"/>
      <c r="Z136" s="38"/>
      <c r="AA136" s="38"/>
      <c r="AB136" s="38"/>
      <c r="AC136" s="38"/>
      <c r="AD136" s="38"/>
      <c r="AE136" s="38"/>
      <c r="AT136" s="19" t="s">
        <v>237</v>
      </c>
      <c r="AU136" s="19" t="s">
        <v>88</v>
      </c>
    </row>
    <row r="137" s="15" customFormat="1">
      <c r="A137" s="15"/>
      <c r="B137" s="223"/>
      <c r="C137" s="15"/>
      <c r="D137" s="192" t="s">
        <v>218</v>
      </c>
      <c r="E137" s="224" t="s">
        <v>1</v>
      </c>
      <c r="F137" s="225" t="s">
        <v>1089</v>
      </c>
      <c r="G137" s="15"/>
      <c r="H137" s="224" t="s">
        <v>1</v>
      </c>
      <c r="I137" s="226"/>
      <c r="J137" s="15"/>
      <c r="K137" s="15"/>
      <c r="L137" s="223"/>
      <c r="M137" s="227"/>
      <c r="N137" s="228"/>
      <c r="O137" s="228"/>
      <c r="P137" s="228"/>
      <c r="Q137" s="228"/>
      <c r="R137" s="228"/>
      <c r="S137" s="228"/>
      <c r="T137" s="229"/>
      <c r="U137" s="15"/>
      <c r="V137" s="15"/>
      <c r="W137" s="15"/>
      <c r="X137" s="15"/>
      <c r="Y137" s="15"/>
      <c r="Z137" s="15"/>
      <c r="AA137" s="15"/>
      <c r="AB137" s="15"/>
      <c r="AC137" s="15"/>
      <c r="AD137" s="15"/>
      <c r="AE137" s="15"/>
      <c r="AT137" s="224" t="s">
        <v>218</v>
      </c>
      <c r="AU137" s="224" t="s">
        <v>88</v>
      </c>
      <c r="AV137" s="15" t="s">
        <v>86</v>
      </c>
      <c r="AW137" s="15" t="s">
        <v>35</v>
      </c>
      <c r="AX137" s="15" t="s">
        <v>79</v>
      </c>
      <c r="AY137" s="224" t="s">
        <v>205</v>
      </c>
    </row>
    <row r="138" s="13" customFormat="1">
      <c r="A138" s="13"/>
      <c r="B138" s="198"/>
      <c r="C138" s="13"/>
      <c r="D138" s="192" t="s">
        <v>218</v>
      </c>
      <c r="E138" s="199" t="s">
        <v>1</v>
      </c>
      <c r="F138" s="200" t="s">
        <v>1090</v>
      </c>
      <c r="G138" s="13"/>
      <c r="H138" s="201">
        <v>650.13999999999999</v>
      </c>
      <c r="I138" s="202"/>
      <c r="J138" s="13"/>
      <c r="K138" s="13"/>
      <c r="L138" s="198"/>
      <c r="M138" s="203"/>
      <c r="N138" s="204"/>
      <c r="O138" s="204"/>
      <c r="P138" s="204"/>
      <c r="Q138" s="204"/>
      <c r="R138" s="204"/>
      <c r="S138" s="204"/>
      <c r="T138" s="205"/>
      <c r="U138" s="13"/>
      <c r="V138" s="13"/>
      <c r="W138" s="13"/>
      <c r="X138" s="13"/>
      <c r="Y138" s="13"/>
      <c r="Z138" s="13"/>
      <c r="AA138" s="13"/>
      <c r="AB138" s="13"/>
      <c r="AC138" s="13"/>
      <c r="AD138" s="13"/>
      <c r="AE138" s="13"/>
      <c r="AT138" s="199" t="s">
        <v>218</v>
      </c>
      <c r="AU138" s="199" t="s">
        <v>88</v>
      </c>
      <c r="AV138" s="13" t="s">
        <v>88</v>
      </c>
      <c r="AW138" s="13" t="s">
        <v>35</v>
      </c>
      <c r="AX138" s="13" t="s">
        <v>79</v>
      </c>
      <c r="AY138" s="199" t="s">
        <v>205</v>
      </c>
    </row>
    <row r="139" s="14" customFormat="1">
      <c r="A139" s="14"/>
      <c r="B139" s="206"/>
      <c r="C139" s="14"/>
      <c r="D139" s="192" t="s">
        <v>218</v>
      </c>
      <c r="E139" s="207" t="s">
        <v>1</v>
      </c>
      <c r="F139" s="208" t="s">
        <v>220</v>
      </c>
      <c r="G139" s="14"/>
      <c r="H139" s="209">
        <v>650.13999999999999</v>
      </c>
      <c r="I139" s="210"/>
      <c r="J139" s="14"/>
      <c r="K139" s="14"/>
      <c r="L139" s="206"/>
      <c r="M139" s="211"/>
      <c r="N139" s="212"/>
      <c r="O139" s="212"/>
      <c r="P139" s="212"/>
      <c r="Q139" s="212"/>
      <c r="R139" s="212"/>
      <c r="S139" s="212"/>
      <c r="T139" s="213"/>
      <c r="U139" s="14"/>
      <c r="V139" s="14"/>
      <c r="W139" s="14"/>
      <c r="X139" s="14"/>
      <c r="Y139" s="14"/>
      <c r="Z139" s="14"/>
      <c r="AA139" s="14"/>
      <c r="AB139" s="14"/>
      <c r="AC139" s="14"/>
      <c r="AD139" s="14"/>
      <c r="AE139" s="14"/>
      <c r="AT139" s="207" t="s">
        <v>218</v>
      </c>
      <c r="AU139" s="207" t="s">
        <v>88</v>
      </c>
      <c r="AV139" s="14" t="s">
        <v>212</v>
      </c>
      <c r="AW139" s="14" t="s">
        <v>35</v>
      </c>
      <c r="AX139" s="14" t="s">
        <v>86</v>
      </c>
      <c r="AY139" s="207" t="s">
        <v>205</v>
      </c>
    </row>
    <row r="140" s="2" customFormat="1" ht="24.15" customHeight="1">
      <c r="A140" s="38"/>
      <c r="B140" s="179"/>
      <c r="C140" s="180" t="s">
        <v>230</v>
      </c>
      <c r="D140" s="180" t="s">
        <v>207</v>
      </c>
      <c r="E140" s="181" t="s">
        <v>242</v>
      </c>
      <c r="F140" s="182" t="s">
        <v>243</v>
      </c>
      <c r="G140" s="183" t="s">
        <v>233</v>
      </c>
      <c r="H140" s="184">
        <v>2</v>
      </c>
      <c r="I140" s="185"/>
      <c r="J140" s="184">
        <f>ROUND(I140*H140,2)</f>
        <v>0</v>
      </c>
      <c r="K140" s="182" t="s">
        <v>234</v>
      </c>
      <c r="L140" s="39"/>
      <c r="M140" s="186" t="s">
        <v>1</v>
      </c>
      <c r="N140" s="187" t="s">
        <v>44</v>
      </c>
      <c r="O140" s="77"/>
      <c r="P140" s="188">
        <f>O140*H140</f>
        <v>0</v>
      </c>
      <c r="Q140" s="188">
        <v>0</v>
      </c>
      <c r="R140" s="188">
        <f>Q140*H140</f>
        <v>0</v>
      </c>
      <c r="S140" s="188">
        <v>0</v>
      </c>
      <c r="T140" s="189">
        <f>S140*H140</f>
        <v>0</v>
      </c>
      <c r="U140" s="38"/>
      <c r="V140" s="38"/>
      <c r="W140" s="38"/>
      <c r="X140" s="38"/>
      <c r="Y140" s="38"/>
      <c r="Z140" s="38"/>
      <c r="AA140" s="38"/>
      <c r="AB140" s="38"/>
      <c r="AC140" s="38"/>
      <c r="AD140" s="38"/>
      <c r="AE140" s="38"/>
      <c r="AR140" s="190" t="s">
        <v>212</v>
      </c>
      <c r="AT140" s="190" t="s">
        <v>207</v>
      </c>
      <c r="AU140" s="190" t="s">
        <v>88</v>
      </c>
      <c r="AY140" s="19" t="s">
        <v>205</v>
      </c>
      <c r="BE140" s="191">
        <f>IF(N140="základní",J140,0)</f>
        <v>0</v>
      </c>
      <c r="BF140" s="191">
        <f>IF(N140="snížená",J140,0)</f>
        <v>0</v>
      </c>
      <c r="BG140" s="191">
        <f>IF(N140="zákl. přenesená",J140,0)</f>
        <v>0</v>
      </c>
      <c r="BH140" s="191">
        <f>IF(N140="sníž. přenesená",J140,0)</f>
        <v>0</v>
      </c>
      <c r="BI140" s="191">
        <f>IF(N140="nulová",J140,0)</f>
        <v>0</v>
      </c>
      <c r="BJ140" s="19" t="s">
        <v>86</v>
      </c>
      <c r="BK140" s="191">
        <f>ROUND(I140*H140,2)</f>
        <v>0</v>
      </c>
      <c r="BL140" s="19" t="s">
        <v>212</v>
      </c>
      <c r="BM140" s="190" t="s">
        <v>1091</v>
      </c>
    </row>
    <row r="141" s="2" customFormat="1">
      <c r="A141" s="38"/>
      <c r="B141" s="39"/>
      <c r="C141" s="38"/>
      <c r="D141" s="192" t="s">
        <v>214</v>
      </c>
      <c r="E141" s="38"/>
      <c r="F141" s="193" t="s">
        <v>245</v>
      </c>
      <c r="G141" s="38"/>
      <c r="H141" s="38"/>
      <c r="I141" s="194"/>
      <c r="J141" s="38"/>
      <c r="K141" s="38"/>
      <c r="L141" s="39"/>
      <c r="M141" s="195"/>
      <c r="N141" s="196"/>
      <c r="O141" s="77"/>
      <c r="P141" s="77"/>
      <c r="Q141" s="77"/>
      <c r="R141" s="77"/>
      <c r="S141" s="77"/>
      <c r="T141" s="78"/>
      <c r="U141" s="38"/>
      <c r="V141" s="38"/>
      <c r="W141" s="38"/>
      <c r="X141" s="38"/>
      <c r="Y141" s="38"/>
      <c r="Z141" s="38"/>
      <c r="AA141" s="38"/>
      <c r="AB141" s="38"/>
      <c r="AC141" s="38"/>
      <c r="AD141" s="38"/>
      <c r="AE141" s="38"/>
      <c r="AT141" s="19" t="s">
        <v>214</v>
      </c>
      <c r="AU141" s="19" t="s">
        <v>88</v>
      </c>
    </row>
    <row r="142" s="2" customFormat="1">
      <c r="A142" s="38"/>
      <c r="B142" s="39"/>
      <c r="C142" s="38"/>
      <c r="D142" s="192" t="s">
        <v>237</v>
      </c>
      <c r="E142" s="38"/>
      <c r="F142" s="197" t="s">
        <v>246</v>
      </c>
      <c r="G142" s="38"/>
      <c r="H142" s="38"/>
      <c r="I142" s="194"/>
      <c r="J142" s="38"/>
      <c r="K142" s="38"/>
      <c r="L142" s="39"/>
      <c r="M142" s="195"/>
      <c r="N142" s="196"/>
      <c r="O142" s="77"/>
      <c r="P142" s="77"/>
      <c r="Q142" s="77"/>
      <c r="R142" s="77"/>
      <c r="S142" s="77"/>
      <c r="T142" s="78"/>
      <c r="U142" s="38"/>
      <c r="V142" s="38"/>
      <c r="W142" s="38"/>
      <c r="X142" s="38"/>
      <c r="Y142" s="38"/>
      <c r="Z142" s="38"/>
      <c r="AA142" s="38"/>
      <c r="AB142" s="38"/>
      <c r="AC142" s="38"/>
      <c r="AD142" s="38"/>
      <c r="AE142" s="38"/>
      <c r="AT142" s="19" t="s">
        <v>237</v>
      </c>
      <c r="AU142" s="19" t="s">
        <v>88</v>
      </c>
    </row>
    <row r="143" s="15" customFormat="1">
      <c r="A143" s="15"/>
      <c r="B143" s="223"/>
      <c r="C143" s="15"/>
      <c r="D143" s="192" t="s">
        <v>218</v>
      </c>
      <c r="E143" s="224" t="s">
        <v>1</v>
      </c>
      <c r="F143" s="225" t="s">
        <v>253</v>
      </c>
      <c r="G143" s="15"/>
      <c r="H143" s="224" t="s">
        <v>1</v>
      </c>
      <c r="I143" s="226"/>
      <c r="J143" s="15"/>
      <c r="K143" s="15"/>
      <c r="L143" s="223"/>
      <c r="M143" s="227"/>
      <c r="N143" s="228"/>
      <c r="O143" s="228"/>
      <c r="P143" s="228"/>
      <c r="Q143" s="228"/>
      <c r="R143" s="228"/>
      <c r="S143" s="228"/>
      <c r="T143" s="229"/>
      <c r="U143" s="15"/>
      <c r="V143" s="15"/>
      <c r="W143" s="15"/>
      <c r="X143" s="15"/>
      <c r="Y143" s="15"/>
      <c r="Z143" s="15"/>
      <c r="AA143" s="15"/>
      <c r="AB143" s="15"/>
      <c r="AC143" s="15"/>
      <c r="AD143" s="15"/>
      <c r="AE143" s="15"/>
      <c r="AT143" s="224" t="s">
        <v>218</v>
      </c>
      <c r="AU143" s="224" t="s">
        <v>88</v>
      </c>
      <c r="AV143" s="15" t="s">
        <v>86</v>
      </c>
      <c r="AW143" s="15" t="s">
        <v>35</v>
      </c>
      <c r="AX143" s="15" t="s">
        <v>79</v>
      </c>
      <c r="AY143" s="224" t="s">
        <v>205</v>
      </c>
    </row>
    <row r="144" s="15" customFormat="1">
      <c r="A144" s="15"/>
      <c r="B144" s="223"/>
      <c r="C144" s="15"/>
      <c r="D144" s="192" t="s">
        <v>218</v>
      </c>
      <c r="E144" s="224" t="s">
        <v>1</v>
      </c>
      <c r="F144" s="225" t="s">
        <v>669</v>
      </c>
      <c r="G144" s="15"/>
      <c r="H144" s="224" t="s">
        <v>1</v>
      </c>
      <c r="I144" s="226"/>
      <c r="J144" s="15"/>
      <c r="K144" s="15"/>
      <c r="L144" s="223"/>
      <c r="M144" s="227"/>
      <c r="N144" s="228"/>
      <c r="O144" s="228"/>
      <c r="P144" s="228"/>
      <c r="Q144" s="228"/>
      <c r="R144" s="228"/>
      <c r="S144" s="228"/>
      <c r="T144" s="229"/>
      <c r="U144" s="15"/>
      <c r="V144" s="15"/>
      <c r="W144" s="15"/>
      <c r="X144" s="15"/>
      <c r="Y144" s="15"/>
      <c r="Z144" s="15"/>
      <c r="AA144" s="15"/>
      <c r="AB144" s="15"/>
      <c r="AC144" s="15"/>
      <c r="AD144" s="15"/>
      <c r="AE144" s="15"/>
      <c r="AT144" s="224" t="s">
        <v>218</v>
      </c>
      <c r="AU144" s="224" t="s">
        <v>88</v>
      </c>
      <c r="AV144" s="15" t="s">
        <v>86</v>
      </c>
      <c r="AW144" s="15" t="s">
        <v>35</v>
      </c>
      <c r="AX144" s="15" t="s">
        <v>79</v>
      </c>
      <c r="AY144" s="224" t="s">
        <v>205</v>
      </c>
    </row>
    <row r="145" s="13" customFormat="1">
      <c r="A145" s="13"/>
      <c r="B145" s="198"/>
      <c r="C145" s="13"/>
      <c r="D145" s="192" t="s">
        <v>218</v>
      </c>
      <c r="E145" s="199" t="s">
        <v>1</v>
      </c>
      <c r="F145" s="200" t="s">
        <v>1092</v>
      </c>
      <c r="G145" s="13"/>
      <c r="H145" s="201">
        <v>2</v>
      </c>
      <c r="I145" s="202"/>
      <c r="J145" s="13"/>
      <c r="K145" s="13"/>
      <c r="L145" s="198"/>
      <c r="M145" s="203"/>
      <c r="N145" s="204"/>
      <c r="O145" s="204"/>
      <c r="P145" s="204"/>
      <c r="Q145" s="204"/>
      <c r="R145" s="204"/>
      <c r="S145" s="204"/>
      <c r="T145" s="205"/>
      <c r="U145" s="13"/>
      <c r="V145" s="13"/>
      <c r="W145" s="13"/>
      <c r="X145" s="13"/>
      <c r="Y145" s="13"/>
      <c r="Z145" s="13"/>
      <c r="AA145" s="13"/>
      <c r="AB145" s="13"/>
      <c r="AC145" s="13"/>
      <c r="AD145" s="13"/>
      <c r="AE145" s="13"/>
      <c r="AT145" s="199" t="s">
        <v>218</v>
      </c>
      <c r="AU145" s="199" t="s">
        <v>88</v>
      </c>
      <c r="AV145" s="13" t="s">
        <v>88</v>
      </c>
      <c r="AW145" s="13" t="s">
        <v>35</v>
      </c>
      <c r="AX145" s="13" t="s">
        <v>79</v>
      </c>
      <c r="AY145" s="199" t="s">
        <v>205</v>
      </c>
    </row>
    <row r="146" s="14" customFormat="1">
      <c r="A146" s="14"/>
      <c r="B146" s="206"/>
      <c r="C146" s="14"/>
      <c r="D146" s="192" t="s">
        <v>218</v>
      </c>
      <c r="E146" s="207" t="s">
        <v>1</v>
      </c>
      <c r="F146" s="208" t="s">
        <v>220</v>
      </c>
      <c r="G146" s="14"/>
      <c r="H146" s="209">
        <v>2</v>
      </c>
      <c r="I146" s="210"/>
      <c r="J146" s="14"/>
      <c r="K146" s="14"/>
      <c r="L146" s="206"/>
      <c r="M146" s="211"/>
      <c r="N146" s="212"/>
      <c r="O146" s="212"/>
      <c r="P146" s="212"/>
      <c r="Q146" s="212"/>
      <c r="R146" s="212"/>
      <c r="S146" s="212"/>
      <c r="T146" s="213"/>
      <c r="U146" s="14"/>
      <c r="V146" s="14"/>
      <c r="W146" s="14"/>
      <c r="X146" s="14"/>
      <c r="Y146" s="14"/>
      <c r="Z146" s="14"/>
      <c r="AA146" s="14"/>
      <c r="AB146" s="14"/>
      <c r="AC146" s="14"/>
      <c r="AD146" s="14"/>
      <c r="AE146" s="14"/>
      <c r="AT146" s="207" t="s">
        <v>218</v>
      </c>
      <c r="AU146" s="207" t="s">
        <v>88</v>
      </c>
      <c r="AV146" s="14" t="s">
        <v>212</v>
      </c>
      <c r="AW146" s="14" t="s">
        <v>35</v>
      </c>
      <c r="AX146" s="14" t="s">
        <v>86</v>
      </c>
      <c r="AY146" s="207" t="s">
        <v>205</v>
      </c>
    </row>
    <row r="147" s="2" customFormat="1" ht="24.15" customHeight="1">
      <c r="A147" s="38"/>
      <c r="B147" s="179"/>
      <c r="C147" s="180" t="s">
        <v>212</v>
      </c>
      <c r="D147" s="180" t="s">
        <v>207</v>
      </c>
      <c r="E147" s="181" t="s">
        <v>259</v>
      </c>
      <c r="F147" s="182" t="s">
        <v>260</v>
      </c>
      <c r="G147" s="183" t="s">
        <v>233</v>
      </c>
      <c r="H147" s="184">
        <v>650.13999999999999</v>
      </c>
      <c r="I147" s="185"/>
      <c r="J147" s="184">
        <f>ROUND(I147*H147,2)</f>
        <v>0</v>
      </c>
      <c r="K147" s="182" t="s">
        <v>211</v>
      </c>
      <c r="L147" s="39"/>
      <c r="M147" s="186" t="s">
        <v>1</v>
      </c>
      <c r="N147" s="187" t="s">
        <v>44</v>
      </c>
      <c r="O147" s="77"/>
      <c r="P147" s="188">
        <f>O147*H147</f>
        <v>0</v>
      </c>
      <c r="Q147" s="188">
        <v>0</v>
      </c>
      <c r="R147" s="188">
        <f>Q147*H147</f>
        <v>0</v>
      </c>
      <c r="S147" s="188">
        <v>0</v>
      </c>
      <c r="T147" s="189">
        <f>S147*H147</f>
        <v>0</v>
      </c>
      <c r="U147" s="38"/>
      <c r="V147" s="38"/>
      <c r="W147" s="38"/>
      <c r="X147" s="38"/>
      <c r="Y147" s="38"/>
      <c r="Z147" s="38"/>
      <c r="AA147" s="38"/>
      <c r="AB147" s="38"/>
      <c r="AC147" s="38"/>
      <c r="AD147" s="38"/>
      <c r="AE147" s="38"/>
      <c r="AR147" s="190" t="s">
        <v>212</v>
      </c>
      <c r="AT147" s="190" t="s">
        <v>207</v>
      </c>
      <c r="AU147" s="190" t="s">
        <v>88</v>
      </c>
      <c r="AY147" s="19" t="s">
        <v>205</v>
      </c>
      <c r="BE147" s="191">
        <f>IF(N147="základní",J147,0)</f>
        <v>0</v>
      </c>
      <c r="BF147" s="191">
        <f>IF(N147="snížená",J147,0)</f>
        <v>0</v>
      </c>
      <c r="BG147" s="191">
        <f>IF(N147="zákl. přenesená",J147,0)</f>
        <v>0</v>
      </c>
      <c r="BH147" s="191">
        <f>IF(N147="sníž. přenesená",J147,0)</f>
        <v>0</v>
      </c>
      <c r="BI147" s="191">
        <f>IF(N147="nulová",J147,0)</f>
        <v>0</v>
      </c>
      <c r="BJ147" s="19" t="s">
        <v>86</v>
      </c>
      <c r="BK147" s="191">
        <f>ROUND(I147*H147,2)</f>
        <v>0</v>
      </c>
      <c r="BL147" s="19" t="s">
        <v>212</v>
      </c>
      <c r="BM147" s="190" t="s">
        <v>1093</v>
      </c>
    </row>
    <row r="148" s="13" customFormat="1">
      <c r="A148" s="13"/>
      <c r="B148" s="198"/>
      <c r="C148" s="13"/>
      <c r="D148" s="192" t="s">
        <v>218</v>
      </c>
      <c r="E148" s="199" t="s">
        <v>1</v>
      </c>
      <c r="F148" s="200" t="s">
        <v>1094</v>
      </c>
      <c r="G148" s="13"/>
      <c r="H148" s="201">
        <v>650.13999999999999</v>
      </c>
      <c r="I148" s="202"/>
      <c r="J148" s="13"/>
      <c r="K148" s="13"/>
      <c r="L148" s="198"/>
      <c r="M148" s="203"/>
      <c r="N148" s="204"/>
      <c r="O148" s="204"/>
      <c r="P148" s="204"/>
      <c r="Q148" s="204"/>
      <c r="R148" s="204"/>
      <c r="S148" s="204"/>
      <c r="T148" s="205"/>
      <c r="U148" s="13"/>
      <c r="V148" s="13"/>
      <c r="W148" s="13"/>
      <c r="X148" s="13"/>
      <c r="Y148" s="13"/>
      <c r="Z148" s="13"/>
      <c r="AA148" s="13"/>
      <c r="AB148" s="13"/>
      <c r="AC148" s="13"/>
      <c r="AD148" s="13"/>
      <c r="AE148" s="13"/>
      <c r="AT148" s="199" t="s">
        <v>218</v>
      </c>
      <c r="AU148" s="199" t="s">
        <v>88</v>
      </c>
      <c r="AV148" s="13" t="s">
        <v>88</v>
      </c>
      <c r="AW148" s="13" t="s">
        <v>35</v>
      </c>
      <c r="AX148" s="13" t="s">
        <v>79</v>
      </c>
      <c r="AY148" s="199" t="s">
        <v>205</v>
      </c>
    </row>
    <row r="149" s="14" customFormat="1">
      <c r="A149" s="14"/>
      <c r="B149" s="206"/>
      <c r="C149" s="14"/>
      <c r="D149" s="192" t="s">
        <v>218</v>
      </c>
      <c r="E149" s="207" t="s">
        <v>1</v>
      </c>
      <c r="F149" s="208" t="s">
        <v>220</v>
      </c>
      <c r="G149" s="14"/>
      <c r="H149" s="209">
        <v>650.13999999999999</v>
      </c>
      <c r="I149" s="210"/>
      <c r="J149" s="14"/>
      <c r="K149" s="14"/>
      <c r="L149" s="206"/>
      <c r="M149" s="211"/>
      <c r="N149" s="212"/>
      <c r="O149" s="212"/>
      <c r="P149" s="212"/>
      <c r="Q149" s="212"/>
      <c r="R149" s="212"/>
      <c r="S149" s="212"/>
      <c r="T149" s="213"/>
      <c r="U149" s="14"/>
      <c r="V149" s="14"/>
      <c r="W149" s="14"/>
      <c r="X149" s="14"/>
      <c r="Y149" s="14"/>
      <c r="Z149" s="14"/>
      <c r="AA149" s="14"/>
      <c r="AB149" s="14"/>
      <c r="AC149" s="14"/>
      <c r="AD149" s="14"/>
      <c r="AE149" s="14"/>
      <c r="AT149" s="207" t="s">
        <v>218</v>
      </c>
      <c r="AU149" s="207" t="s">
        <v>88</v>
      </c>
      <c r="AV149" s="14" t="s">
        <v>212</v>
      </c>
      <c r="AW149" s="14" t="s">
        <v>35</v>
      </c>
      <c r="AX149" s="14" t="s">
        <v>86</v>
      </c>
      <c r="AY149" s="207" t="s">
        <v>205</v>
      </c>
    </row>
    <row r="150" s="2" customFormat="1" ht="24.15" customHeight="1">
      <c r="A150" s="38"/>
      <c r="B150" s="179"/>
      <c r="C150" s="180" t="s">
        <v>258</v>
      </c>
      <c r="D150" s="180" t="s">
        <v>207</v>
      </c>
      <c r="E150" s="181" t="s">
        <v>1095</v>
      </c>
      <c r="F150" s="182" t="s">
        <v>1096</v>
      </c>
      <c r="G150" s="183" t="s">
        <v>233</v>
      </c>
      <c r="H150" s="184">
        <v>78</v>
      </c>
      <c r="I150" s="185"/>
      <c r="J150" s="184">
        <f>ROUND(I150*H150,2)</f>
        <v>0</v>
      </c>
      <c r="K150" s="182" t="s">
        <v>211</v>
      </c>
      <c r="L150" s="39"/>
      <c r="M150" s="186" t="s">
        <v>1</v>
      </c>
      <c r="N150" s="187" t="s">
        <v>44</v>
      </c>
      <c r="O150" s="77"/>
      <c r="P150" s="188">
        <f>O150*H150</f>
        <v>0</v>
      </c>
      <c r="Q150" s="188">
        <v>0</v>
      </c>
      <c r="R150" s="188">
        <f>Q150*H150</f>
        <v>0</v>
      </c>
      <c r="S150" s="188">
        <v>0</v>
      </c>
      <c r="T150" s="189">
        <f>S150*H150</f>
        <v>0</v>
      </c>
      <c r="U150" s="38"/>
      <c r="V150" s="38"/>
      <c r="W150" s="38"/>
      <c r="X150" s="38"/>
      <c r="Y150" s="38"/>
      <c r="Z150" s="38"/>
      <c r="AA150" s="38"/>
      <c r="AB150" s="38"/>
      <c r="AC150" s="38"/>
      <c r="AD150" s="38"/>
      <c r="AE150" s="38"/>
      <c r="AR150" s="190" t="s">
        <v>212</v>
      </c>
      <c r="AT150" s="190" t="s">
        <v>207</v>
      </c>
      <c r="AU150" s="190" t="s">
        <v>88</v>
      </c>
      <c r="AY150" s="19" t="s">
        <v>205</v>
      </c>
      <c r="BE150" s="191">
        <f>IF(N150="základní",J150,0)</f>
        <v>0</v>
      </c>
      <c r="BF150" s="191">
        <f>IF(N150="snížená",J150,0)</f>
        <v>0</v>
      </c>
      <c r="BG150" s="191">
        <f>IF(N150="zákl. přenesená",J150,0)</f>
        <v>0</v>
      </c>
      <c r="BH150" s="191">
        <f>IF(N150="sníž. přenesená",J150,0)</f>
        <v>0</v>
      </c>
      <c r="BI150" s="191">
        <f>IF(N150="nulová",J150,0)</f>
        <v>0</v>
      </c>
      <c r="BJ150" s="19" t="s">
        <v>86</v>
      </c>
      <c r="BK150" s="191">
        <f>ROUND(I150*H150,2)</f>
        <v>0</v>
      </c>
      <c r="BL150" s="19" t="s">
        <v>212</v>
      </c>
      <c r="BM150" s="190" t="s">
        <v>1097</v>
      </c>
    </row>
    <row r="151" s="15" customFormat="1">
      <c r="A151" s="15"/>
      <c r="B151" s="223"/>
      <c r="C151" s="15"/>
      <c r="D151" s="192" t="s">
        <v>218</v>
      </c>
      <c r="E151" s="224" t="s">
        <v>1</v>
      </c>
      <c r="F151" s="225" t="s">
        <v>1082</v>
      </c>
      <c r="G151" s="15"/>
      <c r="H151" s="224" t="s">
        <v>1</v>
      </c>
      <c r="I151" s="226"/>
      <c r="J151" s="15"/>
      <c r="K151" s="15"/>
      <c r="L151" s="223"/>
      <c r="M151" s="227"/>
      <c r="N151" s="228"/>
      <c r="O151" s="228"/>
      <c r="P151" s="228"/>
      <c r="Q151" s="228"/>
      <c r="R151" s="228"/>
      <c r="S151" s="228"/>
      <c r="T151" s="229"/>
      <c r="U151" s="15"/>
      <c r="V151" s="15"/>
      <c r="W151" s="15"/>
      <c r="X151" s="15"/>
      <c r="Y151" s="15"/>
      <c r="Z151" s="15"/>
      <c r="AA151" s="15"/>
      <c r="AB151" s="15"/>
      <c r="AC151" s="15"/>
      <c r="AD151" s="15"/>
      <c r="AE151" s="15"/>
      <c r="AT151" s="224" t="s">
        <v>218</v>
      </c>
      <c r="AU151" s="224" t="s">
        <v>88</v>
      </c>
      <c r="AV151" s="15" t="s">
        <v>86</v>
      </c>
      <c r="AW151" s="15" t="s">
        <v>35</v>
      </c>
      <c r="AX151" s="15" t="s">
        <v>79</v>
      </c>
      <c r="AY151" s="224" t="s">
        <v>205</v>
      </c>
    </row>
    <row r="152" s="13" customFormat="1">
      <c r="A152" s="13"/>
      <c r="B152" s="198"/>
      <c r="C152" s="13"/>
      <c r="D152" s="192" t="s">
        <v>218</v>
      </c>
      <c r="E152" s="199" t="s">
        <v>1</v>
      </c>
      <c r="F152" s="200" t="s">
        <v>1098</v>
      </c>
      <c r="G152" s="13"/>
      <c r="H152" s="201">
        <v>78</v>
      </c>
      <c r="I152" s="202"/>
      <c r="J152" s="13"/>
      <c r="K152" s="13"/>
      <c r="L152" s="198"/>
      <c r="M152" s="203"/>
      <c r="N152" s="204"/>
      <c r="O152" s="204"/>
      <c r="P152" s="204"/>
      <c r="Q152" s="204"/>
      <c r="R152" s="204"/>
      <c r="S152" s="204"/>
      <c r="T152" s="205"/>
      <c r="U152" s="13"/>
      <c r="V152" s="13"/>
      <c r="W152" s="13"/>
      <c r="X152" s="13"/>
      <c r="Y152" s="13"/>
      <c r="Z152" s="13"/>
      <c r="AA152" s="13"/>
      <c r="AB152" s="13"/>
      <c r="AC152" s="13"/>
      <c r="AD152" s="13"/>
      <c r="AE152" s="13"/>
      <c r="AT152" s="199" t="s">
        <v>218</v>
      </c>
      <c r="AU152" s="199" t="s">
        <v>88</v>
      </c>
      <c r="AV152" s="13" t="s">
        <v>88</v>
      </c>
      <c r="AW152" s="13" t="s">
        <v>35</v>
      </c>
      <c r="AX152" s="13" t="s">
        <v>79</v>
      </c>
      <c r="AY152" s="199" t="s">
        <v>205</v>
      </c>
    </row>
    <row r="153" s="14" customFormat="1">
      <c r="A153" s="14"/>
      <c r="B153" s="206"/>
      <c r="C153" s="14"/>
      <c r="D153" s="192" t="s">
        <v>218</v>
      </c>
      <c r="E153" s="207" t="s">
        <v>1</v>
      </c>
      <c r="F153" s="208" t="s">
        <v>220</v>
      </c>
      <c r="G153" s="14"/>
      <c r="H153" s="209">
        <v>78</v>
      </c>
      <c r="I153" s="210"/>
      <c r="J153" s="14"/>
      <c r="K153" s="14"/>
      <c r="L153" s="206"/>
      <c r="M153" s="211"/>
      <c r="N153" s="212"/>
      <c r="O153" s="212"/>
      <c r="P153" s="212"/>
      <c r="Q153" s="212"/>
      <c r="R153" s="212"/>
      <c r="S153" s="212"/>
      <c r="T153" s="213"/>
      <c r="U153" s="14"/>
      <c r="V153" s="14"/>
      <c r="W153" s="14"/>
      <c r="X153" s="14"/>
      <c r="Y153" s="14"/>
      <c r="Z153" s="14"/>
      <c r="AA153" s="14"/>
      <c r="AB153" s="14"/>
      <c r="AC153" s="14"/>
      <c r="AD153" s="14"/>
      <c r="AE153" s="14"/>
      <c r="AT153" s="207" t="s">
        <v>218</v>
      </c>
      <c r="AU153" s="207" t="s">
        <v>88</v>
      </c>
      <c r="AV153" s="14" t="s">
        <v>212</v>
      </c>
      <c r="AW153" s="14" t="s">
        <v>35</v>
      </c>
      <c r="AX153" s="14" t="s">
        <v>86</v>
      </c>
      <c r="AY153" s="207" t="s">
        <v>205</v>
      </c>
    </row>
    <row r="154" s="2" customFormat="1" ht="21.75" customHeight="1">
      <c r="A154" s="38"/>
      <c r="B154" s="179"/>
      <c r="C154" s="180" t="s">
        <v>263</v>
      </c>
      <c r="D154" s="180" t="s">
        <v>207</v>
      </c>
      <c r="E154" s="181" t="s">
        <v>1099</v>
      </c>
      <c r="F154" s="182" t="s">
        <v>1100</v>
      </c>
      <c r="G154" s="183" t="s">
        <v>233</v>
      </c>
      <c r="H154" s="184">
        <v>2</v>
      </c>
      <c r="I154" s="185"/>
      <c r="J154" s="184">
        <f>ROUND(I154*H154,2)</f>
        <v>0</v>
      </c>
      <c r="K154" s="182" t="s">
        <v>234</v>
      </c>
      <c r="L154" s="39"/>
      <c r="M154" s="186" t="s">
        <v>1</v>
      </c>
      <c r="N154" s="187" t="s">
        <v>44</v>
      </c>
      <c r="O154" s="77"/>
      <c r="P154" s="188">
        <f>O154*H154</f>
        <v>0</v>
      </c>
      <c r="Q154" s="188">
        <v>0</v>
      </c>
      <c r="R154" s="188">
        <f>Q154*H154</f>
        <v>0</v>
      </c>
      <c r="S154" s="188">
        <v>0</v>
      </c>
      <c r="T154" s="189">
        <f>S154*H154</f>
        <v>0</v>
      </c>
      <c r="U154" s="38"/>
      <c r="V154" s="38"/>
      <c r="W154" s="38"/>
      <c r="X154" s="38"/>
      <c r="Y154" s="38"/>
      <c r="Z154" s="38"/>
      <c r="AA154" s="38"/>
      <c r="AB154" s="38"/>
      <c r="AC154" s="38"/>
      <c r="AD154" s="38"/>
      <c r="AE154" s="38"/>
      <c r="AR154" s="190" t="s">
        <v>212</v>
      </c>
      <c r="AT154" s="190" t="s">
        <v>207</v>
      </c>
      <c r="AU154" s="190" t="s">
        <v>88</v>
      </c>
      <c r="AY154" s="19" t="s">
        <v>205</v>
      </c>
      <c r="BE154" s="191">
        <f>IF(N154="základní",J154,0)</f>
        <v>0</v>
      </c>
      <c r="BF154" s="191">
        <f>IF(N154="snížená",J154,0)</f>
        <v>0</v>
      </c>
      <c r="BG154" s="191">
        <f>IF(N154="zákl. přenesená",J154,0)</f>
        <v>0</v>
      </c>
      <c r="BH154" s="191">
        <f>IF(N154="sníž. přenesená",J154,0)</f>
        <v>0</v>
      </c>
      <c r="BI154" s="191">
        <f>IF(N154="nulová",J154,0)</f>
        <v>0</v>
      </c>
      <c r="BJ154" s="19" t="s">
        <v>86</v>
      </c>
      <c r="BK154" s="191">
        <f>ROUND(I154*H154,2)</f>
        <v>0</v>
      </c>
      <c r="BL154" s="19" t="s">
        <v>212</v>
      </c>
      <c r="BM154" s="190" t="s">
        <v>1101</v>
      </c>
    </row>
    <row r="155" s="2" customFormat="1">
      <c r="A155" s="38"/>
      <c r="B155" s="39"/>
      <c r="C155" s="38"/>
      <c r="D155" s="192" t="s">
        <v>214</v>
      </c>
      <c r="E155" s="38"/>
      <c r="F155" s="193" t="s">
        <v>1102</v>
      </c>
      <c r="G155" s="38"/>
      <c r="H155" s="38"/>
      <c r="I155" s="194"/>
      <c r="J155" s="38"/>
      <c r="K155" s="38"/>
      <c r="L155" s="39"/>
      <c r="M155" s="195"/>
      <c r="N155" s="196"/>
      <c r="O155" s="77"/>
      <c r="P155" s="77"/>
      <c r="Q155" s="77"/>
      <c r="R155" s="77"/>
      <c r="S155" s="77"/>
      <c r="T155" s="78"/>
      <c r="U155" s="38"/>
      <c r="V155" s="38"/>
      <c r="W155" s="38"/>
      <c r="X155" s="38"/>
      <c r="Y155" s="38"/>
      <c r="Z155" s="38"/>
      <c r="AA155" s="38"/>
      <c r="AB155" s="38"/>
      <c r="AC155" s="38"/>
      <c r="AD155" s="38"/>
      <c r="AE155" s="38"/>
      <c r="AT155" s="19" t="s">
        <v>214</v>
      </c>
      <c r="AU155" s="19" t="s">
        <v>88</v>
      </c>
    </row>
    <row r="156" s="2" customFormat="1">
      <c r="A156" s="38"/>
      <c r="B156" s="39"/>
      <c r="C156" s="38"/>
      <c r="D156" s="192" t="s">
        <v>237</v>
      </c>
      <c r="E156" s="38"/>
      <c r="F156" s="197" t="s">
        <v>268</v>
      </c>
      <c r="G156" s="38"/>
      <c r="H156" s="38"/>
      <c r="I156" s="194"/>
      <c r="J156" s="38"/>
      <c r="K156" s="38"/>
      <c r="L156" s="39"/>
      <c r="M156" s="195"/>
      <c r="N156" s="196"/>
      <c r="O156" s="77"/>
      <c r="P156" s="77"/>
      <c r="Q156" s="77"/>
      <c r="R156" s="77"/>
      <c r="S156" s="77"/>
      <c r="T156" s="78"/>
      <c r="U156" s="38"/>
      <c r="V156" s="38"/>
      <c r="W156" s="38"/>
      <c r="X156" s="38"/>
      <c r="Y156" s="38"/>
      <c r="Z156" s="38"/>
      <c r="AA156" s="38"/>
      <c r="AB156" s="38"/>
      <c r="AC156" s="38"/>
      <c r="AD156" s="38"/>
      <c r="AE156" s="38"/>
      <c r="AT156" s="19" t="s">
        <v>237</v>
      </c>
      <c r="AU156" s="19" t="s">
        <v>88</v>
      </c>
    </row>
    <row r="157" s="15" customFormat="1">
      <c r="A157" s="15"/>
      <c r="B157" s="223"/>
      <c r="C157" s="15"/>
      <c r="D157" s="192" t="s">
        <v>218</v>
      </c>
      <c r="E157" s="224" t="s">
        <v>1</v>
      </c>
      <c r="F157" s="225" t="s">
        <v>271</v>
      </c>
      <c r="G157" s="15"/>
      <c r="H157" s="224" t="s">
        <v>1</v>
      </c>
      <c r="I157" s="226"/>
      <c r="J157" s="15"/>
      <c r="K157" s="15"/>
      <c r="L157" s="223"/>
      <c r="M157" s="227"/>
      <c r="N157" s="228"/>
      <c r="O157" s="228"/>
      <c r="P157" s="228"/>
      <c r="Q157" s="228"/>
      <c r="R157" s="228"/>
      <c r="S157" s="228"/>
      <c r="T157" s="229"/>
      <c r="U157" s="15"/>
      <c r="V157" s="15"/>
      <c r="W157" s="15"/>
      <c r="X157" s="15"/>
      <c r="Y157" s="15"/>
      <c r="Z157" s="15"/>
      <c r="AA157" s="15"/>
      <c r="AB157" s="15"/>
      <c r="AC157" s="15"/>
      <c r="AD157" s="15"/>
      <c r="AE157" s="15"/>
      <c r="AT157" s="224" t="s">
        <v>218</v>
      </c>
      <c r="AU157" s="224" t="s">
        <v>88</v>
      </c>
      <c r="AV157" s="15" t="s">
        <v>86</v>
      </c>
      <c r="AW157" s="15" t="s">
        <v>35</v>
      </c>
      <c r="AX157" s="15" t="s">
        <v>79</v>
      </c>
      <c r="AY157" s="224" t="s">
        <v>205</v>
      </c>
    </row>
    <row r="158" s="15" customFormat="1">
      <c r="A158" s="15"/>
      <c r="B158" s="223"/>
      <c r="C158" s="15"/>
      <c r="D158" s="192" t="s">
        <v>218</v>
      </c>
      <c r="E158" s="224" t="s">
        <v>1</v>
      </c>
      <c r="F158" s="225" t="s">
        <v>1103</v>
      </c>
      <c r="G158" s="15"/>
      <c r="H158" s="224" t="s">
        <v>1</v>
      </c>
      <c r="I158" s="226"/>
      <c r="J158" s="15"/>
      <c r="K158" s="15"/>
      <c r="L158" s="223"/>
      <c r="M158" s="227"/>
      <c r="N158" s="228"/>
      <c r="O158" s="228"/>
      <c r="P158" s="228"/>
      <c r="Q158" s="228"/>
      <c r="R158" s="228"/>
      <c r="S158" s="228"/>
      <c r="T158" s="229"/>
      <c r="U158" s="15"/>
      <c r="V158" s="15"/>
      <c r="W158" s="15"/>
      <c r="X158" s="15"/>
      <c r="Y158" s="15"/>
      <c r="Z158" s="15"/>
      <c r="AA158" s="15"/>
      <c r="AB158" s="15"/>
      <c r="AC158" s="15"/>
      <c r="AD158" s="15"/>
      <c r="AE158" s="15"/>
      <c r="AT158" s="224" t="s">
        <v>218</v>
      </c>
      <c r="AU158" s="224" t="s">
        <v>88</v>
      </c>
      <c r="AV158" s="15" t="s">
        <v>86</v>
      </c>
      <c r="AW158" s="15" t="s">
        <v>35</v>
      </c>
      <c r="AX158" s="15" t="s">
        <v>79</v>
      </c>
      <c r="AY158" s="224" t="s">
        <v>205</v>
      </c>
    </row>
    <row r="159" s="13" customFormat="1">
      <c r="A159" s="13"/>
      <c r="B159" s="198"/>
      <c r="C159" s="13"/>
      <c r="D159" s="192" t="s">
        <v>218</v>
      </c>
      <c r="E159" s="199" t="s">
        <v>1</v>
      </c>
      <c r="F159" s="200" t="s">
        <v>1092</v>
      </c>
      <c r="G159" s="13"/>
      <c r="H159" s="201">
        <v>2</v>
      </c>
      <c r="I159" s="202"/>
      <c r="J159" s="13"/>
      <c r="K159" s="13"/>
      <c r="L159" s="198"/>
      <c r="M159" s="203"/>
      <c r="N159" s="204"/>
      <c r="O159" s="204"/>
      <c r="P159" s="204"/>
      <c r="Q159" s="204"/>
      <c r="R159" s="204"/>
      <c r="S159" s="204"/>
      <c r="T159" s="205"/>
      <c r="U159" s="13"/>
      <c r="V159" s="13"/>
      <c r="W159" s="13"/>
      <c r="X159" s="13"/>
      <c r="Y159" s="13"/>
      <c r="Z159" s="13"/>
      <c r="AA159" s="13"/>
      <c r="AB159" s="13"/>
      <c r="AC159" s="13"/>
      <c r="AD159" s="13"/>
      <c r="AE159" s="13"/>
      <c r="AT159" s="199" t="s">
        <v>218</v>
      </c>
      <c r="AU159" s="199" t="s">
        <v>88</v>
      </c>
      <c r="AV159" s="13" t="s">
        <v>88</v>
      </c>
      <c r="AW159" s="13" t="s">
        <v>35</v>
      </c>
      <c r="AX159" s="13" t="s">
        <v>79</v>
      </c>
      <c r="AY159" s="199" t="s">
        <v>205</v>
      </c>
    </row>
    <row r="160" s="14" customFormat="1">
      <c r="A160" s="14"/>
      <c r="B160" s="206"/>
      <c r="C160" s="14"/>
      <c r="D160" s="192" t="s">
        <v>218</v>
      </c>
      <c r="E160" s="207" t="s">
        <v>1</v>
      </c>
      <c r="F160" s="208" t="s">
        <v>220</v>
      </c>
      <c r="G160" s="14"/>
      <c r="H160" s="209">
        <v>2</v>
      </c>
      <c r="I160" s="210"/>
      <c r="J160" s="14"/>
      <c r="K160" s="14"/>
      <c r="L160" s="206"/>
      <c r="M160" s="211"/>
      <c r="N160" s="212"/>
      <c r="O160" s="212"/>
      <c r="P160" s="212"/>
      <c r="Q160" s="212"/>
      <c r="R160" s="212"/>
      <c r="S160" s="212"/>
      <c r="T160" s="213"/>
      <c r="U160" s="14"/>
      <c r="V160" s="14"/>
      <c r="W160" s="14"/>
      <c r="X160" s="14"/>
      <c r="Y160" s="14"/>
      <c r="Z160" s="14"/>
      <c r="AA160" s="14"/>
      <c r="AB160" s="14"/>
      <c r="AC160" s="14"/>
      <c r="AD160" s="14"/>
      <c r="AE160" s="14"/>
      <c r="AT160" s="207" t="s">
        <v>218</v>
      </c>
      <c r="AU160" s="207" t="s">
        <v>88</v>
      </c>
      <c r="AV160" s="14" t="s">
        <v>212</v>
      </c>
      <c r="AW160" s="14" t="s">
        <v>35</v>
      </c>
      <c r="AX160" s="14" t="s">
        <v>86</v>
      </c>
      <c r="AY160" s="207" t="s">
        <v>205</v>
      </c>
    </row>
    <row r="161" s="2" customFormat="1" ht="24.15" customHeight="1">
      <c r="A161" s="38"/>
      <c r="B161" s="179"/>
      <c r="C161" s="180" t="s">
        <v>272</v>
      </c>
      <c r="D161" s="180" t="s">
        <v>207</v>
      </c>
      <c r="E161" s="181" t="s">
        <v>587</v>
      </c>
      <c r="F161" s="182" t="s">
        <v>588</v>
      </c>
      <c r="G161" s="183" t="s">
        <v>210</v>
      </c>
      <c r="H161" s="184">
        <v>20</v>
      </c>
      <c r="I161" s="185"/>
      <c r="J161" s="184">
        <f>ROUND(I161*H161,2)</f>
        <v>0</v>
      </c>
      <c r="K161" s="182" t="s">
        <v>234</v>
      </c>
      <c r="L161" s="39"/>
      <c r="M161" s="186" t="s">
        <v>1</v>
      </c>
      <c r="N161" s="187" t="s">
        <v>44</v>
      </c>
      <c r="O161" s="77"/>
      <c r="P161" s="188">
        <f>O161*H161</f>
        <v>0</v>
      </c>
      <c r="Q161" s="188">
        <v>0</v>
      </c>
      <c r="R161" s="188">
        <f>Q161*H161</f>
        <v>0</v>
      </c>
      <c r="S161" s="188">
        <v>0</v>
      </c>
      <c r="T161" s="189">
        <f>S161*H161</f>
        <v>0</v>
      </c>
      <c r="U161" s="38"/>
      <c r="V161" s="38"/>
      <c r="W161" s="38"/>
      <c r="X161" s="38"/>
      <c r="Y161" s="38"/>
      <c r="Z161" s="38"/>
      <c r="AA161" s="38"/>
      <c r="AB161" s="38"/>
      <c r="AC161" s="38"/>
      <c r="AD161" s="38"/>
      <c r="AE161" s="38"/>
      <c r="AR161" s="190" t="s">
        <v>212</v>
      </c>
      <c r="AT161" s="190" t="s">
        <v>207</v>
      </c>
      <c r="AU161" s="190" t="s">
        <v>88</v>
      </c>
      <c r="AY161" s="19" t="s">
        <v>205</v>
      </c>
      <c r="BE161" s="191">
        <f>IF(N161="základní",J161,0)</f>
        <v>0</v>
      </c>
      <c r="BF161" s="191">
        <f>IF(N161="snížená",J161,0)</f>
        <v>0</v>
      </c>
      <c r="BG161" s="191">
        <f>IF(N161="zákl. přenesená",J161,0)</f>
        <v>0</v>
      </c>
      <c r="BH161" s="191">
        <f>IF(N161="sníž. přenesená",J161,0)</f>
        <v>0</v>
      </c>
      <c r="BI161" s="191">
        <f>IF(N161="nulová",J161,0)</f>
        <v>0</v>
      </c>
      <c r="BJ161" s="19" t="s">
        <v>86</v>
      </c>
      <c r="BK161" s="191">
        <f>ROUND(I161*H161,2)</f>
        <v>0</v>
      </c>
      <c r="BL161" s="19" t="s">
        <v>212</v>
      </c>
      <c r="BM161" s="190" t="s">
        <v>1104</v>
      </c>
    </row>
    <row r="162" s="2" customFormat="1">
      <c r="A162" s="38"/>
      <c r="B162" s="39"/>
      <c r="C162" s="38"/>
      <c r="D162" s="192" t="s">
        <v>214</v>
      </c>
      <c r="E162" s="38"/>
      <c r="F162" s="193" t="s">
        <v>590</v>
      </c>
      <c r="G162" s="38"/>
      <c r="H162" s="38"/>
      <c r="I162" s="194"/>
      <c r="J162" s="38"/>
      <c r="K162" s="38"/>
      <c r="L162" s="39"/>
      <c r="M162" s="195"/>
      <c r="N162" s="196"/>
      <c r="O162" s="77"/>
      <c r="P162" s="77"/>
      <c r="Q162" s="77"/>
      <c r="R162" s="77"/>
      <c r="S162" s="77"/>
      <c r="T162" s="78"/>
      <c r="U162" s="38"/>
      <c r="V162" s="38"/>
      <c r="W162" s="38"/>
      <c r="X162" s="38"/>
      <c r="Y162" s="38"/>
      <c r="Z162" s="38"/>
      <c r="AA162" s="38"/>
      <c r="AB162" s="38"/>
      <c r="AC162" s="38"/>
      <c r="AD162" s="38"/>
      <c r="AE162" s="38"/>
      <c r="AT162" s="19" t="s">
        <v>214</v>
      </c>
      <c r="AU162" s="19" t="s">
        <v>88</v>
      </c>
    </row>
    <row r="163" s="2" customFormat="1">
      <c r="A163" s="38"/>
      <c r="B163" s="39"/>
      <c r="C163" s="38"/>
      <c r="D163" s="192" t="s">
        <v>237</v>
      </c>
      <c r="E163" s="38"/>
      <c r="F163" s="197" t="s">
        <v>291</v>
      </c>
      <c r="G163" s="38"/>
      <c r="H163" s="38"/>
      <c r="I163" s="194"/>
      <c r="J163" s="38"/>
      <c r="K163" s="38"/>
      <c r="L163" s="39"/>
      <c r="M163" s="195"/>
      <c r="N163" s="196"/>
      <c r="O163" s="77"/>
      <c r="P163" s="77"/>
      <c r="Q163" s="77"/>
      <c r="R163" s="77"/>
      <c r="S163" s="77"/>
      <c r="T163" s="78"/>
      <c r="U163" s="38"/>
      <c r="V163" s="38"/>
      <c r="W163" s="38"/>
      <c r="X163" s="38"/>
      <c r="Y163" s="38"/>
      <c r="Z163" s="38"/>
      <c r="AA163" s="38"/>
      <c r="AB163" s="38"/>
      <c r="AC163" s="38"/>
      <c r="AD163" s="38"/>
      <c r="AE163" s="38"/>
      <c r="AT163" s="19" t="s">
        <v>237</v>
      </c>
      <c r="AU163" s="19" t="s">
        <v>88</v>
      </c>
    </row>
    <row r="164" s="15" customFormat="1">
      <c r="A164" s="15"/>
      <c r="B164" s="223"/>
      <c r="C164" s="15"/>
      <c r="D164" s="192" t="s">
        <v>218</v>
      </c>
      <c r="E164" s="224" t="s">
        <v>1</v>
      </c>
      <c r="F164" s="225" t="s">
        <v>1103</v>
      </c>
      <c r="G164" s="15"/>
      <c r="H164" s="224" t="s">
        <v>1</v>
      </c>
      <c r="I164" s="226"/>
      <c r="J164" s="15"/>
      <c r="K164" s="15"/>
      <c r="L164" s="223"/>
      <c r="M164" s="227"/>
      <c r="N164" s="228"/>
      <c r="O164" s="228"/>
      <c r="P164" s="228"/>
      <c r="Q164" s="228"/>
      <c r="R164" s="228"/>
      <c r="S164" s="228"/>
      <c r="T164" s="229"/>
      <c r="U164" s="15"/>
      <c r="V164" s="15"/>
      <c r="W164" s="15"/>
      <c r="X164" s="15"/>
      <c r="Y164" s="15"/>
      <c r="Z164" s="15"/>
      <c r="AA164" s="15"/>
      <c r="AB164" s="15"/>
      <c r="AC164" s="15"/>
      <c r="AD164" s="15"/>
      <c r="AE164" s="15"/>
      <c r="AT164" s="224" t="s">
        <v>218</v>
      </c>
      <c r="AU164" s="224" t="s">
        <v>88</v>
      </c>
      <c r="AV164" s="15" t="s">
        <v>86</v>
      </c>
      <c r="AW164" s="15" t="s">
        <v>35</v>
      </c>
      <c r="AX164" s="15" t="s">
        <v>79</v>
      </c>
      <c r="AY164" s="224" t="s">
        <v>205</v>
      </c>
    </row>
    <row r="165" s="13" customFormat="1">
      <c r="A165" s="13"/>
      <c r="B165" s="198"/>
      <c r="C165" s="13"/>
      <c r="D165" s="192" t="s">
        <v>218</v>
      </c>
      <c r="E165" s="199" t="s">
        <v>1</v>
      </c>
      <c r="F165" s="200" t="s">
        <v>1105</v>
      </c>
      <c r="G165" s="13"/>
      <c r="H165" s="201">
        <v>20</v>
      </c>
      <c r="I165" s="202"/>
      <c r="J165" s="13"/>
      <c r="K165" s="13"/>
      <c r="L165" s="198"/>
      <c r="M165" s="203"/>
      <c r="N165" s="204"/>
      <c r="O165" s="204"/>
      <c r="P165" s="204"/>
      <c r="Q165" s="204"/>
      <c r="R165" s="204"/>
      <c r="S165" s="204"/>
      <c r="T165" s="205"/>
      <c r="U165" s="13"/>
      <c r="V165" s="13"/>
      <c r="W165" s="13"/>
      <c r="X165" s="13"/>
      <c r="Y165" s="13"/>
      <c r="Z165" s="13"/>
      <c r="AA165" s="13"/>
      <c r="AB165" s="13"/>
      <c r="AC165" s="13"/>
      <c r="AD165" s="13"/>
      <c r="AE165" s="13"/>
      <c r="AT165" s="199" t="s">
        <v>218</v>
      </c>
      <c r="AU165" s="199" t="s">
        <v>88</v>
      </c>
      <c r="AV165" s="13" t="s">
        <v>88</v>
      </c>
      <c r="AW165" s="13" t="s">
        <v>35</v>
      </c>
      <c r="AX165" s="13" t="s">
        <v>79</v>
      </c>
      <c r="AY165" s="199" t="s">
        <v>205</v>
      </c>
    </row>
    <row r="166" s="14" customFormat="1">
      <c r="A166" s="14"/>
      <c r="B166" s="206"/>
      <c r="C166" s="14"/>
      <c r="D166" s="192" t="s">
        <v>218</v>
      </c>
      <c r="E166" s="207" t="s">
        <v>1</v>
      </c>
      <c r="F166" s="208" t="s">
        <v>220</v>
      </c>
      <c r="G166" s="14"/>
      <c r="H166" s="209">
        <v>20</v>
      </c>
      <c r="I166" s="210"/>
      <c r="J166" s="14"/>
      <c r="K166" s="14"/>
      <c r="L166" s="206"/>
      <c r="M166" s="211"/>
      <c r="N166" s="212"/>
      <c r="O166" s="212"/>
      <c r="P166" s="212"/>
      <c r="Q166" s="212"/>
      <c r="R166" s="212"/>
      <c r="S166" s="212"/>
      <c r="T166" s="213"/>
      <c r="U166" s="14"/>
      <c r="V166" s="14"/>
      <c r="W166" s="14"/>
      <c r="X166" s="14"/>
      <c r="Y166" s="14"/>
      <c r="Z166" s="14"/>
      <c r="AA166" s="14"/>
      <c r="AB166" s="14"/>
      <c r="AC166" s="14"/>
      <c r="AD166" s="14"/>
      <c r="AE166" s="14"/>
      <c r="AT166" s="207" t="s">
        <v>218</v>
      </c>
      <c r="AU166" s="207" t="s">
        <v>88</v>
      </c>
      <c r="AV166" s="14" t="s">
        <v>212</v>
      </c>
      <c r="AW166" s="14" t="s">
        <v>35</v>
      </c>
      <c r="AX166" s="14" t="s">
        <v>86</v>
      </c>
      <c r="AY166" s="207" t="s">
        <v>205</v>
      </c>
    </row>
    <row r="167" s="2" customFormat="1" ht="16.5" customHeight="1">
      <c r="A167" s="38"/>
      <c r="B167" s="179"/>
      <c r="C167" s="214" t="s">
        <v>225</v>
      </c>
      <c r="D167" s="214" t="s">
        <v>221</v>
      </c>
      <c r="E167" s="215" t="s">
        <v>295</v>
      </c>
      <c r="F167" s="216" t="s">
        <v>296</v>
      </c>
      <c r="G167" s="217" t="s">
        <v>297</v>
      </c>
      <c r="H167" s="218">
        <v>0.29999999999999999</v>
      </c>
      <c r="I167" s="219"/>
      <c r="J167" s="218">
        <f>ROUND(I167*H167,2)</f>
        <v>0</v>
      </c>
      <c r="K167" s="216" t="s">
        <v>234</v>
      </c>
      <c r="L167" s="220"/>
      <c r="M167" s="221" t="s">
        <v>1</v>
      </c>
      <c r="N167" s="222" t="s">
        <v>44</v>
      </c>
      <c r="O167" s="77"/>
      <c r="P167" s="188">
        <f>O167*H167</f>
        <v>0</v>
      </c>
      <c r="Q167" s="188">
        <v>0.001</v>
      </c>
      <c r="R167" s="188">
        <f>Q167*H167</f>
        <v>0.00029999999999999997</v>
      </c>
      <c r="S167" s="188">
        <v>0</v>
      </c>
      <c r="T167" s="189">
        <f>S167*H167</f>
        <v>0</v>
      </c>
      <c r="U167" s="38"/>
      <c r="V167" s="38"/>
      <c r="W167" s="38"/>
      <c r="X167" s="38"/>
      <c r="Y167" s="38"/>
      <c r="Z167" s="38"/>
      <c r="AA167" s="38"/>
      <c r="AB167" s="38"/>
      <c r="AC167" s="38"/>
      <c r="AD167" s="38"/>
      <c r="AE167" s="38"/>
      <c r="AR167" s="190" t="s">
        <v>225</v>
      </c>
      <c r="AT167" s="190" t="s">
        <v>221</v>
      </c>
      <c r="AU167" s="190" t="s">
        <v>88</v>
      </c>
      <c r="AY167" s="19" t="s">
        <v>205</v>
      </c>
      <c r="BE167" s="191">
        <f>IF(N167="základní",J167,0)</f>
        <v>0</v>
      </c>
      <c r="BF167" s="191">
        <f>IF(N167="snížená",J167,0)</f>
        <v>0</v>
      </c>
      <c r="BG167" s="191">
        <f>IF(N167="zákl. přenesená",J167,0)</f>
        <v>0</v>
      </c>
      <c r="BH167" s="191">
        <f>IF(N167="sníž. přenesená",J167,0)</f>
        <v>0</v>
      </c>
      <c r="BI167" s="191">
        <f>IF(N167="nulová",J167,0)</f>
        <v>0</v>
      </c>
      <c r="BJ167" s="19" t="s">
        <v>86</v>
      </c>
      <c r="BK167" s="191">
        <f>ROUND(I167*H167,2)</f>
        <v>0</v>
      </c>
      <c r="BL167" s="19" t="s">
        <v>212</v>
      </c>
      <c r="BM167" s="190" t="s">
        <v>1106</v>
      </c>
    </row>
    <row r="168" s="2" customFormat="1">
      <c r="A168" s="38"/>
      <c r="B168" s="39"/>
      <c r="C168" s="38"/>
      <c r="D168" s="192" t="s">
        <v>214</v>
      </c>
      <c r="E168" s="38"/>
      <c r="F168" s="193" t="s">
        <v>296</v>
      </c>
      <c r="G168" s="38"/>
      <c r="H168" s="38"/>
      <c r="I168" s="194"/>
      <c r="J168" s="38"/>
      <c r="K168" s="38"/>
      <c r="L168" s="39"/>
      <c r="M168" s="195"/>
      <c r="N168" s="196"/>
      <c r="O168" s="77"/>
      <c r="P168" s="77"/>
      <c r="Q168" s="77"/>
      <c r="R168" s="77"/>
      <c r="S168" s="77"/>
      <c r="T168" s="78"/>
      <c r="U168" s="38"/>
      <c r="V168" s="38"/>
      <c r="W168" s="38"/>
      <c r="X168" s="38"/>
      <c r="Y168" s="38"/>
      <c r="Z168" s="38"/>
      <c r="AA168" s="38"/>
      <c r="AB168" s="38"/>
      <c r="AC168" s="38"/>
      <c r="AD168" s="38"/>
      <c r="AE168" s="38"/>
      <c r="AT168" s="19" t="s">
        <v>214</v>
      </c>
      <c r="AU168" s="19" t="s">
        <v>88</v>
      </c>
    </row>
    <row r="169" s="13" customFormat="1">
      <c r="A169" s="13"/>
      <c r="B169" s="198"/>
      <c r="C169" s="13"/>
      <c r="D169" s="192" t="s">
        <v>218</v>
      </c>
      <c r="E169" s="13"/>
      <c r="F169" s="200" t="s">
        <v>1107</v>
      </c>
      <c r="G169" s="13"/>
      <c r="H169" s="201">
        <v>0.29999999999999999</v>
      </c>
      <c r="I169" s="202"/>
      <c r="J169" s="13"/>
      <c r="K169" s="13"/>
      <c r="L169" s="198"/>
      <c r="M169" s="203"/>
      <c r="N169" s="204"/>
      <c r="O169" s="204"/>
      <c r="P169" s="204"/>
      <c r="Q169" s="204"/>
      <c r="R169" s="204"/>
      <c r="S169" s="204"/>
      <c r="T169" s="205"/>
      <c r="U169" s="13"/>
      <c r="V169" s="13"/>
      <c r="W169" s="13"/>
      <c r="X169" s="13"/>
      <c r="Y169" s="13"/>
      <c r="Z169" s="13"/>
      <c r="AA169" s="13"/>
      <c r="AB169" s="13"/>
      <c r="AC169" s="13"/>
      <c r="AD169" s="13"/>
      <c r="AE169" s="13"/>
      <c r="AT169" s="199" t="s">
        <v>218</v>
      </c>
      <c r="AU169" s="199" t="s">
        <v>88</v>
      </c>
      <c r="AV169" s="13" t="s">
        <v>88</v>
      </c>
      <c r="AW169" s="13" t="s">
        <v>3</v>
      </c>
      <c r="AX169" s="13" t="s">
        <v>86</v>
      </c>
      <c r="AY169" s="199" t="s">
        <v>205</v>
      </c>
    </row>
    <row r="170" s="2" customFormat="1" ht="16.5" customHeight="1">
      <c r="A170" s="38"/>
      <c r="B170" s="179"/>
      <c r="C170" s="180" t="s">
        <v>286</v>
      </c>
      <c r="D170" s="180" t="s">
        <v>207</v>
      </c>
      <c r="E170" s="181" t="s">
        <v>699</v>
      </c>
      <c r="F170" s="182" t="s">
        <v>700</v>
      </c>
      <c r="G170" s="183" t="s">
        <v>210</v>
      </c>
      <c r="H170" s="184">
        <v>1075.8299999999999</v>
      </c>
      <c r="I170" s="185"/>
      <c r="J170" s="184">
        <f>ROUND(I170*H170,2)</f>
        <v>0</v>
      </c>
      <c r="K170" s="182" t="s">
        <v>234</v>
      </c>
      <c r="L170" s="39"/>
      <c r="M170" s="186" t="s">
        <v>1</v>
      </c>
      <c r="N170" s="187" t="s">
        <v>44</v>
      </c>
      <c r="O170" s="77"/>
      <c r="P170" s="188">
        <f>O170*H170</f>
        <v>0</v>
      </c>
      <c r="Q170" s="188">
        <v>0</v>
      </c>
      <c r="R170" s="188">
        <f>Q170*H170</f>
        <v>0</v>
      </c>
      <c r="S170" s="188">
        <v>0</v>
      </c>
      <c r="T170" s="189">
        <f>S170*H170</f>
        <v>0</v>
      </c>
      <c r="U170" s="38"/>
      <c r="V170" s="38"/>
      <c r="W170" s="38"/>
      <c r="X170" s="38"/>
      <c r="Y170" s="38"/>
      <c r="Z170" s="38"/>
      <c r="AA170" s="38"/>
      <c r="AB170" s="38"/>
      <c r="AC170" s="38"/>
      <c r="AD170" s="38"/>
      <c r="AE170" s="38"/>
      <c r="AR170" s="190" t="s">
        <v>212</v>
      </c>
      <c r="AT170" s="190" t="s">
        <v>207</v>
      </c>
      <c r="AU170" s="190" t="s">
        <v>88</v>
      </c>
      <c r="AY170" s="19" t="s">
        <v>205</v>
      </c>
      <c r="BE170" s="191">
        <f>IF(N170="základní",J170,0)</f>
        <v>0</v>
      </c>
      <c r="BF170" s="191">
        <f>IF(N170="snížená",J170,0)</f>
        <v>0</v>
      </c>
      <c r="BG170" s="191">
        <f>IF(N170="zákl. přenesená",J170,0)</f>
        <v>0</v>
      </c>
      <c r="BH170" s="191">
        <f>IF(N170="sníž. přenesená",J170,0)</f>
        <v>0</v>
      </c>
      <c r="BI170" s="191">
        <f>IF(N170="nulová",J170,0)</f>
        <v>0</v>
      </c>
      <c r="BJ170" s="19" t="s">
        <v>86</v>
      </c>
      <c r="BK170" s="191">
        <f>ROUND(I170*H170,2)</f>
        <v>0</v>
      </c>
      <c r="BL170" s="19" t="s">
        <v>212</v>
      </c>
      <c r="BM170" s="190" t="s">
        <v>1108</v>
      </c>
    </row>
    <row r="171" s="2" customFormat="1">
      <c r="A171" s="38"/>
      <c r="B171" s="39"/>
      <c r="C171" s="38"/>
      <c r="D171" s="192" t="s">
        <v>214</v>
      </c>
      <c r="E171" s="38"/>
      <c r="F171" s="193" t="s">
        <v>702</v>
      </c>
      <c r="G171" s="38"/>
      <c r="H171" s="38"/>
      <c r="I171" s="194"/>
      <c r="J171" s="38"/>
      <c r="K171" s="38"/>
      <c r="L171" s="39"/>
      <c r="M171" s="195"/>
      <c r="N171" s="196"/>
      <c r="O171" s="77"/>
      <c r="P171" s="77"/>
      <c r="Q171" s="77"/>
      <c r="R171" s="77"/>
      <c r="S171" s="77"/>
      <c r="T171" s="78"/>
      <c r="U171" s="38"/>
      <c r="V171" s="38"/>
      <c r="W171" s="38"/>
      <c r="X171" s="38"/>
      <c r="Y171" s="38"/>
      <c r="Z171" s="38"/>
      <c r="AA171" s="38"/>
      <c r="AB171" s="38"/>
      <c r="AC171" s="38"/>
      <c r="AD171" s="38"/>
      <c r="AE171" s="38"/>
      <c r="AT171" s="19" t="s">
        <v>214</v>
      </c>
      <c r="AU171" s="19" t="s">
        <v>88</v>
      </c>
    </row>
    <row r="172" s="2" customFormat="1">
      <c r="A172" s="38"/>
      <c r="B172" s="39"/>
      <c r="C172" s="38"/>
      <c r="D172" s="192" t="s">
        <v>237</v>
      </c>
      <c r="E172" s="38"/>
      <c r="F172" s="197" t="s">
        <v>325</v>
      </c>
      <c r="G172" s="38"/>
      <c r="H172" s="38"/>
      <c r="I172" s="194"/>
      <c r="J172" s="38"/>
      <c r="K172" s="38"/>
      <c r="L172" s="39"/>
      <c r="M172" s="195"/>
      <c r="N172" s="196"/>
      <c r="O172" s="77"/>
      <c r="P172" s="77"/>
      <c r="Q172" s="77"/>
      <c r="R172" s="77"/>
      <c r="S172" s="77"/>
      <c r="T172" s="78"/>
      <c r="U172" s="38"/>
      <c r="V172" s="38"/>
      <c r="W172" s="38"/>
      <c r="X172" s="38"/>
      <c r="Y172" s="38"/>
      <c r="Z172" s="38"/>
      <c r="AA172" s="38"/>
      <c r="AB172" s="38"/>
      <c r="AC172" s="38"/>
      <c r="AD172" s="38"/>
      <c r="AE172" s="38"/>
      <c r="AT172" s="19" t="s">
        <v>237</v>
      </c>
      <c r="AU172" s="19" t="s">
        <v>88</v>
      </c>
    </row>
    <row r="173" s="13" customFormat="1">
      <c r="A173" s="13"/>
      <c r="B173" s="198"/>
      <c r="C173" s="13"/>
      <c r="D173" s="192" t="s">
        <v>218</v>
      </c>
      <c r="E173" s="199" t="s">
        <v>1</v>
      </c>
      <c r="F173" s="200" t="s">
        <v>1109</v>
      </c>
      <c r="G173" s="13"/>
      <c r="H173" s="201">
        <v>1055.8299999999999</v>
      </c>
      <c r="I173" s="202"/>
      <c r="J173" s="13"/>
      <c r="K173" s="13"/>
      <c r="L173" s="198"/>
      <c r="M173" s="203"/>
      <c r="N173" s="204"/>
      <c r="O173" s="204"/>
      <c r="P173" s="204"/>
      <c r="Q173" s="204"/>
      <c r="R173" s="204"/>
      <c r="S173" s="204"/>
      <c r="T173" s="205"/>
      <c r="U173" s="13"/>
      <c r="V173" s="13"/>
      <c r="W173" s="13"/>
      <c r="X173" s="13"/>
      <c r="Y173" s="13"/>
      <c r="Z173" s="13"/>
      <c r="AA173" s="13"/>
      <c r="AB173" s="13"/>
      <c r="AC173" s="13"/>
      <c r="AD173" s="13"/>
      <c r="AE173" s="13"/>
      <c r="AT173" s="199" t="s">
        <v>218</v>
      </c>
      <c r="AU173" s="199" t="s">
        <v>88</v>
      </c>
      <c r="AV173" s="13" t="s">
        <v>88</v>
      </c>
      <c r="AW173" s="13" t="s">
        <v>35</v>
      </c>
      <c r="AX173" s="13" t="s">
        <v>79</v>
      </c>
      <c r="AY173" s="199" t="s">
        <v>205</v>
      </c>
    </row>
    <row r="174" s="13" customFormat="1">
      <c r="A174" s="13"/>
      <c r="B174" s="198"/>
      <c r="C174" s="13"/>
      <c r="D174" s="192" t="s">
        <v>218</v>
      </c>
      <c r="E174" s="199" t="s">
        <v>1</v>
      </c>
      <c r="F174" s="200" t="s">
        <v>1110</v>
      </c>
      <c r="G174" s="13"/>
      <c r="H174" s="201">
        <v>20</v>
      </c>
      <c r="I174" s="202"/>
      <c r="J174" s="13"/>
      <c r="K174" s="13"/>
      <c r="L174" s="198"/>
      <c r="M174" s="203"/>
      <c r="N174" s="204"/>
      <c r="O174" s="204"/>
      <c r="P174" s="204"/>
      <c r="Q174" s="204"/>
      <c r="R174" s="204"/>
      <c r="S174" s="204"/>
      <c r="T174" s="205"/>
      <c r="U174" s="13"/>
      <c r="V174" s="13"/>
      <c r="W174" s="13"/>
      <c r="X174" s="13"/>
      <c r="Y174" s="13"/>
      <c r="Z174" s="13"/>
      <c r="AA174" s="13"/>
      <c r="AB174" s="13"/>
      <c r="AC174" s="13"/>
      <c r="AD174" s="13"/>
      <c r="AE174" s="13"/>
      <c r="AT174" s="199" t="s">
        <v>218</v>
      </c>
      <c r="AU174" s="199" t="s">
        <v>88</v>
      </c>
      <c r="AV174" s="13" t="s">
        <v>88</v>
      </c>
      <c r="AW174" s="13" t="s">
        <v>35</v>
      </c>
      <c r="AX174" s="13" t="s">
        <v>79</v>
      </c>
      <c r="AY174" s="199" t="s">
        <v>205</v>
      </c>
    </row>
    <row r="175" s="14" customFormat="1">
      <c r="A175" s="14"/>
      <c r="B175" s="206"/>
      <c r="C175" s="14"/>
      <c r="D175" s="192" t="s">
        <v>218</v>
      </c>
      <c r="E175" s="207" t="s">
        <v>1</v>
      </c>
      <c r="F175" s="208" t="s">
        <v>220</v>
      </c>
      <c r="G175" s="14"/>
      <c r="H175" s="209">
        <v>1075.8299999999999</v>
      </c>
      <c r="I175" s="210"/>
      <c r="J175" s="14"/>
      <c r="K175" s="14"/>
      <c r="L175" s="206"/>
      <c r="M175" s="211"/>
      <c r="N175" s="212"/>
      <c r="O175" s="212"/>
      <c r="P175" s="212"/>
      <c r="Q175" s="212"/>
      <c r="R175" s="212"/>
      <c r="S175" s="212"/>
      <c r="T175" s="213"/>
      <c r="U175" s="14"/>
      <c r="V175" s="14"/>
      <c r="W175" s="14"/>
      <c r="X175" s="14"/>
      <c r="Y175" s="14"/>
      <c r="Z175" s="14"/>
      <c r="AA175" s="14"/>
      <c r="AB175" s="14"/>
      <c r="AC175" s="14"/>
      <c r="AD175" s="14"/>
      <c r="AE175" s="14"/>
      <c r="AT175" s="207" t="s">
        <v>218</v>
      </c>
      <c r="AU175" s="207" t="s">
        <v>88</v>
      </c>
      <c r="AV175" s="14" t="s">
        <v>212</v>
      </c>
      <c r="AW175" s="14" t="s">
        <v>35</v>
      </c>
      <c r="AX175" s="14" t="s">
        <v>86</v>
      </c>
      <c r="AY175" s="207" t="s">
        <v>205</v>
      </c>
    </row>
    <row r="176" s="2" customFormat="1" ht="24.15" customHeight="1">
      <c r="A176" s="38"/>
      <c r="B176" s="179"/>
      <c r="C176" s="180" t="s">
        <v>294</v>
      </c>
      <c r="D176" s="180" t="s">
        <v>207</v>
      </c>
      <c r="E176" s="181" t="s">
        <v>596</v>
      </c>
      <c r="F176" s="182" t="s">
        <v>597</v>
      </c>
      <c r="G176" s="183" t="s">
        <v>210</v>
      </c>
      <c r="H176" s="184">
        <v>20</v>
      </c>
      <c r="I176" s="185"/>
      <c r="J176" s="184">
        <f>ROUND(I176*H176,2)</f>
        <v>0</v>
      </c>
      <c r="K176" s="182" t="s">
        <v>234</v>
      </c>
      <c r="L176" s="39"/>
      <c r="M176" s="186" t="s">
        <v>1</v>
      </c>
      <c r="N176" s="187" t="s">
        <v>44</v>
      </c>
      <c r="O176" s="77"/>
      <c r="P176" s="188">
        <f>O176*H176</f>
        <v>0</v>
      </c>
      <c r="Q176" s="188">
        <v>0</v>
      </c>
      <c r="R176" s="188">
        <f>Q176*H176</f>
        <v>0</v>
      </c>
      <c r="S176" s="188">
        <v>0</v>
      </c>
      <c r="T176" s="189">
        <f>S176*H176</f>
        <v>0</v>
      </c>
      <c r="U176" s="38"/>
      <c r="V176" s="38"/>
      <c r="W176" s="38"/>
      <c r="X176" s="38"/>
      <c r="Y176" s="38"/>
      <c r="Z176" s="38"/>
      <c r="AA176" s="38"/>
      <c r="AB176" s="38"/>
      <c r="AC176" s="38"/>
      <c r="AD176" s="38"/>
      <c r="AE176" s="38"/>
      <c r="AR176" s="190" t="s">
        <v>212</v>
      </c>
      <c r="AT176" s="190" t="s">
        <v>207</v>
      </c>
      <c r="AU176" s="190" t="s">
        <v>88</v>
      </c>
      <c r="AY176" s="19" t="s">
        <v>205</v>
      </c>
      <c r="BE176" s="191">
        <f>IF(N176="základní",J176,0)</f>
        <v>0</v>
      </c>
      <c r="BF176" s="191">
        <f>IF(N176="snížená",J176,0)</f>
        <v>0</v>
      </c>
      <c r="BG176" s="191">
        <f>IF(N176="zákl. přenesená",J176,0)</f>
        <v>0</v>
      </c>
      <c r="BH176" s="191">
        <f>IF(N176="sníž. přenesená",J176,0)</f>
        <v>0</v>
      </c>
      <c r="BI176" s="191">
        <f>IF(N176="nulová",J176,0)</f>
        <v>0</v>
      </c>
      <c r="BJ176" s="19" t="s">
        <v>86</v>
      </c>
      <c r="BK176" s="191">
        <f>ROUND(I176*H176,2)</f>
        <v>0</v>
      </c>
      <c r="BL176" s="19" t="s">
        <v>212</v>
      </c>
      <c r="BM176" s="190" t="s">
        <v>1111</v>
      </c>
    </row>
    <row r="177" s="2" customFormat="1">
      <c r="A177" s="38"/>
      <c r="B177" s="39"/>
      <c r="C177" s="38"/>
      <c r="D177" s="192" t="s">
        <v>214</v>
      </c>
      <c r="E177" s="38"/>
      <c r="F177" s="193" t="s">
        <v>599</v>
      </c>
      <c r="G177" s="38"/>
      <c r="H177" s="38"/>
      <c r="I177" s="194"/>
      <c r="J177" s="38"/>
      <c r="K177" s="38"/>
      <c r="L177" s="39"/>
      <c r="M177" s="195"/>
      <c r="N177" s="196"/>
      <c r="O177" s="77"/>
      <c r="P177" s="77"/>
      <c r="Q177" s="77"/>
      <c r="R177" s="77"/>
      <c r="S177" s="77"/>
      <c r="T177" s="78"/>
      <c r="U177" s="38"/>
      <c r="V177" s="38"/>
      <c r="W177" s="38"/>
      <c r="X177" s="38"/>
      <c r="Y177" s="38"/>
      <c r="Z177" s="38"/>
      <c r="AA177" s="38"/>
      <c r="AB177" s="38"/>
      <c r="AC177" s="38"/>
      <c r="AD177" s="38"/>
      <c r="AE177" s="38"/>
      <c r="AT177" s="19" t="s">
        <v>214</v>
      </c>
      <c r="AU177" s="19" t="s">
        <v>88</v>
      </c>
    </row>
    <row r="178" s="2" customFormat="1">
      <c r="A178" s="38"/>
      <c r="B178" s="39"/>
      <c r="C178" s="38"/>
      <c r="D178" s="192" t="s">
        <v>237</v>
      </c>
      <c r="E178" s="38"/>
      <c r="F178" s="197" t="s">
        <v>332</v>
      </c>
      <c r="G178" s="38"/>
      <c r="H178" s="38"/>
      <c r="I178" s="194"/>
      <c r="J178" s="38"/>
      <c r="K178" s="38"/>
      <c r="L178" s="39"/>
      <c r="M178" s="195"/>
      <c r="N178" s="196"/>
      <c r="O178" s="77"/>
      <c r="P178" s="77"/>
      <c r="Q178" s="77"/>
      <c r="R178" s="77"/>
      <c r="S178" s="77"/>
      <c r="T178" s="78"/>
      <c r="U178" s="38"/>
      <c r="V178" s="38"/>
      <c r="W178" s="38"/>
      <c r="X178" s="38"/>
      <c r="Y178" s="38"/>
      <c r="Z178" s="38"/>
      <c r="AA178" s="38"/>
      <c r="AB178" s="38"/>
      <c r="AC178" s="38"/>
      <c r="AD178" s="38"/>
      <c r="AE178" s="38"/>
      <c r="AT178" s="19" t="s">
        <v>237</v>
      </c>
      <c r="AU178" s="19" t="s">
        <v>88</v>
      </c>
    </row>
    <row r="179" s="15" customFormat="1">
      <c r="A179" s="15"/>
      <c r="B179" s="223"/>
      <c r="C179" s="15"/>
      <c r="D179" s="192" t="s">
        <v>218</v>
      </c>
      <c r="E179" s="224" t="s">
        <v>1</v>
      </c>
      <c r="F179" s="225" t="s">
        <v>1103</v>
      </c>
      <c r="G179" s="15"/>
      <c r="H179" s="224" t="s">
        <v>1</v>
      </c>
      <c r="I179" s="226"/>
      <c r="J179" s="15"/>
      <c r="K179" s="15"/>
      <c r="L179" s="223"/>
      <c r="M179" s="227"/>
      <c r="N179" s="228"/>
      <c r="O179" s="228"/>
      <c r="P179" s="228"/>
      <c r="Q179" s="228"/>
      <c r="R179" s="228"/>
      <c r="S179" s="228"/>
      <c r="T179" s="229"/>
      <c r="U179" s="15"/>
      <c r="V179" s="15"/>
      <c r="W179" s="15"/>
      <c r="X179" s="15"/>
      <c r="Y179" s="15"/>
      <c r="Z179" s="15"/>
      <c r="AA179" s="15"/>
      <c r="AB179" s="15"/>
      <c r="AC179" s="15"/>
      <c r="AD179" s="15"/>
      <c r="AE179" s="15"/>
      <c r="AT179" s="224" t="s">
        <v>218</v>
      </c>
      <c r="AU179" s="224" t="s">
        <v>88</v>
      </c>
      <c r="AV179" s="15" t="s">
        <v>86</v>
      </c>
      <c r="AW179" s="15" t="s">
        <v>35</v>
      </c>
      <c r="AX179" s="15" t="s">
        <v>79</v>
      </c>
      <c r="AY179" s="224" t="s">
        <v>205</v>
      </c>
    </row>
    <row r="180" s="13" customFormat="1">
      <c r="A180" s="13"/>
      <c r="B180" s="198"/>
      <c r="C180" s="13"/>
      <c r="D180" s="192" t="s">
        <v>218</v>
      </c>
      <c r="E180" s="199" t="s">
        <v>1</v>
      </c>
      <c r="F180" s="200" t="s">
        <v>1105</v>
      </c>
      <c r="G180" s="13"/>
      <c r="H180" s="201">
        <v>20</v>
      </c>
      <c r="I180" s="202"/>
      <c r="J180" s="13"/>
      <c r="K180" s="13"/>
      <c r="L180" s="198"/>
      <c r="M180" s="203"/>
      <c r="N180" s="204"/>
      <c r="O180" s="204"/>
      <c r="P180" s="204"/>
      <c r="Q180" s="204"/>
      <c r="R180" s="204"/>
      <c r="S180" s="204"/>
      <c r="T180" s="205"/>
      <c r="U180" s="13"/>
      <c r="V180" s="13"/>
      <c r="W180" s="13"/>
      <c r="X180" s="13"/>
      <c r="Y180" s="13"/>
      <c r="Z180" s="13"/>
      <c r="AA180" s="13"/>
      <c r="AB180" s="13"/>
      <c r="AC180" s="13"/>
      <c r="AD180" s="13"/>
      <c r="AE180" s="13"/>
      <c r="AT180" s="199" t="s">
        <v>218</v>
      </c>
      <c r="AU180" s="199" t="s">
        <v>88</v>
      </c>
      <c r="AV180" s="13" t="s">
        <v>88</v>
      </c>
      <c r="AW180" s="13" t="s">
        <v>35</v>
      </c>
      <c r="AX180" s="13" t="s">
        <v>79</v>
      </c>
      <c r="AY180" s="199" t="s">
        <v>205</v>
      </c>
    </row>
    <row r="181" s="14" customFormat="1">
      <c r="A181" s="14"/>
      <c r="B181" s="206"/>
      <c r="C181" s="14"/>
      <c r="D181" s="192" t="s">
        <v>218</v>
      </c>
      <c r="E181" s="207" t="s">
        <v>1</v>
      </c>
      <c r="F181" s="208" t="s">
        <v>220</v>
      </c>
      <c r="G181" s="14"/>
      <c r="H181" s="209">
        <v>20</v>
      </c>
      <c r="I181" s="210"/>
      <c r="J181" s="14"/>
      <c r="K181" s="14"/>
      <c r="L181" s="206"/>
      <c r="M181" s="211"/>
      <c r="N181" s="212"/>
      <c r="O181" s="212"/>
      <c r="P181" s="212"/>
      <c r="Q181" s="212"/>
      <c r="R181" s="212"/>
      <c r="S181" s="212"/>
      <c r="T181" s="213"/>
      <c r="U181" s="14"/>
      <c r="V181" s="14"/>
      <c r="W181" s="14"/>
      <c r="X181" s="14"/>
      <c r="Y181" s="14"/>
      <c r="Z181" s="14"/>
      <c r="AA181" s="14"/>
      <c r="AB181" s="14"/>
      <c r="AC181" s="14"/>
      <c r="AD181" s="14"/>
      <c r="AE181" s="14"/>
      <c r="AT181" s="207" t="s">
        <v>218</v>
      </c>
      <c r="AU181" s="207" t="s">
        <v>88</v>
      </c>
      <c r="AV181" s="14" t="s">
        <v>212</v>
      </c>
      <c r="AW181" s="14" t="s">
        <v>35</v>
      </c>
      <c r="AX181" s="14" t="s">
        <v>86</v>
      </c>
      <c r="AY181" s="207" t="s">
        <v>205</v>
      </c>
    </row>
    <row r="182" s="12" customFormat="1" ht="22.8" customHeight="1">
      <c r="A182" s="12"/>
      <c r="B182" s="166"/>
      <c r="C182" s="12"/>
      <c r="D182" s="167" t="s">
        <v>78</v>
      </c>
      <c r="E182" s="177" t="s">
        <v>88</v>
      </c>
      <c r="F182" s="177" t="s">
        <v>333</v>
      </c>
      <c r="G182" s="12"/>
      <c r="H182" s="12"/>
      <c r="I182" s="169"/>
      <c r="J182" s="178">
        <f>BK182</f>
        <v>0</v>
      </c>
      <c r="K182" s="12"/>
      <c r="L182" s="166"/>
      <c r="M182" s="171"/>
      <c r="N182" s="172"/>
      <c r="O182" s="172"/>
      <c r="P182" s="173">
        <f>SUM(P183:P194)</f>
        <v>0</v>
      </c>
      <c r="Q182" s="172"/>
      <c r="R182" s="173">
        <f>SUM(R183:R194)</f>
        <v>33.172556</v>
      </c>
      <c r="S182" s="172"/>
      <c r="T182" s="174">
        <f>SUM(T183:T194)</f>
        <v>0</v>
      </c>
      <c r="U182" s="12"/>
      <c r="V182" s="12"/>
      <c r="W182" s="12"/>
      <c r="X182" s="12"/>
      <c r="Y182" s="12"/>
      <c r="Z182" s="12"/>
      <c r="AA182" s="12"/>
      <c r="AB182" s="12"/>
      <c r="AC182" s="12"/>
      <c r="AD182" s="12"/>
      <c r="AE182" s="12"/>
      <c r="AR182" s="167" t="s">
        <v>86</v>
      </c>
      <c r="AT182" s="175" t="s">
        <v>78</v>
      </c>
      <c r="AU182" s="175" t="s">
        <v>86</v>
      </c>
      <c r="AY182" s="167" t="s">
        <v>205</v>
      </c>
      <c r="BK182" s="176">
        <f>SUM(BK183:BK194)</f>
        <v>0</v>
      </c>
    </row>
    <row r="183" s="2" customFormat="1" ht="24.15" customHeight="1">
      <c r="A183" s="38"/>
      <c r="B183" s="179"/>
      <c r="C183" s="180" t="s">
        <v>300</v>
      </c>
      <c r="D183" s="180" t="s">
        <v>207</v>
      </c>
      <c r="E183" s="181" t="s">
        <v>600</v>
      </c>
      <c r="F183" s="182" t="s">
        <v>601</v>
      </c>
      <c r="G183" s="183" t="s">
        <v>233</v>
      </c>
      <c r="H183" s="184">
        <v>12.800000000000001</v>
      </c>
      <c r="I183" s="185"/>
      <c r="J183" s="184">
        <f>ROUND(I183*H183,2)</f>
        <v>0</v>
      </c>
      <c r="K183" s="182" t="s">
        <v>234</v>
      </c>
      <c r="L183" s="39"/>
      <c r="M183" s="186" t="s">
        <v>1</v>
      </c>
      <c r="N183" s="187" t="s">
        <v>44</v>
      </c>
      <c r="O183" s="77"/>
      <c r="P183" s="188">
        <f>O183*H183</f>
        <v>0</v>
      </c>
      <c r="Q183" s="188">
        <v>2.45329</v>
      </c>
      <c r="R183" s="188">
        <f>Q183*H183</f>
        <v>31.402112000000002</v>
      </c>
      <c r="S183" s="188">
        <v>0</v>
      </c>
      <c r="T183" s="189">
        <f>S183*H183</f>
        <v>0</v>
      </c>
      <c r="U183" s="38"/>
      <c r="V183" s="38"/>
      <c r="W183" s="38"/>
      <c r="X183" s="38"/>
      <c r="Y183" s="38"/>
      <c r="Z183" s="38"/>
      <c r="AA183" s="38"/>
      <c r="AB183" s="38"/>
      <c r="AC183" s="38"/>
      <c r="AD183" s="38"/>
      <c r="AE183" s="38"/>
      <c r="AR183" s="190" t="s">
        <v>212</v>
      </c>
      <c r="AT183" s="190" t="s">
        <v>207</v>
      </c>
      <c r="AU183" s="190" t="s">
        <v>88</v>
      </c>
      <c r="AY183" s="19" t="s">
        <v>205</v>
      </c>
      <c r="BE183" s="191">
        <f>IF(N183="základní",J183,0)</f>
        <v>0</v>
      </c>
      <c r="BF183" s="191">
        <f>IF(N183="snížená",J183,0)</f>
        <v>0</v>
      </c>
      <c r="BG183" s="191">
        <f>IF(N183="zákl. přenesená",J183,0)</f>
        <v>0</v>
      </c>
      <c r="BH183" s="191">
        <f>IF(N183="sníž. přenesená",J183,0)</f>
        <v>0</v>
      </c>
      <c r="BI183" s="191">
        <f>IF(N183="nulová",J183,0)</f>
        <v>0</v>
      </c>
      <c r="BJ183" s="19" t="s">
        <v>86</v>
      </c>
      <c r="BK183" s="191">
        <f>ROUND(I183*H183,2)</f>
        <v>0</v>
      </c>
      <c r="BL183" s="19" t="s">
        <v>212</v>
      </c>
      <c r="BM183" s="190" t="s">
        <v>1112</v>
      </c>
    </row>
    <row r="184" s="2" customFormat="1">
      <c r="A184" s="38"/>
      <c r="B184" s="39"/>
      <c r="C184" s="38"/>
      <c r="D184" s="192" t="s">
        <v>214</v>
      </c>
      <c r="E184" s="38"/>
      <c r="F184" s="193" t="s">
        <v>603</v>
      </c>
      <c r="G184" s="38"/>
      <c r="H184" s="38"/>
      <c r="I184" s="194"/>
      <c r="J184" s="38"/>
      <c r="K184" s="38"/>
      <c r="L184" s="39"/>
      <c r="M184" s="195"/>
      <c r="N184" s="196"/>
      <c r="O184" s="77"/>
      <c r="P184" s="77"/>
      <c r="Q184" s="77"/>
      <c r="R184" s="77"/>
      <c r="S184" s="77"/>
      <c r="T184" s="78"/>
      <c r="U184" s="38"/>
      <c r="V184" s="38"/>
      <c r="W184" s="38"/>
      <c r="X184" s="38"/>
      <c r="Y184" s="38"/>
      <c r="Z184" s="38"/>
      <c r="AA184" s="38"/>
      <c r="AB184" s="38"/>
      <c r="AC184" s="38"/>
      <c r="AD184" s="38"/>
      <c r="AE184" s="38"/>
      <c r="AT184" s="19" t="s">
        <v>214</v>
      </c>
      <c r="AU184" s="19" t="s">
        <v>88</v>
      </c>
    </row>
    <row r="185" s="2" customFormat="1">
      <c r="A185" s="38"/>
      <c r="B185" s="39"/>
      <c r="C185" s="38"/>
      <c r="D185" s="192" t="s">
        <v>237</v>
      </c>
      <c r="E185" s="38"/>
      <c r="F185" s="197" t="s">
        <v>604</v>
      </c>
      <c r="G185" s="38"/>
      <c r="H185" s="38"/>
      <c r="I185" s="194"/>
      <c r="J185" s="38"/>
      <c r="K185" s="38"/>
      <c r="L185" s="39"/>
      <c r="M185" s="195"/>
      <c r="N185" s="196"/>
      <c r="O185" s="77"/>
      <c r="P185" s="77"/>
      <c r="Q185" s="77"/>
      <c r="R185" s="77"/>
      <c r="S185" s="77"/>
      <c r="T185" s="78"/>
      <c r="U185" s="38"/>
      <c r="V185" s="38"/>
      <c r="W185" s="38"/>
      <c r="X185" s="38"/>
      <c r="Y185" s="38"/>
      <c r="Z185" s="38"/>
      <c r="AA185" s="38"/>
      <c r="AB185" s="38"/>
      <c r="AC185" s="38"/>
      <c r="AD185" s="38"/>
      <c r="AE185" s="38"/>
      <c r="AT185" s="19" t="s">
        <v>237</v>
      </c>
      <c r="AU185" s="19" t="s">
        <v>88</v>
      </c>
    </row>
    <row r="186" s="15" customFormat="1">
      <c r="A186" s="15"/>
      <c r="B186" s="223"/>
      <c r="C186" s="15"/>
      <c r="D186" s="192" t="s">
        <v>218</v>
      </c>
      <c r="E186" s="224" t="s">
        <v>1</v>
      </c>
      <c r="F186" s="225" t="s">
        <v>705</v>
      </c>
      <c r="G186" s="15"/>
      <c r="H186" s="224" t="s">
        <v>1</v>
      </c>
      <c r="I186" s="226"/>
      <c r="J186" s="15"/>
      <c r="K186" s="15"/>
      <c r="L186" s="223"/>
      <c r="M186" s="227"/>
      <c r="N186" s="228"/>
      <c r="O186" s="228"/>
      <c r="P186" s="228"/>
      <c r="Q186" s="228"/>
      <c r="R186" s="228"/>
      <c r="S186" s="228"/>
      <c r="T186" s="229"/>
      <c r="U186" s="15"/>
      <c r="V186" s="15"/>
      <c r="W186" s="15"/>
      <c r="X186" s="15"/>
      <c r="Y186" s="15"/>
      <c r="Z186" s="15"/>
      <c r="AA186" s="15"/>
      <c r="AB186" s="15"/>
      <c r="AC186" s="15"/>
      <c r="AD186" s="15"/>
      <c r="AE186" s="15"/>
      <c r="AT186" s="224" t="s">
        <v>218</v>
      </c>
      <c r="AU186" s="224" t="s">
        <v>88</v>
      </c>
      <c r="AV186" s="15" t="s">
        <v>86</v>
      </c>
      <c r="AW186" s="15" t="s">
        <v>35</v>
      </c>
      <c r="AX186" s="15" t="s">
        <v>79</v>
      </c>
      <c r="AY186" s="224" t="s">
        <v>205</v>
      </c>
    </row>
    <row r="187" s="13" customFormat="1">
      <c r="A187" s="13"/>
      <c r="B187" s="198"/>
      <c r="C187" s="13"/>
      <c r="D187" s="192" t="s">
        <v>218</v>
      </c>
      <c r="E187" s="199" t="s">
        <v>1</v>
      </c>
      <c r="F187" s="200" t="s">
        <v>1113</v>
      </c>
      <c r="G187" s="13"/>
      <c r="H187" s="201">
        <v>12.800000000000001</v>
      </c>
      <c r="I187" s="202"/>
      <c r="J187" s="13"/>
      <c r="K187" s="13"/>
      <c r="L187" s="198"/>
      <c r="M187" s="203"/>
      <c r="N187" s="204"/>
      <c r="O187" s="204"/>
      <c r="P187" s="204"/>
      <c r="Q187" s="204"/>
      <c r="R187" s="204"/>
      <c r="S187" s="204"/>
      <c r="T187" s="205"/>
      <c r="U187" s="13"/>
      <c r="V187" s="13"/>
      <c r="W187" s="13"/>
      <c r="X187" s="13"/>
      <c r="Y187" s="13"/>
      <c r="Z187" s="13"/>
      <c r="AA187" s="13"/>
      <c r="AB187" s="13"/>
      <c r="AC187" s="13"/>
      <c r="AD187" s="13"/>
      <c r="AE187" s="13"/>
      <c r="AT187" s="199" t="s">
        <v>218</v>
      </c>
      <c r="AU187" s="199" t="s">
        <v>88</v>
      </c>
      <c r="AV187" s="13" t="s">
        <v>88</v>
      </c>
      <c r="AW187" s="13" t="s">
        <v>35</v>
      </c>
      <c r="AX187" s="13" t="s">
        <v>79</v>
      </c>
      <c r="AY187" s="199" t="s">
        <v>205</v>
      </c>
    </row>
    <row r="188" s="14" customFormat="1">
      <c r="A188" s="14"/>
      <c r="B188" s="206"/>
      <c r="C188" s="14"/>
      <c r="D188" s="192" t="s">
        <v>218</v>
      </c>
      <c r="E188" s="207" t="s">
        <v>1</v>
      </c>
      <c r="F188" s="208" t="s">
        <v>220</v>
      </c>
      <c r="G188" s="14"/>
      <c r="H188" s="209">
        <v>12.800000000000001</v>
      </c>
      <c r="I188" s="210"/>
      <c r="J188" s="14"/>
      <c r="K188" s="14"/>
      <c r="L188" s="206"/>
      <c r="M188" s="211"/>
      <c r="N188" s="212"/>
      <c r="O188" s="212"/>
      <c r="P188" s="212"/>
      <c r="Q188" s="212"/>
      <c r="R188" s="212"/>
      <c r="S188" s="212"/>
      <c r="T188" s="213"/>
      <c r="U188" s="14"/>
      <c r="V188" s="14"/>
      <c r="W188" s="14"/>
      <c r="X188" s="14"/>
      <c r="Y188" s="14"/>
      <c r="Z188" s="14"/>
      <c r="AA188" s="14"/>
      <c r="AB188" s="14"/>
      <c r="AC188" s="14"/>
      <c r="AD188" s="14"/>
      <c r="AE188" s="14"/>
      <c r="AT188" s="207" t="s">
        <v>218</v>
      </c>
      <c r="AU188" s="207" t="s">
        <v>88</v>
      </c>
      <c r="AV188" s="14" t="s">
        <v>212</v>
      </c>
      <c r="AW188" s="14" t="s">
        <v>35</v>
      </c>
      <c r="AX188" s="14" t="s">
        <v>86</v>
      </c>
      <c r="AY188" s="207" t="s">
        <v>205</v>
      </c>
    </row>
    <row r="189" s="2" customFormat="1" ht="16.5" customHeight="1">
      <c r="A189" s="38"/>
      <c r="B189" s="179"/>
      <c r="C189" s="180" t="s">
        <v>306</v>
      </c>
      <c r="D189" s="180" t="s">
        <v>207</v>
      </c>
      <c r="E189" s="181" t="s">
        <v>609</v>
      </c>
      <c r="F189" s="182" t="s">
        <v>610</v>
      </c>
      <c r="G189" s="183" t="s">
        <v>210</v>
      </c>
      <c r="H189" s="184">
        <v>50.439999999999998</v>
      </c>
      <c r="I189" s="185"/>
      <c r="J189" s="184">
        <f>ROUND(I189*H189,2)</f>
        <v>0</v>
      </c>
      <c r="K189" s="182" t="s">
        <v>234</v>
      </c>
      <c r="L189" s="39"/>
      <c r="M189" s="186" t="s">
        <v>1</v>
      </c>
      <c r="N189" s="187" t="s">
        <v>44</v>
      </c>
      <c r="O189" s="77"/>
      <c r="P189" s="188">
        <f>O189*H189</f>
        <v>0</v>
      </c>
      <c r="Q189" s="188">
        <v>0.035099999999999999</v>
      </c>
      <c r="R189" s="188">
        <f>Q189*H189</f>
        <v>1.7704439999999999</v>
      </c>
      <c r="S189" s="188">
        <v>0</v>
      </c>
      <c r="T189" s="189">
        <f>S189*H189</f>
        <v>0</v>
      </c>
      <c r="U189" s="38"/>
      <c r="V189" s="38"/>
      <c r="W189" s="38"/>
      <c r="X189" s="38"/>
      <c r="Y189" s="38"/>
      <c r="Z189" s="38"/>
      <c r="AA189" s="38"/>
      <c r="AB189" s="38"/>
      <c r="AC189" s="38"/>
      <c r="AD189" s="38"/>
      <c r="AE189" s="38"/>
      <c r="AR189" s="190" t="s">
        <v>212</v>
      </c>
      <c r="AT189" s="190" t="s">
        <v>207</v>
      </c>
      <c r="AU189" s="190" t="s">
        <v>88</v>
      </c>
      <c r="AY189" s="19" t="s">
        <v>205</v>
      </c>
      <c r="BE189" s="191">
        <f>IF(N189="základní",J189,0)</f>
        <v>0</v>
      </c>
      <c r="BF189" s="191">
        <f>IF(N189="snížená",J189,0)</f>
        <v>0</v>
      </c>
      <c r="BG189" s="191">
        <f>IF(N189="zákl. přenesená",J189,0)</f>
        <v>0</v>
      </c>
      <c r="BH189" s="191">
        <f>IF(N189="sníž. přenesená",J189,0)</f>
        <v>0</v>
      </c>
      <c r="BI189" s="191">
        <f>IF(N189="nulová",J189,0)</f>
        <v>0</v>
      </c>
      <c r="BJ189" s="19" t="s">
        <v>86</v>
      </c>
      <c r="BK189" s="191">
        <f>ROUND(I189*H189,2)</f>
        <v>0</v>
      </c>
      <c r="BL189" s="19" t="s">
        <v>212</v>
      </c>
      <c r="BM189" s="190" t="s">
        <v>1114</v>
      </c>
    </row>
    <row r="190" s="2" customFormat="1">
      <c r="A190" s="38"/>
      <c r="B190" s="39"/>
      <c r="C190" s="38"/>
      <c r="D190" s="192" t="s">
        <v>214</v>
      </c>
      <c r="E190" s="38"/>
      <c r="F190" s="193" t="s">
        <v>612</v>
      </c>
      <c r="G190" s="38"/>
      <c r="H190" s="38"/>
      <c r="I190" s="194"/>
      <c r="J190" s="38"/>
      <c r="K190" s="38"/>
      <c r="L190" s="39"/>
      <c r="M190" s="195"/>
      <c r="N190" s="196"/>
      <c r="O190" s="77"/>
      <c r="P190" s="77"/>
      <c r="Q190" s="77"/>
      <c r="R190" s="77"/>
      <c r="S190" s="77"/>
      <c r="T190" s="78"/>
      <c r="U190" s="38"/>
      <c r="V190" s="38"/>
      <c r="W190" s="38"/>
      <c r="X190" s="38"/>
      <c r="Y190" s="38"/>
      <c r="Z190" s="38"/>
      <c r="AA190" s="38"/>
      <c r="AB190" s="38"/>
      <c r="AC190" s="38"/>
      <c r="AD190" s="38"/>
      <c r="AE190" s="38"/>
      <c r="AT190" s="19" t="s">
        <v>214</v>
      </c>
      <c r="AU190" s="19" t="s">
        <v>88</v>
      </c>
    </row>
    <row r="191" s="2" customFormat="1">
      <c r="A191" s="38"/>
      <c r="B191" s="39"/>
      <c r="C191" s="38"/>
      <c r="D191" s="192" t="s">
        <v>237</v>
      </c>
      <c r="E191" s="38"/>
      <c r="F191" s="197" t="s">
        <v>613</v>
      </c>
      <c r="G191" s="38"/>
      <c r="H191" s="38"/>
      <c r="I191" s="194"/>
      <c r="J191" s="38"/>
      <c r="K191" s="38"/>
      <c r="L191" s="39"/>
      <c r="M191" s="195"/>
      <c r="N191" s="196"/>
      <c r="O191" s="77"/>
      <c r="P191" s="77"/>
      <c r="Q191" s="77"/>
      <c r="R191" s="77"/>
      <c r="S191" s="77"/>
      <c r="T191" s="78"/>
      <c r="U191" s="38"/>
      <c r="V191" s="38"/>
      <c r="W191" s="38"/>
      <c r="X191" s="38"/>
      <c r="Y191" s="38"/>
      <c r="Z191" s="38"/>
      <c r="AA191" s="38"/>
      <c r="AB191" s="38"/>
      <c r="AC191" s="38"/>
      <c r="AD191" s="38"/>
      <c r="AE191" s="38"/>
      <c r="AT191" s="19" t="s">
        <v>237</v>
      </c>
      <c r="AU191" s="19" t="s">
        <v>88</v>
      </c>
    </row>
    <row r="192" s="15" customFormat="1">
      <c r="A192" s="15"/>
      <c r="B192" s="223"/>
      <c r="C192" s="15"/>
      <c r="D192" s="192" t="s">
        <v>218</v>
      </c>
      <c r="E192" s="224" t="s">
        <v>1</v>
      </c>
      <c r="F192" s="225" t="s">
        <v>708</v>
      </c>
      <c r="G192" s="15"/>
      <c r="H192" s="224" t="s">
        <v>1</v>
      </c>
      <c r="I192" s="226"/>
      <c r="J192" s="15"/>
      <c r="K192" s="15"/>
      <c r="L192" s="223"/>
      <c r="M192" s="227"/>
      <c r="N192" s="228"/>
      <c r="O192" s="228"/>
      <c r="P192" s="228"/>
      <c r="Q192" s="228"/>
      <c r="R192" s="228"/>
      <c r="S192" s="228"/>
      <c r="T192" s="229"/>
      <c r="U192" s="15"/>
      <c r="V192" s="15"/>
      <c r="W192" s="15"/>
      <c r="X192" s="15"/>
      <c r="Y192" s="15"/>
      <c r="Z192" s="15"/>
      <c r="AA192" s="15"/>
      <c r="AB192" s="15"/>
      <c r="AC192" s="15"/>
      <c r="AD192" s="15"/>
      <c r="AE192" s="15"/>
      <c r="AT192" s="224" t="s">
        <v>218</v>
      </c>
      <c r="AU192" s="224" t="s">
        <v>88</v>
      </c>
      <c r="AV192" s="15" t="s">
        <v>86</v>
      </c>
      <c r="AW192" s="15" t="s">
        <v>35</v>
      </c>
      <c r="AX192" s="15" t="s">
        <v>79</v>
      </c>
      <c r="AY192" s="224" t="s">
        <v>205</v>
      </c>
    </row>
    <row r="193" s="13" customFormat="1">
      <c r="A193" s="13"/>
      <c r="B193" s="198"/>
      <c r="C193" s="13"/>
      <c r="D193" s="192" t="s">
        <v>218</v>
      </c>
      <c r="E193" s="199" t="s">
        <v>1</v>
      </c>
      <c r="F193" s="200" t="s">
        <v>1115</v>
      </c>
      <c r="G193" s="13"/>
      <c r="H193" s="201">
        <v>50.439999999999998</v>
      </c>
      <c r="I193" s="202"/>
      <c r="J193" s="13"/>
      <c r="K193" s="13"/>
      <c r="L193" s="198"/>
      <c r="M193" s="203"/>
      <c r="N193" s="204"/>
      <c r="O193" s="204"/>
      <c r="P193" s="204"/>
      <c r="Q193" s="204"/>
      <c r="R193" s="204"/>
      <c r="S193" s="204"/>
      <c r="T193" s="205"/>
      <c r="U193" s="13"/>
      <c r="V193" s="13"/>
      <c r="W193" s="13"/>
      <c r="X193" s="13"/>
      <c r="Y193" s="13"/>
      <c r="Z193" s="13"/>
      <c r="AA193" s="13"/>
      <c r="AB193" s="13"/>
      <c r="AC193" s="13"/>
      <c r="AD193" s="13"/>
      <c r="AE193" s="13"/>
      <c r="AT193" s="199" t="s">
        <v>218</v>
      </c>
      <c r="AU193" s="199" t="s">
        <v>88</v>
      </c>
      <c r="AV193" s="13" t="s">
        <v>88</v>
      </c>
      <c r="AW193" s="13" t="s">
        <v>35</v>
      </c>
      <c r="AX193" s="13" t="s">
        <v>79</v>
      </c>
      <c r="AY193" s="199" t="s">
        <v>205</v>
      </c>
    </row>
    <row r="194" s="14" customFormat="1">
      <c r="A194" s="14"/>
      <c r="B194" s="206"/>
      <c r="C194" s="14"/>
      <c r="D194" s="192" t="s">
        <v>218</v>
      </c>
      <c r="E194" s="207" t="s">
        <v>1</v>
      </c>
      <c r="F194" s="208" t="s">
        <v>220</v>
      </c>
      <c r="G194" s="14"/>
      <c r="H194" s="209">
        <v>50.439999999999998</v>
      </c>
      <c r="I194" s="210"/>
      <c r="J194" s="14"/>
      <c r="K194" s="14"/>
      <c r="L194" s="206"/>
      <c r="M194" s="211"/>
      <c r="N194" s="212"/>
      <c r="O194" s="212"/>
      <c r="P194" s="212"/>
      <c r="Q194" s="212"/>
      <c r="R194" s="212"/>
      <c r="S194" s="212"/>
      <c r="T194" s="213"/>
      <c r="U194" s="14"/>
      <c r="V194" s="14"/>
      <c r="W194" s="14"/>
      <c r="X194" s="14"/>
      <c r="Y194" s="14"/>
      <c r="Z194" s="14"/>
      <c r="AA194" s="14"/>
      <c r="AB194" s="14"/>
      <c r="AC194" s="14"/>
      <c r="AD194" s="14"/>
      <c r="AE194" s="14"/>
      <c r="AT194" s="207" t="s">
        <v>218</v>
      </c>
      <c r="AU194" s="207" t="s">
        <v>88</v>
      </c>
      <c r="AV194" s="14" t="s">
        <v>212</v>
      </c>
      <c r="AW194" s="14" t="s">
        <v>35</v>
      </c>
      <c r="AX194" s="14" t="s">
        <v>86</v>
      </c>
      <c r="AY194" s="207" t="s">
        <v>205</v>
      </c>
    </row>
    <row r="195" s="12" customFormat="1" ht="22.8" customHeight="1">
      <c r="A195" s="12"/>
      <c r="B195" s="166"/>
      <c r="C195" s="12"/>
      <c r="D195" s="167" t="s">
        <v>78</v>
      </c>
      <c r="E195" s="177" t="s">
        <v>212</v>
      </c>
      <c r="F195" s="177" t="s">
        <v>359</v>
      </c>
      <c r="G195" s="12"/>
      <c r="H195" s="12"/>
      <c r="I195" s="169"/>
      <c r="J195" s="178">
        <f>BK195</f>
        <v>0</v>
      </c>
      <c r="K195" s="12"/>
      <c r="L195" s="166"/>
      <c r="M195" s="171"/>
      <c r="N195" s="172"/>
      <c r="O195" s="172"/>
      <c r="P195" s="173">
        <f>SUM(P196:P212)</f>
        <v>0</v>
      </c>
      <c r="Q195" s="172"/>
      <c r="R195" s="173">
        <f>SUM(R196:R212)</f>
        <v>1542.1357247999997</v>
      </c>
      <c r="S195" s="172"/>
      <c r="T195" s="174">
        <f>SUM(T196:T212)</f>
        <v>0</v>
      </c>
      <c r="U195" s="12"/>
      <c r="V195" s="12"/>
      <c r="W195" s="12"/>
      <c r="X195" s="12"/>
      <c r="Y195" s="12"/>
      <c r="Z195" s="12"/>
      <c r="AA195" s="12"/>
      <c r="AB195" s="12"/>
      <c r="AC195" s="12"/>
      <c r="AD195" s="12"/>
      <c r="AE195" s="12"/>
      <c r="AR195" s="167" t="s">
        <v>86</v>
      </c>
      <c r="AT195" s="175" t="s">
        <v>78</v>
      </c>
      <c r="AU195" s="175" t="s">
        <v>86</v>
      </c>
      <c r="AY195" s="167" t="s">
        <v>205</v>
      </c>
      <c r="BK195" s="176">
        <f>SUM(BK196:BK212)</f>
        <v>0</v>
      </c>
    </row>
    <row r="196" s="2" customFormat="1" ht="24.15" customHeight="1">
      <c r="A196" s="38"/>
      <c r="B196" s="179"/>
      <c r="C196" s="180" t="s">
        <v>309</v>
      </c>
      <c r="D196" s="180" t="s">
        <v>207</v>
      </c>
      <c r="E196" s="181" t="s">
        <v>640</v>
      </c>
      <c r="F196" s="182" t="s">
        <v>641</v>
      </c>
      <c r="G196" s="183" t="s">
        <v>233</v>
      </c>
      <c r="H196" s="184">
        <v>9.3000000000000007</v>
      </c>
      <c r="I196" s="185"/>
      <c r="J196" s="184">
        <f>ROUND(I196*H196,2)</f>
        <v>0</v>
      </c>
      <c r="K196" s="182" t="s">
        <v>234</v>
      </c>
      <c r="L196" s="39"/>
      <c r="M196" s="186" t="s">
        <v>1</v>
      </c>
      <c r="N196" s="187" t="s">
        <v>44</v>
      </c>
      <c r="O196" s="77"/>
      <c r="P196" s="188">
        <f>O196*H196</f>
        <v>0</v>
      </c>
      <c r="Q196" s="188">
        <v>0</v>
      </c>
      <c r="R196" s="188">
        <f>Q196*H196</f>
        <v>0</v>
      </c>
      <c r="S196" s="188">
        <v>0</v>
      </c>
      <c r="T196" s="189">
        <f>S196*H196</f>
        <v>0</v>
      </c>
      <c r="U196" s="38"/>
      <c r="V196" s="38"/>
      <c r="W196" s="38"/>
      <c r="X196" s="38"/>
      <c r="Y196" s="38"/>
      <c r="Z196" s="38"/>
      <c r="AA196" s="38"/>
      <c r="AB196" s="38"/>
      <c r="AC196" s="38"/>
      <c r="AD196" s="38"/>
      <c r="AE196" s="38"/>
      <c r="AR196" s="190" t="s">
        <v>212</v>
      </c>
      <c r="AT196" s="190" t="s">
        <v>207</v>
      </c>
      <c r="AU196" s="190" t="s">
        <v>88</v>
      </c>
      <c r="AY196" s="19" t="s">
        <v>205</v>
      </c>
      <c r="BE196" s="191">
        <f>IF(N196="základní",J196,0)</f>
        <v>0</v>
      </c>
      <c r="BF196" s="191">
        <f>IF(N196="snížená",J196,0)</f>
        <v>0</v>
      </c>
      <c r="BG196" s="191">
        <f>IF(N196="zákl. přenesená",J196,0)</f>
        <v>0</v>
      </c>
      <c r="BH196" s="191">
        <f>IF(N196="sníž. přenesená",J196,0)</f>
        <v>0</v>
      </c>
      <c r="BI196" s="191">
        <f>IF(N196="nulová",J196,0)</f>
        <v>0</v>
      </c>
      <c r="BJ196" s="19" t="s">
        <v>86</v>
      </c>
      <c r="BK196" s="191">
        <f>ROUND(I196*H196,2)</f>
        <v>0</v>
      </c>
      <c r="BL196" s="19" t="s">
        <v>212</v>
      </c>
      <c r="BM196" s="190" t="s">
        <v>1116</v>
      </c>
    </row>
    <row r="197" s="2" customFormat="1">
      <c r="A197" s="38"/>
      <c r="B197" s="39"/>
      <c r="C197" s="38"/>
      <c r="D197" s="192" t="s">
        <v>214</v>
      </c>
      <c r="E197" s="38"/>
      <c r="F197" s="193" t="s">
        <v>643</v>
      </c>
      <c r="G197" s="38"/>
      <c r="H197" s="38"/>
      <c r="I197" s="194"/>
      <c r="J197" s="38"/>
      <c r="K197" s="38"/>
      <c r="L197" s="39"/>
      <c r="M197" s="195"/>
      <c r="N197" s="196"/>
      <c r="O197" s="77"/>
      <c r="P197" s="77"/>
      <c r="Q197" s="77"/>
      <c r="R197" s="77"/>
      <c r="S197" s="77"/>
      <c r="T197" s="78"/>
      <c r="U197" s="38"/>
      <c r="V197" s="38"/>
      <c r="W197" s="38"/>
      <c r="X197" s="38"/>
      <c r="Y197" s="38"/>
      <c r="Z197" s="38"/>
      <c r="AA197" s="38"/>
      <c r="AB197" s="38"/>
      <c r="AC197" s="38"/>
      <c r="AD197" s="38"/>
      <c r="AE197" s="38"/>
      <c r="AT197" s="19" t="s">
        <v>214</v>
      </c>
      <c r="AU197" s="19" t="s">
        <v>88</v>
      </c>
    </row>
    <row r="198" s="2" customFormat="1">
      <c r="A198" s="38"/>
      <c r="B198" s="39"/>
      <c r="C198" s="38"/>
      <c r="D198" s="192" t="s">
        <v>237</v>
      </c>
      <c r="E198" s="38"/>
      <c r="F198" s="197" t="s">
        <v>644</v>
      </c>
      <c r="G198" s="38"/>
      <c r="H198" s="38"/>
      <c r="I198" s="194"/>
      <c r="J198" s="38"/>
      <c r="K198" s="38"/>
      <c r="L198" s="39"/>
      <c r="M198" s="195"/>
      <c r="N198" s="196"/>
      <c r="O198" s="77"/>
      <c r="P198" s="77"/>
      <c r="Q198" s="77"/>
      <c r="R198" s="77"/>
      <c r="S198" s="77"/>
      <c r="T198" s="78"/>
      <c r="U198" s="38"/>
      <c r="V198" s="38"/>
      <c r="W198" s="38"/>
      <c r="X198" s="38"/>
      <c r="Y198" s="38"/>
      <c r="Z198" s="38"/>
      <c r="AA198" s="38"/>
      <c r="AB198" s="38"/>
      <c r="AC198" s="38"/>
      <c r="AD198" s="38"/>
      <c r="AE198" s="38"/>
      <c r="AT198" s="19" t="s">
        <v>237</v>
      </c>
      <c r="AU198" s="19" t="s">
        <v>88</v>
      </c>
    </row>
    <row r="199" s="15" customFormat="1">
      <c r="A199" s="15"/>
      <c r="B199" s="223"/>
      <c r="C199" s="15"/>
      <c r="D199" s="192" t="s">
        <v>218</v>
      </c>
      <c r="E199" s="224" t="s">
        <v>1</v>
      </c>
      <c r="F199" s="225" t="s">
        <v>812</v>
      </c>
      <c r="G199" s="15"/>
      <c r="H199" s="224" t="s">
        <v>1</v>
      </c>
      <c r="I199" s="226"/>
      <c r="J199" s="15"/>
      <c r="K199" s="15"/>
      <c r="L199" s="223"/>
      <c r="M199" s="227"/>
      <c r="N199" s="228"/>
      <c r="O199" s="228"/>
      <c r="P199" s="228"/>
      <c r="Q199" s="228"/>
      <c r="R199" s="228"/>
      <c r="S199" s="228"/>
      <c r="T199" s="229"/>
      <c r="U199" s="15"/>
      <c r="V199" s="15"/>
      <c r="W199" s="15"/>
      <c r="X199" s="15"/>
      <c r="Y199" s="15"/>
      <c r="Z199" s="15"/>
      <c r="AA199" s="15"/>
      <c r="AB199" s="15"/>
      <c r="AC199" s="15"/>
      <c r="AD199" s="15"/>
      <c r="AE199" s="15"/>
      <c r="AT199" s="224" t="s">
        <v>218</v>
      </c>
      <c r="AU199" s="224" t="s">
        <v>88</v>
      </c>
      <c r="AV199" s="15" t="s">
        <v>86</v>
      </c>
      <c r="AW199" s="15" t="s">
        <v>35</v>
      </c>
      <c r="AX199" s="15" t="s">
        <v>79</v>
      </c>
      <c r="AY199" s="224" t="s">
        <v>205</v>
      </c>
    </row>
    <row r="200" s="13" customFormat="1">
      <c r="A200" s="13"/>
      <c r="B200" s="198"/>
      <c r="C200" s="13"/>
      <c r="D200" s="192" t="s">
        <v>218</v>
      </c>
      <c r="E200" s="199" t="s">
        <v>1</v>
      </c>
      <c r="F200" s="200" t="s">
        <v>1117</v>
      </c>
      <c r="G200" s="13"/>
      <c r="H200" s="201">
        <v>9.3000000000000007</v>
      </c>
      <c r="I200" s="202"/>
      <c r="J200" s="13"/>
      <c r="K200" s="13"/>
      <c r="L200" s="198"/>
      <c r="M200" s="203"/>
      <c r="N200" s="204"/>
      <c r="O200" s="204"/>
      <c r="P200" s="204"/>
      <c r="Q200" s="204"/>
      <c r="R200" s="204"/>
      <c r="S200" s="204"/>
      <c r="T200" s="205"/>
      <c r="U200" s="13"/>
      <c r="V200" s="13"/>
      <c r="W200" s="13"/>
      <c r="X200" s="13"/>
      <c r="Y200" s="13"/>
      <c r="Z200" s="13"/>
      <c r="AA200" s="13"/>
      <c r="AB200" s="13"/>
      <c r="AC200" s="13"/>
      <c r="AD200" s="13"/>
      <c r="AE200" s="13"/>
      <c r="AT200" s="199" t="s">
        <v>218</v>
      </c>
      <c r="AU200" s="199" t="s">
        <v>88</v>
      </c>
      <c r="AV200" s="13" t="s">
        <v>88</v>
      </c>
      <c r="AW200" s="13" t="s">
        <v>35</v>
      </c>
      <c r="AX200" s="13" t="s">
        <v>79</v>
      </c>
      <c r="AY200" s="199" t="s">
        <v>205</v>
      </c>
    </row>
    <row r="201" s="14" customFormat="1">
      <c r="A201" s="14"/>
      <c r="B201" s="206"/>
      <c r="C201" s="14"/>
      <c r="D201" s="192" t="s">
        <v>218</v>
      </c>
      <c r="E201" s="207" t="s">
        <v>1</v>
      </c>
      <c r="F201" s="208" t="s">
        <v>220</v>
      </c>
      <c r="G201" s="14"/>
      <c r="H201" s="209">
        <v>9.3000000000000007</v>
      </c>
      <c r="I201" s="210"/>
      <c r="J201" s="14"/>
      <c r="K201" s="14"/>
      <c r="L201" s="206"/>
      <c r="M201" s="211"/>
      <c r="N201" s="212"/>
      <c r="O201" s="212"/>
      <c r="P201" s="212"/>
      <c r="Q201" s="212"/>
      <c r="R201" s="212"/>
      <c r="S201" s="212"/>
      <c r="T201" s="213"/>
      <c r="U201" s="14"/>
      <c r="V201" s="14"/>
      <c r="W201" s="14"/>
      <c r="X201" s="14"/>
      <c r="Y201" s="14"/>
      <c r="Z201" s="14"/>
      <c r="AA201" s="14"/>
      <c r="AB201" s="14"/>
      <c r="AC201" s="14"/>
      <c r="AD201" s="14"/>
      <c r="AE201" s="14"/>
      <c r="AT201" s="207" t="s">
        <v>218</v>
      </c>
      <c r="AU201" s="207" t="s">
        <v>88</v>
      </c>
      <c r="AV201" s="14" t="s">
        <v>212</v>
      </c>
      <c r="AW201" s="14" t="s">
        <v>35</v>
      </c>
      <c r="AX201" s="14" t="s">
        <v>86</v>
      </c>
      <c r="AY201" s="207" t="s">
        <v>205</v>
      </c>
    </row>
    <row r="202" s="2" customFormat="1" ht="24.15" customHeight="1">
      <c r="A202" s="38"/>
      <c r="B202" s="179"/>
      <c r="C202" s="180" t="s">
        <v>320</v>
      </c>
      <c r="D202" s="180" t="s">
        <v>207</v>
      </c>
      <c r="E202" s="181" t="s">
        <v>713</v>
      </c>
      <c r="F202" s="182" t="s">
        <v>714</v>
      </c>
      <c r="G202" s="183" t="s">
        <v>233</v>
      </c>
      <c r="H202" s="184">
        <v>633.55999999999995</v>
      </c>
      <c r="I202" s="185"/>
      <c r="J202" s="184">
        <f>ROUND(I202*H202,2)</f>
        <v>0</v>
      </c>
      <c r="K202" s="182" t="s">
        <v>211</v>
      </c>
      <c r="L202" s="39"/>
      <c r="M202" s="186" t="s">
        <v>1</v>
      </c>
      <c r="N202" s="187" t="s">
        <v>44</v>
      </c>
      <c r="O202" s="77"/>
      <c r="P202" s="188">
        <f>O202*H202</f>
        <v>0</v>
      </c>
      <c r="Q202" s="188">
        <v>2.4340799999999998</v>
      </c>
      <c r="R202" s="188">
        <f>Q202*H202</f>
        <v>1542.1357247999997</v>
      </c>
      <c r="S202" s="188">
        <v>0</v>
      </c>
      <c r="T202" s="189">
        <f>S202*H202</f>
        <v>0</v>
      </c>
      <c r="U202" s="38"/>
      <c r="V202" s="38"/>
      <c r="W202" s="38"/>
      <c r="X202" s="38"/>
      <c r="Y202" s="38"/>
      <c r="Z202" s="38"/>
      <c r="AA202" s="38"/>
      <c r="AB202" s="38"/>
      <c r="AC202" s="38"/>
      <c r="AD202" s="38"/>
      <c r="AE202" s="38"/>
      <c r="AR202" s="190" t="s">
        <v>212</v>
      </c>
      <c r="AT202" s="190" t="s">
        <v>207</v>
      </c>
      <c r="AU202" s="190" t="s">
        <v>88</v>
      </c>
      <c r="AY202" s="19" t="s">
        <v>205</v>
      </c>
      <c r="BE202" s="191">
        <f>IF(N202="základní",J202,0)</f>
        <v>0</v>
      </c>
      <c r="BF202" s="191">
        <f>IF(N202="snížená",J202,0)</f>
        <v>0</v>
      </c>
      <c r="BG202" s="191">
        <f>IF(N202="zákl. přenesená",J202,0)</f>
        <v>0</v>
      </c>
      <c r="BH202" s="191">
        <f>IF(N202="sníž. přenesená",J202,0)</f>
        <v>0</v>
      </c>
      <c r="BI202" s="191">
        <f>IF(N202="nulová",J202,0)</f>
        <v>0</v>
      </c>
      <c r="BJ202" s="19" t="s">
        <v>86</v>
      </c>
      <c r="BK202" s="191">
        <f>ROUND(I202*H202,2)</f>
        <v>0</v>
      </c>
      <c r="BL202" s="19" t="s">
        <v>212</v>
      </c>
      <c r="BM202" s="190" t="s">
        <v>1118</v>
      </c>
    </row>
    <row r="203" s="2" customFormat="1">
      <c r="A203" s="38"/>
      <c r="B203" s="39"/>
      <c r="C203" s="38"/>
      <c r="D203" s="192" t="s">
        <v>214</v>
      </c>
      <c r="E203" s="38"/>
      <c r="F203" s="193" t="s">
        <v>716</v>
      </c>
      <c r="G203" s="38"/>
      <c r="H203" s="38"/>
      <c r="I203" s="194"/>
      <c r="J203" s="38"/>
      <c r="K203" s="38"/>
      <c r="L203" s="39"/>
      <c r="M203" s="195"/>
      <c r="N203" s="196"/>
      <c r="O203" s="77"/>
      <c r="P203" s="77"/>
      <c r="Q203" s="77"/>
      <c r="R203" s="77"/>
      <c r="S203" s="77"/>
      <c r="T203" s="78"/>
      <c r="U203" s="38"/>
      <c r="V203" s="38"/>
      <c r="W203" s="38"/>
      <c r="X203" s="38"/>
      <c r="Y203" s="38"/>
      <c r="Z203" s="38"/>
      <c r="AA203" s="38"/>
      <c r="AB203" s="38"/>
      <c r="AC203" s="38"/>
      <c r="AD203" s="38"/>
      <c r="AE203" s="38"/>
      <c r="AT203" s="19" t="s">
        <v>214</v>
      </c>
      <c r="AU203" s="19" t="s">
        <v>88</v>
      </c>
    </row>
    <row r="204" s="2" customFormat="1">
      <c r="A204" s="38"/>
      <c r="B204" s="39"/>
      <c r="C204" s="38"/>
      <c r="D204" s="192" t="s">
        <v>237</v>
      </c>
      <c r="E204" s="38"/>
      <c r="F204" s="197" t="s">
        <v>717</v>
      </c>
      <c r="G204" s="38"/>
      <c r="H204" s="38"/>
      <c r="I204" s="194"/>
      <c r="J204" s="38"/>
      <c r="K204" s="38"/>
      <c r="L204" s="39"/>
      <c r="M204" s="195"/>
      <c r="N204" s="196"/>
      <c r="O204" s="77"/>
      <c r="P204" s="77"/>
      <c r="Q204" s="77"/>
      <c r="R204" s="77"/>
      <c r="S204" s="77"/>
      <c r="T204" s="78"/>
      <c r="U204" s="38"/>
      <c r="V204" s="38"/>
      <c r="W204" s="38"/>
      <c r="X204" s="38"/>
      <c r="Y204" s="38"/>
      <c r="Z204" s="38"/>
      <c r="AA204" s="38"/>
      <c r="AB204" s="38"/>
      <c r="AC204" s="38"/>
      <c r="AD204" s="38"/>
      <c r="AE204" s="38"/>
      <c r="AT204" s="19" t="s">
        <v>237</v>
      </c>
      <c r="AU204" s="19" t="s">
        <v>88</v>
      </c>
    </row>
    <row r="205" s="15" customFormat="1">
      <c r="A205" s="15"/>
      <c r="B205" s="223"/>
      <c r="C205" s="15"/>
      <c r="D205" s="192" t="s">
        <v>218</v>
      </c>
      <c r="E205" s="224" t="s">
        <v>1</v>
      </c>
      <c r="F205" s="225" t="s">
        <v>718</v>
      </c>
      <c r="G205" s="15"/>
      <c r="H205" s="224" t="s">
        <v>1</v>
      </c>
      <c r="I205" s="226"/>
      <c r="J205" s="15"/>
      <c r="K205" s="15"/>
      <c r="L205" s="223"/>
      <c r="M205" s="227"/>
      <c r="N205" s="228"/>
      <c r="O205" s="228"/>
      <c r="P205" s="228"/>
      <c r="Q205" s="228"/>
      <c r="R205" s="228"/>
      <c r="S205" s="228"/>
      <c r="T205" s="229"/>
      <c r="U205" s="15"/>
      <c r="V205" s="15"/>
      <c r="W205" s="15"/>
      <c r="X205" s="15"/>
      <c r="Y205" s="15"/>
      <c r="Z205" s="15"/>
      <c r="AA205" s="15"/>
      <c r="AB205" s="15"/>
      <c r="AC205" s="15"/>
      <c r="AD205" s="15"/>
      <c r="AE205" s="15"/>
      <c r="AT205" s="224" t="s">
        <v>218</v>
      </c>
      <c r="AU205" s="224" t="s">
        <v>88</v>
      </c>
      <c r="AV205" s="15" t="s">
        <v>86</v>
      </c>
      <c r="AW205" s="15" t="s">
        <v>35</v>
      </c>
      <c r="AX205" s="15" t="s">
        <v>79</v>
      </c>
      <c r="AY205" s="224" t="s">
        <v>205</v>
      </c>
    </row>
    <row r="206" s="13" customFormat="1">
      <c r="A206" s="13"/>
      <c r="B206" s="198"/>
      <c r="C206" s="13"/>
      <c r="D206" s="192" t="s">
        <v>218</v>
      </c>
      <c r="E206" s="199" t="s">
        <v>1</v>
      </c>
      <c r="F206" s="200" t="s">
        <v>1119</v>
      </c>
      <c r="G206" s="13"/>
      <c r="H206" s="201">
        <v>633.55999999999995</v>
      </c>
      <c r="I206" s="202"/>
      <c r="J206" s="13"/>
      <c r="K206" s="13"/>
      <c r="L206" s="198"/>
      <c r="M206" s="203"/>
      <c r="N206" s="204"/>
      <c r="O206" s="204"/>
      <c r="P206" s="204"/>
      <c r="Q206" s="204"/>
      <c r="R206" s="204"/>
      <c r="S206" s="204"/>
      <c r="T206" s="205"/>
      <c r="U206" s="13"/>
      <c r="V206" s="13"/>
      <c r="W206" s="13"/>
      <c r="X206" s="13"/>
      <c r="Y206" s="13"/>
      <c r="Z206" s="13"/>
      <c r="AA206" s="13"/>
      <c r="AB206" s="13"/>
      <c r="AC206" s="13"/>
      <c r="AD206" s="13"/>
      <c r="AE206" s="13"/>
      <c r="AT206" s="199" t="s">
        <v>218</v>
      </c>
      <c r="AU206" s="199" t="s">
        <v>88</v>
      </c>
      <c r="AV206" s="13" t="s">
        <v>88</v>
      </c>
      <c r="AW206" s="13" t="s">
        <v>35</v>
      </c>
      <c r="AX206" s="13" t="s">
        <v>79</v>
      </c>
      <c r="AY206" s="199" t="s">
        <v>205</v>
      </c>
    </row>
    <row r="207" s="14" customFormat="1">
      <c r="A207" s="14"/>
      <c r="B207" s="206"/>
      <c r="C207" s="14"/>
      <c r="D207" s="192" t="s">
        <v>218</v>
      </c>
      <c r="E207" s="207" t="s">
        <v>1</v>
      </c>
      <c r="F207" s="208" t="s">
        <v>220</v>
      </c>
      <c r="G207" s="14"/>
      <c r="H207" s="209">
        <v>633.55999999999995</v>
      </c>
      <c r="I207" s="210"/>
      <c r="J207" s="14"/>
      <c r="K207" s="14"/>
      <c r="L207" s="206"/>
      <c r="M207" s="211"/>
      <c r="N207" s="212"/>
      <c r="O207" s="212"/>
      <c r="P207" s="212"/>
      <c r="Q207" s="212"/>
      <c r="R207" s="212"/>
      <c r="S207" s="212"/>
      <c r="T207" s="213"/>
      <c r="U207" s="14"/>
      <c r="V207" s="14"/>
      <c r="W207" s="14"/>
      <c r="X207" s="14"/>
      <c r="Y207" s="14"/>
      <c r="Z207" s="14"/>
      <c r="AA207" s="14"/>
      <c r="AB207" s="14"/>
      <c r="AC207" s="14"/>
      <c r="AD207" s="14"/>
      <c r="AE207" s="14"/>
      <c r="AT207" s="207" t="s">
        <v>218</v>
      </c>
      <c r="AU207" s="207" t="s">
        <v>88</v>
      </c>
      <c r="AV207" s="14" t="s">
        <v>212</v>
      </c>
      <c r="AW207" s="14" t="s">
        <v>35</v>
      </c>
      <c r="AX207" s="14" t="s">
        <v>86</v>
      </c>
      <c r="AY207" s="207" t="s">
        <v>205</v>
      </c>
    </row>
    <row r="208" s="2" customFormat="1" ht="24.15" customHeight="1">
      <c r="A208" s="38"/>
      <c r="B208" s="179"/>
      <c r="C208" s="180" t="s">
        <v>8</v>
      </c>
      <c r="D208" s="180" t="s">
        <v>207</v>
      </c>
      <c r="E208" s="181" t="s">
        <v>720</v>
      </c>
      <c r="F208" s="182" t="s">
        <v>721</v>
      </c>
      <c r="G208" s="183" t="s">
        <v>210</v>
      </c>
      <c r="H208" s="184">
        <v>1055.9300000000001</v>
      </c>
      <c r="I208" s="185"/>
      <c r="J208" s="184">
        <f>ROUND(I208*H208,2)</f>
        <v>0</v>
      </c>
      <c r="K208" s="182" t="s">
        <v>234</v>
      </c>
      <c r="L208" s="39"/>
      <c r="M208" s="186" t="s">
        <v>1</v>
      </c>
      <c r="N208" s="187" t="s">
        <v>44</v>
      </c>
      <c r="O208" s="77"/>
      <c r="P208" s="188">
        <f>O208*H208</f>
        <v>0</v>
      </c>
      <c r="Q208" s="188">
        <v>0</v>
      </c>
      <c r="R208" s="188">
        <f>Q208*H208</f>
        <v>0</v>
      </c>
      <c r="S208" s="188">
        <v>0</v>
      </c>
      <c r="T208" s="189">
        <f>S208*H208</f>
        <v>0</v>
      </c>
      <c r="U208" s="38"/>
      <c r="V208" s="38"/>
      <c r="W208" s="38"/>
      <c r="X208" s="38"/>
      <c r="Y208" s="38"/>
      <c r="Z208" s="38"/>
      <c r="AA208" s="38"/>
      <c r="AB208" s="38"/>
      <c r="AC208" s="38"/>
      <c r="AD208" s="38"/>
      <c r="AE208" s="38"/>
      <c r="AR208" s="190" t="s">
        <v>212</v>
      </c>
      <c r="AT208" s="190" t="s">
        <v>207</v>
      </c>
      <c r="AU208" s="190" t="s">
        <v>88</v>
      </c>
      <c r="AY208" s="19" t="s">
        <v>205</v>
      </c>
      <c r="BE208" s="191">
        <f>IF(N208="základní",J208,0)</f>
        <v>0</v>
      </c>
      <c r="BF208" s="191">
        <f>IF(N208="snížená",J208,0)</f>
        <v>0</v>
      </c>
      <c r="BG208" s="191">
        <f>IF(N208="zákl. přenesená",J208,0)</f>
        <v>0</v>
      </c>
      <c r="BH208" s="191">
        <f>IF(N208="sníž. přenesená",J208,0)</f>
        <v>0</v>
      </c>
      <c r="BI208" s="191">
        <f>IF(N208="nulová",J208,0)</f>
        <v>0</v>
      </c>
      <c r="BJ208" s="19" t="s">
        <v>86</v>
      </c>
      <c r="BK208" s="191">
        <f>ROUND(I208*H208,2)</f>
        <v>0</v>
      </c>
      <c r="BL208" s="19" t="s">
        <v>212</v>
      </c>
      <c r="BM208" s="190" t="s">
        <v>1120</v>
      </c>
    </row>
    <row r="209" s="2" customFormat="1">
      <c r="A209" s="38"/>
      <c r="B209" s="39"/>
      <c r="C209" s="38"/>
      <c r="D209" s="192" t="s">
        <v>214</v>
      </c>
      <c r="E209" s="38"/>
      <c r="F209" s="193" t="s">
        <v>1121</v>
      </c>
      <c r="G209" s="38"/>
      <c r="H209" s="38"/>
      <c r="I209" s="194"/>
      <c r="J209" s="38"/>
      <c r="K209" s="38"/>
      <c r="L209" s="39"/>
      <c r="M209" s="195"/>
      <c r="N209" s="196"/>
      <c r="O209" s="77"/>
      <c r="P209" s="77"/>
      <c r="Q209" s="77"/>
      <c r="R209" s="77"/>
      <c r="S209" s="77"/>
      <c r="T209" s="78"/>
      <c r="U209" s="38"/>
      <c r="V209" s="38"/>
      <c r="W209" s="38"/>
      <c r="X209" s="38"/>
      <c r="Y209" s="38"/>
      <c r="Z209" s="38"/>
      <c r="AA209" s="38"/>
      <c r="AB209" s="38"/>
      <c r="AC209" s="38"/>
      <c r="AD209" s="38"/>
      <c r="AE209" s="38"/>
      <c r="AT209" s="19" t="s">
        <v>214</v>
      </c>
      <c r="AU209" s="19" t="s">
        <v>88</v>
      </c>
    </row>
    <row r="210" s="2" customFormat="1">
      <c r="A210" s="38"/>
      <c r="B210" s="39"/>
      <c r="C210" s="38"/>
      <c r="D210" s="192" t="s">
        <v>237</v>
      </c>
      <c r="E210" s="38"/>
      <c r="F210" s="197" t="s">
        <v>717</v>
      </c>
      <c r="G210" s="38"/>
      <c r="H210" s="38"/>
      <c r="I210" s="194"/>
      <c r="J210" s="38"/>
      <c r="K210" s="38"/>
      <c r="L210" s="39"/>
      <c r="M210" s="195"/>
      <c r="N210" s="196"/>
      <c r="O210" s="77"/>
      <c r="P210" s="77"/>
      <c r="Q210" s="77"/>
      <c r="R210" s="77"/>
      <c r="S210" s="77"/>
      <c r="T210" s="78"/>
      <c r="U210" s="38"/>
      <c r="V210" s="38"/>
      <c r="W210" s="38"/>
      <c r="X210" s="38"/>
      <c r="Y210" s="38"/>
      <c r="Z210" s="38"/>
      <c r="AA210" s="38"/>
      <c r="AB210" s="38"/>
      <c r="AC210" s="38"/>
      <c r="AD210" s="38"/>
      <c r="AE210" s="38"/>
      <c r="AT210" s="19" t="s">
        <v>237</v>
      </c>
      <c r="AU210" s="19" t="s">
        <v>88</v>
      </c>
    </row>
    <row r="211" s="13" customFormat="1">
      <c r="A211" s="13"/>
      <c r="B211" s="198"/>
      <c r="C211" s="13"/>
      <c r="D211" s="192" t="s">
        <v>218</v>
      </c>
      <c r="E211" s="199" t="s">
        <v>1</v>
      </c>
      <c r="F211" s="200" t="s">
        <v>1122</v>
      </c>
      <c r="G211" s="13"/>
      <c r="H211" s="201">
        <v>1055.9300000000001</v>
      </c>
      <c r="I211" s="202"/>
      <c r="J211" s="13"/>
      <c r="K211" s="13"/>
      <c r="L211" s="198"/>
      <c r="M211" s="203"/>
      <c r="N211" s="204"/>
      <c r="O211" s="204"/>
      <c r="P211" s="204"/>
      <c r="Q211" s="204"/>
      <c r="R211" s="204"/>
      <c r="S211" s="204"/>
      <c r="T211" s="205"/>
      <c r="U211" s="13"/>
      <c r="V211" s="13"/>
      <c r="W211" s="13"/>
      <c r="X211" s="13"/>
      <c r="Y211" s="13"/>
      <c r="Z211" s="13"/>
      <c r="AA211" s="13"/>
      <c r="AB211" s="13"/>
      <c r="AC211" s="13"/>
      <c r="AD211" s="13"/>
      <c r="AE211" s="13"/>
      <c r="AT211" s="199" t="s">
        <v>218</v>
      </c>
      <c r="AU211" s="199" t="s">
        <v>88</v>
      </c>
      <c r="AV211" s="13" t="s">
        <v>88</v>
      </c>
      <c r="AW211" s="13" t="s">
        <v>35</v>
      </c>
      <c r="AX211" s="13" t="s">
        <v>79</v>
      </c>
      <c r="AY211" s="199" t="s">
        <v>205</v>
      </c>
    </row>
    <row r="212" s="14" customFormat="1">
      <c r="A212" s="14"/>
      <c r="B212" s="206"/>
      <c r="C212" s="14"/>
      <c r="D212" s="192" t="s">
        <v>218</v>
      </c>
      <c r="E212" s="207" t="s">
        <v>1</v>
      </c>
      <c r="F212" s="208" t="s">
        <v>220</v>
      </c>
      <c r="G212" s="14"/>
      <c r="H212" s="209">
        <v>1055.9300000000001</v>
      </c>
      <c r="I212" s="210"/>
      <c r="J212" s="14"/>
      <c r="K212" s="14"/>
      <c r="L212" s="206"/>
      <c r="M212" s="211"/>
      <c r="N212" s="212"/>
      <c r="O212" s="212"/>
      <c r="P212" s="212"/>
      <c r="Q212" s="212"/>
      <c r="R212" s="212"/>
      <c r="S212" s="212"/>
      <c r="T212" s="213"/>
      <c r="U212" s="14"/>
      <c r="V212" s="14"/>
      <c r="W212" s="14"/>
      <c r="X212" s="14"/>
      <c r="Y212" s="14"/>
      <c r="Z212" s="14"/>
      <c r="AA212" s="14"/>
      <c r="AB212" s="14"/>
      <c r="AC212" s="14"/>
      <c r="AD212" s="14"/>
      <c r="AE212" s="14"/>
      <c r="AT212" s="207" t="s">
        <v>218</v>
      </c>
      <c r="AU212" s="207" t="s">
        <v>88</v>
      </c>
      <c r="AV212" s="14" t="s">
        <v>212</v>
      </c>
      <c r="AW212" s="14" t="s">
        <v>35</v>
      </c>
      <c r="AX212" s="14" t="s">
        <v>86</v>
      </c>
      <c r="AY212" s="207" t="s">
        <v>205</v>
      </c>
    </row>
    <row r="213" s="12" customFormat="1" ht="22.8" customHeight="1">
      <c r="A213" s="12"/>
      <c r="B213" s="166"/>
      <c r="C213" s="12"/>
      <c r="D213" s="167" t="s">
        <v>78</v>
      </c>
      <c r="E213" s="177" t="s">
        <v>415</v>
      </c>
      <c r="F213" s="177" t="s">
        <v>416</v>
      </c>
      <c r="G213" s="12"/>
      <c r="H213" s="12"/>
      <c r="I213" s="169"/>
      <c r="J213" s="178">
        <f>BK213</f>
        <v>0</v>
      </c>
      <c r="K213" s="12"/>
      <c r="L213" s="166"/>
      <c r="M213" s="171"/>
      <c r="N213" s="172"/>
      <c r="O213" s="172"/>
      <c r="P213" s="173">
        <f>SUM(P214:P215)</f>
        <v>0</v>
      </c>
      <c r="Q213" s="172"/>
      <c r="R213" s="173">
        <f>SUM(R214:R215)</f>
        <v>0</v>
      </c>
      <c r="S213" s="172"/>
      <c r="T213" s="174">
        <f>SUM(T214:T215)</f>
        <v>0</v>
      </c>
      <c r="U213" s="12"/>
      <c r="V213" s="12"/>
      <c r="W213" s="12"/>
      <c r="X213" s="12"/>
      <c r="Y213" s="12"/>
      <c r="Z213" s="12"/>
      <c r="AA213" s="12"/>
      <c r="AB213" s="12"/>
      <c r="AC213" s="12"/>
      <c r="AD213" s="12"/>
      <c r="AE213" s="12"/>
      <c r="AR213" s="167" t="s">
        <v>86</v>
      </c>
      <c r="AT213" s="175" t="s">
        <v>78</v>
      </c>
      <c r="AU213" s="175" t="s">
        <v>86</v>
      </c>
      <c r="AY213" s="167" t="s">
        <v>205</v>
      </c>
      <c r="BK213" s="176">
        <f>SUM(BK214:BK215)</f>
        <v>0</v>
      </c>
    </row>
    <row r="214" s="2" customFormat="1" ht="21.75" customHeight="1">
      <c r="A214" s="38"/>
      <c r="B214" s="179"/>
      <c r="C214" s="180" t="s">
        <v>334</v>
      </c>
      <c r="D214" s="180" t="s">
        <v>207</v>
      </c>
      <c r="E214" s="181" t="s">
        <v>418</v>
      </c>
      <c r="F214" s="182" t="s">
        <v>419</v>
      </c>
      <c r="G214" s="183" t="s">
        <v>224</v>
      </c>
      <c r="H214" s="184">
        <v>1575.31</v>
      </c>
      <c r="I214" s="185"/>
      <c r="J214" s="184">
        <f>ROUND(I214*H214,2)</f>
        <v>0</v>
      </c>
      <c r="K214" s="182" t="s">
        <v>234</v>
      </c>
      <c r="L214" s="39"/>
      <c r="M214" s="186" t="s">
        <v>1</v>
      </c>
      <c r="N214" s="187" t="s">
        <v>44</v>
      </c>
      <c r="O214" s="77"/>
      <c r="P214" s="188">
        <f>O214*H214</f>
        <v>0</v>
      </c>
      <c r="Q214" s="188">
        <v>0</v>
      </c>
      <c r="R214" s="188">
        <f>Q214*H214</f>
        <v>0</v>
      </c>
      <c r="S214" s="188">
        <v>0</v>
      </c>
      <c r="T214" s="189">
        <f>S214*H214</f>
        <v>0</v>
      </c>
      <c r="U214" s="38"/>
      <c r="V214" s="38"/>
      <c r="W214" s="38"/>
      <c r="X214" s="38"/>
      <c r="Y214" s="38"/>
      <c r="Z214" s="38"/>
      <c r="AA214" s="38"/>
      <c r="AB214" s="38"/>
      <c r="AC214" s="38"/>
      <c r="AD214" s="38"/>
      <c r="AE214" s="38"/>
      <c r="AR214" s="190" t="s">
        <v>212</v>
      </c>
      <c r="AT214" s="190" t="s">
        <v>207</v>
      </c>
      <c r="AU214" s="190" t="s">
        <v>88</v>
      </c>
      <c r="AY214" s="19" t="s">
        <v>205</v>
      </c>
      <c r="BE214" s="191">
        <f>IF(N214="základní",J214,0)</f>
        <v>0</v>
      </c>
      <c r="BF214" s="191">
        <f>IF(N214="snížená",J214,0)</f>
        <v>0</v>
      </c>
      <c r="BG214" s="191">
        <f>IF(N214="zákl. přenesená",J214,0)</f>
        <v>0</v>
      </c>
      <c r="BH214" s="191">
        <f>IF(N214="sníž. přenesená",J214,0)</f>
        <v>0</v>
      </c>
      <c r="BI214" s="191">
        <f>IF(N214="nulová",J214,0)</f>
        <v>0</v>
      </c>
      <c r="BJ214" s="19" t="s">
        <v>86</v>
      </c>
      <c r="BK214" s="191">
        <f>ROUND(I214*H214,2)</f>
        <v>0</v>
      </c>
      <c r="BL214" s="19" t="s">
        <v>212</v>
      </c>
      <c r="BM214" s="190" t="s">
        <v>1123</v>
      </c>
    </row>
    <row r="215" s="2" customFormat="1">
      <c r="A215" s="38"/>
      <c r="B215" s="39"/>
      <c r="C215" s="38"/>
      <c r="D215" s="192" t="s">
        <v>214</v>
      </c>
      <c r="E215" s="38"/>
      <c r="F215" s="193" t="s">
        <v>421</v>
      </c>
      <c r="G215" s="38"/>
      <c r="H215" s="38"/>
      <c r="I215" s="194"/>
      <c r="J215" s="38"/>
      <c r="K215" s="38"/>
      <c r="L215" s="39"/>
      <c r="M215" s="243"/>
      <c r="N215" s="244"/>
      <c r="O215" s="240"/>
      <c r="P215" s="240"/>
      <c r="Q215" s="240"/>
      <c r="R215" s="240"/>
      <c r="S215" s="240"/>
      <c r="T215" s="245"/>
      <c r="U215" s="38"/>
      <c r="V215" s="38"/>
      <c r="W215" s="38"/>
      <c r="X215" s="38"/>
      <c r="Y215" s="38"/>
      <c r="Z215" s="38"/>
      <c r="AA215" s="38"/>
      <c r="AB215" s="38"/>
      <c r="AC215" s="38"/>
      <c r="AD215" s="38"/>
      <c r="AE215" s="38"/>
      <c r="AT215" s="19" t="s">
        <v>214</v>
      </c>
      <c r="AU215" s="19" t="s">
        <v>88</v>
      </c>
    </row>
    <row r="216" s="2" customFormat="1" ht="6.96" customHeight="1">
      <c r="A216" s="38"/>
      <c r="B216" s="60"/>
      <c r="C216" s="61"/>
      <c r="D216" s="61"/>
      <c r="E216" s="61"/>
      <c r="F216" s="61"/>
      <c r="G216" s="61"/>
      <c r="H216" s="61"/>
      <c r="I216" s="61"/>
      <c r="J216" s="61"/>
      <c r="K216" s="61"/>
      <c r="L216" s="39"/>
      <c r="M216" s="38"/>
      <c r="O216" s="38"/>
      <c r="P216" s="38"/>
      <c r="Q216" s="38"/>
      <c r="R216" s="38"/>
      <c r="S216" s="38"/>
      <c r="T216" s="38"/>
      <c r="U216" s="38"/>
      <c r="V216" s="38"/>
      <c r="W216" s="38"/>
      <c r="X216" s="38"/>
      <c r="Y216" s="38"/>
      <c r="Z216" s="38"/>
      <c r="AA216" s="38"/>
      <c r="AB216" s="38"/>
      <c r="AC216" s="38"/>
      <c r="AD216" s="38"/>
      <c r="AE216" s="38"/>
    </row>
  </sheetData>
  <autoFilter ref="C124:K215"/>
  <mergeCells count="12">
    <mergeCell ref="E7:H7"/>
    <mergeCell ref="E9:H9"/>
    <mergeCell ref="E11:H11"/>
    <mergeCell ref="E20:H20"/>
    <mergeCell ref="E29:H29"/>
    <mergeCell ref="E85:H85"/>
    <mergeCell ref="E87:H87"/>
    <mergeCell ref="E89:H89"/>
    <mergeCell ref="E113:H113"/>
    <mergeCell ref="E115:H115"/>
    <mergeCell ref="E117:H117"/>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0.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8" t="s">
        <v>5</v>
      </c>
      <c r="M2" s="1"/>
      <c r="N2" s="1"/>
      <c r="O2" s="1"/>
      <c r="P2" s="1"/>
      <c r="Q2" s="1"/>
      <c r="R2" s="1"/>
      <c r="S2" s="1"/>
      <c r="T2" s="1"/>
      <c r="U2" s="1"/>
      <c r="V2" s="1"/>
      <c r="AT2" s="19" t="s">
        <v>122</v>
      </c>
    </row>
    <row r="3" s="1" customFormat="1" ht="6.96" customHeight="1">
      <c r="B3" s="20"/>
      <c r="C3" s="21"/>
      <c r="D3" s="21"/>
      <c r="E3" s="21"/>
      <c r="F3" s="21"/>
      <c r="G3" s="21"/>
      <c r="H3" s="21"/>
      <c r="I3" s="21"/>
      <c r="J3" s="21"/>
      <c r="K3" s="21"/>
      <c r="L3" s="22"/>
      <c r="AT3" s="19" t="s">
        <v>88</v>
      </c>
    </row>
    <row r="4" s="1" customFormat="1" ht="24.96" customHeight="1">
      <c r="B4" s="22"/>
      <c r="D4" s="23" t="s">
        <v>170</v>
      </c>
      <c r="L4" s="22"/>
      <c r="M4" s="128" t="s">
        <v>10</v>
      </c>
      <c r="AT4" s="19" t="s">
        <v>3</v>
      </c>
    </row>
    <row r="5" s="1" customFormat="1" ht="6.96" customHeight="1">
      <c r="B5" s="22"/>
      <c r="L5" s="22"/>
    </row>
    <row r="6" s="1" customFormat="1" ht="12" customHeight="1">
      <c r="B6" s="22"/>
      <c r="D6" s="32" t="s">
        <v>15</v>
      </c>
      <c r="L6" s="22"/>
    </row>
    <row r="7" s="1" customFormat="1" ht="16.5" customHeight="1">
      <c r="B7" s="22"/>
      <c r="E7" s="129" t="str">
        <f>'Rekapitulace stavby'!K6</f>
        <v>SN Žireč</v>
      </c>
      <c r="F7" s="32"/>
      <c r="G7" s="32"/>
      <c r="H7" s="32"/>
      <c r="L7" s="22"/>
    </row>
    <row r="8" s="1" customFormat="1" ht="12" customHeight="1">
      <c r="B8" s="22"/>
      <c r="D8" s="32" t="s">
        <v>171</v>
      </c>
      <c r="L8" s="22"/>
    </row>
    <row r="9" s="2" customFormat="1" ht="16.5" customHeight="1">
      <c r="A9" s="38"/>
      <c r="B9" s="39"/>
      <c r="C9" s="38"/>
      <c r="D9" s="38"/>
      <c r="E9" s="129" t="s">
        <v>740</v>
      </c>
      <c r="F9" s="38"/>
      <c r="G9" s="38"/>
      <c r="H9" s="38"/>
      <c r="I9" s="38"/>
      <c r="J9" s="38"/>
      <c r="K9" s="38"/>
      <c r="L9" s="55"/>
      <c r="S9" s="38"/>
      <c r="T9" s="38"/>
      <c r="U9" s="38"/>
      <c r="V9" s="38"/>
      <c r="W9" s="38"/>
      <c r="X9" s="38"/>
      <c r="Y9" s="38"/>
      <c r="Z9" s="38"/>
      <c r="AA9" s="38"/>
      <c r="AB9" s="38"/>
      <c r="AC9" s="38"/>
      <c r="AD9" s="38"/>
      <c r="AE9" s="38"/>
    </row>
    <row r="10" s="2" customFormat="1" ht="12" customHeight="1">
      <c r="A10" s="38"/>
      <c r="B10" s="39"/>
      <c r="C10" s="38"/>
      <c r="D10" s="32" t="s">
        <v>173</v>
      </c>
      <c r="E10" s="38"/>
      <c r="F10" s="38"/>
      <c r="G10" s="38"/>
      <c r="H10" s="38"/>
      <c r="I10" s="38"/>
      <c r="J10" s="38"/>
      <c r="K10" s="38"/>
      <c r="L10" s="55"/>
      <c r="S10" s="38"/>
      <c r="T10" s="38"/>
      <c r="U10" s="38"/>
      <c r="V10" s="38"/>
      <c r="W10" s="38"/>
      <c r="X10" s="38"/>
      <c r="Y10" s="38"/>
      <c r="Z10" s="38"/>
      <c r="AA10" s="38"/>
      <c r="AB10" s="38"/>
      <c r="AC10" s="38"/>
      <c r="AD10" s="38"/>
      <c r="AE10" s="38"/>
    </row>
    <row r="11" s="2" customFormat="1" ht="16.5" customHeight="1">
      <c r="A11" s="38"/>
      <c r="B11" s="39"/>
      <c r="C11" s="38"/>
      <c r="D11" s="38"/>
      <c r="E11" s="67" t="s">
        <v>1124</v>
      </c>
      <c r="F11" s="38"/>
      <c r="G11" s="38"/>
      <c r="H11" s="38"/>
      <c r="I11" s="38"/>
      <c r="J11" s="38"/>
      <c r="K11" s="38"/>
      <c r="L11" s="55"/>
      <c r="S11" s="38"/>
      <c r="T11" s="38"/>
      <c r="U11" s="38"/>
      <c r="V11" s="38"/>
      <c r="W11" s="38"/>
      <c r="X11" s="38"/>
      <c r="Y11" s="38"/>
      <c r="Z11" s="38"/>
      <c r="AA11" s="38"/>
      <c r="AB11" s="38"/>
      <c r="AC11" s="38"/>
      <c r="AD11" s="38"/>
      <c r="AE11" s="38"/>
    </row>
    <row r="12" s="2" customFormat="1">
      <c r="A12" s="38"/>
      <c r="B12" s="39"/>
      <c r="C12" s="38"/>
      <c r="D12" s="38"/>
      <c r="E12" s="38"/>
      <c r="F12" s="38"/>
      <c r="G12" s="38"/>
      <c r="H12" s="38"/>
      <c r="I12" s="38"/>
      <c r="J12" s="38"/>
      <c r="K12" s="38"/>
      <c r="L12" s="55"/>
      <c r="S12" s="38"/>
      <c r="T12" s="38"/>
      <c r="U12" s="38"/>
      <c r="V12" s="38"/>
      <c r="W12" s="38"/>
      <c r="X12" s="38"/>
      <c r="Y12" s="38"/>
      <c r="Z12" s="38"/>
      <c r="AA12" s="38"/>
      <c r="AB12" s="38"/>
      <c r="AC12" s="38"/>
      <c r="AD12" s="38"/>
      <c r="AE12" s="38"/>
    </row>
    <row r="13" s="2" customFormat="1" ht="12" customHeight="1">
      <c r="A13" s="38"/>
      <c r="B13" s="39"/>
      <c r="C13" s="38"/>
      <c r="D13" s="32" t="s">
        <v>17</v>
      </c>
      <c r="E13" s="38"/>
      <c r="F13" s="27" t="s">
        <v>1</v>
      </c>
      <c r="G13" s="38"/>
      <c r="H13" s="38"/>
      <c r="I13" s="32" t="s">
        <v>18</v>
      </c>
      <c r="J13" s="27" t="s">
        <v>1</v>
      </c>
      <c r="K13" s="38"/>
      <c r="L13" s="55"/>
      <c r="S13" s="38"/>
      <c r="T13" s="38"/>
      <c r="U13" s="38"/>
      <c r="V13" s="38"/>
      <c r="W13" s="38"/>
      <c r="X13" s="38"/>
      <c r="Y13" s="38"/>
      <c r="Z13" s="38"/>
      <c r="AA13" s="38"/>
      <c r="AB13" s="38"/>
      <c r="AC13" s="38"/>
      <c r="AD13" s="38"/>
      <c r="AE13" s="38"/>
    </row>
    <row r="14" s="2" customFormat="1" ht="12" customHeight="1">
      <c r="A14" s="38"/>
      <c r="B14" s="39"/>
      <c r="C14" s="38"/>
      <c r="D14" s="32" t="s">
        <v>19</v>
      </c>
      <c r="E14" s="38"/>
      <c r="F14" s="27" t="s">
        <v>20</v>
      </c>
      <c r="G14" s="38"/>
      <c r="H14" s="38"/>
      <c r="I14" s="32" t="s">
        <v>21</v>
      </c>
      <c r="J14" s="69" t="str">
        <f>'Rekapitulace stavby'!AN8</f>
        <v>17. 12. 2018</v>
      </c>
      <c r="K14" s="38"/>
      <c r="L14" s="55"/>
      <c r="S14" s="38"/>
      <c r="T14" s="38"/>
      <c r="U14" s="38"/>
      <c r="V14" s="38"/>
      <c r="W14" s="38"/>
      <c r="X14" s="38"/>
      <c r="Y14" s="38"/>
      <c r="Z14" s="38"/>
      <c r="AA14" s="38"/>
      <c r="AB14" s="38"/>
      <c r="AC14" s="38"/>
      <c r="AD14" s="38"/>
      <c r="AE14" s="38"/>
    </row>
    <row r="15" s="2" customFormat="1" ht="10.8" customHeight="1">
      <c r="A15" s="38"/>
      <c r="B15" s="39"/>
      <c r="C15" s="38"/>
      <c r="D15" s="38"/>
      <c r="E15" s="38"/>
      <c r="F15" s="38"/>
      <c r="G15" s="38"/>
      <c r="H15" s="38"/>
      <c r="I15" s="38"/>
      <c r="J15" s="38"/>
      <c r="K15" s="38"/>
      <c r="L15" s="55"/>
      <c r="S15" s="38"/>
      <c r="T15" s="38"/>
      <c r="U15" s="38"/>
      <c r="V15" s="38"/>
      <c r="W15" s="38"/>
      <c r="X15" s="38"/>
      <c r="Y15" s="38"/>
      <c r="Z15" s="38"/>
      <c r="AA15" s="38"/>
      <c r="AB15" s="38"/>
      <c r="AC15" s="38"/>
      <c r="AD15" s="38"/>
      <c r="AE15" s="38"/>
    </row>
    <row r="16" s="2" customFormat="1" ht="12" customHeight="1">
      <c r="A16" s="38"/>
      <c r="B16" s="39"/>
      <c r="C16" s="38"/>
      <c r="D16" s="32" t="s">
        <v>23</v>
      </c>
      <c r="E16" s="38"/>
      <c r="F16" s="38"/>
      <c r="G16" s="38"/>
      <c r="H16" s="38"/>
      <c r="I16" s="32" t="s">
        <v>24</v>
      </c>
      <c r="J16" s="27" t="s">
        <v>25</v>
      </c>
      <c r="K16" s="38"/>
      <c r="L16" s="55"/>
      <c r="S16" s="38"/>
      <c r="T16" s="38"/>
      <c r="U16" s="38"/>
      <c r="V16" s="38"/>
      <c r="W16" s="38"/>
      <c r="X16" s="38"/>
      <c r="Y16" s="38"/>
      <c r="Z16" s="38"/>
      <c r="AA16" s="38"/>
      <c r="AB16" s="38"/>
      <c r="AC16" s="38"/>
      <c r="AD16" s="38"/>
      <c r="AE16" s="38"/>
    </row>
    <row r="17" s="2" customFormat="1" ht="18" customHeight="1">
      <c r="A17" s="38"/>
      <c r="B17" s="39"/>
      <c r="C17" s="38"/>
      <c r="D17" s="38"/>
      <c r="E17" s="27" t="s">
        <v>26</v>
      </c>
      <c r="F17" s="38"/>
      <c r="G17" s="38"/>
      <c r="H17" s="38"/>
      <c r="I17" s="32" t="s">
        <v>27</v>
      </c>
      <c r="J17" s="27" t="s">
        <v>28</v>
      </c>
      <c r="K17" s="38"/>
      <c r="L17" s="55"/>
      <c r="S17" s="38"/>
      <c r="T17" s="38"/>
      <c r="U17" s="38"/>
      <c r="V17" s="38"/>
      <c r="W17" s="38"/>
      <c r="X17" s="38"/>
      <c r="Y17" s="38"/>
      <c r="Z17" s="38"/>
      <c r="AA17" s="38"/>
      <c r="AB17" s="38"/>
      <c r="AC17" s="38"/>
      <c r="AD17" s="38"/>
      <c r="AE17" s="38"/>
    </row>
    <row r="18" s="2" customFormat="1" ht="6.96" customHeight="1">
      <c r="A18" s="38"/>
      <c r="B18" s="39"/>
      <c r="C18" s="38"/>
      <c r="D18" s="38"/>
      <c r="E18" s="38"/>
      <c r="F18" s="38"/>
      <c r="G18" s="38"/>
      <c r="H18" s="38"/>
      <c r="I18" s="38"/>
      <c r="J18" s="38"/>
      <c r="K18" s="38"/>
      <c r="L18" s="55"/>
      <c r="S18" s="38"/>
      <c r="T18" s="38"/>
      <c r="U18" s="38"/>
      <c r="V18" s="38"/>
      <c r="W18" s="38"/>
      <c r="X18" s="38"/>
      <c r="Y18" s="38"/>
      <c r="Z18" s="38"/>
      <c r="AA18" s="38"/>
      <c r="AB18" s="38"/>
      <c r="AC18" s="38"/>
      <c r="AD18" s="38"/>
      <c r="AE18" s="38"/>
    </row>
    <row r="19" s="2" customFormat="1" ht="12" customHeight="1">
      <c r="A19" s="38"/>
      <c r="B19" s="39"/>
      <c r="C19" s="38"/>
      <c r="D19" s="32" t="s">
        <v>29</v>
      </c>
      <c r="E19" s="38"/>
      <c r="F19" s="38"/>
      <c r="G19" s="38"/>
      <c r="H19" s="38"/>
      <c r="I19" s="32" t="s">
        <v>24</v>
      </c>
      <c r="J19" s="33" t="str">
        <f>'Rekapitulace stavby'!AN13</f>
        <v>Vyplň údaj</v>
      </c>
      <c r="K19" s="38"/>
      <c r="L19" s="55"/>
      <c r="S19" s="38"/>
      <c r="T19" s="38"/>
      <c r="U19" s="38"/>
      <c r="V19" s="38"/>
      <c r="W19" s="38"/>
      <c r="X19" s="38"/>
      <c r="Y19" s="38"/>
      <c r="Z19" s="38"/>
      <c r="AA19" s="38"/>
      <c r="AB19" s="38"/>
      <c r="AC19" s="38"/>
      <c r="AD19" s="38"/>
      <c r="AE19" s="38"/>
    </row>
    <row r="20" s="2" customFormat="1" ht="18" customHeight="1">
      <c r="A20" s="38"/>
      <c r="B20" s="39"/>
      <c r="C20" s="38"/>
      <c r="D20" s="38"/>
      <c r="E20" s="33" t="str">
        <f>'Rekapitulace stavby'!E14</f>
        <v>Vyplň údaj</v>
      </c>
      <c r="F20" s="27"/>
      <c r="G20" s="27"/>
      <c r="H20" s="27"/>
      <c r="I20" s="32" t="s">
        <v>27</v>
      </c>
      <c r="J20" s="33" t="str">
        <f>'Rekapitulace stavby'!AN14</f>
        <v>Vyplň údaj</v>
      </c>
      <c r="K20" s="38"/>
      <c r="L20" s="55"/>
      <c r="S20" s="38"/>
      <c r="T20" s="38"/>
      <c r="U20" s="38"/>
      <c r="V20" s="38"/>
      <c r="W20" s="38"/>
      <c r="X20" s="38"/>
      <c r="Y20" s="38"/>
      <c r="Z20" s="38"/>
      <c r="AA20" s="38"/>
      <c r="AB20" s="38"/>
      <c r="AC20" s="38"/>
      <c r="AD20" s="38"/>
      <c r="AE20" s="38"/>
    </row>
    <row r="21" s="2" customFormat="1" ht="6.96" customHeight="1">
      <c r="A21" s="38"/>
      <c r="B21" s="39"/>
      <c r="C21" s="38"/>
      <c r="D21" s="38"/>
      <c r="E21" s="38"/>
      <c r="F21" s="38"/>
      <c r="G21" s="38"/>
      <c r="H21" s="38"/>
      <c r="I21" s="38"/>
      <c r="J21" s="38"/>
      <c r="K21" s="38"/>
      <c r="L21" s="55"/>
      <c r="S21" s="38"/>
      <c r="T21" s="38"/>
      <c r="U21" s="38"/>
      <c r="V21" s="38"/>
      <c r="W21" s="38"/>
      <c r="X21" s="38"/>
      <c r="Y21" s="38"/>
      <c r="Z21" s="38"/>
      <c r="AA21" s="38"/>
      <c r="AB21" s="38"/>
      <c r="AC21" s="38"/>
      <c r="AD21" s="38"/>
      <c r="AE21" s="38"/>
    </row>
    <row r="22" s="2" customFormat="1" ht="12" customHeight="1">
      <c r="A22" s="38"/>
      <c r="B22" s="39"/>
      <c r="C22" s="38"/>
      <c r="D22" s="32" t="s">
        <v>31</v>
      </c>
      <c r="E22" s="38"/>
      <c r="F22" s="38"/>
      <c r="G22" s="38"/>
      <c r="H22" s="38"/>
      <c r="I22" s="32" t="s">
        <v>24</v>
      </c>
      <c r="J22" s="27" t="s">
        <v>32</v>
      </c>
      <c r="K22" s="38"/>
      <c r="L22" s="55"/>
      <c r="S22" s="38"/>
      <c r="T22" s="38"/>
      <c r="U22" s="38"/>
      <c r="V22" s="38"/>
      <c r="W22" s="38"/>
      <c r="X22" s="38"/>
      <c r="Y22" s="38"/>
      <c r="Z22" s="38"/>
      <c r="AA22" s="38"/>
      <c r="AB22" s="38"/>
      <c r="AC22" s="38"/>
      <c r="AD22" s="38"/>
      <c r="AE22" s="38"/>
    </row>
    <row r="23" s="2" customFormat="1" ht="18" customHeight="1">
      <c r="A23" s="38"/>
      <c r="B23" s="39"/>
      <c r="C23" s="38"/>
      <c r="D23" s="38"/>
      <c r="E23" s="27" t="s">
        <v>33</v>
      </c>
      <c r="F23" s="38"/>
      <c r="G23" s="38"/>
      <c r="H23" s="38"/>
      <c r="I23" s="32" t="s">
        <v>27</v>
      </c>
      <c r="J23" s="27" t="s">
        <v>34</v>
      </c>
      <c r="K23" s="38"/>
      <c r="L23" s="55"/>
      <c r="S23" s="38"/>
      <c r="T23" s="38"/>
      <c r="U23" s="38"/>
      <c r="V23" s="38"/>
      <c r="W23" s="38"/>
      <c r="X23" s="38"/>
      <c r="Y23" s="38"/>
      <c r="Z23" s="38"/>
      <c r="AA23" s="38"/>
      <c r="AB23" s="38"/>
      <c r="AC23" s="38"/>
      <c r="AD23" s="38"/>
      <c r="AE23" s="38"/>
    </row>
    <row r="24" s="2" customFormat="1" ht="6.96" customHeight="1">
      <c r="A24" s="38"/>
      <c r="B24" s="39"/>
      <c r="C24" s="38"/>
      <c r="D24" s="38"/>
      <c r="E24" s="38"/>
      <c r="F24" s="38"/>
      <c r="G24" s="38"/>
      <c r="H24" s="38"/>
      <c r="I24" s="38"/>
      <c r="J24" s="38"/>
      <c r="K24" s="38"/>
      <c r="L24" s="55"/>
      <c r="S24" s="38"/>
      <c r="T24" s="38"/>
      <c r="U24" s="38"/>
      <c r="V24" s="38"/>
      <c r="W24" s="38"/>
      <c r="X24" s="38"/>
      <c r="Y24" s="38"/>
      <c r="Z24" s="38"/>
      <c r="AA24" s="38"/>
      <c r="AB24" s="38"/>
      <c r="AC24" s="38"/>
      <c r="AD24" s="38"/>
      <c r="AE24" s="38"/>
    </row>
    <row r="25" s="2" customFormat="1" ht="12" customHeight="1">
      <c r="A25" s="38"/>
      <c r="B25" s="39"/>
      <c r="C25" s="38"/>
      <c r="D25" s="32" t="s">
        <v>36</v>
      </c>
      <c r="E25" s="38"/>
      <c r="F25" s="38"/>
      <c r="G25" s="38"/>
      <c r="H25" s="38"/>
      <c r="I25" s="32" t="s">
        <v>24</v>
      </c>
      <c r="J25" s="27" t="str">
        <f>IF('Rekapitulace stavby'!AN19="","",'Rekapitulace stavby'!AN19)</f>
        <v/>
      </c>
      <c r="K25" s="38"/>
      <c r="L25" s="55"/>
      <c r="S25" s="38"/>
      <c r="T25" s="38"/>
      <c r="U25" s="38"/>
      <c r="V25" s="38"/>
      <c r="W25" s="38"/>
      <c r="X25" s="38"/>
      <c r="Y25" s="38"/>
      <c r="Z25" s="38"/>
      <c r="AA25" s="38"/>
      <c r="AB25" s="38"/>
      <c r="AC25" s="38"/>
      <c r="AD25" s="38"/>
      <c r="AE25" s="38"/>
    </row>
    <row r="26" s="2" customFormat="1" ht="18" customHeight="1">
      <c r="A26" s="38"/>
      <c r="B26" s="39"/>
      <c r="C26" s="38"/>
      <c r="D26" s="38"/>
      <c r="E26" s="27" t="str">
        <f>IF('Rekapitulace stavby'!E20="","",'Rekapitulace stavby'!E20)</f>
        <v xml:space="preserve"> </v>
      </c>
      <c r="F26" s="38"/>
      <c r="G26" s="38"/>
      <c r="H26" s="38"/>
      <c r="I26" s="32" t="s">
        <v>27</v>
      </c>
      <c r="J26" s="27" t="str">
        <f>IF('Rekapitulace stavby'!AN20="","",'Rekapitulace stavby'!AN20)</f>
        <v/>
      </c>
      <c r="K26" s="38"/>
      <c r="L26" s="55"/>
      <c r="S26" s="38"/>
      <c r="T26" s="38"/>
      <c r="U26" s="38"/>
      <c r="V26" s="38"/>
      <c r="W26" s="38"/>
      <c r="X26" s="38"/>
      <c r="Y26" s="38"/>
      <c r="Z26" s="38"/>
      <c r="AA26" s="38"/>
      <c r="AB26" s="38"/>
      <c r="AC26" s="38"/>
      <c r="AD26" s="38"/>
      <c r="AE26" s="38"/>
    </row>
    <row r="27" s="2" customFormat="1" ht="6.96" customHeight="1">
      <c r="A27" s="38"/>
      <c r="B27" s="39"/>
      <c r="C27" s="38"/>
      <c r="D27" s="38"/>
      <c r="E27" s="38"/>
      <c r="F27" s="38"/>
      <c r="G27" s="38"/>
      <c r="H27" s="38"/>
      <c r="I27" s="38"/>
      <c r="J27" s="38"/>
      <c r="K27" s="38"/>
      <c r="L27" s="55"/>
      <c r="S27" s="38"/>
      <c r="T27" s="38"/>
      <c r="U27" s="38"/>
      <c r="V27" s="38"/>
      <c r="W27" s="38"/>
      <c r="X27" s="38"/>
      <c r="Y27" s="38"/>
      <c r="Z27" s="38"/>
      <c r="AA27" s="38"/>
      <c r="AB27" s="38"/>
      <c r="AC27" s="38"/>
      <c r="AD27" s="38"/>
      <c r="AE27" s="38"/>
    </row>
    <row r="28" s="2" customFormat="1" ht="12" customHeight="1">
      <c r="A28" s="38"/>
      <c r="B28" s="39"/>
      <c r="C28" s="38"/>
      <c r="D28" s="32" t="s">
        <v>37</v>
      </c>
      <c r="E28" s="38"/>
      <c r="F28" s="38"/>
      <c r="G28" s="38"/>
      <c r="H28" s="38"/>
      <c r="I28" s="38"/>
      <c r="J28" s="38"/>
      <c r="K28" s="38"/>
      <c r="L28" s="55"/>
      <c r="S28" s="38"/>
      <c r="T28" s="38"/>
      <c r="U28" s="38"/>
      <c r="V28" s="38"/>
      <c r="W28" s="38"/>
      <c r="X28" s="38"/>
      <c r="Y28" s="38"/>
      <c r="Z28" s="38"/>
      <c r="AA28" s="38"/>
      <c r="AB28" s="38"/>
      <c r="AC28" s="38"/>
      <c r="AD28" s="38"/>
      <c r="AE28" s="38"/>
    </row>
    <row r="29" s="8" customFormat="1" ht="16.5" customHeight="1">
      <c r="A29" s="130"/>
      <c r="B29" s="131"/>
      <c r="C29" s="130"/>
      <c r="D29" s="130"/>
      <c r="E29" s="36" t="s">
        <v>1</v>
      </c>
      <c r="F29" s="36"/>
      <c r="G29" s="36"/>
      <c r="H29" s="36"/>
      <c r="I29" s="130"/>
      <c r="J29" s="130"/>
      <c r="K29" s="130"/>
      <c r="L29" s="132"/>
      <c r="S29" s="130"/>
      <c r="T29" s="130"/>
      <c r="U29" s="130"/>
      <c r="V29" s="130"/>
      <c r="W29" s="130"/>
      <c r="X29" s="130"/>
      <c r="Y29" s="130"/>
      <c r="Z29" s="130"/>
      <c r="AA29" s="130"/>
      <c r="AB29" s="130"/>
      <c r="AC29" s="130"/>
      <c r="AD29" s="130"/>
      <c r="AE29" s="130"/>
    </row>
    <row r="30" s="2" customFormat="1" ht="6.96" customHeight="1">
      <c r="A30" s="38"/>
      <c r="B30" s="39"/>
      <c r="C30" s="38"/>
      <c r="D30" s="38"/>
      <c r="E30" s="38"/>
      <c r="F30" s="38"/>
      <c r="G30" s="38"/>
      <c r="H30" s="38"/>
      <c r="I30" s="38"/>
      <c r="J30" s="38"/>
      <c r="K30" s="38"/>
      <c r="L30" s="55"/>
      <c r="S30" s="38"/>
      <c r="T30" s="38"/>
      <c r="U30" s="38"/>
      <c r="V30" s="38"/>
      <c r="W30" s="38"/>
      <c r="X30" s="38"/>
      <c r="Y30" s="38"/>
      <c r="Z30" s="38"/>
      <c r="AA30" s="38"/>
      <c r="AB30" s="38"/>
      <c r="AC30" s="38"/>
      <c r="AD30" s="38"/>
      <c r="AE30" s="38"/>
    </row>
    <row r="31" s="2" customFormat="1" ht="6.96" customHeight="1">
      <c r="A31" s="38"/>
      <c r="B31" s="39"/>
      <c r="C31" s="38"/>
      <c r="D31" s="90"/>
      <c r="E31" s="90"/>
      <c r="F31" s="90"/>
      <c r="G31" s="90"/>
      <c r="H31" s="90"/>
      <c r="I31" s="90"/>
      <c r="J31" s="90"/>
      <c r="K31" s="90"/>
      <c r="L31" s="55"/>
      <c r="S31" s="38"/>
      <c r="T31" s="38"/>
      <c r="U31" s="38"/>
      <c r="V31" s="38"/>
      <c r="W31" s="38"/>
      <c r="X31" s="38"/>
      <c r="Y31" s="38"/>
      <c r="Z31" s="38"/>
      <c r="AA31" s="38"/>
      <c r="AB31" s="38"/>
      <c r="AC31" s="38"/>
      <c r="AD31" s="38"/>
      <c r="AE31" s="38"/>
    </row>
    <row r="32" s="2" customFormat="1" ht="25.44" customHeight="1">
      <c r="A32" s="38"/>
      <c r="B32" s="39"/>
      <c r="C32" s="38"/>
      <c r="D32" s="133" t="s">
        <v>39</v>
      </c>
      <c r="E32" s="38"/>
      <c r="F32" s="38"/>
      <c r="G32" s="38"/>
      <c r="H32" s="38"/>
      <c r="I32" s="38"/>
      <c r="J32" s="96">
        <f>ROUND(J131, 2)</f>
        <v>0</v>
      </c>
      <c r="K32" s="38"/>
      <c r="L32" s="55"/>
      <c r="S32" s="38"/>
      <c r="T32" s="38"/>
      <c r="U32" s="38"/>
      <c r="V32" s="38"/>
      <c r="W32" s="38"/>
      <c r="X32" s="38"/>
      <c r="Y32" s="38"/>
      <c r="Z32" s="38"/>
      <c r="AA32" s="38"/>
      <c r="AB32" s="38"/>
      <c r="AC32" s="38"/>
      <c r="AD32" s="38"/>
      <c r="AE32" s="38"/>
    </row>
    <row r="33" s="2" customFormat="1" ht="6.96" customHeight="1">
      <c r="A33" s="38"/>
      <c r="B33" s="39"/>
      <c r="C33" s="38"/>
      <c r="D33" s="90"/>
      <c r="E33" s="90"/>
      <c r="F33" s="90"/>
      <c r="G33" s="90"/>
      <c r="H33" s="90"/>
      <c r="I33" s="90"/>
      <c r="J33" s="90"/>
      <c r="K33" s="90"/>
      <c r="L33" s="55"/>
      <c r="S33" s="38"/>
      <c r="T33" s="38"/>
      <c r="U33" s="38"/>
      <c r="V33" s="38"/>
      <c r="W33" s="38"/>
      <c r="X33" s="38"/>
      <c r="Y33" s="38"/>
      <c r="Z33" s="38"/>
      <c r="AA33" s="38"/>
      <c r="AB33" s="38"/>
      <c r="AC33" s="38"/>
      <c r="AD33" s="38"/>
      <c r="AE33" s="38"/>
    </row>
    <row r="34" s="2" customFormat="1" ht="14.4" customHeight="1">
      <c r="A34" s="38"/>
      <c r="B34" s="39"/>
      <c r="C34" s="38"/>
      <c r="D34" s="38"/>
      <c r="E34" s="38"/>
      <c r="F34" s="43" t="s">
        <v>41</v>
      </c>
      <c r="G34" s="38"/>
      <c r="H34" s="38"/>
      <c r="I34" s="43" t="s">
        <v>40</v>
      </c>
      <c r="J34" s="43" t="s">
        <v>42</v>
      </c>
      <c r="K34" s="38"/>
      <c r="L34" s="55"/>
      <c r="S34" s="38"/>
      <c r="T34" s="38"/>
      <c r="U34" s="38"/>
      <c r="V34" s="38"/>
      <c r="W34" s="38"/>
      <c r="X34" s="38"/>
      <c r="Y34" s="38"/>
      <c r="Z34" s="38"/>
      <c r="AA34" s="38"/>
      <c r="AB34" s="38"/>
      <c r="AC34" s="38"/>
      <c r="AD34" s="38"/>
      <c r="AE34" s="38"/>
    </row>
    <row r="35" s="2" customFormat="1" ht="14.4" customHeight="1">
      <c r="A35" s="38"/>
      <c r="B35" s="39"/>
      <c r="C35" s="38"/>
      <c r="D35" s="134" t="s">
        <v>43</v>
      </c>
      <c r="E35" s="32" t="s">
        <v>44</v>
      </c>
      <c r="F35" s="135">
        <f>ROUND((SUM(BE131:BE191)),  2)</f>
        <v>0</v>
      </c>
      <c r="G35" s="38"/>
      <c r="H35" s="38"/>
      <c r="I35" s="136">
        <v>0.20999999999999999</v>
      </c>
      <c r="J35" s="135">
        <f>ROUND(((SUM(BE131:BE191))*I35),  2)</f>
        <v>0</v>
      </c>
      <c r="K35" s="38"/>
      <c r="L35" s="55"/>
      <c r="S35" s="38"/>
      <c r="T35" s="38"/>
      <c r="U35" s="38"/>
      <c r="V35" s="38"/>
      <c r="W35" s="38"/>
      <c r="X35" s="38"/>
      <c r="Y35" s="38"/>
      <c r="Z35" s="38"/>
      <c r="AA35" s="38"/>
      <c r="AB35" s="38"/>
      <c r="AC35" s="38"/>
      <c r="AD35" s="38"/>
      <c r="AE35" s="38"/>
    </row>
    <row r="36" s="2" customFormat="1" ht="14.4" customHeight="1">
      <c r="A36" s="38"/>
      <c r="B36" s="39"/>
      <c r="C36" s="38"/>
      <c r="D36" s="38"/>
      <c r="E36" s="32" t="s">
        <v>45</v>
      </c>
      <c r="F36" s="135">
        <f>ROUND((SUM(BF131:BF191)),  2)</f>
        <v>0</v>
      </c>
      <c r="G36" s="38"/>
      <c r="H36" s="38"/>
      <c r="I36" s="136">
        <v>0.14999999999999999</v>
      </c>
      <c r="J36" s="135">
        <f>ROUND(((SUM(BF131:BF191))*I36),  2)</f>
        <v>0</v>
      </c>
      <c r="K36" s="38"/>
      <c r="L36" s="55"/>
      <c r="S36" s="38"/>
      <c r="T36" s="38"/>
      <c r="U36" s="38"/>
      <c r="V36" s="38"/>
      <c r="W36" s="38"/>
      <c r="X36" s="38"/>
      <c r="Y36" s="38"/>
      <c r="Z36" s="38"/>
      <c r="AA36" s="38"/>
      <c r="AB36" s="38"/>
      <c r="AC36" s="38"/>
      <c r="AD36" s="38"/>
      <c r="AE36" s="38"/>
    </row>
    <row r="37" hidden="1" s="2" customFormat="1" ht="14.4" customHeight="1">
      <c r="A37" s="38"/>
      <c r="B37" s="39"/>
      <c r="C37" s="38"/>
      <c r="D37" s="38"/>
      <c r="E37" s="32" t="s">
        <v>46</v>
      </c>
      <c r="F37" s="135">
        <f>ROUND((SUM(BG131:BG191)),  2)</f>
        <v>0</v>
      </c>
      <c r="G37" s="38"/>
      <c r="H37" s="38"/>
      <c r="I37" s="136">
        <v>0.20999999999999999</v>
      </c>
      <c r="J37" s="135">
        <f>0</f>
        <v>0</v>
      </c>
      <c r="K37" s="38"/>
      <c r="L37" s="55"/>
      <c r="S37" s="38"/>
      <c r="T37" s="38"/>
      <c r="U37" s="38"/>
      <c r="V37" s="38"/>
      <c r="W37" s="38"/>
      <c r="X37" s="38"/>
      <c r="Y37" s="38"/>
      <c r="Z37" s="38"/>
      <c r="AA37" s="38"/>
      <c r="AB37" s="38"/>
      <c r="AC37" s="38"/>
      <c r="AD37" s="38"/>
      <c r="AE37" s="38"/>
    </row>
    <row r="38" hidden="1" s="2" customFormat="1" ht="14.4" customHeight="1">
      <c r="A38" s="38"/>
      <c r="B38" s="39"/>
      <c r="C38" s="38"/>
      <c r="D38" s="38"/>
      <c r="E38" s="32" t="s">
        <v>47</v>
      </c>
      <c r="F38" s="135">
        <f>ROUND((SUM(BH131:BH191)),  2)</f>
        <v>0</v>
      </c>
      <c r="G38" s="38"/>
      <c r="H38" s="38"/>
      <c r="I38" s="136">
        <v>0.14999999999999999</v>
      </c>
      <c r="J38" s="135">
        <f>0</f>
        <v>0</v>
      </c>
      <c r="K38" s="38"/>
      <c r="L38" s="55"/>
      <c r="S38" s="38"/>
      <c r="T38" s="38"/>
      <c r="U38" s="38"/>
      <c r="V38" s="38"/>
      <c r="W38" s="38"/>
      <c r="X38" s="38"/>
      <c r="Y38" s="38"/>
      <c r="Z38" s="38"/>
      <c r="AA38" s="38"/>
      <c r="AB38" s="38"/>
      <c r="AC38" s="38"/>
      <c r="AD38" s="38"/>
      <c r="AE38" s="38"/>
    </row>
    <row r="39" hidden="1" s="2" customFormat="1" ht="14.4" customHeight="1">
      <c r="A39" s="38"/>
      <c r="B39" s="39"/>
      <c r="C39" s="38"/>
      <c r="D39" s="38"/>
      <c r="E39" s="32" t="s">
        <v>48</v>
      </c>
      <c r="F39" s="135">
        <f>ROUND((SUM(BI131:BI191)),  2)</f>
        <v>0</v>
      </c>
      <c r="G39" s="38"/>
      <c r="H39" s="38"/>
      <c r="I39" s="136">
        <v>0</v>
      </c>
      <c r="J39" s="135">
        <f>0</f>
        <v>0</v>
      </c>
      <c r="K39" s="38"/>
      <c r="L39" s="55"/>
      <c r="S39" s="38"/>
      <c r="T39" s="38"/>
      <c r="U39" s="38"/>
      <c r="V39" s="38"/>
      <c r="W39" s="38"/>
      <c r="X39" s="38"/>
      <c r="Y39" s="38"/>
      <c r="Z39" s="38"/>
      <c r="AA39" s="38"/>
      <c r="AB39" s="38"/>
      <c r="AC39" s="38"/>
      <c r="AD39" s="38"/>
      <c r="AE39" s="38"/>
    </row>
    <row r="40" s="2" customFormat="1" ht="6.96" customHeight="1">
      <c r="A40" s="38"/>
      <c r="B40" s="39"/>
      <c r="C40" s="38"/>
      <c r="D40" s="38"/>
      <c r="E40" s="38"/>
      <c r="F40" s="38"/>
      <c r="G40" s="38"/>
      <c r="H40" s="38"/>
      <c r="I40" s="38"/>
      <c r="J40" s="38"/>
      <c r="K40" s="38"/>
      <c r="L40" s="55"/>
      <c r="S40" s="38"/>
      <c r="T40" s="38"/>
      <c r="U40" s="38"/>
      <c r="V40" s="38"/>
      <c r="W40" s="38"/>
      <c r="X40" s="38"/>
      <c r="Y40" s="38"/>
      <c r="Z40" s="38"/>
      <c r="AA40" s="38"/>
      <c r="AB40" s="38"/>
      <c r="AC40" s="38"/>
      <c r="AD40" s="38"/>
      <c r="AE40" s="38"/>
    </row>
    <row r="41" s="2" customFormat="1" ht="25.44" customHeight="1">
      <c r="A41" s="38"/>
      <c r="B41" s="39"/>
      <c r="C41" s="137"/>
      <c r="D41" s="138" t="s">
        <v>49</v>
      </c>
      <c r="E41" s="81"/>
      <c r="F41" s="81"/>
      <c r="G41" s="139" t="s">
        <v>50</v>
      </c>
      <c r="H41" s="140" t="s">
        <v>51</v>
      </c>
      <c r="I41" s="81"/>
      <c r="J41" s="141">
        <f>SUM(J32:J39)</f>
        <v>0</v>
      </c>
      <c r="K41" s="142"/>
      <c r="L41" s="55"/>
      <c r="S41" s="38"/>
      <c r="T41" s="38"/>
      <c r="U41" s="38"/>
      <c r="V41" s="38"/>
      <c r="W41" s="38"/>
      <c r="X41" s="38"/>
      <c r="Y41" s="38"/>
      <c r="Z41" s="38"/>
      <c r="AA41" s="38"/>
      <c r="AB41" s="38"/>
      <c r="AC41" s="38"/>
      <c r="AD41" s="38"/>
      <c r="AE41" s="38"/>
    </row>
    <row r="42" s="2" customFormat="1" ht="14.4" customHeight="1">
      <c r="A42" s="38"/>
      <c r="B42" s="39"/>
      <c r="C42" s="38"/>
      <c r="D42" s="38"/>
      <c r="E42" s="38"/>
      <c r="F42" s="38"/>
      <c r="G42" s="38"/>
      <c r="H42" s="38"/>
      <c r="I42" s="38"/>
      <c r="J42" s="38"/>
      <c r="K42" s="38"/>
      <c r="L42" s="55"/>
      <c r="S42" s="38"/>
      <c r="T42" s="38"/>
      <c r="U42" s="38"/>
      <c r="V42" s="38"/>
      <c r="W42" s="38"/>
      <c r="X42" s="38"/>
      <c r="Y42" s="38"/>
      <c r="Z42" s="38"/>
      <c r="AA42" s="38"/>
      <c r="AB42" s="38"/>
      <c r="AC42" s="38"/>
      <c r="AD42" s="38"/>
      <c r="AE42" s="38"/>
    </row>
    <row r="43" s="1" customFormat="1" ht="14.4" customHeight="1">
      <c r="B43" s="22"/>
      <c r="L43" s="22"/>
    </row>
    <row r="44" s="1" customFormat="1" ht="14.4" customHeight="1">
      <c r="B44" s="22"/>
      <c r="L44" s="22"/>
    </row>
    <row r="45" s="1" customFormat="1" ht="14.4" customHeight="1">
      <c r="B45" s="22"/>
      <c r="L45" s="22"/>
    </row>
    <row r="46" s="1" customFormat="1" ht="14.4" customHeight="1">
      <c r="B46" s="22"/>
      <c r="L46" s="22"/>
    </row>
    <row r="47" s="1" customFormat="1" ht="14.4" customHeight="1">
      <c r="B47" s="22"/>
      <c r="L47" s="22"/>
    </row>
    <row r="48" s="1" customFormat="1" ht="14.4" customHeight="1">
      <c r="B48" s="22"/>
      <c r="L48" s="22"/>
    </row>
    <row r="49" s="1" customFormat="1" ht="14.4" customHeight="1">
      <c r="B49" s="22"/>
      <c r="L49" s="22"/>
    </row>
    <row r="50" s="2" customFormat="1" ht="14.4" customHeight="1">
      <c r="B50" s="55"/>
      <c r="D50" s="56" t="s">
        <v>52</v>
      </c>
      <c r="E50" s="57"/>
      <c r="F50" s="57"/>
      <c r="G50" s="56" t="s">
        <v>53</v>
      </c>
      <c r="H50" s="57"/>
      <c r="I50" s="57"/>
      <c r="J50" s="57"/>
      <c r="K50" s="57"/>
      <c r="L50" s="55"/>
    </row>
    <row r="51">
      <c r="B51" s="22"/>
      <c r="L51" s="22"/>
    </row>
    <row r="52">
      <c r="B52" s="22"/>
      <c r="L52" s="22"/>
    </row>
    <row r="53">
      <c r="B53" s="22"/>
      <c r="L53" s="22"/>
    </row>
    <row r="54">
      <c r="B54" s="22"/>
      <c r="L54" s="22"/>
    </row>
    <row r="55">
      <c r="B55" s="22"/>
      <c r="L55" s="22"/>
    </row>
    <row r="56">
      <c r="B56" s="22"/>
      <c r="L56" s="22"/>
    </row>
    <row r="57">
      <c r="B57" s="22"/>
      <c r="L57" s="22"/>
    </row>
    <row r="58">
      <c r="B58" s="22"/>
      <c r="L58" s="22"/>
    </row>
    <row r="59">
      <c r="B59" s="22"/>
      <c r="L59" s="22"/>
    </row>
    <row r="60">
      <c r="B60" s="22"/>
      <c r="L60" s="22"/>
    </row>
    <row r="61" s="2" customFormat="1">
      <c r="A61" s="38"/>
      <c r="B61" s="39"/>
      <c r="C61" s="38"/>
      <c r="D61" s="58" t="s">
        <v>54</v>
      </c>
      <c r="E61" s="41"/>
      <c r="F61" s="143" t="s">
        <v>55</v>
      </c>
      <c r="G61" s="58" t="s">
        <v>54</v>
      </c>
      <c r="H61" s="41"/>
      <c r="I61" s="41"/>
      <c r="J61" s="144" t="s">
        <v>55</v>
      </c>
      <c r="K61" s="41"/>
      <c r="L61" s="55"/>
      <c r="S61" s="38"/>
      <c r="T61" s="38"/>
      <c r="U61" s="38"/>
      <c r="V61" s="38"/>
      <c r="W61" s="38"/>
      <c r="X61" s="38"/>
      <c r="Y61" s="38"/>
      <c r="Z61" s="38"/>
      <c r="AA61" s="38"/>
      <c r="AB61" s="38"/>
      <c r="AC61" s="38"/>
      <c r="AD61" s="38"/>
      <c r="AE61" s="38"/>
    </row>
    <row r="62">
      <c r="B62" s="22"/>
      <c r="L62" s="22"/>
    </row>
    <row r="63">
      <c r="B63" s="22"/>
      <c r="L63" s="22"/>
    </row>
    <row r="64">
      <c r="B64" s="22"/>
      <c r="L64" s="22"/>
    </row>
    <row r="65" s="2" customFormat="1">
      <c r="A65" s="38"/>
      <c r="B65" s="39"/>
      <c r="C65" s="38"/>
      <c r="D65" s="56" t="s">
        <v>56</v>
      </c>
      <c r="E65" s="59"/>
      <c r="F65" s="59"/>
      <c r="G65" s="56" t="s">
        <v>57</v>
      </c>
      <c r="H65" s="59"/>
      <c r="I65" s="59"/>
      <c r="J65" s="59"/>
      <c r="K65" s="59"/>
      <c r="L65" s="55"/>
      <c r="S65" s="38"/>
      <c r="T65" s="38"/>
      <c r="U65" s="38"/>
      <c r="V65" s="38"/>
      <c r="W65" s="38"/>
      <c r="X65" s="38"/>
      <c r="Y65" s="38"/>
      <c r="Z65" s="38"/>
      <c r="AA65" s="38"/>
      <c r="AB65" s="38"/>
      <c r="AC65" s="38"/>
      <c r="AD65" s="38"/>
      <c r="AE65" s="38"/>
    </row>
    <row r="66">
      <c r="B66" s="22"/>
      <c r="L66" s="22"/>
    </row>
    <row r="67">
      <c r="B67" s="22"/>
      <c r="L67" s="22"/>
    </row>
    <row r="68">
      <c r="B68" s="22"/>
      <c r="L68" s="22"/>
    </row>
    <row r="69">
      <c r="B69" s="22"/>
      <c r="L69" s="22"/>
    </row>
    <row r="70">
      <c r="B70" s="22"/>
      <c r="L70" s="22"/>
    </row>
    <row r="71">
      <c r="B71" s="22"/>
      <c r="L71" s="22"/>
    </row>
    <row r="72">
      <c r="B72" s="22"/>
      <c r="L72" s="22"/>
    </row>
    <row r="73">
      <c r="B73" s="22"/>
      <c r="L73" s="22"/>
    </row>
    <row r="74">
      <c r="B74" s="22"/>
      <c r="L74" s="22"/>
    </row>
    <row r="75">
      <c r="B75" s="22"/>
      <c r="L75" s="22"/>
    </row>
    <row r="76" s="2" customFormat="1">
      <c r="A76" s="38"/>
      <c r="B76" s="39"/>
      <c r="C76" s="38"/>
      <c r="D76" s="58" t="s">
        <v>54</v>
      </c>
      <c r="E76" s="41"/>
      <c r="F76" s="143" t="s">
        <v>55</v>
      </c>
      <c r="G76" s="58" t="s">
        <v>54</v>
      </c>
      <c r="H76" s="41"/>
      <c r="I76" s="41"/>
      <c r="J76" s="144" t="s">
        <v>55</v>
      </c>
      <c r="K76" s="41"/>
      <c r="L76" s="55"/>
      <c r="S76" s="38"/>
      <c r="T76" s="38"/>
      <c r="U76" s="38"/>
      <c r="V76" s="38"/>
      <c r="W76" s="38"/>
      <c r="X76" s="38"/>
      <c r="Y76" s="38"/>
      <c r="Z76" s="38"/>
      <c r="AA76" s="38"/>
      <c r="AB76" s="38"/>
      <c r="AC76" s="38"/>
      <c r="AD76" s="38"/>
      <c r="AE76" s="38"/>
    </row>
    <row r="77" s="2" customFormat="1" ht="14.4" customHeight="1">
      <c r="A77" s="38"/>
      <c r="B77" s="60"/>
      <c r="C77" s="61"/>
      <c r="D77" s="61"/>
      <c r="E77" s="61"/>
      <c r="F77" s="61"/>
      <c r="G77" s="61"/>
      <c r="H77" s="61"/>
      <c r="I77" s="61"/>
      <c r="J77" s="61"/>
      <c r="K77" s="61"/>
      <c r="L77" s="55"/>
      <c r="S77" s="38"/>
      <c r="T77" s="38"/>
      <c r="U77" s="38"/>
      <c r="V77" s="38"/>
      <c r="W77" s="38"/>
      <c r="X77" s="38"/>
      <c r="Y77" s="38"/>
      <c r="Z77" s="38"/>
      <c r="AA77" s="38"/>
      <c r="AB77" s="38"/>
      <c r="AC77" s="38"/>
      <c r="AD77" s="38"/>
      <c r="AE77" s="38"/>
    </row>
    <row r="81" s="2" customFormat="1" ht="6.96" customHeight="1">
      <c r="A81" s="38"/>
      <c r="B81" s="62"/>
      <c r="C81" s="63"/>
      <c r="D81" s="63"/>
      <c r="E81" s="63"/>
      <c r="F81" s="63"/>
      <c r="G81" s="63"/>
      <c r="H81" s="63"/>
      <c r="I81" s="63"/>
      <c r="J81" s="63"/>
      <c r="K81" s="63"/>
      <c r="L81" s="55"/>
      <c r="S81" s="38"/>
      <c r="T81" s="38"/>
      <c r="U81" s="38"/>
      <c r="V81" s="38"/>
      <c r="W81" s="38"/>
      <c r="X81" s="38"/>
      <c r="Y81" s="38"/>
      <c r="Z81" s="38"/>
      <c r="AA81" s="38"/>
      <c r="AB81" s="38"/>
      <c r="AC81" s="38"/>
      <c r="AD81" s="38"/>
      <c r="AE81" s="38"/>
    </row>
    <row r="82" s="2" customFormat="1" ht="24.96" customHeight="1">
      <c r="A82" s="38"/>
      <c r="B82" s="39"/>
      <c r="C82" s="23" t="s">
        <v>176</v>
      </c>
      <c r="D82" s="38"/>
      <c r="E82" s="38"/>
      <c r="F82" s="38"/>
      <c r="G82" s="38"/>
      <c r="H82" s="38"/>
      <c r="I82" s="38"/>
      <c r="J82" s="38"/>
      <c r="K82" s="38"/>
      <c r="L82" s="55"/>
      <c r="S82" s="38"/>
      <c r="T82" s="38"/>
      <c r="U82" s="38"/>
      <c r="V82" s="38"/>
      <c r="W82" s="38"/>
      <c r="X82" s="38"/>
      <c r="Y82" s="38"/>
      <c r="Z82" s="38"/>
      <c r="AA82" s="38"/>
      <c r="AB82" s="38"/>
      <c r="AC82" s="38"/>
      <c r="AD82" s="38"/>
      <c r="AE82" s="38"/>
    </row>
    <row r="83" s="2" customFormat="1" ht="6.96" customHeight="1">
      <c r="A83" s="38"/>
      <c r="B83" s="39"/>
      <c r="C83" s="38"/>
      <c r="D83" s="38"/>
      <c r="E83" s="38"/>
      <c r="F83" s="38"/>
      <c r="G83" s="38"/>
      <c r="H83" s="38"/>
      <c r="I83" s="38"/>
      <c r="J83" s="38"/>
      <c r="K83" s="38"/>
      <c r="L83" s="55"/>
      <c r="S83" s="38"/>
      <c r="T83" s="38"/>
      <c r="U83" s="38"/>
      <c r="V83" s="38"/>
      <c r="W83" s="38"/>
      <c r="X83" s="38"/>
      <c r="Y83" s="38"/>
      <c r="Z83" s="38"/>
      <c r="AA83" s="38"/>
      <c r="AB83" s="38"/>
      <c r="AC83" s="38"/>
      <c r="AD83" s="38"/>
      <c r="AE83" s="38"/>
    </row>
    <row r="84" s="2" customFormat="1" ht="12" customHeight="1">
      <c r="A84" s="38"/>
      <c r="B84" s="39"/>
      <c r="C84" s="32" t="s">
        <v>15</v>
      </c>
      <c r="D84" s="38"/>
      <c r="E84" s="38"/>
      <c r="F84" s="38"/>
      <c r="G84" s="38"/>
      <c r="H84" s="38"/>
      <c r="I84" s="38"/>
      <c r="J84" s="38"/>
      <c r="K84" s="38"/>
      <c r="L84" s="55"/>
      <c r="S84" s="38"/>
      <c r="T84" s="38"/>
      <c r="U84" s="38"/>
      <c r="V84" s="38"/>
      <c r="W84" s="38"/>
      <c r="X84" s="38"/>
      <c r="Y84" s="38"/>
      <c r="Z84" s="38"/>
      <c r="AA84" s="38"/>
      <c r="AB84" s="38"/>
      <c r="AC84" s="38"/>
      <c r="AD84" s="38"/>
      <c r="AE84" s="38"/>
    </row>
    <row r="85" s="2" customFormat="1" ht="16.5" customHeight="1">
      <c r="A85" s="38"/>
      <c r="B85" s="39"/>
      <c r="C85" s="38"/>
      <c r="D85" s="38"/>
      <c r="E85" s="129" t="str">
        <f>E7</f>
        <v>SN Žireč</v>
      </c>
      <c r="F85" s="32"/>
      <c r="G85" s="32"/>
      <c r="H85" s="32"/>
      <c r="I85" s="38"/>
      <c r="J85" s="38"/>
      <c r="K85" s="38"/>
      <c r="L85" s="55"/>
      <c r="S85" s="38"/>
      <c r="T85" s="38"/>
      <c r="U85" s="38"/>
      <c r="V85" s="38"/>
      <c r="W85" s="38"/>
      <c r="X85" s="38"/>
      <c r="Y85" s="38"/>
      <c r="Z85" s="38"/>
      <c r="AA85" s="38"/>
      <c r="AB85" s="38"/>
      <c r="AC85" s="38"/>
      <c r="AD85" s="38"/>
      <c r="AE85" s="38"/>
    </row>
    <row r="86" s="1" customFormat="1" ht="12" customHeight="1">
      <c r="B86" s="22"/>
      <c r="C86" s="32" t="s">
        <v>171</v>
      </c>
      <c r="L86" s="22"/>
    </row>
    <row r="87" s="2" customFormat="1" ht="16.5" customHeight="1">
      <c r="A87" s="38"/>
      <c r="B87" s="39"/>
      <c r="C87" s="38"/>
      <c r="D87" s="38"/>
      <c r="E87" s="129" t="s">
        <v>740</v>
      </c>
      <c r="F87" s="38"/>
      <c r="G87" s="38"/>
      <c r="H87" s="38"/>
      <c r="I87" s="38"/>
      <c r="J87" s="38"/>
      <c r="K87" s="38"/>
      <c r="L87" s="55"/>
      <c r="S87" s="38"/>
      <c r="T87" s="38"/>
      <c r="U87" s="38"/>
      <c r="V87" s="38"/>
      <c r="W87" s="38"/>
      <c r="X87" s="38"/>
      <c r="Y87" s="38"/>
      <c r="Z87" s="38"/>
      <c r="AA87" s="38"/>
      <c r="AB87" s="38"/>
      <c r="AC87" s="38"/>
      <c r="AD87" s="38"/>
      <c r="AE87" s="38"/>
    </row>
    <row r="88" s="2" customFormat="1" ht="12" customHeight="1">
      <c r="A88" s="38"/>
      <c r="B88" s="39"/>
      <c r="C88" s="32" t="s">
        <v>173</v>
      </c>
      <c r="D88" s="38"/>
      <c r="E88" s="38"/>
      <c r="F88" s="38"/>
      <c r="G88" s="38"/>
      <c r="H88" s="38"/>
      <c r="I88" s="38"/>
      <c r="J88" s="38"/>
      <c r="K88" s="38"/>
      <c r="L88" s="55"/>
      <c r="S88" s="38"/>
      <c r="T88" s="38"/>
      <c r="U88" s="38"/>
      <c r="V88" s="38"/>
      <c r="W88" s="38"/>
      <c r="X88" s="38"/>
      <c r="Y88" s="38"/>
      <c r="Z88" s="38"/>
      <c r="AA88" s="38"/>
      <c r="AB88" s="38"/>
      <c r="AC88" s="38"/>
      <c r="AD88" s="38"/>
      <c r="AE88" s="38"/>
    </row>
    <row r="89" s="2" customFormat="1" ht="16.5" customHeight="1">
      <c r="A89" s="38"/>
      <c r="B89" s="39"/>
      <c r="C89" s="38"/>
      <c r="D89" s="38"/>
      <c r="E89" s="67" t="str">
        <f>E11</f>
        <v>SO 03.3 - Měřící prvky</v>
      </c>
      <c r="F89" s="38"/>
      <c r="G89" s="38"/>
      <c r="H89" s="38"/>
      <c r="I89" s="38"/>
      <c r="J89" s="38"/>
      <c r="K89" s="38"/>
      <c r="L89" s="55"/>
      <c r="S89" s="38"/>
      <c r="T89" s="38"/>
      <c r="U89" s="38"/>
      <c r="V89" s="38"/>
      <c r="W89" s="38"/>
      <c r="X89" s="38"/>
      <c r="Y89" s="38"/>
      <c r="Z89" s="38"/>
      <c r="AA89" s="38"/>
      <c r="AB89" s="38"/>
      <c r="AC89" s="38"/>
      <c r="AD89" s="38"/>
      <c r="AE89" s="38"/>
    </row>
    <row r="90" s="2" customFormat="1" ht="6.96" customHeight="1">
      <c r="A90" s="38"/>
      <c r="B90" s="39"/>
      <c r="C90" s="38"/>
      <c r="D90" s="38"/>
      <c r="E90" s="38"/>
      <c r="F90" s="38"/>
      <c r="G90" s="38"/>
      <c r="H90" s="38"/>
      <c r="I90" s="38"/>
      <c r="J90" s="38"/>
      <c r="K90" s="38"/>
      <c r="L90" s="55"/>
      <c r="S90" s="38"/>
      <c r="T90" s="38"/>
      <c r="U90" s="38"/>
      <c r="V90" s="38"/>
      <c r="W90" s="38"/>
      <c r="X90" s="38"/>
      <c r="Y90" s="38"/>
      <c r="Z90" s="38"/>
      <c r="AA90" s="38"/>
      <c r="AB90" s="38"/>
      <c r="AC90" s="38"/>
      <c r="AD90" s="38"/>
      <c r="AE90" s="38"/>
    </row>
    <row r="91" s="2" customFormat="1" ht="12" customHeight="1">
      <c r="A91" s="38"/>
      <c r="B91" s="39"/>
      <c r="C91" s="32" t="s">
        <v>19</v>
      </c>
      <c r="D91" s="38"/>
      <c r="E91" s="38"/>
      <c r="F91" s="27" t="str">
        <f>F14</f>
        <v xml:space="preserve"> </v>
      </c>
      <c r="G91" s="38"/>
      <c r="H91" s="38"/>
      <c r="I91" s="32" t="s">
        <v>21</v>
      </c>
      <c r="J91" s="69" t="str">
        <f>IF(J14="","",J14)</f>
        <v>17. 12. 2018</v>
      </c>
      <c r="K91" s="38"/>
      <c r="L91" s="55"/>
      <c r="S91" s="38"/>
      <c r="T91" s="38"/>
      <c r="U91" s="38"/>
      <c r="V91" s="38"/>
      <c r="W91" s="38"/>
      <c r="X91" s="38"/>
      <c r="Y91" s="38"/>
      <c r="Z91" s="38"/>
      <c r="AA91" s="38"/>
      <c r="AB91" s="38"/>
      <c r="AC91" s="38"/>
      <c r="AD91" s="38"/>
      <c r="AE91" s="38"/>
    </row>
    <row r="92" s="2" customFormat="1" ht="6.96" customHeight="1">
      <c r="A92" s="38"/>
      <c r="B92" s="39"/>
      <c r="C92" s="38"/>
      <c r="D92" s="38"/>
      <c r="E92" s="38"/>
      <c r="F92" s="38"/>
      <c r="G92" s="38"/>
      <c r="H92" s="38"/>
      <c r="I92" s="38"/>
      <c r="J92" s="38"/>
      <c r="K92" s="38"/>
      <c r="L92" s="55"/>
      <c r="S92" s="38"/>
      <c r="T92" s="38"/>
      <c r="U92" s="38"/>
      <c r="V92" s="38"/>
      <c r="W92" s="38"/>
      <c r="X92" s="38"/>
      <c r="Y92" s="38"/>
      <c r="Z92" s="38"/>
      <c r="AA92" s="38"/>
      <c r="AB92" s="38"/>
      <c r="AC92" s="38"/>
      <c r="AD92" s="38"/>
      <c r="AE92" s="38"/>
    </row>
    <row r="93" s="2" customFormat="1" ht="25.65" customHeight="1">
      <c r="A93" s="38"/>
      <c r="B93" s="39"/>
      <c r="C93" s="32" t="s">
        <v>23</v>
      </c>
      <c r="D93" s="38"/>
      <c r="E93" s="38"/>
      <c r="F93" s="27" t="str">
        <f>E17</f>
        <v>Povodí Labe, státní podnik</v>
      </c>
      <c r="G93" s="38"/>
      <c r="H93" s="38"/>
      <c r="I93" s="32" t="s">
        <v>31</v>
      </c>
      <c r="J93" s="36" t="str">
        <f>E23</f>
        <v>Sweco Hydroprojekt a.s.</v>
      </c>
      <c r="K93" s="38"/>
      <c r="L93" s="55"/>
      <c r="S93" s="38"/>
      <c r="T93" s="38"/>
      <c r="U93" s="38"/>
      <c r="V93" s="38"/>
      <c r="W93" s="38"/>
      <c r="X93" s="38"/>
      <c r="Y93" s="38"/>
      <c r="Z93" s="38"/>
      <c r="AA93" s="38"/>
      <c r="AB93" s="38"/>
      <c r="AC93" s="38"/>
      <c r="AD93" s="38"/>
      <c r="AE93" s="38"/>
    </row>
    <row r="94" s="2" customFormat="1" ht="15.15" customHeight="1">
      <c r="A94" s="38"/>
      <c r="B94" s="39"/>
      <c r="C94" s="32" t="s">
        <v>29</v>
      </c>
      <c r="D94" s="38"/>
      <c r="E94" s="38"/>
      <c r="F94" s="27" t="str">
        <f>IF(E20="","",E20)</f>
        <v>Vyplň údaj</v>
      </c>
      <c r="G94" s="38"/>
      <c r="H94" s="38"/>
      <c r="I94" s="32" t="s">
        <v>36</v>
      </c>
      <c r="J94" s="36" t="str">
        <f>E26</f>
        <v xml:space="preserve"> </v>
      </c>
      <c r="K94" s="38"/>
      <c r="L94" s="55"/>
      <c r="S94" s="38"/>
      <c r="T94" s="38"/>
      <c r="U94" s="38"/>
      <c r="V94" s="38"/>
      <c r="W94" s="38"/>
      <c r="X94" s="38"/>
      <c r="Y94" s="38"/>
      <c r="Z94" s="38"/>
      <c r="AA94" s="38"/>
      <c r="AB94" s="38"/>
      <c r="AC94" s="38"/>
      <c r="AD94" s="38"/>
      <c r="AE94" s="38"/>
    </row>
    <row r="95" s="2" customFormat="1" ht="10.32" customHeight="1">
      <c r="A95" s="38"/>
      <c r="B95" s="39"/>
      <c r="C95" s="38"/>
      <c r="D95" s="38"/>
      <c r="E95" s="38"/>
      <c r="F95" s="38"/>
      <c r="G95" s="38"/>
      <c r="H95" s="38"/>
      <c r="I95" s="38"/>
      <c r="J95" s="38"/>
      <c r="K95" s="38"/>
      <c r="L95" s="55"/>
      <c r="S95" s="38"/>
      <c r="T95" s="38"/>
      <c r="U95" s="38"/>
      <c r="V95" s="38"/>
      <c r="W95" s="38"/>
      <c r="X95" s="38"/>
      <c r="Y95" s="38"/>
      <c r="Z95" s="38"/>
      <c r="AA95" s="38"/>
      <c r="AB95" s="38"/>
      <c r="AC95" s="38"/>
      <c r="AD95" s="38"/>
      <c r="AE95" s="38"/>
    </row>
    <row r="96" s="2" customFormat="1" ht="29.28" customHeight="1">
      <c r="A96" s="38"/>
      <c r="B96" s="39"/>
      <c r="C96" s="145" t="s">
        <v>177</v>
      </c>
      <c r="D96" s="137"/>
      <c r="E96" s="137"/>
      <c r="F96" s="137"/>
      <c r="G96" s="137"/>
      <c r="H96" s="137"/>
      <c r="I96" s="137"/>
      <c r="J96" s="146" t="s">
        <v>178</v>
      </c>
      <c r="K96" s="137"/>
      <c r="L96" s="55"/>
      <c r="S96" s="38"/>
      <c r="T96" s="38"/>
      <c r="U96" s="38"/>
      <c r="V96" s="38"/>
      <c r="W96" s="38"/>
      <c r="X96" s="38"/>
      <c r="Y96" s="38"/>
      <c r="Z96" s="38"/>
      <c r="AA96" s="38"/>
      <c r="AB96" s="38"/>
      <c r="AC96" s="38"/>
      <c r="AD96" s="38"/>
      <c r="AE96" s="38"/>
    </row>
    <row r="97" s="2" customFormat="1" ht="10.32" customHeight="1">
      <c r="A97" s="38"/>
      <c r="B97" s="39"/>
      <c r="C97" s="38"/>
      <c r="D97" s="38"/>
      <c r="E97" s="38"/>
      <c r="F97" s="38"/>
      <c r="G97" s="38"/>
      <c r="H97" s="38"/>
      <c r="I97" s="38"/>
      <c r="J97" s="38"/>
      <c r="K97" s="38"/>
      <c r="L97" s="55"/>
      <c r="S97" s="38"/>
      <c r="T97" s="38"/>
      <c r="U97" s="38"/>
      <c r="V97" s="38"/>
      <c r="W97" s="38"/>
      <c r="X97" s="38"/>
      <c r="Y97" s="38"/>
      <c r="Z97" s="38"/>
      <c r="AA97" s="38"/>
      <c r="AB97" s="38"/>
      <c r="AC97" s="38"/>
      <c r="AD97" s="38"/>
      <c r="AE97" s="38"/>
    </row>
    <row r="98" s="2" customFormat="1" ht="22.8" customHeight="1">
      <c r="A98" s="38"/>
      <c r="B98" s="39"/>
      <c r="C98" s="147" t="s">
        <v>179</v>
      </c>
      <c r="D98" s="38"/>
      <c r="E98" s="38"/>
      <c r="F98" s="38"/>
      <c r="G98" s="38"/>
      <c r="H98" s="38"/>
      <c r="I98" s="38"/>
      <c r="J98" s="96">
        <f>J131</f>
        <v>0</v>
      </c>
      <c r="K98" s="38"/>
      <c r="L98" s="55"/>
      <c r="S98" s="38"/>
      <c r="T98" s="38"/>
      <c r="U98" s="38"/>
      <c r="V98" s="38"/>
      <c r="W98" s="38"/>
      <c r="X98" s="38"/>
      <c r="Y98" s="38"/>
      <c r="Z98" s="38"/>
      <c r="AA98" s="38"/>
      <c r="AB98" s="38"/>
      <c r="AC98" s="38"/>
      <c r="AD98" s="38"/>
      <c r="AE98" s="38"/>
      <c r="AU98" s="19" t="s">
        <v>180</v>
      </c>
    </row>
    <row r="99" s="9" customFormat="1" ht="24.96" customHeight="1">
      <c r="A99" s="9"/>
      <c r="B99" s="148"/>
      <c r="C99" s="9"/>
      <c r="D99" s="149" t="s">
        <v>181</v>
      </c>
      <c r="E99" s="150"/>
      <c r="F99" s="150"/>
      <c r="G99" s="150"/>
      <c r="H99" s="150"/>
      <c r="I99" s="150"/>
      <c r="J99" s="151">
        <f>J132</f>
        <v>0</v>
      </c>
      <c r="K99" s="9"/>
      <c r="L99" s="148"/>
      <c r="S99" s="9"/>
      <c r="T99" s="9"/>
      <c r="U99" s="9"/>
      <c r="V99" s="9"/>
      <c r="W99" s="9"/>
      <c r="X99" s="9"/>
      <c r="Y99" s="9"/>
      <c r="Z99" s="9"/>
      <c r="AA99" s="9"/>
      <c r="AB99" s="9"/>
      <c r="AC99" s="9"/>
      <c r="AD99" s="9"/>
      <c r="AE99" s="9"/>
    </row>
    <row r="100" s="10" customFormat="1" ht="19.92" customHeight="1">
      <c r="A100" s="10"/>
      <c r="B100" s="152"/>
      <c r="C100" s="10"/>
      <c r="D100" s="153" t="s">
        <v>182</v>
      </c>
      <c r="E100" s="154"/>
      <c r="F100" s="154"/>
      <c r="G100" s="154"/>
      <c r="H100" s="154"/>
      <c r="I100" s="154"/>
      <c r="J100" s="155">
        <f>J133</f>
        <v>0</v>
      </c>
      <c r="K100" s="10"/>
      <c r="L100" s="152"/>
      <c r="S100" s="10"/>
      <c r="T100" s="10"/>
      <c r="U100" s="10"/>
      <c r="V100" s="10"/>
      <c r="W100" s="10"/>
      <c r="X100" s="10"/>
      <c r="Y100" s="10"/>
      <c r="Z100" s="10"/>
      <c r="AA100" s="10"/>
      <c r="AB100" s="10"/>
      <c r="AC100" s="10"/>
      <c r="AD100" s="10"/>
      <c r="AE100" s="10"/>
    </row>
    <row r="101" s="10" customFormat="1" ht="19.92" customHeight="1">
      <c r="A101" s="10"/>
      <c r="B101" s="152"/>
      <c r="C101" s="10"/>
      <c r="D101" s="153" t="s">
        <v>183</v>
      </c>
      <c r="E101" s="154"/>
      <c r="F101" s="154"/>
      <c r="G101" s="154"/>
      <c r="H101" s="154"/>
      <c r="I101" s="154"/>
      <c r="J101" s="155">
        <f>J146</f>
        <v>0</v>
      </c>
      <c r="K101" s="10"/>
      <c r="L101" s="152"/>
      <c r="S101" s="10"/>
      <c r="T101" s="10"/>
      <c r="U101" s="10"/>
      <c r="V101" s="10"/>
      <c r="W101" s="10"/>
      <c r="X101" s="10"/>
      <c r="Y101" s="10"/>
      <c r="Z101" s="10"/>
      <c r="AA101" s="10"/>
      <c r="AB101" s="10"/>
      <c r="AC101" s="10"/>
      <c r="AD101" s="10"/>
      <c r="AE101" s="10"/>
    </row>
    <row r="102" s="10" customFormat="1" ht="19.92" customHeight="1">
      <c r="A102" s="10"/>
      <c r="B102" s="152"/>
      <c r="C102" s="10"/>
      <c r="D102" s="153" t="s">
        <v>185</v>
      </c>
      <c r="E102" s="154"/>
      <c r="F102" s="154"/>
      <c r="G102" s="154"/>
      <c r="H102" s="154"/>
      <c r="I102" s="154"/>
      <c r="J102" s="155">
        <f>J152</f>
        <v>0</v>
      </c>
      <c r="K102" s="10"/>
      <c r="L102" s="152"/>
      <c r="S102" s="10"/>
      <c r="T102" s="10"/>
      <c r="U102" s="10"/>
      <c r="V102" s="10"/>
      <c r="W102" s="10"/>
      <c r="X102" s="10"/>
      <c r="Y102" s="10"/>
      <c r="Z102" s="10"/>
      <c r="AA102" s="10"/>
      <c r="AB102" s="10"/>
      <c r="AC102" s="10"/>
      <c r="AD102" s="10"/>
      <c r="AE102" s="10"/>
    </row>
    <row r="103" s="10" customFormat="1" ht="19.92" customHeight="1">
      <c r="A103" s="10"/>
      <c r="B103" s="152"/>
      <c r="C103" s="10"/>
      <c r="D103" s="153" t="s">
        <v>186</v>
      </c>
      <c r="E103" s="154"/>
      <c r="F103" s="154"/>
      <c r="G103" s="154"/>
      <c r="H103" s="154"/>
      <c r="I103" s="154"/>
      <c r="J103" s="155">
        <f>J156</f>
        <v>0</v>
      </c>
      <c r="K103" s="10"/>
      <c r="L103" s="152"/>
      <c r="S103" s="10"/>
      <c r="T103" s="10"/>
      <c r="U103" s="10"/>
      <c r="V103" s="10"/>
      <c r="W103" s="10"/>
      <c r="X103" s="10"/>
      <c r="Y103" s="10"/>
      <c r="Z103" s="10"/>
      <c r="AA103" s="10"/>
      <c r="AB103" s="10"/>
      <c r="AC103" s="10"/>
      <c r="AD103" s="10"/>
      <c r="AE103" s="10"/>
    </row>
    <row r="104" s="10" customFormat="1" ht="19.92" customHeight="1">
      <c r="A104" s="10"/>
      <c r="B104" s="152"/>
      <c r="C104" s="10"/>
      <c r="D104" s="153" t="s">
        <v>187</v>
      </c>
      <c r="E104" s="154"/>
      <c r="F104" s="154"/>
      <c r="G104" s="154"/>
      <c r="H104" s="154"/>
      <c r="I104" s="154"/>
      <c r="J104" s="155">
        <f>J165</f>
        <v>0</v>
      </c>
      <c r="K104" s="10"/>
      <c r="L104" s="152"/>
      <c r="S104" s="10"/>
      <c r="T104" s="10"/>
      <c r="U104" s="10"/>
      <c r="V104" s="10"/>
      <c r="W104" s="10"/>
      <c r="X104" s="10"/>
      <c r="Y104" s="10"/>
      <c r="Z104" s="10"/>
      <c r="AA104" s="10"/>
      <c r="AB104" s="10"/>
      <c r="AC104" s="10"/>
      <c r="AD104" s="10"/>
      <c r="AE104" s="10"/>
    </row>
    <row r="105" s="10" customFormat="1" ht="19.92" customHeight="1">
      <c r="A105" s="10"/>
      <c r="B105" s="152"/>
      <c r="C105" s="10"/>
      <c r="D105" s="153" t="s">
        <v>188</v>
      </c>
      <c r="E105" s="154"/>
      <c r="F105" s="154"/>
      <c r="G105" s="154"/>
      <c r="H105" s="154"/>
      <c r="I105" s="154"/>
      <c r="J105" s="155">
        <f>J173</f>
        <v>0</v>
      </c>
      <c r="K105" s="10"/>
      <c r="L105" s="152"/>
      <c r="S105" s="10"/>
      <c r="T105" s="10"/>
      <c r="U105" s="10"/>
      <c r="V105" s="10"/>
      <c r="W105" s="10"/>
      <c r="X105" s="10"/>
      <c r="Y105" s="10"/>
      <c r="Z105" s="10"/>
      <c r="AA105" s="10"/>
      <c r="AB105" s="10"/>
      <c r="AC105" s="10"/>
      <c r="AD105" s="10"/>
      <c r="AE105" s="10"/>
    </row>
    <row r="106" s="9" customFormat="1" ht="24.96" customHeight="1">
      <c r="A106" s="9"/>
      <c r="B106" s="148"/>
      <c r="C106" s="9"/>
      <c r="D106" s="149" t="s">
        <v>743</v>
      </c>
      <c r="E106" s="150"/>
      <c r="F106" s="150"/>
      <c r="G106" s="150"/>
      <c r="H106" s="150"/>
      <c r="I106" s="150"/>
      <c r="J106" s="151">
        <f>J176</f>
        <v>0</v>
      </c>
      <c r="K106" s="9"/>
      <c r="L106" s="148"/>
      <c r="S106" s="9"/>
      <c r="T106" s="9"/>
      <c r="U106" s="9"/>
      <c r="V106" s="9"/>
      <c r="W106" s="9"/>
      <c r="X106" s="9"/>
      <c r="Y106" s="9"/>
      <c r="Z106" s="9"/>
      <c r="AA106" s="9"/>
      <c r="AB106" s="9"/>
      <c r="AC106" s="9"/>
      <c r="AD106" s="9"/>
      <c r="AE106" s="9"/>
    </row>
    <row r="107" s="10" customFormat="1" ht="19.92" customHeight="1">
      <c r="A107" s="10"/>
      <c r="B107" s="152"/>
      <c r="C107" s="10"/>
      <c r="D107" s="153" t="s">
        <v>745</v>
      </c>
      <c r="E107" s="154"/>
      <c r="F107" s="154"/>
      <c r="G107" s="154"/>
      <c r="H107" s="154"/>
      <c r="I107" s="154"/>
      <c r="J107" s="155">
        <f>J177</f>
        <v>0</v>
      </c>
      <c r="K107" s="10"/>
      <c r="L107" s="152"/>
      <c r="S107" s="10"/>
      <c r="T107" s="10"/>
      <c r="U107" s="10"/>
      <c r="V107" s="10"/>
      <c r="W107" s="10"/>
      <c r="X107" s="10"/>
      <c r="Y107" s="10"/>
      <c r="Z107" s="10"/>
      <c r="AA107" s="10"/>
      <c r="AB107" s="10"/>
      <c r="AC107" s="10"/>
      <c r="AD107" s="10"/>
      <c r="AE107" s="10"/>
    </row>
    <row r="108" s="9" customFormat="1" ht="24.96" customHeight="1">
      <c r="A108" s="9"/>
      <c r="B108" s="148"/>
      <c r="C108" s="9"/>
      <c r="D108" s="149" t="s">
        <v>747</v>
      </c>
      <c r="E108" s="150"/>
      <c r="F108" s="150"/>
      <c r="G108" s="150"/>
      <c r="H108" s="150"/>
      <c r="I108" s="150"/>
      <c r="J108" s="151">
        <f>J182</f>
        <v>0</v>
      </c>
      <c r="K108" s="9"/>
      <c r="L108" s="148"/>
      <c r="S108" s="9"/>
      <c r="T108" s="9"/>
      <c r="U108" s="9"/>
      <c r="V108" s="9"/>
      <c r="W108" s="9"/>
      <c r="X108" s="9"/>
      <c r="Y108" s="9"/>
      <c r="Z108" s="9"/>
      <c r="AA108" s="9"/>
      <c r="AB108" s="9"/>
      <c r="AC108" s="9"/>
      <c r="AD108" s="9"/>
      <c r="AE108" s="9"/>
    </row>
    <row r="109" s="9" customFormat="1" ht="24.96" customHeight="1">
      <c r="A109" s="9"/>
      <c r="B109" s="148"/>
      <c r="C109" s="9"/>
      <c r="D109" s="149" t="s">
        <v>189</v>
      </c>
      <c r="E109" s="150"/>
      <c r="F109" s="150"/>
      <c r="G109" s="150"/>
      <c r="H109" s="150"/>
      <c r="I109" s="150"/>
      <c r="J109" s="151">
        <f>J183</f>
        <v>0</v>
      </c>
      <c r="K109" s="9"/>
      <c r="L109" s="148"/>
      <c r="S109" s="9"/>
      <c r="T109" s="9"/>
      <c r="U109" s="9"/>
      <c r="V109" s="9"/>
      <c r="W109" s="9"/>
      <c r="X109" s="9"/>
      <c r="Y109" s="9"/>
      <c r="Z109" s="9"/>
      <c r="AA109" s="9"/>
      <c r="AB109" s="9"/>
      <c r="AC109" s="9"/>
      <c r="AD109" s="9"/>
      <c r="AE109" s="9"/>
    </row>
    <row r="110" s="2" customFormat="1" ht="21.84" customHeight="1">
      <c r="A110" s="38"/>
      <c r="B110" s="39"/>
      <c r="C110" s="38"/>
      <c r="D110" s="38"/>
      <c r="E110" s="38"/>
      <c r="F110" s="38"/>
      <c r="G110" s="38"/>
      <c r="H110" s="38"/>
      <c r="I110" s="38"/>
      <c r="J110" s="38"/>
      <c r="K110" s="38"/>
      <c r="L110" s="55"/>
      <c r="S110" s="38"/>
      <c r="T110" s="38"/>
      <c r="U110" s="38"/>
      <c r="V110" s="38"/>
      <c r="W110" s="38"/>
      <c r="X110" s="38"/>
      <c r="Y110" s="38"/>
      <c r="Z110" s="38"/>
      <c r="AA110" s="38"/>
      <c r="AB110" s="38"/>
      <c r="AC110" s="38"/>
      <c r="AD110" s="38"/>
      <c r="AE110" s="38"/>
    </row>
    <row r="111" s="2" customFormat="1" ht="6.96" customHeight="1">
      <c r="A111" s="38"/>
      <c r="B111" s="60"/>
      <c r="C111" s="61"/>
      <c r="D111" s="61"/>
      <c r="E111" s="61"/>
      <c r="F111" s="61"/>
      <c r="G111" s="61"/>
      <c r="H111" s="61"/>
      <c r="I111" s="61"/>
      <c r="J111" s="61"/>
      <c r="K111" s="61"/>
      <c r="L111" s="55"/>
      <c r="S111" s="38"/>
      <c r="T111" s="38"/>
      <c r="U111" s="38"/>
      <c r="V111" s="38"/>
      <c r="W111" s="38"/>
      <c r="X111" s="38"/>
      <c r="Y111" s="38"/>
      <c r="Z111" s="38"/>
      <c r="AA111" s="38"/>
      <c r="AB111" s="38"/>
      <c r="AC111" s="38"/>
      <c r="AD111" s="38"/>
      <c r="AE111" s="38"/>
    </row>
    <row r="115" s="2" customFormat="1" ht="6.96" customHeight="1">
      <c r="A115" s="38"/>
      <c r="B115" s="62"/>
      <c r="C115" s="63"/>
      <c r="D115" s="63"/>
      <c r="E115" s="63"/>
      <c r="F115" s="63"/>
      <c r="G115" s="63"/>
      <c r="H115" s="63"/>
      <c r="I115" s="63"/>
      <c r="J115" s="63"/>
      <c r="K115" s="63"/>
      <c r="L115" s="55"/>
      <c r="S115" s="38"/>
      <c r="T115" s="38"/>
      <c r="U115" s="38"/>
      <c r="V115" s="38"/>
      <c r="W115" s="38"/>
      <c r="X115" s="38"/>
      <c r="Y115" s="38"/>
      <c r="Z115" s="38"/>
      <c r="AA115" s="38"/>
      <c r="AB115" s="38"/>
      <c r="AC115" s="38"/>
      <c r="AD115" s="38"/>
      <c r="AE115" s="38"/>
    </row>
    <row r="116" s="2" customFormat="1" ht="24.96" customHeight="1">
      <c r="A116" s="38"/>
      <c r="B116" s="39"/>
      <c r="C116" s="23" t="s">
        <v>190</v>
      </c>
      <c r="D116" s="38"/>
      <c r="E116" s="38"/>
      <c r="F116" s="38"/>
      <c r="G116" s="38"/>
      <c r="H116" s="38"/>
      <c r="I116" s="38"/>
      <c r="J116" s="38"/>
      <c r="K116" s="38"/>
      <c r="L116" s="55"/>
      <c r="S116" s="38"/>
      <c r="T116" s="38"/>
      <c r="U116" s="38"/>
      <c r="V116" s="38"/>
      <c r="W116" s="38"/>
      <c r="X116" s="38"/>
      <c r="Y116" s="38"/>
      <c r="Z116" s="38"/>
      <c r="AA116" s="38"/>
      <c r="AB116" s="38"/>
      <c r="AC116" s="38"/>
      <c r="AD116" s="38"/>
      <c r="AE116" s="38"/>
    </row>
    <row r="117" s="2" customFormat="1" ht="6.96" customHeight="1">
      <c r="A117" s="38"/>
      <c r="B117" s="39"/>
      <c r="C117" s="38"/>
      <c r="D117" s="38"/>
      <c r="E117" s="38"/>
      <c r="F117" s="38"/>
      <c r="G117" s="38"/>
      <c r="H117" s="38"/>
      <c r="I117" s="38"/>
      <c r="J117" s="38"/>
      <c r="K117" s="38"/>
      <c r="L117" s="55"/>
      <c r="S117" s="38"/>
      <c r="T117" s="38"/>
      <c r="U117" s="38"/>
      <c r="V117" s="38"/>
      <c r="W117" s="38"/>
      <c r="X117" s="38"/>
      <c r="Y117" s="38"/>
      <c r="Z117" s="38"/>
      <c r="AA117" s="38"/>
      <c r="AB117" s="38"/>
      <c r="AC117" s="38"/>
      <c r="AD117" s="38"/>
      <c r="AE117" s="38"/>
    </row>
    <row r="118" s="2" customFormat="1" ht="12" customHeight="1">
      <c r="A118" s="38"/>
      <c r="B118" s="39"/>
      <c r="C118" s="32" t="s">
        <v>15</v>
      </c>
      <c r="D118" s="38"/>
      <c r="E118" s="38"/>
      <c r="F118" s="38"/>
      <c r="G118" s="38"/>
      <c r="H118" s="38"/>
      <c r="I118" s="38"/>
      <c r="J118" s="38"/>
      <c r="K118" s="38"/>
      <c r="L118" s="55"/>
      <c r="S118" s="38"/>
      <c r="T118" s="38"/>
      <c r="U118" s="38"/>
      <c r="V118" s="38"/>
      <c r="W118" s="38"/>
      <c r="X118" s="38"/>
      <c r="Y118" s="38"/>
      <c r="Z118" s="38"/>
      <c r="AA118" s="38"/>
      <c r="AB118" s="38"/>
      <c r="AC118" s="38"/>
      <c r="AD118" s="38"/>
      <c r="AE118" s="38"/>
    </row>
    <row r="119" s="2" customFormat="1" ht="16.5" customHeight="1">
      <c r="A119" s="38"/>
      <c r="B119" s="39"/>
      <c r="C119" s="38"/>
      <c r="D119" s="38"/>
      <c r="E119" s="129" t="str">
        <f>E7</f>
        <v>SN Žireč</v>
      </c>
      <c r="F119" s="32"/>
      <c r="G119" s="32"/>
      <c r="H119" s="32"/>
      <c r="I119" s="38"/>
      <c r="J119" s="38"/>
      <c r="K119" s="38"/>
      <c r="L119" s="55"/>
      <c r="S119" s="38"/>
      <c r="T119" s="38"/>
      <c r="U119" s="38"/>
      <c r="V119" s="38"/>
      <c r="W119" s="38"/>
      <c r="X119" s="38"/>
      <c r="Y119" s="38"/>
      <c r="Z119" s="38"/>
      <c r="AA119" s="38"/>
      <c r="AB119" s="38"/>
      <c r="AC119" s="38"/>
      <c r="AD119" s="38"/>
      <c r="AE119" s="38"/>
    </row>
    <row r="120" s="1" customFormat="1" ht="12" customHeight="1">
      <c r="B120" s="22"/>
      <c r="C120" s="32" t="s">
        <v>171</v>
      </c>
      <c r="L120" s="22"/>
    </row>
    <row r="121" s="2" customFormat="1" ht="16.5" customHeight="1">
      <c r="A121" s="38"/>
      <c r="B121" s="39"/>
      <c r="C121" s="38"/>
      <c r="D121" s="38"/>
      <c r="E121" s="129" t="s">
        <v>740</v>
      </c>
      <c r="F121" s="38"/>
      <c r="G121" s="38"/>
      <c r="H121" s="38"/>
      <c r="I121" s="38"/>
      <c r="J121" s="38"/>
      <c r="K121" s="38"/>
      <c r="L121" s="55"/>
      <c r="S121" s="38"/>
      <c r="T121" s="38"/>
      <c r="U121" s="38"/>
      <c r="V121" s="38"/>
      <c r="W121" s="38"/>
      <c r="X121" s="38"/>
      <c r="Y121" s="38"/>
      <c r="Z121" s="38"/>
      <c r="AA121" s="38"/>
      <c r="AB121" s="38"/>
      <c r="AC121" s="38"/>
      <c r="AD121" s="38"/>
      <c r="AE121" s="38"/>
    </row>
    <row r="122" s="2" customFormat="1" ht="12" customHeight="1">
      <c r="A122" s="38"/>
      <c r="B122" s="39"/>
      <c r="C122" s="32" t="s">
        <v>173</v>
      </c>
      <c r="D122" s="38"/>
      <c r="E122" s="38"/>
      <c r="F122" s="38"/>
      <c r="G122" s="38"/>
      <c r="H122" s="38"/>
      <c r="I122" s="38"/>
      <c r="J122" s="38"/>
      <c r="K122" s="38"/>
      <c r="L122" s="55"/>
      <c r="S122" s="38"/>
      <c r="T122" s="38"/>
      <c r="U122" s="38"/>
      <c r="V122" s="38"/>
      <c r="W122" s="38"/>
      <c r="X122" s="38"/>
      <c r="Y122" s="38"/>
      <c r="Z122" s="38"/>
      <c r="AA122" s="38"/>
      <c r="AB122" s="38"/>
      <c r="AC122" s="38"/>
      <c r="AD122" s="38"/>
      <c r="AE122" s="38"/>
    </row>
    <row r="123" s="2" customFormat="1" ht="16.5" customHeight="1">
      <c r="A123" s="38"/>
      <c r="B123" s="39"/>
      <c r="C123" s="38"/>
      <c r="D123" s="38"/>
      <c r="E123" s="67" t="str">
        <f>E11</f>
        <v>SO 03.3 - Měřící prvky</v>
      </c>
      <c r="F123" s="38"/>
      <c r="G123" s="38"/>
      <c r="H123" s="38"/>
      <c r="I123" s="38"/>
      <c r="J123" s="38"/>
      <c r="K123" s="38"/>
      <c r="L123" s="55"/>
      <c r="S123" s="38"/>
      <c r="T123" s="38"/>
      <c r="U123" s="38"/>
      <c r="V123" s="38"/>
      <c r="W123" s="38"/>
      <c r="X123" s="38"/>
      <c r="Y123" s="38"/>
      <c r="Z123" s="38"/>
      <c r="AA123" s="38"/>
      <c r="AB123" s="38"/>
      <c r="AC123" s="38"/>
      <c r="AD123" s="38"/>
      <c r="AE123" s="38"/>
    </row>
    <row r="124" s="2" customFormat="1" ht="6.96" customHeight="1">
      <c r="A124" s="38"/>
      <c r="B124" s="39"/>
      <c r="C124" s="38"/>
      <c r="D124" s="38"/>
      <c r="E124" s="38"/>
      <c r="F124" s="38"/>
      <c r="G124" s="38"/>
      <c r="H124" s="38"/>
      <c r="I124" s="38"/>
      <c r="J124" s="38"/>
      <c r="K124" s="38"/>
      <c r="L124" s="55"/>
      <c r="S124" s="38"/>
      <c r="T124" s="38"/>
      <c r="U124" s="38"/>
      <c r="V124" s="38"/>
      <c r="W124" s="38"/>
      <c r="X124" s="38"/>
      <c r="Y124" s="38"/>
      <c r="Z124" s="38"/>
      <c r="AA124" s="38"/>
      <c r="AB124" s="38"/>
      <c r="AC124" s="38"/>
      <c r="AD124" s="38"/>
      <c r="AE124" s="38"/>
    </row>
    <row r="125" s="2" customFormat="1" ht="12" customHeight="1">
      <c r="A125" s="38"/>
      <c r="B125" s="39"/>
      <c r="C125" s="32" t="s">
        <v>19</v>
      </c>
      <c r="D125" s="38"/>
      <c r="E125" s="38"/>
      <c r="F125" s="27" t="str">
        <f>F14</f>
        <v xml:space="preserve"> </v>
      </c>
      <c r="G125" s="38"/>
      <c r="H125" s="38"/>
      <c r="I125" s="32" t="s">
        <v>21</v>
      </c>
      <c r="J125" s="69" t="str">
        <f>IF(J14="","",J14)</f>
        <v>17. 12. 2018</v>
      </c>
      <c r="K125" s="38"/>
      <c r="L125" s="55"/>
      <c r="S125" s="38"/>
      <c r="T125" s="38"/>
      <c r="U125" s="38"/>
      <c r="V125" s="38"/>
      <c r="W125" s="38"/>
      <c r="X125" s="38"/>
      <c r="Y125" s="38"/>
      <c r="Z125" s="38"/>
      <c r="AA125" s="38"/>
      <c r="AB125" s="38"/>
      <c r="AC125" s="38"/>
      <c r="AD125" s="38"/>
      <c r="AE125" s="38"/>
    </row>
    <row r="126" s="2" customFormat="1" ht="6.96" customHeight="1">
      <c r="A126" s="38"/>
      <c r="B126" s="39"/>
      <c r="C126" s="38"/>
      <c r="D126" s="38"/>
      <c r="E126" s="38"/>
      <c r="F126" s="38"/>
      <c r="G126" s="38"/>
      <c r="H126" s="38"/>
      <c r="I126" s="38"/>
      <c r="J126" s="38"/>
      <c r="K126" s="38"/>
      <c r="L126" s="55"/>
      <c r="S126" s="38"/>
      <c r="T126" s="38"/>
      <c r="U126" s="38"/>
      <c r="V126" s="38"/>
      <c r="W126" s="38"/>
      <c r="X126" s="38"/>
      <c r="Y126" s="38"/>
      <c r="Z126" s="38"/>
      <c r="AA126" s="38"/>
      <c r="AB126" s="38"/>
      <c r="AC126" s="38"/>
      <c r="AD126" s="38"/>
      <c r="AE126" s="38"/>
    </row>
    <row r="127" s="2" customFormat="1" ht="25.65" customHeight="1">
      <c r="A127" s="38"/>
      <c r="B127" s="39"/>
      <c r="C127" s="32" t="s">
        <v>23</v>
      </c>
      <c r="D127" s="38"/>
      <c r="E127" s="38"/>
      <c r="F127" s="27" t="str">
        <f>E17</f>
        <v>Povodí Labe, státní podnik</v>
      </c>
      <c r="G127" s="38"/>
      <c r="H127" s="38"/>
      <c r="I127" s="32" t="s">
        <v>31</v>
      </c>
      <c r="J127" s="36" t="str">
        <f>E23</f>
        <v>Sweco Hydroprojekt a.s.</v>
      </c>
      <c r="K127" s="38"/>
      <c r="L127" s="55"/>
      <c r="S127" s="38"/>
      <c r="T127" s="38"/>
      <c r="U127" s="38"/>
      <c r="V127" s="38"/>
      <c r="W127" s="38"/>
      <c r="X127" s="38"/>
      <c r="Y127" s="38"/>
      <c r="Z127" s="38"/>
      <c r="AA127" s="38"/>
      <c r="AB127" s="38"/>
      <c r="AC127" s="38"/>
      <c r="AD127" s="38"/>
      <c r="AE127" s="38"/>
    </row>
    <row r="128" s="2" customFormat="1" ht="15.15" customHeight="1">
      <c r="A128" s="38"/>
      <c r="B128" s="39"/>
      <c r="C128" s="32" t="s">
        <v>29</v>
      </c>
      <c r="D128" s="38"/>
      <c r="E128" s="38"/>
      <c r="F128" s="27" t="str">
        <f>IF(E20="","",E20)</f>
        <v>Vyplň údaj</v>
      </c>
      <c r="G128" s="38"/>
      <c r="H128" s="38"/>
      <c r="I128" s="32" t="s">
        <v>36</v>
      </c>
      <c r="J128" s="36" t="str">
        <f>E26</f>
        <v xml:space="preserve"> </v>
      </c>
      <c r="K128" s="38"/>
      <c r="L128" s="55"/>
      <c r="S128" s="38"/>
      <c r="T128" s="38"/>
      <c r="U128" s="38"/>
      <c r="V128" s="38"/>
      <c r="W128" s="38"/>
      <c r="X128" s="38"/>
      <c r="Y128" s="38"/>
      <c r="Z128" s="38"/>
      <c r="AA128" s="38"/>
      <c r="AB128" s="38"/>
      <c r="AC128" s="38"/>
      <c r="AD128" s="38"/>
      <c r="AE128" s="38"/>
    </row>
    <row r="129" s="2" customFormat="1" ht="10.32" customHeight="1">
      <c r="A129" s="38"/>
      <c r="B129" s="39"/>
      <c r="C129" s="38"/>
      <c r="D129" s="38"/>
      <c r="E129" s="38"/>
      <c r="F129" s="38"/>
      <c r="G129" s="38"/>
      <c r="H129" s="38"/>
      <c r="I129" s="38"/>
      <c r="J129" s="38"/>
      <c r="K129" s="38"/>
      <c r="L129" s="55"/>
      <c r="S129" s="38"/>
      <c r="T129" s="38"/>
      <c r="U129" s="38"/>
      <c r="V129" s="38"/>
      <c r="W129" s="38"/>
      <c r="X129" s="38"/>
      <c r="Y129" s="38"/>
      <c r="Z129" s="38"/>
      <c r="AA129" s="38"/>
      <c r="AB129" s="38"/>
      <c r="AC129" s="38"/>
      <c r="AD129" s="38"/>
      <c r="AE129" s="38"/>
    </row>
    <row r="130" s="11" customFormat="1" ht="29.28" customHeight="1">
      <c r="A130" s="156"/>
      <c r="B130" s="157"/>
      <c r="C130" s="158" t="s">
        <v>191</v>
      </c>
      <c r="D130" s="159" t="s">
        <v>64</v>
      </c>
      <c r="E130" s="159" t="s">
        <v>60</v>
      </c>
      <c r="F130" s="159" t="s">
        <v>61</v>
      </c>
      <c r="G130" s="159" t="s">
        <v>192</v>
      </c>
      <c r="H130" s="159" t="s">
        <v>193</v>
      </c>
      <c r="I130" s="159" t="s">
        <v>194</v>
      </c>
      <c r="J130" s="159" t="s">
        <v>178</v>
      </c>
      <c r="K130" s="160" t="s">
        <v>195</v>
      </c>
      <c r="L130" s="161"/>
      <c r="M130" s="86" t="s">
        <v>1</v>
      </c>
      <c r="N130" s="87" t="s">
        <v>43</v>
      </c>
      <c r="O130" s="87" t="s">
        <v>196</v>
      </c>
      <c r="P130" s="87" t="s">
        <v>197</v>
      </c>
      <c r="Q130" s="87" t="s">
        <v>198</v>
      </c>
      <c r="R130" s="87" t="s">
        <v>199</v>
      </c>
      <c r="S130" s="87" t="s">
        <v>200</v>
      </c>
      <c r="T130" s="88" t="s">
        <v>201</v>
      </c>
      <c r="U130" s="156"/>
      <c r="V130" s="156"/>
      <c r="W130" s="156"/>
      <c r="X130" s="156"/>
      <c r="Y130" s="156"/>
      <c r="Z130" s="156"/>
      <c r="AA130" s="156"/>
      <c r="AB130" s="156"/>
      <c r="AC130" s="156"/>
      <c r="AD130" s="156"/>
      <c r="AE130" s="156"/>
    </row>
    <row r="131" s="2" customFormat="1" ht="22.8" customHeight="1">
      <c r="A131" s="38"/>
      <c r="B131" s="39"/>
      <c r="C131" s="93" t="s">
        <v>202</v>
      </c>
      <c r="D131" s="38"/>
      <c r="E131" s="38"/>
      <c r="F131" s="38"/>
      <c r="G131" s="38"/>
      <c r="H131" s="38"/>
      <c r="I131" s="38"/>
      <c r="J131" s="162">
        <f>BK131</f>
        <v>0</v>
      </c>
      <c r="K131" s="38"/>
      <c r="L131" s="39"/>
      <c r="M131" s="89"/>
      <c r="N131" s="73"/>
      <c r="O131" s="90"/>
      <c r="P131" s="163">
        <f>P132+P176+P182+P183</f>
        <v>0</v>
      </c>
      <c r="Q131" s="90"/>
      <c r="R131" s="163">
        <f>R132+R176+R182+R183</f>
        <v>1.2416245000000001</v>
      </c>
      <c r="S131" s="90"/>
      <c r="T131" s="164">
        <f>T132+T176+T182+T183</f>
        <v>0</v>
      </c>
      <c r="U131" s="38"/>
      <c r="V131" s="38"/>
      <c r="W131" s="38"/>
      <c r="X131" s="38"/>
      <c r="Y131" s="38"/>
      <c r="Z131" s="38"/>
      <c r="AA131" s="38"/>
      <c r="AB131" s="38"/>
      <c r="AC131" s="38"/>
      <c r="AD131" s="38"/>
      <c r="AE131" s="38"/>
      <c r="AT131" s="19" t="s">
        <v>78</v>
      </c>
      <c r="AU131" s="19" t="s">
        <v>180</v>
      </c>
      <c r="BK131" s="165">
        <f>BK132+BK176+BK182+BK183</f>
        <v>0</v>
      </c>
    </row>
    <row r="132" s="12" customFormat="1" ht="25.92" customHeight="1">
      <c r="A132" s="12"/>
      <c r="B132" s="166"/>
      <c r="C132" s="12"/>
      <c r="D132" s="167" t="s">
        <v>78</v>
      </c>
      <c r="E132" s="168" t="s">
        <v>203</v>
      </c>
      <c r="F132" s="168" t="s">
        <v>204</v>
      </c>
      <c r="G132" s="12"/>
      <c r="H132" s="12"/>
      <c r="I132" s="169"/>
      <c r="J132" s="170">
        <f>BK132</f>
        <v>0</v>
      </c>
      <c r="K132" s="12"/>
      <c r="L132" s="166"/>
      <c r="M132" s="171"/>
      <c r="N132" s="172"/>
      <c r="O132" s="172"/>
      <c r="P132" s="173">
        <f>P133+P146+P152+P156+P165+P173</f>
        <v>0</v>
      </c>
      <c r="Q132" s="172"/>
      <c r="R132" s="173">
        <f>R133+R146+R152+R156+R165+R173</f>
        <v>1.2316245000000001</v>
      </c>
      <c r="S132" s="172"/>
      <c r="T132" s="174">
        <f>T133+T146+T152+T156+T165+T173</f>
        <v>0</v>
      </c>
      <c r="U132" s="12"/>
      <c r="V132" s="12"/>
      <c r="W132" s="12"/>
      <c r="X132" s="12"/>
      <c r="Y132" s="12"/>
      <c r="Z132" s="12"/>
      <c r="AA132" s="12"/>
      <c r="AB132" s="12"/>
      <c r="AC132" s="12"/>
      <c r="AD132" s="12"/>
      <c r="AE132" s="12"/>
      <c r="AR132" s="167" t="s">
        <v>86</v>
      </c>
      <c r="AT132" s="175" t="s">
        <v>78</v>
      </c>
      <c r="AU132" s="175" t="s">
        <v>79</v>
      </c>
      <c r="AY132" s="167" t="s">
        <v>205</v>
      </c>
      <c r="BK132" s="176">
        <f>BK133+BK146+BK152+BK156+BK165+BK173</f>
        <v>0</v>
      </c>
    </row>
    <row r="133" s="12" customFormat="1" ht="22.8" customHeight="1">
      <c r="A133" s="12"/>
      <c r="B133" s="166"/>
      <c r="C133" s="12"/>
      <c r="D133" s="167" t="s">
        <v>78</v>
      </c>
      <c r="E133" s="177" t="s">
        <v>86</v>
      </c>
      <c r="F133" s="177" t="s">
        <v>206</v>
      </c>
      <c r="G133" s="12"/>
      <c r="H133" s="12"/>
      <c r="I133" s="169"/>
      <c r="J133" s="178">
        <f>BK133</f>
        <v>0</v>
      </c>
      <c r="K133" s="12"/>
      <c r="L133" s="166"/>
      <c r="M133" s="171"/>
      <c r="N133" s="172"/>
      <c r="O133" s="172"/>
      <c r="P133" s="173">
        <f>SUM(P134:P145)</f>
        <v>0</v>
      </c>
      <c r="Q133" s="172"/>
      <c r="R133" s="173">
        <f>SUM(R134:R145)</f>
        <v>0</v>
      </c>
      <c r="S133" s="172"/>
      <c r="T133" s="174">
        <f>SUM(T134:T145)</f>
        <v>0</v>
      </c>
      <c r="U133" s="12"/>
      <c r="V133" s="12"/>
      <c r="W133" s="12"/>
      <c r="X133" s="12"/>
      <c r="Y133" s="12"/>
      <c r="Z133" s="12"/>
      <c r="AA133" s="12"/>
      <c r="AB133" s="12"/>
      <c r="AC133" s="12"/>
      <c r="AD133" s="12"/>
      <c r="AE133" s="12"/>
      <c r="AR133" s="167" t="s">
        <v>86</v>
      </c>
      <c r="AT133" s="175" t="s">
        <v>78</v>
      </c>
      <c r="AU133" s="175" t="s">
        <v>86</v>
      </c>
      <c r="AY133" s="167" t="s">
        <v>205</v>
      </c>
      <c r="BK133" s="176">
        <f>SUM(BK134:BK145)</f>
        <v>0</v>
      </c>
    </row>
    <row r="134" s="2" customFormat="1" ht="24.15" customHeight="1">
      <c r="A134" s="38"/>
      <c r="B134" s="179"/>
      <c r="C134" s="180" t="s">
        <v>86</v>
      </c>
      <c r="D134" s="180" t="s">
        <v>207</v>
      </c>
      <c r="E134" s="181" t="s">
        <v>749</v>
      </c>
      <c r="F134" s="182" t="s">
        <v>750</v>
      </c>
      <c r="G134" s="183" t="s">
        <v>233</v>
      </c>
      <c r="H134" s="184">
        <v>2.4900000000000002</v>
      </c>
      <c r="I134" s="185"/>
      <c r="J134" s="184">
        <f>ROUND(I134*H134,2)</f>
        <v>0</v>
      </c>
      <c r="K134" s="182" t="s">
        <v>234</v>
      </c>
      <c r="L134" s="39"/>
      <c r="M134" s="186" t="s">
        <v>1</v>
      </c>
      <c r="N134" s="187" t="s">
        <v>44</v>
      </c>
      <c r="O134" s="77"/>
      <c r="P134" s="188">
        <f>O134*H134</f>
        <v>0</v>
      </c>
      <c r="Q134" s="188">
        <v>0</v>
      </c>
      <c r="R134" s="188">
        <f>Q134*H134</f>
        <v>0</v>
      </c>
      <c r="S134" s="188">
        <v>0</v>
      </c>
      <c r="T134" s="189">
        <f>S134*H134</f>
        <v>0</v>
      </c>
      <c r="U134" s="38"/>
      <c r="V134" s="38"/>
      <c r="W134" s="38"/>
      <c r="X134" s="38"/>
      <c r="Y134" s="38"/>
      <c r="Z134" s="38"/>
      <c r="AA134" s="38"/>
      <c r="AB134" s="38"/>
      <c r="AC134" s="38"/>
      <c r="AD134" s="38"/>
      <c r="AE134" s="38"/>
      <c r="AR134" s="190" t="s">
        <v>212</v>
      </c>
      <c r="AT134" s="190" t="s">
        <v>207</v>
      </c>
      <c r="AU134" s="190" t="s">
        <v>88</v>
      </c>
      <c r="AY134" s="19" t="s">
        <v>205</v>
      </c>
      <c r="BE134" s="191">
        <f>IF(N134="základní",J134,0)</f>
        <v>0</v>
      </c>
      <c r="BF134" s="191">
        <f>IF(N134="snížená",J134,0)</f>
        <v>0</v>
      </c>
      <c r="BG134" s="191">
        <f>IF(N134="zákl. přenesená",J134,0)</f>
        <v>0</v>
      </c>
      <c r="BH134" s="191">
        <f>IF(N134="sníž. přenesená",J134,0)</f>
        <v>0</v>
      </c>
      <c r="BI134" s="191">
        <f>IF(N134="nulová",J134,0)</f>
        <v>0</v>
      </c>
      <c r="BJ134" s="19" t="s">
        <v>86</v>
      </c>
      <c r="BK134" s="191">
        <f>ROUND(I134*H134,2)</f>
        <v>0</v>
      </c>
      <c r="BL134" s="19" t="s">
        <v>212</v>
      </c>
      <c r="BM134" s="190" t="s">
        <v>1125</v>
      </c>
    </row>
    <row r="135" s="2" customFormat="1">
      <c r="A135" s="38"/>
      <c r="B135" s="39"/>
      <c r="C135" s="38"/>
      <c r="D135" s="192" t="s">
        <v>214</v>
      </c>
      <c r="E135" s="38"/>
      <c r="F135" s="193" t="s">
        <v>752</v>
      </c>
      <c r="G135" s="38"/>
      <c r="H135" s="38"/>
      <c r="I135" s="194"/>
      <c r="J135" s="38"/>
      <c r="K135" s="38"/>
      <c r="L135" s="39"/>
      <c r="M135" s="195"/>
      <c r="N135" s="196"/>
      <c r="O135" s="77"/>
      <c r="P135" s="77"/>
      <c r="Q135" s="77"/>
      <c r="R135" s="77"/>
      <c r="S135" s="77"/>
      <c r="T135" s="78"/>
      <c r="U135" s="38"/>
      <c r="V135" s="38"/>
      <c r="W135" s="38"/>
      <c r="X135" s="38"/>
      <c r="Y135" s="38"/>
      <c r="Z135" s="38"/>
      <c r="AA135" s="38"/>
      <c r="AB135" s="38"/>
      <c r="AC135" s="38"/>
      <c r="AD135" s="38"/>
      <c r="AE135" s="38"/>
      <c r="AT135" s="19" t="s">
        <v>214</v>
      </c>
      <c r="AU135" s="19" t="s">
        <v>88</v>
      </c>
    </row>
    <row r="136" s="2" customFormat="1">
      <c r="A136" s="38"/>
      <c r="B136" s="39"/>
      <c r="C136" s="38"/>
      <c r="D136" s="192" t="s">
        <v>237</v>
      </c>
      <c r="E136" s="38"/>
      <c r="F136" s="197" t="s">
        <v>753</v>
      </c>
      <c r="G136" s="38"/>
      <c r="H136" s="38"/>
      <c r="I136" s="194"/>
      <c r="J136" s="38"/>
      <c r="K136" s="38"/>
      <c r="L136" s="39"/>
      <c r="M136" s="195"/>
      <c r="N136" s="196"/>
      <c r="O136" s="77"/>
      <c r="P136" s="77"/>
      <c r="Q136" s="77"/>
      <c r="R136" s="77"/>
      <c r="S136" s="77"/>
      <c r="T136" s="78"/>
      <c r="U136" s="38"/>
      <c r="V136" s="38"/>
      <c r="W136" s="38"/>
      <c r="X136" s="38"/>
      <c r="Y136" s="38"/>
      <c r="Z136" s="38"/>
      <c r="AA136" s="38"/>
      <c r="AB136" s="38"/>
      <c r="AC136" s="38"/>
      <c r="AD136" s="38"/>
      <c r="AE136" s="38"/>
      <c r="AT136" s="19" t="s">
        <v>237</v>
      </c>
      <c r="AU136" s="19" t="s">
        <v>88</v>
      </c>
    </row>
    <row r="137" s="2" customFormat="1" ht="24.15" customHeight="1">
      <c r="A137" s="38"/>
      <c r="B137" s="179"/>
      <c r="C137" s="180" t="s">
        <v>88</v>
      </c>
      <c r="D137" s="180" t="s">
        <v>207</v>
      </c>
      <c r="E137" s="181" t="s">
        <v>259</v>
      </c>
      <c r="F137" s="182" t="s">
        <v>260</v>
      </c>
      <c r="G137" s="183" t="s">
        <v>233</v>
      </c>
      <c r="H137" s="184">
        <v>1.1399999999999999</v>
      </c>
      <c r="I137" s="185"/>
      <c r="J137" s="184">
        <f>ROUND(I137*H137,2)</f>
        <v>0</v>
      </c>
      <c r="K137" s="182" t="s">
        <v>211</v>
      </c>
      <c r="L137" s="39"/>
      <c r="M137" s="186" t="s">
        <v>1</v>
      </c>
      <c r="N137" s="187" t="s">
        <v>44</v>
      </c>
      <c r="O137" s="77"/>
      <c r="P137" s="188">
        <f>O137*H137</f>
        <v>0</v>
      </c>
      <c r="Q137" s="188">
        <v>0</v>
      </c>
      <c r="R137" s="188">
        <f>Q137*H137</f>
        <v>0</v>
      </c>
      <c r="S137" s="188">
        <v>0</v>
      </c>
      <c r="T137" s="189">
        <f>S137*H137</f>
        <v>0</v>
      </c>
      <c r="U137" s="38"/>
      <c r="V137" s="38"/>
      <c r="W137" s="38"/>
      <c r="X137" s="38"/>
      <c r="Y137" s="38"/>
      <c r="Z137" s="38"/>
      <c r="AA137" s="38"/>
      <c r="AB137" s="38"/>
      <c r="AC137" s="38"/>
      <c r="AD137" s="38"/>
      <c r="AE137" s="38"/>
      <c r="AR137" s="190" t="s">
        <v>212</v>
      </c>
      <c r="AT137" s="190" t="s">
        <v>207</v>
      </c>
      <c r="AU137" s="190" t="s">
        <v>88</v>
      </c>
      <c r="AY137" s="19" t="s">
        <v>205</v>
      </c>
      <c r="BE137" s="191">
        <f>IF(N137="základní",J137,0)</f>
        <v>0</v>
      </c>
      <c r="BF137" s="191">
        <f>IF(N137="snížená",J137,0)</f>
        <v>0</v>
      </c>
      <c r="BG137" s="191">
        <f>IF(N137="zákl. přenesená",J137,0)</f>
        <v>0</v>
      </c>
      <c r="BH137" s="191">
        <f>IF(N137="sníž. přenesená",J137,0)</f>
        <v>0</v>
      </c>
      <c r="BI137" s="191">
        <f>IF(N137="nulová",J137,0)</f>
        <v>0</v>
      </c>
      <c r="BJ137" s="19" t="s">
        <v>86</v>
      </c>
      <c r="BK137" s="191">
        <f>ROUND(I137*H137,2)</f>
        <v>0</v>
      </c>
      <c r="BL137" s="19" t="s">
        <v>212</v>
      </c>
      <c r="BM137" s="190" t="s">
        <v>1126</v>
      </c>
    </row>
    <row r="138" s="13" customFormat="1">
      <c r="A138" s="13"/>
      <c r="B138" s="198"/>
      <c r="C138" s="13"/>
      <c r="D138" s="192" t="s">
        <v>218</v>
      </c>
      <c r="E138" s="199" t="s">
        <v>1</v>
      </c>
      <c r="F138" s="200" t="s">
        <v>1127</v>
      </c>
      <c r="G138" s="13"/>
      <c r="H138" s="201">
        <v>2.4900000000000002</v>
      </c>
      <c r="I138" s="202"/>
      <c r="J138" s="13"/>
      <c r="K138" s="13"/>
      <c r="L138" s="198"/>
      <c r="M138" s="203"/>
      <c r="N138" s="204"/>
      <c r="O138" s="204"/>
      <c r="P138" s="204"/>
      <c r="Q138" s="204"/>
      <c r="R138" s="204"/>
      <c r="S138" s="204"/>
      <c r="T138" s="205"/>
      <c r="U138" s="13"/>
      <c r="V138" s="13"/>
      <c r="W138" s="13"/>
      <c r="X138" s="13"/>
      <c r="Y138" s="13"/>
      <c r="Z138" s="13"/>
      <c r="AA138" s="13"/>
      <c r="AB138" s="13"/>
      <c r="AC138" s="13"/>
      <c r="AD138" s="13"/>
      <c r="AE138" s="13"/>
      <c r="AT138" s="199" t="s">
        <v>218</v>
      </c>
      <c r="AU138" s="199" t="s">
        <v>88</v>
      </c>
      <c r="AV138" s="13" t="s">
        <v>88</v>
      </c>
      <c r="AW138" s="13" t="s">
        <v>35</v>
      </c>
      <c r="AX138" s="13" t="s">
        <v>79</v>
      </c>
      <c r="AY138" s="199" t="s">
        <v>205</v>
      </c>
    </row>
    <row r="139" s="13" customFormat="1">
      <c r="A139" s="13"/>
      <c r="B139" s="198"/>
      <c r="C139" s="13"/>
      <c r="D139" s="192" t="s">
        <v>218</v>
      </c>
      <c r="E139" s="199" t="s">
        <v>1</v>
      </c>
      <c r="F139" s="200" t="s">
        <v>1128</v>
      </c>
      <c r="G139" s="13"/>
      <c r="H139" s="201">
        <v>-1.3500000000000001</v>
      </c>
      <c r="I139" s="202"/>
      <c r="J139" s="13"/>
      <c r="K139" s="13"/>
      <c r="L139" s="198"/>
      <c r="M139" s="203"/>
      <c r="N139" s="204"/>
      <c r="O139" s="204"/>
      <c r="P139" s="204"/>
      <c r="Q139" s="204"/>
      <c r="R139" s="204"/>
      <c r="S139" s="204"/>
      <c r="T139" s="205"/>
      <c r="U139" s="13"/>
      <c r="V139" s="13"/>
      <c r="W139" s="13"/>
      <c r="X139" s="13"/>
      <c r="Y139" s="13"/>
      <c r="Z139" s="13"/>
      <c r="AA139" s="13"/>
      <c r="AB139" s="13"/>
      <c r="AC139" s="13"/>
      <c r="AD139" s="13"/>
      <c r="AE139" s="13"/>
      <c r="AT139" s="199" t="s">
        <v>218</v>
      </c>
      <c r="AU139" s="199" t="s">
        <v>88</v>
      </c>
      <c r="AV139" s="13" t="s">
        <v>88</v>
      </c>
      <c r="AW139" s="13" t="s">
        <v>35</v>
      </c>
      <c r="AX139" s="13" t="s">
        <v>79</v>
      </c>
      <c r="AY139" s="199" t="s">
        <v>205</v>
      </c>
    </row>
    <row r="140" s="14" customFormat="1">
      <c r="A140" s="14"/>
      <c r="B140" s="206"/>
      <c r="C140" s="14"/>
      <c r="D140" s="192" t="s">
        <v>218</v>
      </c>
      <c r="E140" s="207" t="s">
        <v>1</v>
      </c>
      <c r="F140" s="208" t="s">
        <v>220</v>
      </c>
      <c r="G140" s="14"/>
      <c r="H140" s="209">
        <v>1.1399999999999999</v>
      </c>
      <c r="I140" s="210"/>
      <c r="J140" s="14"/>
      <c r="K140" s="14"/>
      <c r="L140" s="206"/>
      <c r="M140" s="211"/>
      <c r="N140" s="212"/>
      <c r="O140" s="212"/>
      <c r="P140" s="212"/>
      <c r="Q140" s="212"/>
      <c r="R140" s="212"/>
      <c r="S140" s="212"/>
      <c r="T140" s="213"/>
      <c r="U140" s="14"/>
      <c r="V140" s="14"/>
      <c r="W140" s="14"/>
      <c r="X140" s="14"/>
      <c r="Y140" s="14"/>
      <c r="Z140" s="14"/>
      <c r="AA140" s="14"/>
      <c r="AB140" s="14"/>
      <c r="AC140" s="14"/>
      <c r="AD140" s="14"/>
      <c r="AE140" s="14"/>
      <c r="AT140" s="207" t="s">
        <v>218</v>
      </c>
      <c r="AU140" s="207" t="s">
        <v>88</v>
      </c>
      <c r="AV140" s="14" t="s">
        <v>212</v>
      </c>
      <c r="AW140" s="14" t="s">
        <v>35</v>
      </c>
      <c r="AX140" s="14" t="s">
        <v>86</v>
      </c>
      <c r="AY140" s="207" t="s">
        <v>205</v>
      </c>
    </row>
    <row r="141" s="2" customFormat="1" ht="24.15" customHeight="1">
      <c r="A141" s="38"/>
      <c r="B141" s="179"/>
      <c r="C141" s="180" t="s">
        <v>230</v>
      </c>
      <c r="D141" s="180" t="s">
        <v>207</v>
      </c>
      <c r="E141" s="181" t="s">
        <v>576</v>
      </c>
      <c r="F141" s="182" t="s">
        <v>577</v>
      </c>
      <c r="G141" s="183" t="s">
        <v>233</v>
      </c>
      <c r="H141" s="184">
        <v>1.3500000000000001</v>
      </c>
      <c r="I141" s="185"/>
      <c r="J141" s="184">
        <f>ROUND(I141*H141,2)</f>
        <v>0</v>
      </c>
      <c r="K141" s="182" t="s">
        <v>234</v>
      </c>
      <c r="L141" s="39"/>
      <c r="M141" s="186" t="s">
        <v>1</v>
      </c>
      <c r="N141" s="187" t="s">
        <v>44</v>
      </c>
      <c r="O141" s="77"/>
      <c r="P141" s="188">
        <f>O141*H141</f>
        <v>0</v>
      </c>
      <c r="Q141" s="188">
        <v>0</v>
      </c>
      <c r="R141" s="188">
        <f>Q141*H141</f>
        <v>0</v>
      </c>
      <c r="S141" s="188">
        <v>0</v>
      </c>
      <c r="T141" s="189">
        <f>S141*H141</f>
        <v>0</v>
      </c>
      <c r="U141" s="38"/>
      <c r="V141" s="38"/>
      <c r="W141" s="38"/>
      <c r="X141" s="38"/>
      <c r="Y141" s="38"/>
      <c r="Z141" s="38"/>
      <c r="AA141" s="38"/>
      <c r="AB141" s="38"/>
      <c r="AC141" s="38"/>
      <c r="AD141" s="38"/>
      <c r="AE141" s="38"/>
      <c r="AR141" s="190" t="s">
        <v>212</v>
      </c>
      <c r="AT141" s="190" t="s">
        <v>207</v>
      </c>
      <c r="AU141" s="190" t="s">
        <v>88</v>
      </c>
      <c r="AY141" s="19" t="s">
        <v>205</v>
      </c>
      <c r="BE141" s="191">
        <f>IF(N141="základní",J141,0)</f>
        <v>0</v>
      </c>
      <c r="BF141" s="191">
        <f>IF(N141="snížená",J141,0)</f>
        <v>0</v>
      </c>
      <c r="BG141" s="191">
        <f>IF(N141="zákl. přenesená",J141,0)</f>
        <v>0</v>
      </c>
      <c r="BH141" s="191">
        <f>IF(N141="sníž. přenesená",J141,0)</f>
        <v>0</v>
      </c>
      <c r="BI141" s="191">
        <f>IF(N141="nulová",J141,0)</f>
        <v>0</v>
      </c>
      <c r="BJ141" s="19" t="s">
        <v>86</v>
      </c>
      <c r="BK141" s="191">
        <f>ROUND(I141*H141,2)</f>
        <v>0</v>
      </c>
      <c r="BL141" s="19" t="s">
        <v>212</v>
      </c>
      <c r="BM141" s="190" t="s">
        <v>1129</v>
      </c>
    </row>
    <row r="142" s="2" customFormat="1">
      <c r="A142" s="38"/>
      <c r="B142" s="39"/>
      <c r="C142" s="38"/>
      <c r="D142" s="192" t="s">
        <v>214</v>
      </c>
      <c r="E142" s="38"/>
      <c r="F142" s="193" t="s">
        <v>579</v>
      </c>
      <c r="G142" s="38"/>
      <c r="H142" s="38"/>
      <c r="I142" s="194"/>
      <c r="J142" s="38"/>
      <c r="K142" s="38"/>
      <c r="L142" s="39"/>
      <c r="M142" s="195"/>
      <c r="N142" s="196"/>
      <c r="O142" s="77"/>
      <c r="P142" s="77"/>
      <c r="Q142" s="77"/>
      <c r="R142" s="77"/>
      <c r="S142" s="77"/>
      <c r="T142" s="78"/>
      <c r="U142" s="38"/>
      <c r="V142" s="38"/>
      <c r="W142" s="38"/>
      <c r="X142" s="38"/>
      <c r="Y142" s="38"/>
      <c r="Z142" s="38"/>
      <c r="AA142" s="38"/>
      <c r="AB142" s="38"/>
      <c r="AC142" s="38"/>
      <c r="AD142" s="38"/>
      <c r="AE142" s="38"/>
      <c r="AT142" s="19" t="s">
        <v>214</v>
      </c>
      <c r="AU142" s="19" t="s">
        <v>88</v>
      </c>
    </row>
    <row r="143" s="2" customFormat="1">
      <c r="A143" s="38"/>
      <c r="B143" s="39"/>
      <c r="C143" s="38"/>
      <c r="D143" s="192" t="s">
        <v>237</v>
      </c>
      <c r="E143" s="38"/>
      <c r="F143" s="197" t="s">
        <v>580</v>
      </c>
      <c r="G143" s="38"/>
      <c r="H143" s="38"/>
      <c r="I143" s="194"/>
      <c r="J143" s="38"/>
      <c r="K143" s="38"/>
      <c r="L143" s="39"/>
      <c r="M143" s="195"/>
      <c r="N143" s="196"/>
      <c r="O143" s="77"/>
      <c r="P143" s="77"/>
      <c r="Q143" s="77"/>
      <c r="R143" s="77"/>
      <c r="S143" s="77"/>
      <c r="T143" s="78"/>
      <c r="U143" s="38"/>
      <c r="V143" s="38"/>
      <c r="W143" s="38"/>
      <c r="X143" s="38"/>
      <c r="Y143" s="38"/>
      <c r="Z143" s="38"/>
      <c r="AA143" s="38"/>
      <c r="AB143" s="38"/>
      <c r="AC143" s="38"/>
      <c r="AD143" s="38"/>
      <c r="AE143" s="38"/>
      <c r="AT143" s="19" t="s">
        <v>237</v>
      </c>
      <c r="AU143" s="19" t="s">
        <v>88</v>
      </c>
    </row>
    <row r="144" s="13" customFormat="1">
      <c r="A144" s="13"/>
      <c r="B144" s="198"/>
      <c r="C144" s="13"/>
      <c r="D144" s="192" t="s">
        <v>218</v>
      </c>
      <c r="E144" s="199" t="s">
        <v>1</v>
      </c>
      <c r="F144" s="200" t="s">
        <v>1130</v>
      </c>
      <c r="G144" s="13"/>
      <c r="H144" s="201">
        <v>1.3500000000000001</v>
      </c>
      <c r="I144" s="202"/>
      <c r="J144" s="13"/>
      <c r="K144" s="13"/>
      <c r="L144" s="198"/>
      <c r="M144" s="203"/>
      <c r="N144" s="204"/>
      <c r="O144" s="204"/>
      <c r="P144" s="204"/>
      <c r="Q144" s="204"/>
      <c r="R144" s="204"/>
      <c r="S144" s="204"/>
      <c r="T144" s="205"/>
      <c r="U144" s="13"/>
      <c r="V144" s="13"/>
      <c r="W144" s="13"/>
      <c r="X144" s="13"/>
      <c r="Y144" s="13"/>
      <c r="Z144" s="13"/>
      <c r="AA144" s="13"/>
      <c r="AB144" s="13"/>
      <c r="AC144" s="13"/>
      <c r="AD144" s="13"/>
      <c r="AE144" s="13"/>
      <c r="AT144" s="199" t="s">
        <v>218</v>
      </c>
      <c r="AU144" s="199" t="s">
        <v>88</v>
      </c>
      <c r="AV144" s="13" t="s">
        <v>88</v>
      </c>
      <c r="AW144" s="13" t="s">
        <v>35</v>
      </c>
      <c r="AX144" s="13" t="s">
        <v>79</v>
      </c>
      <c r="AY144" s="199" t="s">
        <v>205</v>
      </c>
    </row>
    <row r="145" s="14" customFormat="1">
      <c r="A145" s="14"/>
      <c r="B145" s="206"/>
      <c r="C145" s="14"/>
      <c r="D145" s="192" t="s">
        <v>218</v>
      </c>
      <c r="E145" s="207" t="s">
        <v>1</v>
      </c>
      <c r="F145" s="208" t="s">
        <v>220</v>
      </c>
      <c r="G145" s="14"/>
      <c r="H145" s="209">
        <v>1.3500000000000001</v>
      </c>
      <c r="I145" s="210"/>
      <c r="J145" s="14"/>
      <c r="K145" s="14"/>
      <c r="L145" s="206"/>
      <c r="M145" s="211"/>
      <c r="N145" s="212"/>
      <c r="O145" s="212"/>
      <c r="P145" s="212"/>
      <c r="Q145" s="212"/>
      <c r="R145" s="212"/>
      <c r="S145" s="212"/>
      <c r="T145" s="213"/>
      <c r="U145" s="14"/>
      <c r="V145" s="14"/>
      <c r="W145" s="14"/>
      <c r="X145" s="14"/>
      <c r="Y145" s="14"/>
      <c r="Z145" s="14"/>
      <c r="AA145" s="14"/>
      <c r="AB145" s="14"/>
      <c r="AC145" s="14"/>
      <c r="AD145" s="14"/>
      <c r="AE145" s="14"/>
      <c r="AT145" s="207" t="s">
        <v>218</v>
      </c>
      <c r="AU145" s="207" t="s">
        <v>88</v>
      </c>
      <c r="AV145" s="14" t="s">
        <v>212</v>
      </c>
      <c r="AW145" s="14" t="s">
        <v>35</v>
      </c>
      <c r="AX145" s="14" t="s">
        <v>86</v>
      </c>
      <c r="AY145" s="207" t="s">
        <v>205</v>
      </c>
    </row>
    <row r="146" s="12" customFormat="1" ht="22.8" customHeight="1">
      <c r="A146" s="12"/>
      <c r="B146" s="166"/>
      <c r="C146" s="12"/>
      <c r="D146" s="167" t="s">
        <v>78</v>
      </c>
      <c r="E146" s="177" t="s">
        <v>88</v>
      </c>
      <c r="F146" s="177" t="s">
        <v>333</v>
      </c>
      <c r="G146" s="12"/>
      <c r="H146" s="12"/>
      <c r="I146" s="169"/>
      <c r="J146" s="178">
        <f>BK146</f>
        <v>0</v>
      </c>
      <c r="K146" s="12"/>
      <c r="L146" s="166"/>
      <c r="M146" s="171"/>
      <c r="N146" s="172"/>
      <c r="O146" s="172"/>
      <c r="P146" s="173">
        <f>SUM(P147:P151)</f>
        <v>0</v>
      </c>
      <c r="Q146" s="172"/>
      <c r="R146" s="173">
        <f>SUM(R147:R151)</f>
        <v>0.61332249999999999</v>
      </c>
      <c r="S146" s="172"/>
      <c r="T146" s="174">
        <f>SUM(T147:T151)</f>
        <v>0</v>
      </c>
      <c r="U146" s="12"/>
      <c r="V146" s="12"/>
      <c r="W146" s="12"/>
      <c r="X146" s="12"/>
      <c r="Y146" s="12"/>
      <c r="Z146" s="12"/>
      <c r="AA146" s="12"/>
      <c r="AB146" s="12"/>
      <c r="AC146" s="12"/>
      <c r="AD146" s="12"/>
      <c r="AE146" s="12"/>
      <c r="AR146" s="167" t="s">
        <v>86</v>
      </c>
      <c r="AT146" s="175" t="s">
        <v>78</v>
      </c>
      <c r="AU146" s="175" t="s">
        <v>86</v>
      </c>
      <c r="AY146" s="167" t="s">
        <v>205</v>
      </c>
      <c r="BK146" s="176">
        <f>SUM(BK147:BK151)</f>
        <v>0</v>
      </c>
    </row>
    <row r="147" s="2" customFormat="1" ht="16.5" customHeight="1">
      <c r="A147" s="38"/>
      <c r="B147" s="179"/>
      <c r="C147" s="180" t="s">
        <v>212</v>
      </c>
      <c r="D147" s="180" t="s">
        <v>207</v>
      </c>
      <c r="E147" s="181" t="s">
        <v>1131</v>
      </c>
      <c r="F147" s="182" t="s">
        <v>1132</v>
      </c>
      <c r="G147" s="183" t="s">
        <v>233</v>
      </c>
      <c r="H147" s="184">
        <v>0.25</v>
      </c>
      <c r="I147" s="185"/>
      <c r="J147" s="184">
        <f>ROUND(I147*H147,2)</f>
        <v>0</v>
      </c>
      <c r="K147" s="182" t="s">
        <v>234</v>
      </c>
      <c r="L147" s="39"/>
      <c r="M147" s="186" t="s">
        <v>1</v>
      </c>
      <c r="N147" s="187" t="s">
        <v>44</v>
      </c>
      <c r="O147" s="77"/>
      <c r="P147" s="188">
        <f>O147*H147</f>
        <v>0</v>
      </c>
      <c r="Q147" s="188">
        <v>2.45329</v>
      </c>
      <c r="R147" s="188">
        <f>Q147*H147</f>
        <v>0.61332249999999999</v>
      </c>
      <c r="S147" s="188">
        <v>0</v>
      </c>
      <c r="T147" s="189">
        <f>S147*H147</f>
        <v>0</v>
      </c>
      <c r="U147" s="38"/>
      <c r="V147" s="38"/>
      <c r="W147" s="38"/>
      <c r="X147" s="38"/>
      <c r="Y147" s="38"/>
      <c r="Z147" s="38"/>
      <c r="AA147" s="38"/>
      <c r="AB147" s="38"/>
      <c r="AC147" s="38"/>
      <c r="AD147" s="38"/>
      <c r="AE147" s="38"/>
      <c r="AR147" s="190" t="s">
        <v>212</v>
      </c>
      <c r="AT147" s="190" t="s">
        <v>207</v>
      </c>
      <c r="AU147" s="190" t="s">
        <v>88</v>
      </c>
      <c r="AY147" s="19" t="s">
        <v>205</v>
      </c>
      <c r="BE147" s="191">
        <f>IF(N147="základní",J147,0)</f>
        <v>0</v>
      </c>
      <c r="BF147" s="191">
        <f>IF(N147="snížená",J147,0)</f>
        <v>0</v>
      </c>
      <c r="BG147" s="191">
        <f>IF(N147="zákl. přenesená",J147,0)</f>
        <v>0</v>
      </c>
      <c r="BH147" s="191">
        <f>IF(N147="sníž. přenesená",J147,0)</f>
        <v>0</v>
      </c>
      <c r="BI147" s="191">
        <f>IF(N147="nulová",J147,0)</f>
        <v>0</v>
      </c>
      <c r="BJ147" s="19" t="s">
        <v>86</v>
      </c>
      <c r="BK147" s="191">
        <f>ROUND(I147*H147,2)</f>
        <v>0</v>
      </c>
      <c r="BL147" s="19" t="s">
        <v>212</v>
      </c>
      <c r="BM147" s="190" t="s">
        <v>1133</v>
      </c>
    </row>
    <row r="148" s="2" customFormat="1">
      <c r="A148" s="38"/>
      <c r="B148" s="39"/>
      <c r="C148" s="38"/>
      <c r="D148" s="192" t="s">
        <v>214</v>
      </c>
      <c r="E148" s="38"/>
      <c r="F148" s="193" t="s">
        <v>1134</v>
      </c>
      <c r="G148" s="38"/>
      <c r="H148" s="38"/>
      <c r="I148" s="194"/>
      <c r="J148" s="38"/>
      <c r="K148" s="38"/>
      <c r="L148" s="39"/>
      <c r="M148" s="195"/>
      <c r="N148" s="196"/>
      <c r="O148" s="77"/>
      <c r="P148" s="77"/>
      <c r="Q148" s="77"/>
      <c r="R148" s="77"/>
      <c r="S148" s="77"/>
      <c r="T148" s="78"/>
      <c r="U148" s="38"/>
      <c r="V148" s="38"/>
      <c r="W148" s="38"/>
      <c r="X148" s="38"/>
      <c r="Y148" s="38"/>
      <c r="Z148" s="38"/>
      <c r="AA148" s="38"/>
      <c r="AB148" s="38"/>
      <c r="AC148" s="38"/>
      <c r="AD148" s="38"/>
      <c r="AE148" s="38"/>
      <c r="AT148" s="19" t="s">
        <v>214</v>
      </c>
      <c r="AU148" s="19" t="s">
        <v>88</v>
      </c>
    </row>
    <row r="149" s="2" customFormat="1">
      <c r="A149" s="38"/>
      <c r="B149" s="39"/>
      <c r="C149" s="38"/>
      <c r="D149" s="192" t="s">
        <v>237</v>
      </c>
      <c r="E149" s="38"/>
      <c r="F149" s="197" t="s">
        <v>1135</v>
      </c>
      <c r="G149" s="38"/>
      <c r="H149" s="38"/>
      <c r="I149" s="194"/>
      <c r="J149" s="38"/>
      <c r="K149" s="38"/>
      <c r="L149" s="39"/>
      <c r="M149" s="195"/>
      <c r="N149" s="196"/>
      <c r="O149" s="77"/>
      <c r="P149" s="77"/>
      <c r="Q149" s="77"/>
      <c r="R149" s="77"/>
      <c r="S149" s="77"/>
      <c r="T149" s="78"/>
      <c r="U149" s="38"/>
      <c r="V149" s="38"/>
      <c r="W149" s="38"/>
      <c r="X149" s="38"/>
      <c r="Y149" s="38"/>
      <c r="Z149" s="38"/>
      <c r="AA149" s="38"/>
      <c r="AB149" s="38"/>
      <c r="AC149" s="38"/>
      <c r="AD149" s="38"/>
      <c r="AE149" s="38"/>
      <c r="AT149" s="19" t="s">
        <v>237</v>
      </c>
      <c r="AU149" s="19" t="s">
        <v>88</v>
      </c>
    </row>
    <row r="150" s="15" customFormat="1">
      <c r="A150" s="15"/>
      <c r="B150" s="223"/>
      <c r="C150" s="15"/>
      <c r="D150" s="192" t="s">
        <v>218</v>
      </c>
      <c r="E150" s="224" t="s">
        <v>1</v>
      </c>
      <c r="F150" s="225" t="s">
        <v>1136</v>
      </c>
      <c r="G150" s="15"/>
      <c r="H150" s="224" t="s">
        <v>1</v>
      </c>
      <c r="I150" s="226"/>
      <c r="J150" s="15"/>
      <c r="K150" s="15"/>
      <c r="L150" s="223"/>
      <c r="M150" s="227"/>
      <c r="N150" s="228"/>
      <c r="O150" s="228"/>
      <c r="P150" s="228"/>
      <c r="Q150" s="228"/>
      <c r="R150" s="228"/>
      <c r="S150" s="228"/>
      <c r="T150" s="229"/>
      <c r="U150" s="15"/>
      <c r="V150" s="15"/>
      <c r="W150" s="15"/>
      <c r="X150" s="15"/>
      <c r="Y150" s="15"/>
      <c r="Z150" s="15"/>
      <c r="AA150" s="15"/>
      <c r="AB150" s="15"/>
      <c r="AC150" s="15"/>
      <c r="AD150" s="15"/>
      <c r="AE150" s="15"/>
      <c r="AT150" s="224" t="s">
        <v>218</v>
      </c>
      <c r="AU150" s="224" t="s">
        <v>88</v>
      </c>
      <c r="AV150" s="15" t="s">
        <v>86</v>
      </c>
      <c r="AW150" s="15" t="s">
        <v>35</v>
      </c>
      <c r="AX150" s="15" t="s">
        <v>79</v>
      </c>
      <c r="AY150" s="224" t="s">
        <v>205</v>
      </c>
    </row>
    <row r="151" s="13" customFormat="1">
      <c r="A151" s="13"/>
      <c r="B151" s="198"/>
      <c r="C151" s="13"/>
      <c r="D151" s="192" t="s">
        <v>218</v>
      </c>
      <c r="E151" s="199" t="s">
        <v>1</v>
      </c>
      <c r="F151" s="200" t="s">
        <v>1137</v>
      </c>
      <c r="G151" s="13"/>
      <c r="H151" s="201">
        <v>0.25</v>
      </c>
      <c r="I151" s="202"/>
      <c r="J151" s="13"/>
      <c r="K151" s="13"/>
      <c r="L151" s="198"/>
      <c r="M151" s="203"/>
      <c r="N151" s="204"/>
      <c r="O151" s="204"/>
      <c r="P151" s="204"/>
      <c r="Q151" s="204"/>
      <c r="R151" s="204"/>
      <c r="S151" s="204"/>
      <c r="T151" s="205"/>
      <c r="U151" s="13"/>
      <c r="V151" s="13"/>
      <c r="W151" s="13"/>
      <c r="X151" s="13"/>
      <c r="Y151" s="13"/>
      <c r="Z151" s="13"/>
      <c r="AA151" s="13"/>
      <c r="AB151" s="13"/>
      <c r="AC151" s="13"/>
      <c r="AD151" s="13"/>
      <c r="AE151" s="13"/>
      <c r="AT151" s="199" t="s">
        <v>218</v>
      </c>
      <c r="AU151" s="199" t="s">
        <v>88</v>
      </c>
      <c r="AV151" s="13" t="s">
        <v>88</v>
      </c>
      <c r="AW151" s="13" t="s">
        <v>35</v>
      </c>
      <c r="AX151" s="13" t="s">
        <v>86</v>
      </c>
      <c r="AY151" s="199" t="s">
        <v>205</v>
      </c>
    </row>
    <row r="152" s="12" customFormat="1" ht="22.8" customHeight="1">
      <c r="A152" s="12"/>
      <c r="B152" s="166"/>
      <c r="C152" s="12"/>
      <c r="D152" s="167" t="s">
        <v>78</v>
      </c>
      <c r="E152" s="177" t="s">
        <v>212</v>
      </c>
      <c r="F152" s="177" t="s">
        <v>359</v>
      </c>
      <c r="G152" s="12"/>
      <c r="H152" s="12"/>
      <c r="I152" s="169"/>
      <c r="J152" s="178">
        <f>BK152</f>
        <v>0</v>
      </c>
      <c r="K152" s="12"/>
      <c r="L152" s="166"/>
      <c r="M152" s="171"/>
      <c r="N152" s="172"/>
      <c r="O152" s="172"/>
      <c r="P152" s="173">
        <f>SUM(P153:P155)</f>
        <v>0</v>
      </c>
      <c r="Q152" s="172"/>
      <c r="R152" s="173">
        <f>SUM(R153:R155)</f>
        <v>0</v>
      </c>
      <c r="S152" s="172"/>
      <c r="T152" s="174">
        <f>SUM(T153:T155)</f>
        <v>0</v>
      </c>
      <c r="U152" s="12"/>
      <c r="V152" s="12"/>
      <c r="W152" s="12"/>
      <c r="X152" s="12"/>
      <c r="Y152" s="12"/>
      <c r="Z152" s="12"/>
      <c r="AA152" s="12"/>
      <c r="AB152" s="12"/>
      <c r="AC152" s="12"/>
      <c r="AD152" s="12"/>
      <c r="AE152" s="12"/>
      <c r="AR152" s="167" t="s">
        <v>86</v>
      </c>
      <c r="AT152" s="175" t="s">
        <v>78</v>
      </c>
      <c r="AU152" s="175" t="s">
        <v>86</v>
      </c>
      <c r="AY152" s="167" t="s">
        <v>205</v>
      </c>
      <c r="BK152" s="176">
        <f>SUM(BK153:BK155)</f>
        <v>0</v>
      </c>
    </row>
    <row r="153" s="2" customFormat="1" ht="24.15" customHeight="1">
      <c r="A153" s="38"/>
      <c r="B153" s="179"/>
      <c r="C153" s="180" t="s">
        <v>258</v>
      </c>
      <c r="D153" s="180" t="s">
        <v>207</v>
      </c>
      <c r="E153" s="181" t="s">
        <v>640</v>
      </c>
      <c r="F153" s="182" t="s">
        <v>641</v>
      </c>
      <c r="G153" s="183" t="s">
        <v>233</v>
      </c>
      <c r="H153" s="184">
        <v>0.02</v>
      </c>
      <c r="I153" s="185"/>
      <c r="J153" s="184">
        <f>ROUND(I153*H153,2)</f>
        <v>0</v>
      </c>
      <c r="K153" s="182" t="s">
        <v>234</v>
      </c>
      <c r="L153" s="39"/>
      <c r="M153" s="186" t="s">
        <v>1</v>
      </c>
      <c r="N153" s="187" t="s">
        <v>44</v>
      </c>
      <c r="O153" s="77"/>
      <c r="P153" s="188">
        <f>O153*H153</f>
        <v>0</v>
      </c>
      <c r="Q153" s="188">
        <v>0</v>
      </c>
      <c r="R153" s="188">
        <f>Q153*H153</f>
        <v>0</v>
      </c>
      <c r="S153" s="188">
        <v>0</v>
      </c>
      <c r="T153" s="189">
        <f>S153*H153</f>
        <v>0</v>
      </c>
      <c r="U153" s="38"/>
      <c r="V153" s="38"/>
      <c r="W153" s="38"/>
      <c r="X153" s="38"/>
      <c r="Y153" s="38"/>
      <c r="Z153" s="38"/>
      <c r="AA153" s="38"/>
      <c r="AB153" s="38"/>
      <c r="AC153" s="38"/>
      <c r="AD153" s="38"/>
      <c r="AE153" s="38"/>
      <c r="AR153" s="190" t="s">
        <v>212</v>
      </c>
      <c r="AT153" s="190" t="s">
        <v>207</v>
      </c>
      <c r="AU153" s="190" t="s">
        <v>88</v>
      </c>
      <c r="AY153" s="19" t="s">
        <v>205</v>
      </c>
      <c r="BE153" s="191">
        <f>IF(N153="základní",J153,0)</f>
        <v>0</v>
      </c>
      <c r="BF153" s="191">
        <f>IF(N153="snížená",J153,0)</f>
        <v>0</v>
      </c>
      <c r="BG153" s="191">
        <f>IF(N153="zákl. přenesená",J153,0)</f>
        <v>0</v>
      </c>
      <c r="BH153" s="191">
        <f>IF(N153="sníž. přenesená",J153,0)</f>
        <v>0</v>
      </c>
      <c r="BI153" s="191">
        <f>IF(N153="nulová",J153,0)</f>
        <v>0</v>
      </c>
      <c r="BJ153" s="19" t="s">
        <v>86</v>
      </c>
      <c r="BK153" s="191">
        <f>ROUND(I153*H153,2)</f>
        <v>0</v>
      </c>
      <c r="BL153" s="19" t="s">
        <v>212</v>
      </c>
      <c r="BM153" s="190" t="s">
        <v>1138</v>
      </c>
    </row>
    <row r="154" s="2" customFormat="1">
      <c r="A154" s="38"/>
      <c r="B154" s="39"/>
      <c r="C154" s="38"/>
      <c r="D154" s="192" t="s">
        <v>214</v>
      </c>
      <c r="E154" s="38"/>
      <c r="F154" s="193" t="s">
        <v>643</v>
      </c>
      <c r="G154" s="38"/>
      <c r="H154" s="38"/>
      <c r="I154" s="194"/>
      <c r="J154" s="38"/>
      <c r="K154" s="38"/>
      <c r="L154" s="39"/>
      <c r="M154" s="195"/>
      <c r="N154" s="196"/>
      <c r="O154" s="77"/>
      <c r="P154" s="77"/>
      <c r="Q154" s="77"/>
      <c r="R154" s="77"/>
      <c r="S154" s="77"/>
      <c r="T154" s="78"/>
      <c r="U154" s="38"/>
      <c r="V154" s="38"/>
      <c r="W154" s="38"/>
      <c r="X154" s="38"/>
      <c r="Y154" s="38"/>
      <c r="Z154" s="38"/>
      <c r="AA154" s="38"/>
      <c r="AB154" s="38"/>
      <c r="AC154" s="38"/>
      <c r="AD154" s="38"/>
      <c r="AE154" s="38"/>
      <c r="AT154" s="19" t="s">
        <v>214</v>
      </c>
      <c r="AU154" s="19" t="s">
        <v>88</v>
      </c>
    </row>
    <row r="155" s="2" customFormat="1">
      <c r="A155" s="38"/>
      <c r="B155" s="39"/>
      <c r="C155" s="38"/>
      <c r="D155" s="192" t="s">
        <v>237</v>
      </c>
      <c r="E155" s="38"/>
      <c r="F155" s="197" t="s">
        <v>644</v>
      </c>
      <c r="G155" s="38"/>
      <c r="H155" s="38"/>
      <c r="I155" s="194"/>
      <c r="J155" s="38"/>
      <c r="K155" s="38"/>
      <c r="L155" s="39"/>
      <c r="M155" s="195"/>
      <c r="N155" s="196"/>
      <c r="O155" s="77"/>
      <c r="P155" s="77"/>
      <c r="Q155" s="77"/>
      <c r="R155" s="77"/>
      <c r="S155" s="77"/>
      <c r="T155" s="78"/>
      <c r="U155" s="38"/>
      <c r="V155" s="38"/>
      <c r="W155" s="38"/>
      <c r="X155" s="38"/>
      <c r="Y155" s="38"/>
      <c r="Z155" s="38"/>
      <c r="AA155" s="38"/>
      <c r="AB155" s="38"/>
      <c r="AC155" s="38"/>
      <c r="AD155" s="38"/>
      <c r="AE155" s="38"/>
      <c r="AT155" s="19" t="s">
        <v>237</v>
      </c>
      <c r="AU155" s="19" t="s">
        <v>88</v>
      </c>
    </row>
    <row r="156" s="12" customFormat="1" ht="22.8" customHeight="1">
      <c r="A156" s="12"/>
      <c r="B156" s="166"/>
      <c r="C156" s="12"/>
      <c r="D156" s="167" t="s">
        <v>78</v>
      </c>
      <c r="E156" s="177" t="s">
        <v>225</v>
      </c>
      <c r="F156" s="177" t="s">
        <v>367</v>
      </c>
      <c r="G156" s="12"/>
      <c r="H156" s="12"/>
      <c r="I156" s="169"/>
      <c r="J156" s="178">
        <f>BK156</f>
        <v>0</v>
      </c>
      <c r="K156" s="12"/>
      <c r="L156" s="166"/>
      <c r="M156" s="171"/>
      <c r="N156" s="172"/>
      <c r="O156" s="172"/>
      <c r="P156" s="173">
        <f>SUM(P157:P164)</f>
        <v>0</v>
      </c>
      <c r="Q156" s="172"/>
      <c r="R156" s="173">
        <f>SUM(R157:R164)</f>
        <v>0.119702</v>
      </c>
      <c r="S156" s="172"/>
      <c r="T156" s="174">
        <f>SUM(T157:T164)</f>
        <v>0</v>
      </c>
      <c r="U156" s="12"/>
      <c r="V156" s="12"/>
      <c r="W156" s="12"/>
      <c r="X156" s="12"/>
      <c r="Y156" s="12"/>
      <c r="Z156" s="12"/>
      <c r="AA156" s="12"/>
      <c r="AB156" s="12"/>
      <c r="AC156" s="12"/>
      <c r="AD156" s="12"/>
      <c r="AE156" s="12"/>
      <c r="AR156" s="167" t="s">
        <v>86</v>
      </c>
      <c r="AT156" s="175" t="s">
        <v>78</v>
      </c>
      <c r="AU156" s="175" t="s">
        <v>86</v>
      </c>
      <c r="AY156" s="167" t="s">
        <v>205</v>
      </c>
      <c r="BK156" s="176">
        <f>SUM(BK157:BK164)</f>
        <v>0</v>
      </c>
    </row>
    <row r="157" s="2" customFormat="1" ht="24.15" customHeight="1">
      <c r="A157" s="38"/>
      <c r="B157" s="179"/>
      <c r="C157" s="180" t="s">
        <v>263</v>
      </c>
      <c r="D157" s="180" t="s">
        <v>207</v>
      </c>
      <c r="E157" s="181" t="s">
        <v>1139</v>
      </c>
      <c r="F157" s="182" t="s">
        <v>1140</v>
      </c>
      <c r="G157" s="183" t="s">
        <v>346</v>
      </c>
      <c r="H157" s="184">
        <v>2</v>
      </c>
      <c r="I157" s="185"/>
      <c r="J157" s="184">
        <f>ROUND(I157*H157,2)</f>
        <v>0</v>
      </c>
      <c r="K157" s="182" t="s">
        <v>211</v>
      </c>
      <c r="L157" s="39"/>
      <c r="M157" s="186" t="s">
        <v>1</v>
      </c>
      <c r="N157" s="187" t="s">
        <v>44</v>
      </c>
      <c r="O157" s="77"/>
      <c r="P157" s="188">
        <f>O157*H157</f>
        <v>0</v>
      </c>
      <c r="Q157" s="188">
        <v>0.029770000000000001</v>
      </c>
      <c r="R157" s="188">
        <f>Q157*H157</f>
        <v>0.059540000000000003</v>
      </c>
      <c r="S157" s="188">
        <v>0</v>
      </c>
      <c r="T157" s="189">
        <f>S157*H157</f>
        <v>0</v>
      </c>
      <c r="U157" s="38"/>
      <c r="V157" s="38"/>
      <c r="W157" s="38"/>
      <c r="X157" s="38"/>
      <c r="Y157" s="38"/>
      <c r="Z157" s="38"/>
      <c r="AA157" s="38"/>
      <c r="AB157" s="38"/>
      <c r="AC157" s="38"/>
      <c r="AD157" s="38"/>
      <c r="AE157" s="38"/>
      <c r="AR157" s="190" t="s">
        <v>212</v>
      </c>
      <c r="AT157" s="190" t="s">
        <v>207</v>
      </c>
      <c r="AU157" s="190" t="s">
        <v>88</v>
      </c>
      <c r="AY157" s="19" t="s">
        <v>205</v>
      </c>
      <c r="BE157" s="191">
        <f>IF(N157="základní",J157,0)</f>
        <v>0</v>
      </c>
      <c r="BF157" s="191">
        <f>IF(N157="snížená",J157,0)</f>
        <v>0</v>
      </c>
      <c r="BG157" s="191">
        <f>IF(N157="zákl. přenesená",J157,0)</f>
        <v>0</v>
      </c>
      <c r="BH157" s="191">
        <f>IF(N157="sníž. přenesená",J157,0)</f>
        <v>0</v>
      </c>
      <c r="BI157" s="191">
        <f>IF(N157="nulová",J157,0)</f>
        <v>0</v>
      </c>
      <c r="BJ157" s="19" t="s">
        <v>86</v>
      </c>
      <c r="BK157" s="191">
        <f>ROUND(I157*H157,2)</f>
        <v>0</v>
      </c>
      <c r="BL157" s="19" t="s">
        <v>212</v>
      </c>
      <c r="BM157" s="190" t="s">
        <v>1141</v>
      </c>
    </row>
    <row r="158" s="2" customFormat="1" ht="24.15" customHeight="1">
      <c r="A158" s="38"/>
      <c r="B158" s="179"/>
      <c r="C158" s="180" t="s">
        <v>272</v>
      </c>
      <c r="D158" s="180" t="s">
        <v>207</v>
      </c>
      <c r="E158" s="181" t="s">
        <v>1142</v>
      </c>
      <c r="F158" s="182" t="s">
        <v>1143</v>
      </c>
      <c r="G158" s="183" t="s">
        <v>233</v>
      </c>
      <c r="H158" s="184">
        <v>0.69999999999999996</v>
      </c>
      <c r="I158" s="185"/>
      <c r="J158" s="184">
        <f>ROUND(I158*H158,2)</f>
        <v>0</v>
      </c>
      <c r="K158" s="182" t="s">
        <v>234</v>
      </c>
      <c r="L158" s="39"/>
      <c r="M158" s="186" t="s">
        <v>1</v>
      </c>
      <c r="N158" s="187" t="s">
        <v>44</v>
      </c>
      <c r="O158" s="77"/>
      <c r="P158" s="188">
        <f>O158*H158</f>
        <v>0</v>
      </c>
      <c r="Q158" s="188">
        <v>0</v>
      </c>
      <c r="R158" s="188">
        <f>Q158*H158</f>
        <v>0</v>
      </c>
      <c r="S158" s="188">
        <v>0</v>
      </c>
      <c r="T158" s="189">
        <f>S158*H158</f>
        <v>0</v>
      </c>
      <c r="U158" s="38"/>
      <c r="V158" s="38"/>
      <c r="W158" s="38"/>
      <c r="X158" s="38"/>
      <c r="Y158" s="38"/>
      <c r="Z158" s="38"/>
      <c r="AA158" s="38"/>
      <c r="AB158" s="38"/>
      <c r="AC158" s="38"/>
      <c r="AD158" s="38"/>
      <c r="AE158" s="38"/>
      <c r="AR158" s="190" t="s">
        <v>212</v>
      </c>
      <c r="AT158" s="190" t="s">
        <v>207</v>
      </c>
      <c r="AU158" s="190" t="s">
        <v>88</v>
      </c>
      <c r="AY158" s="19" t="s">
        <v>205</v>
      </c>
      <c r="BE158" s="191">
        <f>IF(N158="základní",J158,0)</f>
        <v>0</v>
      </c>
      <c r="BF158" s="191">
        <f>IF(N158="snížená",J158,0)</f>
        <v>0</v>
      </c>
      <c r="BG158" s="191">
        <f>IF(N158="zákl. přenesená",J158,0)</f>
        <v>0</v>
      </c>
      <c r="BH158" s="191">
        <f>IF(N158="sníž. přenesená",J158,0)</f>
        <v>0</v>
      </c>
      <c r="BI158" s="191">
        <f>IF(N158="nulová",J158,0)</f>
        <v>0</v>
      </c>
      <c r="BJ158" s="19" t="s">
        <v>86</v>
      </c>
      <c r="BK158" s="191">
        <f>ROUND(I158*H158,2)</f>
        <v>0</v>
      </c>
      <c r="BL158" s="19" t="s">
        <v>212</v>
      </c>
      <c r="BM158" s="190" t="s">
        <v>1144</v>
      </c>
    </row>
    <row r="159" s="2" customFormat="1">
      <c r="A159" s="38"/>
      <c r="B159" s="39"/>
      <c r="C159" s="38"/>
      <c r="D159" s="192" t="s">
        <v>214</v>
      </c>
      <c r="E159" s="38"/>
      <c r="F159" s="193" t="s">
        <v>1145</v>
      </c>
      <c r="G159" s="38"/>
      <c r="H159" s="38"/>
      <c r="I159" s="194"/>
      <c r="J159" s="38"/>
      <c r="K159" s="38"/>
      <c r="L159" s="39"/>
      <c r="M159" s="195"/>
      <c r="N159" s="196"/>
      <c r="O159" s="77"/>
      <c r="P159" s="77"/>
      <c r="Q159" s="77"/>
      <c r="R159" s="77"/>
      <c r="S159" s="77"/>
      <c r="T159" s="78"/>
      <c r="U159" s="38"/>
      <c r="V159" s="38"/>
      <c r="W159" s="38"/>
      <c r="X159" s="38"/>
      <c r="Y159" s="38"/>
      <c r="Z159" s="38"/>
      <c r="AA159" s="38"/>
      <c r="AB159" s="38"/>
      <c r="AC159" s="38"/>
      <c r="AD159" s="38"/>
      <c r="AE159" s="38"/>
      <c r="AT159" s="19" t="s">
        <v>214</v>
      </c>
      <c r="AU159" s="19" t="s">
        <v>88</v>
      </c>
    </row>
    <row r="160" s="2" customFormat="1">
      <c r="A160" s="38"/>
      <c r="B160" s="39"/>
      <c r="C160" s="38"/>
      <c r="D160" s="192" t="s">
        <v>237</v>
      </c>
      <c r="E160" s="38"/>
      <c r="F160" s="197" t="s">
        <v>826</v>
      </c>
      <c r="G160" s="38"/>
      <c r="H160" s="38"/>
      <c r="I160" s="194"/>
      <c r="J160" s="38"/>
      <c r="K160" s="38"/>
      <c r="L160" s="39"/>
      <c r="M160" s="195"/>
      <c r="N160" s="196"/>
      <c r="O160" s="77"/>
      <c r="P160" s="77"/>
      <c r="Q160" s="77"/>
      <c r="R160" s="77"/>
      <c r="S160" s="77"/>
      <c r="T160" s="78"/>
      <c r="U160" s="38"/>
      <c r="V160" s="38"/>
      <c r="W160" s="38"/>
      <c r="X160" s="38"/>
      <c r="Y160" s="38"/>
      <c r="Z160" s="38"/>
      <c r="AA160" s="38"/>
      <c r="AB160" s="38"/>
      <c r="AC160" s="38"/>
      <c r="AD160" s="38"/>
      <c r="AE160" s="38"/>
      <c r="AT160" s="19" t="s">
        <v>237</v>
      </c>
      <c r="AU160" s="19" t="s">
        <v>88</v>
      </c>
    </row>
    <row r="161" s="2" customFormat="1" ht="21.75" customHeight="1">
      <c r="A161" s="38"/>
      <c r="B161" s="179"/>
      <c r="C161" s="180" t="s">
        <v>225</v>
      </c>
      <c r="D161" s="180" t="s">
        <v>207</v>
      </c>
      <c r="E161" s="181" t="s">
        <v>1146</v>
      </c>
      <c r="F161" s="182" t="s">
        <v>1147</v>
      </c>
      <c r="G161" s="183" t="s">
        <v>371</v>
      </c>
      <c r="H161" s="184">
        <v>12</v>
      </c>
      <c r="I161" s="185"/>
      <c r="J161" s="184">
        <f>ROUND(I161*H161,2)</f>
        <v>0</v>
      </c>
      <c r="K161" s="182" t="s">
        <v>234</v>
      </c>
      <c r="L161" s="39"/>
      <c r="M161" s="186" t="s">
        <v>1</v>
      </c>
      <c r="N161" s="187" t="s">
        <v>44</v>
      </c>
      <c r="O161" s="77"/>
      <c r="P161" s="188">
        <f>O161*H161</f>
        <v>0</v>
      </c>
      <c r="Q161" s="188">
        <v>9.0000000000000006E-05</v>
      </c>
      <c r="R161" s="188">
        <f>Q161*H161</f>
        <v>0.00108</v>
      </c>
      <c r="S161" s="188">
        <v>0</v>
      </c>
      <c r="T161" s="189">
        <f>S161*H161</f>
        <v>0</v>
      </c>
      <c r="U161" s="38"/>
      <c r="V161" s="38"/>
      <c r="W161" s="38"/>
      <c r="X161" s="38"/>
      <c r="Y161" s="38"/>
      <c r="Z161" s="38"/>
      <c r="AA161" s="38"/>
      <c r="AB161" s="38"/>
      <c r="AC161" s="38"/>
      <c r="AD161" s="38"/>
      <c r="AE161" s="38"/>
      <c r="AR161" s="190" t="s">
        <v>212</v>
      </c>
      <c r="AT161" s="190" t="s">
        <v>207</v>
      </c>
      <c r="AU161" s="190" t="s">
        <v>88</v>
      </c>
      <c r="AY161" s="19" t="s">
        <v>205</v>
      </c>
      <c r="BE161" s="191">
        <f>IF(N161="základní",J161,0)</f>
        <v>0</v>
      </c>
      <c r="BF161" s="191">
        <f>IF(N161="snížená",J161,0)</f>
        <v>0</v>
      </c>
      <c r="BG161" s="191">
        <f>IF(N161="zákl. přenesená",J161,0)</f>
        <v>0</v>
      </c>
      <c r="BH161" s="191">
        <f>IF(N161="sníž. přenesená",J161,0)</f>
        <v>0</v>
      </c>
      <c r="BI161" s="191">
        <f>IF(N161="nulová",J161,0)</f>
        <v>0</v>
      </c>
      <c r="BJ161" s="19" t="s">
        <v>86</v>
      </c>
      <c r="BK161" s="191">
        <f>ROUND(I161*H161,2)</f>
        <v>0</v>
      </c>
      <c r="BL161" s="19" t="s">
        <v>212</v>
      </c>
      <c r="BM161" s="190" t="s">
        <v>1148</v>
      </c>
    </row>
    <row r="162" s="2" customFormat="1">
      <c r="A162" s="38"/>
      <c r="B162" s="39"/>
      <c r="C162" s="38"/>
      <c r="D162" s="192" t="s">
        <v>214</v>
      </c>
      <c r="E162" s="38"/>
      <c r="F162" s="193" t="s">
        <v>1149</v>
      </c>
      <c r="G162" s="38"/>
      <c r="H162" s="38"/>
      <c r="I162" s="194"/>
      <c r="J162" s="38"/>
      <c r="K162" s="38"/>
      <c r="L162" s="39"/>
      <c r="M162" s="195"/>
      <c r="N162" s="196"/>
      <c r="O162" s="77"/>
      <c r="P162" s="77"/>
      <c r="Q162" s="77"/>
      <c r="R162" s="77"/>
      <c r="S162" s="77"/>
      <c r="T162" s="78"/>
      <c r="U162" s="38"/>
      <c r="V162" s="38"/>
      <c r="W162" s="38"/>
      <c r="X162" s="38"/>
      <c r="Y162" s="38"/>
      <c r="Z162" s="38"/>
      <c r="AA162" s="38"/>
      <c r="AB162" s="38"/>
      <c r="AC162" s="38"/>
      <c r="AD162" s="38"/>
      <c r="AE162" s="38"/>
      <c r="AT162" s="19" t="s">
        <v>214</v>
      </c>
      <c r="AU162" s="19" t="s">
        <v>88</v>
      </c>
    </row>
    <row r="163" s="2" customFormat="1" ht="16.5" customHeight="1">
      <c r="A163" s="38"/>
      <c r="B163" s="179"/>
      <c r="C163" s="180" t="s">
        <v>286</v>
      </c>
      <c r="D163" s="180" t="s">
        <v>207</v>
      </c>
      <c r="E163" s="181" t="s">
        <v>1150</v>
      </c>
      <c r="F163" s="182" t="s">
        <v>1151</v>
      </c>
      <c r="G163" s="183" t="s">
        <v>371</v>
      </c>
      <c r="H163" s="184">
        <v>12.9</v>
      </c>
      <c r="I163" s="185"/>
      <c r="J163" s="184">
        <f>ROUND(I163*H163,2)</f>
        <v>0</v>
      </c>
      <c r="K163" s="182" t="s">
        <v>211</v>
      </c>
      <c r="L163" s="39"/>
      <c r="M163" s="186" t="s">
        <v>1</v>
      </c>
      <c r="N163" s="187" t="s">
        <v>44</v>
      </c>
      <c r="O163" s="77"/>
      <c r="P163" s="188">
        <f>O163*H163</f>
        <v>0</v>
      </c>
      <c r="Q163" s="188">
        <v>0.00046999999999999999</v>
      </c>
      <c r="R163" s="188">
        <f>Q163*H163</f>
        <v>0.0060629999999999998</v>
      </c>
      <c r="S163" s="188">
        <v>0</v>
      </c>
      <c r="T163" s="189">
        <f>S163*H163</f>
        <v>0</v>
      </c>
      <c r="U163" s="38"/>
      <c r="V163" s="38"/>
      <c r="W163" s="38"/>
      <c r="X163" s="38"/>
      <c r="Y163" s="38"/>
      <c r="Z163" s="38"/>
      <c r="AA163" s="38"/>
      <c r="AB163" s="38"/>
      <c r="AC163" s="38"/>
      <c r="AD163" s="38"/>
      <c r="AE163" s="38"/>
      <c r="AR163" s="190" t="s">
        <v>212</v>
      </c>
      <c r="AT163" s="190" t="s">
        <v>207</v>
      </c>
      <c r="AU163" s="190" t="s">
        <v>88</v>
      </c>
      <c r="AY163" s="19" t="s">
        <v>205</v>
      </c>
      <c r="BE163" s="191">
        <f>IF(N163="základní",J163,0)</f>
        <v>0</v>
      </c>
      <c r="BF163" s="191">
        <f>IF(N163="snížená",J163,0)</f>
        <v>0</v>
      </c>
      <c r="BG163" s="191">
        <f>IF(N163="zákl. přenesená",J163,0)</f>
        <v>0</v>
      </c>
      <c r="BH163" s="191">
        <f>IF(N163="sníž. přenesená",J163,0)</f>
        <v>0</v>
      </c>
      <c r="BI163" s="191">
        <f>IF(N163="nulová",J163,0)</f>
        <v>0</v>
      </c>
      <c r="BJ163" s="19" t="s">
        <v>86</v>
      </c>
      <c r="BK163" s="191">
        <f>ROUND(I163*H163,2)</f>
        <v>0</v>
      </c>
      <c r="BL163" s="19" t="s">
        <v>212</v>
      </c>
      <c r="BM163" s="190" t="s">
        <v>1152</v>
      </c>
    </row>
    <row r="164" s="2" customFormat="1" ht="16.5" customHeight="1">
      <c r="A164" s="38"/>
      <c r="B164" s="179"/>
      <c r="C164" s="214" t="s">
        <v>294</v>
      </c>
      <c r="D164" s="214" t="s">
        <v>221</v>
      </c>
      <c r="E164" s="215" t="s">
        <v>1153</v>
      </c>
      <c r="F164" s="216" t="s">
        <v>1154</v>
      </c>
      <c r="G164" s="217" t="s">
        <v>371</v>
      </c>
      <c r="H164" s="218">
        <v>12.9</v>
      </c>
      <c r="I164" s="219"/>
      <c r="J164" s="218">
        <f>ROUND(I164*H164,2)</f>
        <v>0</v>
      </c>
      <c r="K164" s="216" t="s">
        <v>211</v>
      </c>
      <c r="L164" s="220"/>
      <c r="M164" s="221" t="s">
        <v>1</v>
      </c>
      <c r="N164" s="222" t="s">
        <v>44</v>
      </c>
      <c r="O164" s="77"/>
      <c r="P164" s="188">
        <f>O164*H164</f>
        <v>0</v>
      </c>
      <c r="Q164" s="188">
        <v>0.0041099999999999999</v>
      </c>
      <c r="R164" s="188">
        <f>Q164*H164</f>
        <v>0.053019000000000004</v>
      </c>
      <c r="S164" s="188">
        <v>0</v>
      </c>
      <c r="T164" s="189">
        <f>S164*H164</f>
        <v>0</v>
      </c>
      <c r="U164" s="38"/>
      <c r="V164" s="38"/>
      <c r="W164" s="38"/>
      <c r="X164" s="38"/>
      <c r="Y164" s="38"/>
      <c r="Z164" s="38"/>
      <c r="AA164" s="38"/>
      <c r="AB164" s="38"/>
      <c r="AC164" s="38"/>
      <c r="AD164" s="38"/>
      <c r="AE164" s="38"/>
      <c r="AR164" s="190" t="s">
        <v>225</v>
      </c>
      <c r="AT164" s="190" t="s">
        <v>221</v>
      </c>
      <c r="AU164" s="190" t="s">
        <v>88</v>
      </c>
      <c r="AY164" s="19" t="s">
        <v>205</v>
      </c>
      <c r="BE164" s="191">
        <f>IF(N164="základní",J164,0)</f>
        <v>0</v>
      </c>
      <c r="BF164" s="191">
        <f>IF(N164="snížená",J164,0)</f>
        <v>0</v>
      </c>
      <c r="BG164" s="191">
        <f>IF(N164="zákl. přenesená",J164,0)</f>
        <v>0</v>
      </c>
      <c r="BH164" s="191">
        <f>IF(N164="sníž. přenesená",J164,0)</f>
        <v>0</v>
      </c>
      <c r="BI164" s="191">
        <f>IF(N164="nulová",J164,0)</f>
        <v>0</v>
      </c>
      <c r="BJ164" s="19" t="s">
        <v>86</v>
      </c>
      <c r="BK164" s="191">
        <f>ROUND(I164*H164,2)</f>
        <v>0</v>
      </c>
      <c r="BL164" s="19" t="s">
        <v>212</v>
      </c>
      <c r="BM164" s="190" t="s">
        <v>1155</v>
      </c>
    </row>
    <row r="165" s="12" customFormat="1" ht="22.8" customHeight="1">
      <c r="A165" s="12"/>
      <c r="B165" s="166"/>
      <c r="C165" s="12"/>
      <c r="D165" s="167" t="s">
        <v>78</v>
      </c>
      <c r="E165" s="177" t="s">
        <v>286</v>
      </c>
      <c r="F165" s="177" t="s">
        <v>406</v>
      </c>
      <c r="G165" s="12"/>
      <c r="H165" s="12"/>
      <c r="I165" s="169"/>
      <c r="J165" s="178">
        <f>BK165</f>
        <v>0</v>
      </c>
      <c r="K165" s="12"/>
      <c r="L165" s="166"/>
      <c r="M165" s="171"/>
      <c r="N165" s="172"/>
      <c r="O165" s="172"/>
      <c r="P165" s="173">
        <f>SUM(P166:P172)</f>
        <v>0</v>
      </c>
      <c r="Q165" s="172"/>
      <c r="R165" s="173">
        <f>SUM(R166:R172)</f>
        <v>0.49860000000000004</v>
      </c>
      <c r="S165" s="172"/>
      <c r="T165" s="174">
        <f>SUM(T166:T172)</f>
        <v>0</v>
      </c>
      <c r="U165" s="12"/>
      <c r="V165" s="12"/>
      <c r="W165" s="12"/>
      <c r="X165" s="12"/>
      <c r="Y165" s="12"/>
      <c r="Z165" s="12"/>
      <c r="AA165" s="12"/>
      <c r="AB165" s="12"/>
      <c r="AC165" s="12"/>
      <c r="AD165" s="12"/>
      <c r="AE165" s="12"/>
      <c r="AR165" s="167" t="s">
        <v>86</v>
      </c>
      <c r="AT165" s="175" t="s">
        <v>78</v>
      </c>
      <c r="AU165" s="175" t="s">
        <v>86</v>
      </c>
      <c r="AY165" s="167" t="s">
        <v>205</v>
      </c>
      <c r="BK165" s="176">
        <f>SUM(BK166:BK172)</f>
        <v>0</v>
      </c>
    </row>
    <row r="166" s="2" customFormat="1" ht="16.5" customHeight="1">
      <c r="A166" s="38"/>
      <c r="B166" s="179"/>
      <c r="C166" s="180" t="s">
        <v>300</v>
      </c>
      <c r="D166" s="180" t="s">
        <v>207</v>
      </c>
      <c r="E166" s="181" t="s">
        <v>1156</v>
      </c>
      <c r="F166" s="182" t="s">
        <v>1157</v>
      </c>
      <c r="G166" s="183" t="s">
        <v>371</v>
      </c>
      <c r="H166" s="184">
        <v>7.2000000000000002</v>
      </c>
      <c r="I166" s="185"/>
      <c r="J166" s="184">
        <f>ROUND(I166*H166,2)</f>
        <v>0</v>
      </c>
      <c r="K166" s="182" t="s">
        <v>211</v>
      </c>
      <c r="L166" s="39"/>
      <c r="M166" s="186" t="s">
        <v>1</v>
      </c>
      <c r="N166" s="187" t="s">
        <v>44</v>
      </c>
      <c r="O166" s="77"/>
      <c r="P166" s="188">
        <f>O166*H166</f>
        <v>0</v>
      </c>
      <c r="Q166" s="188">
        <v>0.069250000000000006</v>
      </c>
      <c r="R166" s="188">
        <f>Q166*H166</f>
        <v>0.49860000000000004</v>
      </c>
      <c r="S166" s="188">
        <v>0</v>
      </c>
      <c r="T166" s="189">
        <f>S166*H166</f>
        <v>0</v>
      </c>
      <c r="U166" s="38"/>
      <c r="V166" s="38"/>
      <c r="W166" s="38"/>
      <c r="X166" s="38"/>
      <c r="Y166" s="38"/>
      <c r="Z166" s="38"/>
      <c r="AA166" s="38"/>
      <c r="AB166" s="38"/>
      <c r="AC166" s="38"/>
      <c r="AD166" s="38"/>
      <c r="AE166" s="38"/>
      <c r="AR166" s="190" t="s">
        <v>212</v>
      </c>
      <c r="AT166" s="190" t="s">
        <v>207</v>
      </c>
      <c r="AU166" s="190" t="s">
        <v>88</v>
      </c>
      <c r="AY166" s="19" t="s">
        <v>205</v>
      </c>
      <c r="BE166" s="191">
        <f>IF(N166="základní",J166,0)</f>
        <v>0</v>
      </c>
      <c r="BF166" s="191">
        <f>IF(N166="snížená",J166,0)</f>
        <v>0</v>
      </c>
      <c r="BG166" s="191">
        <f>IF(N166="zákl. přenesená",J166,0)</f>
        <v>0</v>
      </c>
      <c r="BH166" s="191">
        <f>IF(N166="sníž. přenesená",J166,0)</f>
        <v>0</v>
      </c>
      <c r="BI166" s="191">
        <f>IF(N166="nulová",J166,0)</f>
        <v>0</v>
      </c>
      <c r="BJ166" s="19" t="s">
        <v>86</v>
      </c>
      <c r="BK166" s="191">
        <f>ROUND(I166*H166,2)</f>
        <v>0</v>
      </c>
      <c r="BL166" s="19" t="s">
        <v>212</v>
      </c>
      <c r="BM166" s="190" t="s">
        <v>1158</v>
      </c>
    </row>
    <row r="167" s="2" customFormat="1">
      <c r="A167" s="38"/>
      <c r="B167" s="39"/>
      <c r="C167" s="38"/>
      <c r="D167" s="192" t="s">
        <v>214</v>
      </c>
      <c r="E167" s="38"/>
      <c r="F167" s="193" t="s">
        <v>1159</v>
      </c>
      <c r="G167" s="38"/>
      <c r="H167" s="38"/>
      <c r="I167" s="194"/>
      <c r="J167" s="38"/>
      <c r="K167" s="38"/>
      <c r="L167" s="39"/>
      <c r="M167" s="195"/>
      <c r="N167" s="196"/>
      <c r="O167" s="77"/>
      <c r="P167" s="77"/>
      <c r="Q167" s="77"/>
      <c r="R167" s="77"/>
      <c r="S167" s="77"/>
      <c r="T167" s="78"/>
      <c r="U167" s="38"/>
      <c r="V167" s="38"/>
      <c r="W167" s="38"/>
      <c r="X167" s="38"/>
      <c r="Y167" s="38"/>
      <c r="Z167" s="38"/>
      <c r="AA167" s="38"/>
      <c r="AB167" s="38"/>
      <c r="AC167" s="38"/>
      <c r="AD167" s="38"/>
      <c r="AE167" s="38"/>
      <c r="AT167" s="19" t="s">
        <v>214</v>
      </c>
      <c r="AU167" s="19" t="s">
        <v>88</v>
      </c>
    </row>
    <row r="168" s="2" customFormat="1">
      <c r="A168" s="38"/>
      <c r="B168" s="39"/>
      <c r="C168" s="38"/>
      <c r="D168" s="192" t="s">
        <v>237</v>
      </c>
      <c r="E168" s="38"/>
      <c r="F168" s="197" t="s">
        <v>1160</v>
      </c>
      <c r="G168" s="38"/>
      <c r="H168" s="38"/>
      <c r="I168" s="194"/>
      <c r="J168" s="38"/>
      <c r="K168" s="38"/>
      <c r="L168" s="39"/>
      <c r="M168" s="195"/>
      <c r="N168" s="196"/>
      <c r="O168" s="77"/>
      <c r="P168" s="77"/>
      <c r="Q168" s="77"/>
      <c r="R168" s="77"/>
      <c r="S168" s="77"/>
      <c r="T168" s="78"/>
      <c r="U168" s="38"/>
      <c r="V168" s="38"/>
      <c r="W168" s="38"/>
      <c r="X168" s="38"/>
      <c r="Y168" s="38"/>
      <c r="Z168" s="38"/>
      <c r="AA168" s="38"/>
      <c r="AB168" s="38"/>
      <c r="AC168" s="38"/>
      <c r="AD168" s="38"/>
      <c r="AE168" s="38"/>
      <c r="AT168" s="19" t="s">
        <v>237</v>
      </c>
      <c r="AU168" s="19" t="s">
        <v>88</v>
      </c>
    </row>
    <row r="169" s="2" customFormat="1">
      <c r="A169" s="38"/>
      <c r="B169" s="39"/>
      <c r="C169" s="38"/>
      <c r="D169" s="192" t="s">
        <v>216</v>
      </c>
      <c r="E169" s="38"/>
      <c r="F169" s="197" t="s">
        <v>1161</v>
      </c>
      <c r="G169" s="38"/>
      <c r="H169" s="38"/>
      <c r="I169" s="194"/>
      <c r="J169" s="38"/>
      <c r="K169" s="38"/>
      <c r="L169" s="39"/>
      <c r="M169" s="195"/>
      <c r="N169" s="196"/>
      <c r="O169" s="77"/>
      <c r="P169" s="77"/>
      <c r="Q169" s="77"/>
      <c r="R169" s="77"/>
      <c r="S169" s="77"/>
      <c r="T169" s="78"/>
      <c r="U169" s="38"/>
      <c r="V169" s="38"/>
      <c r="W169" s="38"/>
      <c r="X169" s="38"/>
      <c r="Y169" s="38"/>
      <c r="Z169" s="38"/>
      <c r="AA169" s="38"/>
      <c r="AB169" s="38"/>
      <c r="AC169" s="38"/>
      <c r="AD169" s="38"/>
      <c r="AE169" s="38"/>
      <c r="AT169" s="19" t="s">
        <v>216</v>
      </c>
      <c r="AU169" s="19" t="s">
        <v>88</v>
      </c>
    </row>
    <row r="170" s="15" customFormat="1">
      <c r="A170" s="15"/>
      <c r="B170" s="223"/>
      <c r="C170" s="15"/>
      <c r="D170" s="192" t="s">
        <v>218</v>
      </c>
      <c r="E170" s="224" t="s">
        <v>1</v>
      </c>
      <c r="F170" s="225" t="s">
        <v>1162</v>
      </c>
      <c r="G170" s="15"/>
      <c r="H170" s="224" t="s">
        <v>1</v>
      </c>
      <c r="I170" s="226"/>
      <c r="J170" s="15"/>
      <c r="K170" s="15"/>
      <c r="L170" s="223"/>
      <c r="M170" s="227"/>
      <c r="N170" s="228"/>
      <c r="O170" s="228"/>
      <c r="P170" s="228"/>
      <c r="Q170" s="228"/>
      <c r="R170" s="228"/>
      <c r="S170" s="228"/>
      <c r="T170" s="229"/>
      <c r="U170" s="15"/>
      <c r="V170" s="15"/>
      <c r="W170" s="15"/>
      <c r="X170" s="15"/>
      <c r="Y170" s="15"/>
      <c r="Z170" s="15"/>
      <c r="AA170" s="15"/>
      <c r="AB170" s="15"/>
      <c r="AC170" s="15"/>
      <c r="AD170" s="15"/>
      <c r="AE170" s="15"/>
      <c r="AT170" s="224" t="s">
        <v>218</v>
      </c>
      <c r="AU170" s="224" t="s">
        <v>88</v>
      </c>
      <c r="AV170" s="15" t="s">
        <v>86</v>
      </c>
      <c r="AW170" s="15" t="s">
        <v>35</v>
      </c>
      <c r="AX170" s="15" t="s">
        <v>79</v>
      </c>
      <c r="AY170" s="224" t="s">
        <v>205</v>
      </c>
    </row>
    <row r="171" s="13" customFormat="1">
      <c r="A171" s="13"/>
      <c r="B171" s="198"/>
      <c r="C171" s="13"/>
      <c r="D171" s="192" t="s">
        <v>218</v>
      </c>
      <c r="E171" s="199" t="s">
        <v>1</v>
      </c>
      <c r="F171" s="200" t="s">
        <v>1163</v>
      </c>
      <c r="G171" s="13"/>
      <c r="H171" s="201">
        <v>7.2000000000000002</v>
      </c>
      <c r="I171" s="202"/>
      <c r="J171" s="13"/>
      <c r="K171" s="13"/>
      <c r="L171" s="198"/>
      <c r="M171" s="203"/>
      <c r="N171" s="204"/>
      <c r="O171" s="204"/>
      <c r="P171" s="204"/>
      <c r="Q171" s="204"/>
      <c r="R171" s="204"/>
      <c r="S171" s="204"/>
      <c r="T171" s="205"/>
      <c r="U171" s="13"/>
      <c r="V171" s="13"/>
      <c r="W171" s="13"/>
      <c r="X171" s="13"/>
      <c r="Y171" s="13"/>
      <c r="Z171" s="13"/>
      <c r="AA171" s="13"/>
      <c r="AB171" s="13"/>
      <c r="AC171" s="13"/>
      <c r="AD171" s="13"/>
      <c r="AE171" s="13"/>
      <c r="AT171" s="199" t="s">
        <v>218</v>
      </c>
      <c r="AU171" s="199" t="s">
        <v>88</v>
      </c>
      <c r="AV171" s="13" t="s">
        <v>88</v>
      </c>
      <c r="AW171" s="13" t="s">
        <v>35</v>
      </c>
      <c r="AX171" s="13" t="s">
        <v>79</v>
      </c>
      <c r="AY171" s="199" t="s">
        <v>205</v>
      </c>
    </row>
    <row r="172" s="14" customFormat="1">
      <c r="A172" s="14"/>
      <c r="B172" s="206"/>
      <c r="C172" s="14"/>
      <c r="D172" s="192" t="s">
        <v>218</v>
      </c>
      <c r="E172" s="207" t="s">
        <v>1</v>
      </c>
      <c r="F172" s="208" t="s">
        <v>220</v>
      </c>
      <c r="G172" s="14"/>
      <c r="H172" s="209">
        <v>7.2000000000000002</v>
      </c>
      <c r="I172" s="210"/>
      <c r="J172" s="14"/>
      <c r="K172" s="14"/>
      <c r="L172" s="206"/>
      <c r="M172" s="211"/>
      <c r="N172" s="212"/>
      <c r="O172" s="212"/>
      <c r="P172" s="212"/>
      <c r="Q172" s="212"/>
      <c r="R172" s="212"/>
      <c r="S172" s="212"/>
      <c r="T172" s="213"/>
      <c r="U172" s="14"/>
      <c r="V172" s="14"/>
      <c r="W172" s="14"/>
      <c r="X172" s="14"/>
      <c r="Y172" s="14"/>
      <c r="Z172" s="14"/>
      <c r="AA172" s="14"/>
      <c r="AB172" s="14"/>
      <c r="AC172" s="14"/>
      <c r="AD172" s="14"/>
      <c r="AE172" s="14"/>
      <c r="AT172" s="207" t="s">
        <v>218</v>
      </c>
      <c r="AU172" s="207" t="s">
        <v>88</v>
      </c>
      <c r="AV172" s="14" t="s">
        <v>212</v>
      </c>
      <c r="AW172" s="14" t="s">
        <v>35</v>
      </c>
      <c r="AX172" s="14" t="s">
        <v>86</v>
      </c>
      <c r="AY172" s="207" t="s">
        <v>205</v>
      </c>
    </row>
    <row r="173" s="12" customFormat="1" ht="22.8" customHeight="1">
      <c r="A173" s="12"/>
      <c r="B173" s="166"/>
      <c r="C173" s="12"/>
      <c r="D173" s="167" t="s">
        <v>78</v>
      </c>
      <c r="E173" s="177" t="s">
        <v>415</v>
      </c>
      <c r="F173" s="177" t="s">
        <v>416</v>
      </c>
      <c r="G173" s="12"/>
      <c r="H173" s="12"/>
      <c r="I173" s="169"/>
      <c r="J173" s="178">
        <f>BK173</f>
        <v>0</v>
      </c>
      <c r="K173" s="12"/>
      <c r="L173" s="166"/>
      <c r="M173" s="171"/>
      <c r="N173" s="172"/>
      <c r="O173" s="172"/>
      <c r="P173" s="173">
        <f>SUM(P174:P175)</f>
        <v>0</v>
      </c>
      <c r="Q173" s="172"/>
      <c r="R173" s="173">
        <f>SUM(R174:R175)</f>
        <v>0</v>
      </c>
      <c r="S173" s="172"/>
      <c r="T173" s="174">
        <f>SUM(T174:T175)</f>
        <v>0</v>
      </c>
      <c r="U173" s="12"/>
      <c r="V173" s="12"/>
      <c r="W173" s="12"/>
      <c r="X173" s="12"/>
      <c r="Y173" s="12"/>
      <c r="Z173" s="12"/>
      <c r="AA173" s="12"/>
      <c r="AB173" s="12"/>
      <c r="AC173" s="12"/>
      <c r="AD173" s="12"/>
      <c r="AE173" s="12"/>
      <c r="AR173" s="167" t="s">
        <v>86</v>
      </c>
      <c r="AT173" s="175" t="s">
        <v>78</v>
      </c>
      <c r="AU173" s="175" t="s">
        <v>86</v>
      </c>
      <c r="AY173" s="167" t="s">
        <v>205</v>
      </c>
      <c r="BK173" s="176">
        <f>SUM(BK174:BK175)</f>
        <v>0</v>
      </c>
    </row>
    <row r="174" s="2" customFormat="1" ht="21.75" customHeight="1">
      <c r="A174" s="38"/>
      <c r="B174" s="179"/>
      <c r="C174" s="180" t="s">
        <v>306</v>
      </c>
      <c r="D174" s="180" t="s">
        <v>207</v>
      </c>
      <c r="E174" s="181" t="s">
        <v>418</v>
      </c>
      <c r="F174" s="182" t="s">
        <v>419</v>
      </c>
      <c r="G174" s="183" t="s">
        <v>224</v>
      </c>
      <c r="H174" s="184">
        <v>1.23</v>
      </c>
      <c r="I174" s="185"/>
      <c r="J174" s="184">
        <f>ROUND(I174*H174,2)</f>
        <v>0</v>
      </c>
      <c r="K174" s="182" t="s">
        <v>234</v>
      </c>
      <c r="L174" s="39"/>
      <c r="M174" s="186" t="s">
        <v>1</v>
      </c>
      <c r="N174" s="187" t="s">
        <v>44</v>
      </c>
      <c r="O174" s="77"/>
      <c r="P174" s="188">
        <f>O174*H174</f>
        <v>0</v>
      </c>
      <c r="Q174" s="188">
        <v>0</v>
      </c>
      <c r="R174" s="188">
        <f>Q174*H174</f>
        <v>0</v>
      </c>
      <c r="S174" s="188">
        <v>0</v>
      </c>
      <c r="T174" s="189">
        <f>S174*H174</f>
        <v>0</v>
      </c>
      <c r="U174" s="38"/>
      <c r="V174" s="38"/>
      <c r="W174" s="38"/>
      <c r="X174" s="38"/>
      <c r="Y174" s="38"/>
      <c r="Z174" s="38"/>
      <c r="AA174" s="38"/>
      <c r="AB174" s="38"/>
      <c r="AC174" s="38"/>
      <c r="AD174" s="38"/>
      <c r="AE174" s="38"/>
      <c r="AR174" s="190" t="s">
        <v>212</v>
      </c>
      <c r="AT174" s="190" t="s">
        <v>207</v>
      </c>
      <c r="AU174" s="190" t="s">
        <v>88</v>
      </c>
      <c r="AY174" s="19" t="s">
        <v>205</v>
      </c>
      <c r="BE174" s="191">
        <f>IF(N174="základní",J174,0)</f>
        <v>0</v>
      </c>
      <c r="BF174" s="191">
        <f>IF(N174="snížená",J174,0)</f>
        <v>0</v>
      </c>
      <c r="BG174" s="191">
        <f>IF(N174="zákl. přenesená",J174,0)</f>
        <v>0</v>
      </c>
      <c r="BH174" s="191">
        <f>IF(N174="sníž. přenesená",J174,0)</f>
        <v>0</v>
      </c>
      <c r="BI174" s="191">
        <f>IF(N174="nulová",J174,0)</f>
        <v>0</v>
      </c>
      <c r="BJ174" s="19" t="s">
        <v>86</v>
      </c>
      <c r="BK174" s="191">
        <f>ROUND(I174*H174,2)</f>
        <v>0</v>
      </c>
      <c r="BL174" s="19" t="s">
        <v>212</v>
      </c>
      <c r="BM174" s="190" t="s">
        <v>1164</v>
      </c>
    </row>
    <row r="175" s="2" customFormat="1">
      <c r="A175" s="38"/>
      <c r="B175" s="39"/>
      <c r="C175" s="38"/>
      <c r="D175" s="192" t="s">
        <v>214</v>
      </c>
      <c r="E175" s="38"/>
      <c r="F175" s="193" t="s">
        <v>421</v>
      </c>
      <c r="G175" s="38"/>
      <c r="H175" s="38"/>
      <c r="I175" s="194"/>
      <c r="J175" s="38"/>
      <c r="K175" s="38"/>
      <c r="L175" s="39"/>
      <c r="M175" s="195"/>
      <c r="N175" s="196"/>
      <c r="O175" s="77"/>
      <c r="P175" s="77"/>
      <c r="Q175" s="77"/>
      <c r="R175" s="77"/>
      <c r="S175" s="77"/>
      <c r="T175" s="78"/>
      <c r="U175" s="38"/>
      <c r="V175" s="38"/>
      <c r="W175" s="38"/>
      <c r="X175" s="38"/>
      <c r="Y175" s="38"/>
      <c r="Z175" s="38"/>
      <c r="AA175" s="38"/>
      <c r="AB175" s="38"/>
      <c r="AC175" s="38"/>
      <c r="AD175" s="38"/>
      <c r="AE175" s="38"/>
      <c r="AT175" s="19" t="s">
        <v>214</v>
      </c>
      <c r="AU175" s="19" t="s">
        <v>88</v>
      </c>
    </row>
    <row r="176" s="12" customFormat="1" ht="25.92" customHeight="1">
      <c r="A176" s="12"/>
      <c r="B176" s="166"/>
      <c r="C176" s="12"/>
      <c r="D176" s="167" t="s">
        <v>78</v>
      </c>
      <c r="E176" s="168" t="s">
        <v>941</v>
      </c>
      <c r="F176" s="168" t="s">
        <v>942</v>
      </c>
      <c r="G176" s="12"/>
      <c r="H176" s="12"/>
      <c r="I176" s="169"/>
      <c r="J176" s="170">
        <f>BK176</f>
        <v>0</v>
      </c>
      <c r="K176" s="12"/>
      <c r="L176" s="166"/>
      <c r="M176" s="171"/>
      <c r="N176" s="172"/>
      <c r="O176" s="172"/>
      <c r="P176" s="173">
        <f>P177</f>
        <v>0</v>
      </c>
      <c r="Q176" s="172"/>
      <c r="R176" s="173">
        <f>R177</f>
        <v>0.01</v>
      </c>
      <c r="S176" s="172"/>
      <c r="T176" s="174">
        <f>T177</f>
        <v>0</v>
      </c>
      <c r="U176" s="12"/>
      <c r="V176" s="12"/>
      <c r="W176" s="12"/>
      <c r="X176" s="12"/>
      <c r="Y176" s="12"/>
      <c r="Z176" s="12"/>
      <c r="AA176" s="12"/>
      <c r="AB176" s="12"/>
      <c r="AC176" s="12"/>
      <c r="AD176" s="12"/>
      <c r="AE176" s="12"/>
      <c r="AR176" s="167" t="s">
        <v>88</v>
      </c>
      <c r="AT176" s="175" t="s">
        <v>78</v>
      </c>
      <c r="AU176" s="175" t="s">
        <v>79</v>
      </c>
      <c r="AY176" s="167" t="s">
        <v>205</v>
      </c>
      <c r="BK176" s="176">
        <f>BK177</f>
        <v>0</v>
      </c>
    </row>
    <row r="177" s="12" customFormat="1" ht="22.8" customHeight="1">
      <c r="A177" s="12"/>
      <c r="B177" s="166"/>
      <c r="C177" s="12"/>
      <c r="D177" s="167" t="s">
        <v>78</v>
      </c>
      <c r="E177" s="177" t="s">
        <v>959</v>
      </c>
      <c r="F177" s="177" t="s">
        <v>960</v>
      </c>
      <c r="G177" s="12"/>
      <c r="H177" s="12"/>
      <c r="I177" s="169"/>
      <c r="J177" s="178">
        <f>BK177</f>
        <v>0</v>
      </c>
      <c r="K177" s="12"/>
      <c r="L177" s="166"/>
      <c r="M177" s="171"/>
      <c r="N177" s="172"/>
      <c r="O177" s="172"/>
      <c r="P177" s="173">
        <f>SUM(P178:P181)</f>
        <v>0</v>
      </c>
      <c r="Q177" s="172"/>
      <c r="R177" s="173">
        <f>SUM(R178:R181)</f>
        <v>0.01</v>
      </c>
      <c r="S177" s="172"/>
      <c r="T177" s="174">
        <f>SUM(T178:T181)</f>
        <v>0</v>
      </c>
      <c r="U177" s="12"/>
      <c r="V177" s="12"/>
      <c r="W177" s="12"/>
      <c r="X177" s="12"/>
      <c r="Y177" s="12"/>
      <c r="Z177" s="12"/>
      <c r="AA177" s="12"/>
      <c r="AB177" s="12"/>
      <c r="AC177" s="12"/>
      <c r="AD177" s="12"/>
      <c r="AE177" s="12"/>
      <c r="AR177" s="167" t="s">
        <v>88</v>
      </c>
      <c r="AT177" s="175" t="s">
        <v>78</v>
      </c>
      <c r="AU177" s="175" t="s">
        <v>86</v>
      </c>
      <c r="AY177" s="167" t="s">
        <v>205</v>
      </c>
      <c r="BK177" s="176">
        <f>SUM(BK178:BK181)</f>
        <v>0</v>
      </c>
    </row>
    <row r="178" s="2" customFormat="1" ht="16.5" customHeight="1">
      <c r="A178" s="38"/>
      <c r="B178" s="179"/>
      <c r="C178" s="180" t="s">
        <v>309</v>
      </c>
      <c r="D178" s="180" t="s">
        <v>207</v>
      </c>
      <c r="E178" s="181" t="s">
        <v>1165</v>
      </c>
      <c r="F178" s="182" t="s">
        <v>1166</v>
      </c>
      <c r="G178" s="183" t="s">
        <v>297</v>
      </c>
      <c r="H178" s="184">
        <v>10</v>
      </c>
      <c r="I178" s="185"/>
      <c r="J178" s="184">
        <f>ROUND(I178*H178,2)</f>
        <v>0</v>
      </c>
      <c r="K178" s="182" t="s">
        <v>211</v>
      </c>
      <c r="L178" s="39"/>
      <c r="M178" s="186" t="s">
        <v>1</v>
      </c>
      <c r="N178" s="187" t="s">
        <v>44</v>
      </c>
      <c r="O178" s="77"/>
      <c r="P178" s="188">
        <f>O178*H178</f>
        <v>0</v>
      </c>
      <c r="Q178" s="188">
        <v>0.001</v>
      </c>
      <c r="R178" s="188">
        <f>Q178*H178</f>
        <v>0.01</v>
      </c>
      <c r="S178" s="188">
        <v>0</v>
      </c>
      <c r="T178" s="189">
        <f>S178*H178</f>
        <v>0</v>
      </c>
      <c r="U178" s="38"/>
      <c r="V178" s="38"/>
      <c r="W178" s="38"/>
      <c r="X178" s="38"/>
      <c r="Y178" s="38"/>
      <c r="Z178" s="38"/>
      <c r="AA178" s="38"/>
      <c r="AB178" s="38"/>
      <c r="AC178" s="38"/>
      <c r="AD178" s="38"/>
      <c r="AE178" s="38"/>
      <c r="AR178" s="190" t="s">
        <v>334</v>
      </c>
      <c r="AT178" s="190" t="s">
        <v>207</v>
      </c>
      <c r="AU178" s="190" t="s">
        <v>88</v>
      </c>
      <c r="AY178" s="19" t="s">
        <v>205</v>
      </c>
      <c r="BE178" s="191">
        <f>IF(N178="základní",J178,0)</f>
        <v>0</v>
      </c>
      <c r="BF178" s="191">
        <f>IF(N178="snížená",J178,0)</f>
        <v>0</v>
      </c>
      <c r="BG178" s="191">
        <f>IF(N178="zákl. přenesená",J178,0)</f>
        <v>0</v>
      </c>
      <c r="BH178" s="191">
        <f>IF(N178="sníž. přenesená",J178,0)</f>
        <v>0</v>
      </c>
      <c r="BI178" s="191">
        <f>IF(N178="nulová",J178,0)</f>
        <v>0</v>
      </c>
      <c r="BJ178" s="19" t="s">
        <v>86</v>
      </c>
      <c r="BK178" s="191">
        <f>ROUND(I178*H178,2)</f>
        <v>0</v>
      </c>
      <c r="BL178" s="19" t="s">
        <v>334</v>
      </c>
      <c r="BM178" s="190" t="s">
        <v>1167</v>
      </c>
    </row>
    <row r="179" s="2" customFormat="1" ht="24.15" customHeight="1">
      <c r="A179" s="38"/>
      <c r="B179" s="179"/>
      <c r="C179" s="180" t="s">
        <v>320</v>
      </c>
      <c r="D179" s="180" t="s">
        <v>207</v>
      </c>
      <c r="E179" s="181" t="s">
        <v>1008</v>
      </c>
      <c r="F179" s="182" t="s">
        <v>1009</v>
      </c>
      <c r="G179" s="183" t="s">
        <v>224</v>
      </c>
      <c r="H179" s="184">
        <v>0.01</v>
      </c>
      <c r="I179" s="185"/>
      <c r="J179" s="184">
        <f>ROUND(I179*H179,2)</f>
        <v>0</v>
      </c>
      <c r="K179" s="182" t="s">
        <v>234</v>
      </c>
      <c r="L179" s="39"/>
      <c r="M179" s="186" t="s">
        <v>1</v>
      </c>
      <c r="N179" s="187" t="s">
        <v>44</v>
      </c>
      <c r="O179" s="77"/>
      <c r="P179" s="188">
        <f>O179*H179</f>
        <v>0</v>
      </c>
      <c r="Q179" s="188">
        <v>0</v>
      </c>
      <c r="R179" s="188">
        <f>Q179*H179</f>
        <v>0</v>
      </c>
      <c r="S179" s="188">
        <v>0</v>
      </c>
      <c r="T179" s="189">
        <f>S179*H179</f>
        <v>0</v>
      </c>
      <c r="U179" s="38"/>
      <c r="V179" s="38"/>
      <c r="W179" s="38"/>
      <c r="X179" s="38"/>
      <c r="Y179" s="38"/>
      <c r="Z179" s="38"/>
      <c r="AA179" s="38"/>
      <c r="AB179" s="38"/>
      <c r="AC179" s="38"/>
      <c r="AD179" s="38"/>
      <c r="AE179" s="38"/>
      <c r="AR179" s="190" t="s">
        <v>334</v>
      </c>
      <c r="AT179" s="190" t="s">
        <v>207</v>
      </c>
      <c r="AU179" s="190" t="s">
        <v>88</v>
      </c>
      <c r="AY179" s="19" t="s">
        <v>205</v>
      </c>
      <c r="BE179" s="191">
        <f>IF(N179="základní",J179,0)</f>
        <v>0</v>
      </c>
      <c r="BF179" s="191">
        <f>IF(N179="snížená",J179,0)</f>
        <v>0</v>
      </c>
      <c r="BG179" s="191">
        <f>IF(N179="zákl. přenesená",J179,0)</f>
        <v>0</v>
      </c>
      <c r="BH179" s="191">
        <f>IF(N179="sníž. přenesená",J179,0)</f>
        <v>0</v>
      </c>
      <c r="BI179" s="191">
        <f>IF(N179="nulová",J179,0)</f>
        <v>0</v>
      </c>
      <c r="BJ179" s="19" t="s">
        <v>86</v>
      </c>
      <c r="BK179" s="191">
        <f>ROUND(I179*H179,2)</f>
        <v>0</v>
      </c>
      <c r="BL179" s="19" t="s">
        <v>334</v>
      </c>
      <c r="BM179" s="190" t="s">
        <v>1168</v>
      </c>
    </row>
    <row r="180" s="2" customFormat="1">
      <c r="A180" s="38"/>
      <c r="B180" s="39"/>
      <c r="C180" s="38"/>
      <c r="D180" s="192" t="s">
        <v>214</v>
      </c>
      <c r="E180" s="38"/>
      <c r="F180" s="193" t="s">
        <v>1011</v>
      </c>
      <c r="G180" s="38"/>
      <c r="H180" s="38"/>
      <c r="I180" s="194"/>
      <c r="J180" s="38"/>
      <c r="K180" s="38"/>
      <c r="L180" s="39"/>
      <c r="M180" s="195"/>
      <c r="N180" s="196"/>
      <c r="O180" s="77"/>
      <c r="P180" s="77"/>
      <c r="Q180" s="77"/>
      <c r="R180" s="77"/>
      <c r="S180" s="77"/>
      <c r="T180" s="78"/>
      <c r="U180" s="38"/>
      <c r="V180" s="38"/>
      <c r="W180" s="38"/>
      <c r="X180" s="38"/>
      <c r="Y180" s="38"/>
      <c r="Z180" s="38"/>
      <c r="AA180" s="38"/>
      <c r="AB180" s="38"/>
      <c r="AC180" s="38"/>
      <c r="AD180" s="38"/>
      <c r="AE180" s="38"/>
      <c r="AT180" s="19" t="s">
        <v>214</v>
      </c>
      <c r="AU180" s="19" t="s">
        <v>88</v>
      </c>
    </row>
    <row r="181" s="2" customFormat="1">
      <c r="A181" s="38"/>
      <c r="B181" s="39"/>
      <c r="C181" s="38"/>
      <c r="D181" s="192" t="s">
        <v>237</v>
      </c>
      <c r="E181" s="38"/>
      <c r="F181" s="197" t="s">
        <v>1012</v>
      </c>
      <c r="G181" s="38"/>
      <c r="H181" s="38"/>
      <c r="I181" s="194"/>
      <c r="J181" s="38"/>
      <c r="K181" s="38"/>
      <c r="L181" s="39"/>
      <c r="M181" s="195"/>
      <c r="N181" s="196"/>
      <c r="O181" s="77"/>
      <c r="P181" s="77"/>
      <c r="Q181" s="77"/>
      <c r="R181" s="77"/>
      <c r="S181" s="77"/>
      <c r="T181" s="78"/>
      <c r="U181" s="38"/>
      <c r="V181" s="38"/>
      <c r="W181" s="38"/>
      <c r="X181" s="38"/>
      <c r="Y181" s="38"/>
      <c r="Z181" s="38"/>
      <c r="AA181" s="38"/>
      <c r="AB181" s="38"/>
      <c r="AC181" s="38"/>
      <c r="AD181" s="38"/>
      <c r="AE181" s="38"/>
      <c r="AT181" s="19" t="s">
        <v>237</v>
      </c>
      <c r="AU181" s="19" t="s">
        <v>88</v>
      </c>
    </row>
    <row r="182" s="12" customFormat="1" ht="25.92" customHeight="1">
      <c r="A182" s="12"/>
      <c r="B182" s="166"/>
      <c r="C182" s="12"/>
      <c r="D182" s="167" t="s">
        <v>78</v>
      </c>
      <c r="E182" s="168" t="s">
        <v>221</v>
      </c>
      <c r="F182" s="168" t="s">
        <v>1044</v>
      </c>
      <c r="G182" s="12"/>
      <c r="H182" s="12"/>
      <c r="I182" s="169"/>
      <c r="J182" s="170">
        <f>BK182</f>
        <v>0</v>
      </c>
      <c r="K182" s="12"/>
      <c r="L182" s="166"/>
      <c r="M182" s="171"/>
      <c r="N182" s="172"/>
      <c r="O182" s="172"/>
      <c r="P182" s="173">
        <v>0</v>
      </c>
      <c r="Q182" s="172"/>
      <c r="R182" s="173">
        <v>0</v>
      </c>
      <c r="S182" s="172"/>
      <c r="T182" s="174">
        <v>0</v>
      </c>
      <c r="U182" s="12"/>
      <c r="V182" s="12"/>
      <c r="W182" s="12"/>
      <c r="X182" s="12"/>
      <c r="Y182" s="12"/>
      <c r="Z182" s="12"/>
      <c r="AA182" s="12"/>
      <c r="AB182" s="12"/>
      <c r="AC182" s="12"/>
      <c r="AD182" s="12"/>
      <c r="AE182" s="12"/>
      <c r="AR182" s="167" t="s">
        <v>230</v>
      </c>
      <c r="AT182" s="175" t="s">
        <v>78</v>
      </c>
      <c r="AU182" s="175" t="s">
        <v>79</v>
      </c>
      <c r="AY182" s="167" t="s">
        <v>205</v>
      </c>
      <c r="BK182" s="176">
        <v>0</v>
      </c>
    </row>
    <row r="183" s="12" customFormat="1" ht="25.92" customHeight="1">
      <c r="A183" s="12"/>
      <c r="B183" s="166"/>
      <c r="C183" s="12"/>
      <c r="D183" s="167" t="s">
        <v>78</v>
      </c>
      <c r="E183" s="168" t="s">
        <v>422</v>
      </c>
      <c r="F183" s="168" t="s">
        <v>423</v>
      </c>
      <c r="G183" s="12"/>
      <c r="H183" s="12"/>
      <c r="I183" s="169"/>
      <c r="J183" s="170">
        <f>BK183</f>
        <v>0</v>
      </c>
      <c r="K183" s="12"/>
      <c r="L183" s="166"/>
      <c r="M183" s="171"/>
      <c r="N183" s="172"/>
      <c r="O183" s="172"/>
      <c r="P183" s="173">
        <f>SUM(P184:P191)</f>
        <v>0</v>
      </c>
      <c r="Q183" s="172"/>
      <c r="R183" s="173">
        <f>SUM(R184:R191)</f>
        <v>0</v>
      </c>
      <c r="S183" s="172"/>
      <c r="T183" s="174">
        <f>SUM(T184:T191)</f>
        <v>0</v>
      </c>
      <c r="U183" s="12"/>
      <c r="V183" s="12"/>
      <c r="W183" s="12"/>
      <c r="X183" s="12"/>
      <c r="Y183" s="12"/>
      <c r="Z183" s="12"/>
      <c r="AA183" s="12"/>
      <c r="AB183" s="12"/>
      <c r="AC183" s="12"/>
      <c r="AD183" s="12"/>
      <c r="AE183" s="12"/>
      <c r="AR183" s="167" t="s">
        <v>212</v>
      </c>
      <c r="AT183" s="175" t="s">
        <v>78</v>
      </c>
      <c r="AU183" s="175" t="s">
        <v>79</v>
      </c>
      <c r="AY183" s="167" t="s">
        <v>205</v>
      </c>
      <c r="BK183" s="176">
        <f>SUM(BK184:BK191)</f>
        <v>0</v>
      </c>
    </row>
    <row r="184" s="2" customFormat="1" ht="16.5" customHeight="1">
      <c r="A184" s="38"/>
      <c r="B184" s="179"/>
      <c r="C184" s="180" t="s">
        <v>8</v>
      </c>
      <c r="D184" s="180" t="s">
        <v>207</v>
      </c>
      <c r="E184" s="181" t="s">
        <v>1169</v>
      </c>
      <c r="F184" s="182" t="s">
        <v>1170</v>
      </c>
      <c r="G184" s="183" t="s">
        <v>836</v>
      </c>
      <c r="H184" s="184">
        <v>1</v>
      </c>
      <c r="I184" s="185"/>
      <c r="J184" s="184">
        <f>ROUND(I184*H184,2)</f>
        <v>0</v>
      </c>
      <c r="K184" s="182" t="s">
        <v>211</v>
      </c>
      <c r="L184" s="39"/>
      <c r="M184" s="186" t="s">
        <v>1</v>
      </c>
      <c r="N184" s="187" t="s">
        <v>44</v>
      </c>
      <c r="O184" s="77"/>
      <c r="P184" s="188">
        <f>O184*H184</f>
        <v>0</v>
      </c>
      <c r="Q184" s="188">
        <v>0</v>
      </c>
      <c r="R184" s="188">
        <f>Q184*H184</f>
        <v>0</v>
      </c>
      <c r="S184" s="188">
        <v>0</v>
      </c>
      <c r="T184" s="189">
        <f>S184*H184</f>
        <v>0</v>
      </c>
      <c r="U184" s="38"/>
      <c r="V184" s="38"/>
      <c r="W184" s="38"/>
      <c r="X184" s="38"/>
      <c r="Y184" s="38"/>
      <c r="Z184" s="38"/>
      <c r="AA184" s="38"/>
      <c r="AB184" s="38"/>
      <c r="AC184" s="38"/>
      <c r="AD184" s="38"/>
      <c r="AE184" s="38"/>
      <c r="AR184" s="190" t="s">
        <v>212</v>
      </c>
      <c r="AT184" s="190" t="s">
        <v>207</v>
      </c>
      <c r="AU184" s="190" t="s">
        <v>86</v>
      </c>
      <c r="AY184" s="19" t="s">
        <v>205</v>
      </c>
      <c r="BE184" s="191">
        <f>IF(N184="základní",J184,0)</f>
        <v>0</v>
      </c>
      <c r="BF184" s="191">
        <f>IF(N184="snížená",J184,0)</f>
        <v>0</v>
      </c>
      <c r="BG184" s="191">
        <f>IF(N184="zákl. přenesená",J184,0)</f>
        <v>0</v>
      </c>
      <c r="BH184" s="191">
        <f>IF(N184="sníž. přenesená",J184,0)</f>
        <v>0</v>
      </c>
      <c r="BI184" s="191">
        <f>IF(N184="nulová",J184,0)</f>
        <v>0</v>
      </c>
      <c r="BJ184" s="19" t="s">
        <v>86</v>
      </c>
      <c r="BK184" s="191">
        <f>ROUND(I184*H184,2)</f>
        <v>0</v>
      </c>
      <c r="BL184" s="19" t="s">
        <v>212</v>
      </c>
      <c r="BM184" s="190" t="s">
        <v>1171</v>
      </c>
    </row>
    <row r="185" s="2" customFormat="1">
      <c r="A185" s="38"/>
      <c r="B185" s="39"/>
      <c r="C185" s="38"/>
      <c r="D185" s="192" t="s">
        <v>214</v>
      </c>
      <c r="E185" s="38"/>
      <c r="F185" s="193" t="s">
        <v>1170</v>
      </c>
      <c r="G185" s="38"/>
      <c r="H185" s="38"/>
      <c r="I185" s="194"/>
      <c r="J185" s="38"/>
      <c r="K185" s="38"/>
      <c r="L185" s="39"/>
      <c r="M185" s="195"/>
      <c r="N185" s="196"/>
      <c r="O185" s="77"/>
      <c r="P185" s="77"/>
      <c r="Q185" s="77"/>
      <c r="R185" s="77"/>
      <c r="S185" s="77"/>
      <c r="T185" s="78"/>
      <c r="U185" s="38"/>
      <c r="V185" s="38"/>
      <c r="W185" s="38"/>
      <c r="X185" s="38"/>
      <c r="Y185" s="38"/>
      <c r="Z185" s="38"/>
      <c r="AA185" s="38"/>
      <c r="AB185" s="38"/>
      <c r="AC185" s="38"/>
      <c r="AD185" s="38"/>
      <c r="AE185" s="38"/>
      <c r="AT185" s="19" t="s">
        <v>214</v>
      </c>
      <c r="AU185" s="19" t="s">
        <v>86</v>
      </c>
    </row>
    <row r="186" s="2" customFormat="1">
      <c r="A186" s="38"/>
      <c r="B186" s="39"/>
      <c r="C186" s="38"/>
      <c r="D186" s="192" t="s">
        <v>216</v>
      </c>
      <c r="E186" s="38"/>
      <c r="F186" s="197" t="s">
        <v>1172</v>
      </c>
      <c r="G186" s="38"/>
      <c r="H186" s="38"/>
      <c r="I186" s="194"/>
      <c r="J186" s="38"/>
      <c r="K186" s="38"/>
      <c r="L186" s="39"/>
      <c r="M186" s="195"/>
      <c r="N186" s="196"/>
      <c r="O186" s="77"/>
      <c r="P186" s="77"/>
      <c r="Q186" s="77"/>
      <c r="R186" s="77"/>
      <c r="S186" s="77"/>
      <c r="T186" s="78"/>
      <c r="U186" s="38"/>
      <c r="V186" s="38"/>
      <c r="W186" s="38"/>
      <c r="X186" s="38"/>
      <c r="Y186" s="38"/>
      <c r="Z186" s="38"/>
      <c r="AA186" s="38"/>
      <c r="AB186" s="38"/>
      <c r="AC186" s="38"/>
      <c r="AD186" s="38"/>
      <c r="AE186" s="38"/>
      <c r="AT186" s="19" t="s">
        <v>216</v>
      </c>
      <c r="AU186" s="19" t="s">
        <v>86</v>
      </c>
    </row>
    <row r="187" s="2" customFormat="1" ht="16.5" customHeight="1">
      <c r="A187" s="38"/>
      <c r="B187" s="179"/>
      <c r="C187" s="180" t="s">
        <v>334</v>
      </c>
      <c r="D187" s="180" t="s">
        <v>207</v>
      </c>
      <c r="E187" s="181" t="s">
        <v>1173</v>
      </c>
      <c r="F187" s="182" t="s">
        <v>1174</v>
      </c>
      <c r="G187" s="183" t="s">
        <v>346</v>
      </c>
      <c r="H187" s="184">
        <v>3</v>
      </c>
      <c r="I187" s="185"/>
      <c r="J187" s="184">
        <f>ROUND(I187*H187,2)</f>
        <v>0</v>
      </c>
      <c r="K187" s="182" t="s">
        <v>211</v>
      </c>
      <c r="L187" s="39"/>
      <c r="M187" s="186" t="s">
        <v>1</v>
      </c>
      <c r="N187" s="187" t="s">
        <v>44</v>
      </c>
      <c r="O187" s="77"/>
      <c r="P187" s="188">
        <f>O187*H187</f>
        <v>0</v>
      </c>
      <c r="Q187" s="188">
        <v>0</v>
      </c>
      <c r="R187" s="188">
        <f>Q187*H187</f>
        <v>0</v>
      </c>
      <c r="S187" s="188">
        <v>0</v>
      </c>
      <c r="T187" s="189">
        <f>S187*H187</f>
        <v>0</v>
      </c>
      <c r="U187" s="38"/>
      <c r="V187" s="38"/>
      <c r="W187" s="38"/>
      <c r="X187" s="38"/>
      <c r="Y187" s="38"/>
      <c r="Z187" s="38"/>
      <c r="AA187" s="38"/>
      <c r="AB187" s="38"/>
      <c r="AC187" s="38"/>
      <c r="AD187" s="38"/>
      <c r="AE187" s="38"/>
      <c r="AR187" s="190" t="s">
        <v>212</v>
      </c>
      <c r="AT187" s="190" t="s">
        <v>207</v>
      </c>
      <c r="AU187" s="190" t="s">
        <v>86</v>
      </c>
      <c r="AY187" s="19" t="s">
        <v>205</v>
      </c>
      <c r="BE187" s="191">
        <f>IF(N187="základní",J187,0)</f>
        <v>0</v>
      </c>
      <c r="BF187" s="191">
        <f>IF(N187="snížená",J187,0)</f>
        <v>0</v>
      </c>
      <c r="BG187" s="191">
        <f>IF(N187="zákl. přenesená",J187,0)</f>
        <v>0</v>
      </c>
      <c r="BH187" s="191">
        <f>IF(N187="sníž. přenesená",J187,0)</f>
        <v>0</v>
      </c>
      <c r="BI187" s="191">
        <f>IF(N187="nulová",J187,0)</f>
        <v>0</v>
      </c>
      <c r="BJ187" s="19" t="s">
        <v>86</v>
      </c>
      <c r="BK187" s="191">
        <f>ROUND(I187*H187,2)</f>
        <v>0</v>
      </c>
      <c r="BL187" s="19" t="s">
        <v>212</v>
      </c>
      <c r="BM187" s="190" t="s">
        <v>1175</v>
      </c>
    </row>
    <row r="188" s="15" customFormat="1">
      <c r="A188" s="15"/>
      <c r="B188" s="223"/>
      <c r="C188" s="15"/>
      <c r="D188" s="192" t="s">
        <v>218</v>
      </c>
      <c r="E188" s="224" t="s">
        <v>1</v>
      </c>
      <c r="F188" s="225" t="s">
        <v>1176</v>
      </c>
      <c r="G188" s="15"/>
      <c r="H188" s="224" t="s">
        <v>1</v>
      </c>
      <c r="I188" s="226"/>
      <c r="J188" s="15"/>
      <c r="K188" s="15"/>
      <c r="L188" s="223"/>
      <c r="M188" s="227"/>
      <c r="N188" s="228"/>
      <c r="O188" s="228"/>
      <c r="P188" s="228"/>
      <c r="Q188" s="228"/>
      <c r="R188" s="228"/>
      <c r="S188" s="228"/>
      <c r="T188" s="229"/>
      <c r="U188" s="15"/>
      <c r="V188" s="15"/>
      <c r="W188" s="15"/>
      <c r="X188" s="15"/>
      <c r="Y188" s="15"/>
      <c r="Z188" s="15"/>
      <c r="AA188" s="15"/>
      <c r="AB188" s="15"/>
      <c r="AC188" s="15"/>
      <c r="AD188" s="15"/>
      <c r="AE188" s="15"/>
      <c r="AT188" s="224" t="s">
        <v>218</v>
      </c>
      <c r="AU188" s="224" t="s">
        <v>86</v>
      </c>
      <c r="AV188" s="15" t="s">
        <v>86</v>
      </c>
      <c r="AW188" s="15" t="s">
        <v>35</v>
      </c>
      <c r="AX188" s="15" t="s">
        <v>79</v>
      </c>
      <c r="AY188" s="224" t="s">
        <v>205</v>
      </c>
    </row>
    <row r="189" s="13" customFormat="1">
      <c r="A189" s="13"/>
      <c r="B189" s="198"/>
      <c r="C189" s="13"/>
      <c r="D189" s="192" t="s">
        <v>218</v>
      </c>
      <c r="E189" s="199" t="s">
        <v>1</v>
      </c>
      <c r="F189" s="200" t="s">
        <v>352</v>
      </c>
      <c r="G189" s="13"/>
      <c r="H189" s="201">
        <v>3</v>
      </c>
      <c r="I189" s="202"/>
      <c r="J189" s="13"/>
      <c r="K189" s="13"/>
      <c r="L189" s="198"/>
      <c r="M189" s="203"/>
      <c r="N189" s="204"/>
      <c r="O189" s="204"/>
      <c r="P189" s="204"/>
      <c r="Q189" s="204"/>
      <c r="R189" s="204"/>
      <c r="S189" s="204"/>
      <c r="T189" s="205"/>
      <c r="U189" s="13"/>
      <c r="V189" s="13"/>
      <c r="W189" s="13"/>
      <c r="X189" s="13"/>
      <c r="Y189" s="13"/>
      <c r="Z189" s="13"/>
      <c r="AA189" s="13"/>
      <c r="AB189" s="13"/>
      <c r="AC189" s="13"/>
      <c r="AD189" s="13"/>
      <c r="AE189" s="13"/>
      <c r="AT189" s="199" t="s">
        <v>218</v>
      </c>
      <c r="AU189" s="199" t="s">
        <v>86</v>
      </c>
      <c r="AV189" s="13" t="s">
        <v>88</v>
      </c>
      <c r="AW189" s="13" t="s">
        <v>35</v>
      </c>
      <c r="AX189" s="13" t="s">
        <v>86</v>
      </c>
      <c r="AY189" s="199" t="s">
        <v>205</v>
      </c>
    </row>
    <row r="190" s="2" customFormat="1" ht="16.5" customHeight="1">
      <c r="A190" s="38"/>
      <c r="B190" s="179"/>
      <c r="C190" s="180" t="s">
        <v>343</v>
      </c>
      <c r="D190" s="180" t="s">
        <v>207</v>
      </c>
      <c r="E190" s="181" t="s">
        <v>1177</v>
      </c>
      <c r="F190" s="182" t="s">
        <v>1178</v>
      </c>
      <c r="G190" s="183" t="s">
        <v>346</v>
      </c>
      <c r="H190" s="184">
        <v>1</v>
      </c>
      <c r="I190" s="185"/>
      <c r="J190" s="184">
        <f>ROUND(I190*H190,2)</f>
        <v>0</v>
      </c>
      <c r="K190" s="182" t="s">
        <v>211</v>
      </c>
      <c r="L190" s="39"/>
      <c r="M190" s="186" t="s">
        <v>1</v>
      </c>
      <c r="N190" s="187" t="s">
        <v>44</v>
      </c>
      <c r="O190" s="77"/>
      <c r="P190" s="188">
        <f>O190*H190</f>
        <v>0</v>
      </c>
      <c r="Q190" s="188">
        <v>0</v>
      </c>
      <c r="R190" s="188">
        <f>Q190*H190</f>
        <v>0</v>
      </c>
      <c r="S190" s="188">
        <v>0</v>
      </c>
      <c r="T190" s="189">
        <f>S190*H190</f>
        <v>0</v>
      </c>
      <c r="U190" s="38"/>
      <c r="V190" s="38"/>
      <c r="W190" s="38"/>
      <c r="X190" s="38"/>
      <c r="Y190" s="38"/>
      <c r="Z190" s="38"/>
      <c r="AA190" s="38"/>
      <c r="AB190" s="38"/>
      <c r="AC190" s="38"/>
      <c r="AD190" s="38"/>
      <c r="AE190" s="38"/>
      <c r="AR190" s="190" t="s">
        <v>212</v>
      </c>
      <c r="AT190" s="190" t="s">
        <v>207</v>
      </c>
      <c r="AU190" s="190" t="s">
        <v>86</v>
      </c>
      <c r="AY190" s="19" t="s">
        <v>205</v>
      </c>
      <c r="BE190" s="191">
        <f>IF(N190="základní",J190,0)</f>
        <v>0</v>
      </c>
      <c r="BF190" s="191">
        <f>IF(N190="snížená",J190,0)</f>
        <v>0</v>
      </c>
      <c r="BG190" s="191">
        <f>IF(N190="zákl. přenesená",J190,0)</f>
        <v>0</v>
      </c>
      <c r="BH190" s="191">
        <f>IF(N190="sníž. přenesená",J190,0)</f>
        <v>0</v>
      </c>
      <c r="BI190" s="191">
        <f>IF(N190="nulová",J190,0)</f>
        <v>0</v>
      </c>
      <c r="BJ190" s="19" t="s">
        <v>86</v>
      </c>
      <c r="BK190" s="191">
        <f>ROUND(I190*H190,2)</f>
        <v>0</v>
      </c>
      <c r="BL190" s="19" t="s">
        <v>212</v>
      </c>
      <c r="BM190" s="190" t="s">
        <v>1179</v>
      </c>
    </row>
    <row r="191" s="13" customFormat="1">
      <c r="A191" s="13"/>
      <c r="B191" s="198"/>
      <c r="C191" s="13"/>
      <c r="D191" s="192" t="s">
        <v>218</v>
      </c>
      <c r="E191" s="199" t="s">
        <v>1</v>
      </c>
      <c r="F191" s="200" t="s">
        <v>1180</v>
      </c>
      <c r="G191" s="13"/>
      <c r="H191" s="201">
        <v>1</v>
      </c>
      <c r="I191" s="202"/>
      <c r="J191" s="13"/>
      <c r="K191" s="13"/>
      <c r="L191" s="198"/>
      <c r="M191" s="249"/>
      <c r="N191" s="250"/>
      <c r="O191" s="250"/>
      <c r="P191" s="250"/>
      <c r="Q191" s="250"/>
      <c r="R191" s="250"/>
      <c r="S191" s="250"/>
      <c r="T191" s="251"/>
      <c r="U191" s="13"/>
      <c r="V191" s="13"/>
      <c r="W191" s="13"/>
      <c r="X191" s="13"/>
      <c r="Y191" s="13"/>
      <c r="Z191" s="13"/>
      <c r="AA191" s="13"/>
      <c r="AB191" s="13"/>
      <c r="AC191" s="13"/>
      <c r="AD191" s="13"/>
      <c r="AE191" s="13"/>
      <c r="AT191" s="199" t="s">
        <v>218</v>
      </c>
      <c r="AU191" s="199" t="s">
        <v>86</v>
      </c>
      <c r="AV191" s="13" t="s">
        <v>88</v>
      </c>
      <c r="AW191" s="13" t="s">
        <v>35</v>
      </c>
      <c r="AX191" s="13" t="s">
        <v>86</v>
      </c>
      <c r="AY191" s="199" t="s">
        <v>205</v>
      </c>
    </row>
    <row r="192" s="2" customFormat="1" ht="6.96" customHeight="1">
      <c r="A192" s="38"/>
      <c r="B192" s="60"/>
      <c r="C192" s="61"/>
      <c r="D192" s="61"/>
      <c r="E192" s="61"/>
      <c r="F192" s="61"/>
      <c r="G192" s="61"/>
      <c r="H192" s="61"/>
      <c r="I192" s="61"/>
      <c r="J192" s="61"/>
      <c r="K192" s="61"/>
      <c r="L192" s="39"/>
      <c r="M192" s="38"/>
      <c r="O192" s="38"/>
      <c r="P192" s="38"/>
      <c r="Q192" s="38"/>
      <c r="R192" s="38"/>
      <c r="S192" s="38"/>
      <c r="T192" s="38"/>
      <c r="U192" s="38"/>
      <c r="V192" s="38"/>
      <c r="W192" s="38"/>
      <c r="X192" s="38"/>
      <c r="Y192" s="38"/>
      <c r="Z192" s="38"/>
      <c r="AA192" s="38"/>
      <c r="AB192" s="38"/>
      <c r="AC192" s="38"/>
      <c r="AD192" s="38"/>
      <c r="AE192" s="38"/>
    </row>
  </sheetData>
  <autoFilter ref="C130:K191"/>
  <mergeCells count="12">
    <mergeCell ref="E7:H7"/>
    <mergeCell ref="E9:H9"/>
    <mergeCell ref="E11:H11"/>
    <mergeCell ref="E20:H20"/>
    <mergeCell ref="E29:H29"/>
    <mergeCell ref="E85:H85"/>
    <mergeCell ref="E87:H87"/>
    <mergeCell ref="E89:H89"/>
    <mergeCell ref="E119:H119"/>
    <mergeCell ref="E121:H121"/>
    <mergeCell ref="E123:H123"/>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1.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8" t="s">
        <v>5</v>
      </c>
      <c r="M2" s="1"/>
      <c r="N2" s="1"/>
      <c r="O2" s="1"/>
      <c r="P2" s="1"/>
      <c r="Q2" s="1"/>
      <c r="R2" s="1"/>
      <c r="S2" s="1"/>
      <c r="T2" s="1"/>
      <c r="U2" s="1"/>
      <c r="V2" s="1"/>
      <c r="AT2" s="19" t="s">
        <v>127</v>
      </c>
    </row>
    <row r="3" s="1" customFormat="1" ht="6.96" customHeight="1">
      <c r="B3" s="20"/>
      <c r="C3" s="21"/>
      <c r="D3" s="21"/>
      <c r="E3" s="21"/>
      <c r="F3" s="21"/>
      <c r="G3" s="21"/>
      <c r="H3" s="21"/>
      <c r="I3" s="21"/>
      <c r="J3" s="21"/>
      <c r="K3" s="21"/>
      <c r="L3" s="22"/>
      <c r="AT3" s="19" t="s">
        <v>88</v>
      </c>
    </row>
    <row r="4" s="1" customFormat="1" ht="24.96" customHeight="1">
      <c r="B4" s="22"/>
      <c r="D4" s="23" t="s">
        <v>170</v>
      </c>
      <c r="L4" s="22"/>
      <c r="M4" s="128" t="s">
        <v>10</v>
      </c>
      <c r="AT4" s="19" t="s">
        <v>3</v>
      </c>
    </row>
    <row r="5" s="1" customFormat="1" ht="6.96" customHeight="1">
      <c r="B5" s="22"/>
      <c r="L5" s="22"/>
    </row>
    <row r="6" s="1" customFormat="1" ht="12" customHeight="1">
      <c r="B6" s="22"/>
      <c r="D6" s="32" t="s">
        <v>15</v>
      </c>
      <c r="L6" s="22"/>
    </row>
    <row r="7" s="1" customFormat="1" ht="16.5" customHeight="1">
      <c r="B7" s="22"/>
      <c r="E7" s="129" t="str">
        <f>'Rekapitulace stavby'!K6</f>
        <v>SN Žireč</v>
      </c>
      <c r="F7" s="32"/>
      <c r="G7" s="32"/>
      <c r="H7" s="32"/>
      <c r="L7" s="22"/>
    </row>
    <row r="8" s="1" customFormat="1" ht="12" customHeight="1">
      <c r="B8" s="22"/>
      <c r="D8" s="32" t="s">
        <v>171</v>
      </c>
      <c r="L8" s="22"/>
    </row>
    <row r="9" s="2" customFormat="1" ht="16.5" customHeight="1">
      <c r="A9" s="38"/>
      <c r="B9" s="39"/>
      <c r="C9" s="38"/>
      <c r="D9" s="38"/>
      <c r="E9" s="129" t="s">
        <v>1181</v>
      </c>
      <c r="F9" s="38"/>
      <c r="G9" s="38"/>
      <c r="H9" s="38"/>
      <c r="I9" s="38"/>
      <c r="J9" s="38"/>
      <c r="K9" s="38"/>
      <c r="L9" s="55"/>
      <c r="S9" s="38"/>
      <c r="T9" s="38"/>
      <c r="U9" s="38"/>
      <c r="V9" s="38"/>
      <c r="W9" s="38"/>
      <c r="X9" s="38"/>
      <c r="Y9" s="38"/>
      <c r="Z9" s="38"/>
      <c r="AA9" s="38"/>
      <c r="AB9" s="38"/>
      <c r="AC9" s="38"/>
      <c r="AD9" s="38"/>
      <c r="AE9" s="38"/>
    </row>
    <row r="10" s="2" customFormat="1" ht="12" customHeight="1">
      <c r="A10" s="38"/>
      <c r="B10" s="39"/>
      <c r="C10" s="38"/>
      <c r="D10" s="32" t="s">
        <v>173</v>
      </c>
      <c r="E10" s="38"/>
      <c r="F10" s="38"/>
      <c r="G10" s="38"/>
      <c r="H10" s="38"/>
      <c r="I10" s="38"/>
      <c r="J10" s="38"/>
      <c r="K10" s="38"/>
      <c r="L10" s="55"/>
      <c r="S10" s="38"/>
      <c r="T10" s="38"/>
      <c r="U10" s="38"/>
      <c r="V10" s="38"/>
      <c r="W10" s="38"/>
      <c r="X10" s="38"/>
      <c r="Y10" s="38"/>
      <c r="Z10" s="38"/>
      <c r="AA10" s="38"/>
      <c r="AB10" s="38"/>
      <c r="AC10" s="38"/>
      <c r="AD10" s="38"/>
      <c r="AE10" s="38"/>
    </row>
    <row r="11" s="2" customFormat="1" ht="16.5" customHeight="1">
      <c r="A11" s="38"/>
      <c r="B11" s="39"/>
      <c r="C11" s="38"/>
      <c r="D11" s="38"/>
      <c r="E11" s="67" t="s">
        <v>1182</v>
      </c>
      <c r="F11" s="38"/>
      <c r="G11" s="38"/>
      <c r="H11" s="38"/>
      <c r="I11" s="38"/>
      <c r="J11" s="38"/>
      <c r="K11" s="38"/>
      <c r="L11" s="55"/>
      <c r="S11" s="38"/>
      <c r="T11" s="38"/>
      <c r="U11" s="38"/>
      <c r="V11" s="38"/>
      <c r="W11" s="38"/>
      <c r="X11" s="38"/>
      <c r="Y11" s="38"/>
      <c r="Z11" s="38"/>
      <c r="AA11" s="38"/>
      <c r="AB11" s="38"/>
      <c r="AC11" s="38"/>
      <c r="AD11" s="38"/>
      <c r="AE11" s="38"/>
    </row>
    <row r="12" s="2" customFormat="1">
      <c r="A12" s="38"/>
      <c r="B12" s="39"/>
      <c r="C12" s="38"/>
      <c r="D12" s="38"/>
      <c r="E12" s="38"/>
      <c r="F12" s="38"/>
      <c r="G12" s="38"/>
      <c r="H12" s="38"/>
      <c r="I12" s="38"/>
      <c r="J12" s="38"/>
      <c r="K12" s="38"/>
      <c r="L12" s="55"/>
      <c r="S12" s="38"/>
      <c r="T12" s="38"/>
      <c r="U12" s="38"/>
      <c r="V12" s="38"/>
      <c r="W12" s="38"/>
      <c r="X12" s="38"/>
      <c r="Y12" s="38"/>
      <c r="Z12" s="38"/>
      <c r="AA12" s="38"/>
      <c r="AB12" s="38"/>
      <c r="AC12" s="38"/>
      <c r="AD12" s="38"/>
      <c r="AE12" s="38"/>
    </row>
    <row r="13" s="2" customFormat="1" ht="12" customHeight="1">
      <c r="A13" s="38"/>
      <c r="B13" s="39"/>
      <c r="C13" s="38"/>
      <c r="D13" s="32" t="s">
        <v>17</v>
      </c>
      <c r="E13" s="38"/>
      <c r="F13" s="27" t="s">
        <v>1</v>
      </c>
      <c r="G13" s="38"/>
      <c r="H13" s="38"/>
      <c r="I13" s="32" t="s">
        <v>18</v>
      </c>
      <c r="J13" s="27" t="s">
        <v>1</v>
      </c>
      <c r="K13" s="38"/>
      <c r="L13" s="55"/>
      <c r="S13" s="38"/>
      <c r="T13" s="38"/>
      <c r="U13" s="38"/>
      <c r="V13" s="38"/>
      <c r="W13" s="38"/>
      <c r="X13" s="38"/>
      <c r="Y13" s="38"/>
      <c r="Z13" s="38"/>
      <c r="AA13" s="38"/>
      <c r="AB13" s="38"/>
      <c r="AC13" s="38"/>
      <c r="AD13" s="38"/>
      <c r="AE13" s="38"/>
    </row>
    <row r="14" s="2" customFormat="1" ht="12" customHeight="1">
      <c r="A14" s="38"/>
      <c r="B14" s="39"/>
      <c r="C14" s="38"/>
      <c r="D14" s="32" t="s">
        <v>19</v>
      </c>
      <c r="E14" s="38"/>
      <c r="F14" s="27" t="s">
        <v>20</v>
      </c>
      <c r="G14" s="38"/>
      <c r="H14" s="38"/>
      <c r="I14" s="32" t="s">
        <v>21</v>
      </c>
      <c r="J14" s="69" t="str">
        <f>'Rekapitulace stavby'!AN8</f>
        <v>17. 12. 2018</v>
      </c>
      <c r="K14" s="38"/>
      <c r="L14" s="55"/>
      <c r="S14" s="38"/>
      <c r="T14" s="38"/>
      <c r="U14" s="38"/>
      <c r="V14" s="38"/>
      <c r="W14" s="38"/>
      <c r="X14" s="38"/>
      <c r="Y14" s="38"/>
      <c r="Z14" s="38"/>
      <c r="AA14" s="38"/>
      <c r="AB14" s="38"/>
      <c r="AC14" s="38"/>
      <c r="AD14" s="38"/>
      <c r="AE14" s="38"/>
    </row>
    <row r="15" s="2" customFormat="1" ht="10.8" customHeight="1">
      <c r="A15" s="38"/>
      <c r="B15" s="39"/>
      <c r="C15" s="38"/>
      <c r="D15" s="38"/>
      <c r="E15" s="38"/>
      <c r="F15" s="38"/>
      <c r="G15" s="38"/>
      <c r="H15" s="38"/>
      <c r="I15" s="38"/>
      <c r="J15" s="38"/>
      <c r="K15" s="38"/>
      <c r="L15" s="55"/>
      <c r="S15" s="38"/>
      <c r="T15" s="38"/>
      <c r="U15" s="38"/>
      <c r="V15" s="38"/>
      <c r="W15" s="38"/>
      <c r="X15" s="38"/>
      <c r="Y15" s="38"/>
      <c r="Z15" s="38"/>
      <c r="AA15" s="38"/>
      <c r="AB15" s="38"/>
      <c r="AC15" s="38"/>
      <c r="AD15" s="38"/>
      <c r="AE15" s="38"/>
    </row>
    <row r="16" s="2" customFormat="1" ht="12" customHeight="1">
      <c r="A16" s="38"/>
      <c r="B16" s="39"/>
      <c r="C16" s="38"/>
      <c r="D16" s="32" t="s">
        <v>23</v>
      </c>
      <c r="E16" s="38"/>
      <c r="F16" s="38"/>
      <c r="G16" s="38"/>
      <c r="H16" s="38"/>
      <c r="I16" s="32" t="s">
        <v>24</v>
      </c>
      <c r="J16" s="27" t="s">
        <v>25</v>
      </c>
      <c r="K16" s="38"/>
      <c r="L16" s="55"/>
      <c r="S16" s="38"/>
      <c r="T16" s="38"/>
      <c r="U16" s="38"/>
      <c r="V16" s="38"/>
      <c r="W16" s="38"/>
      <c r="X16" s="38"/>
      <c r="Y16" s="38"/>
      <c r="Z16" s="38"/>
      <c r="AA16" s="38"/>
      <c r="AB16" s="38"/>
      <c r="AC16" s="38"/>
      <c r="AD16" s="38"/>
      <c r="AE16" s="38"/>
    </row>
    <row r="17" s="2" customFormat="1" ht="18" customHeight="1">
      <c r="A17" s="38"/>
      <c r="B17" s="39"/>
      <c r="C17" s="38"/>
      <c r="D17" s="38"/>
      <c r="E17" s="27" t="s">
        <v>26</v>
      </c>
      <c r="F17" s="38"/>
      <c r="G17" s="38"/>
      <c r="H17" s="38"/>
      <c r="I17" s="32" t="s">
        <v>27</v>
      </c>
      <c r="J17" s="27" t="s">
        <v>28</v>
      </c>
      <c r="K17" s="38"/>
      <c r="L17" s="55"/>
      <c r="S17" s="38"/>
      <c r="T17" s="38"/>
      <c r="U17" s="38"/>
      <c r="V17" s="38"/>
      <c r="W17" s="38"/>
      <c r="X17" s="38"/>
      <c r="Y17" s="38"/>
      <c r="Z17" s="38"/>
      <c r="AA17" s="38"/>
      <c r="AB17" s="38"/>
      <c r="AC17" s="38"/>
      <c r="AD17" s="38"/>
      <c r="AE17" s="38"/>
    </row>
    <row r="18" s="2" customFormat="1" ht="6.96" customHeight="1">
      <c r="A18" s="38"/>
      <c r="B18" s="39"/>
      <c r="C18" s="38"/>
      <c r="D18" s="38"/>
      <c r="E18" s="38"/>
      <c r="F18" s="38"/>
      <c r="G18" s="38"/>
      <c r="H18" s="38"/>
      <c r="I18" s="38"/>
      <c r="J18" s="38"/>
      <c r="K18" s="38"/>
      <c r="L18" s="55"/>
      <c r="S18" s="38"/>
      <c r="T18" s="38"/>
      <c r="U18" s="38"/>
      <c r="V18" s="38"/>
      <c r="W18" s="38"/>
      <c r="X18" s="38"/>
      <c r="Y18" s="38"/>
      <c r="Z18" s="38"/>
      <c r="AA18" s="38"/>
      <c r="AB18" s="38"/>
      <c r="AC18" s="38"/>
      <c r="AD18" s="38"/>
      <c r="AE18" s="38"/>
    </row>
    <row r="19" s="2" customFormat="1" ht="12" customHeight="1">
      <c r="A19" s="38"/>
      <c r="B19" s="39"/>
      <c r="C19" s="38"/>
      <c r="D19" s="32" t="s">
        <v>29</v>
      </c>
      <c r="E19" s="38"/>
      <c r="F19" s="38"/>
      <c r="G19" s="38"/>
      <c r="H19" s="38"/>
      <c r="I19" s="32" t="s">
        <v>24</v>
      </c>
      <c r="J19" s="33" t="str">
        <f>'Rekapitulace stavby'!AN13</f>
        <v>Vyplň údaj</v>
      </c>
      <c r="K19" s="38"/>
      <c r="L19" s="55"/>
      <c r="S19" s="38"/>
      <c r="T19" s="38"/>
      <c r="U19" s="38"/>
      <c r="V19" s="38"/>
      <c r="W19" s="38"/>
      <c r="X19" s="38"/>
      <c r="Y19" s="38"/>
      <c r="Z19" s="38"/>
      <c r="AA19" s="38"/>
      <c r="AB19" s="38"/>
      <c r="AC19" s="38"/>
      <c r="AD19" s="38"/>
      <c r="AE19" s="38"/>
    </row>
    <row r="20" s="2" customFormat="1" ht="18" customHeight="1">
      <c r="A20" s="38"/>
      <c r="B20" s="39"/>
      <c r="C20" s="38"/>
      <c r="D20" s="38"/>
      <c r="E20" s="33" t="str">
        <f>'Rekapitulace stavby'!E14</f>
        <v>Vyplň údaj</v>
      </c>
      <c r="F20" s="27"/>
      <c r="G20" s="27"/>
      <c r="H20" s="27"/>
      <c r="I20" s="32" t="s">
        <v>27</v>
      </c>
      <c r="J20" s="33" t="str">
        <f>'Rekapitulace stavby'!AN14</f>
        <v>Vyplň údaj</v>
      </c>
      <c r="K20" s="38"/>
      <c r="L20" s="55"/>
      <c r="S20" s="38"/>
      <c r="T20" s="38"/>
      <c r="U20" s="38"/>
      <c r="V20" s="38"/>
      <c r="W20" s="38"/>
      <c r="X20" s="38"/>
      <c r="Y20" s="38"/>
      <c r="Z20" s="38"/>
      <c r="AA20" s="38"/>
      <c r="AB20" s="38"/>
      <c r="AC20" s="38"/>
      <c r="AD20" s="38"/>
      <c r="AE20" s="38"/>
    </row>
    <row r="21" s="2" customFormat="1" ht="6.96" customHeight="1">
      <c r="A21" s="38"/>
      <c r="B21" s="39"/>
      <c r="C21" s="38"/>
      <c r="D21" s="38"/>
      <c r="E21" s="38"/>
      <c r="F21" s="38"/>
      <c r="G21" s="38"/>
      <c r="H21" s="38"/>
      <c r="I21" s="38"/>
      <c r="J21" s="38"/>
      <c r="K21" s="38"/>
      <c r="L21" s="55"/>
      <c r="S21" s="38"/>
      <c r="T21" s="38"/>
      <c r="U21" s="38"/>
      <c r="V21" s="38"/>
      <c r="W21" s="38"/>
      <c r="X21" s="38"/>
      <c r="Y21" s="38"/>
      <c r="Z21" s="38"/>
      <c r="AA21" s="38"/>
      <c r="AB21" s="38"/>
      <c r="AC21" s="38"/>
      <c r="AD21" s="38"/>
      <c r="AE21" s="38"/>
    </row>
    <row r="22" s="2" customFormat="1" ht="12" customHeight="1">
      <c r="A22" s="38"/>
      <c r="B22" s="39"/>
      <c r="C22" s="38"/>
      <c r="D22" s="32" t="s">
        <v>31</v>
      </c>
      <c r="E22" s="38"/>
      <c r="F22" s="38"/>
      <c r="G22" s="38"/>
      <c r="H22" s="38"/>
      <c r="I22" s="32" t="s">
        <v>24</v>
      </c>
      <c r="J22" s="27" t="s">
        <v>32</v>
      </c>
      <c r="K22" s="38"/>
      <c r="L22" s="55"/>
      <c r="S22" s="38"/>
      <c r="T22" s="38"/>
      <c r="U22" s="38"/>
      <c r="V22" s="38"/>
      <c r="W22" s="38"/>
      <c r="X22" s="38"/>
      <c r="Y22" s="38"/>
      <c r="Z22" s="38"/>
      <c r="AA22" s="38"/>
      <c r="AB22" s="38"/>
      <c r="AC22" s="38"/>
      <c r="AD22" s="38"/>
      <c r="AE22" s="38"/>
    </row>
    <row r="23" s="2" customFormat="1" ht="18" customHeight="1">
      <c r="A23" s="38"/>
      <c r="B23" s="39"/>
      <c r="C23" s="38"/>
      <c r="D23" s="38"/>
      <c r="E23" s="27" t="s">
        <v>33</v>
      </c>
      <c r="F23" s="38"/>
      <c r="G23" s="38"/>
      <c r="H23" s="38"/>
      <c r="I23" s="32" t="s">
        <v>27</v>
      </c>
      <c r="J23" s="27" t="s">
        <v>34</v>
      </c>
      <c r="K23" s="38"/>
      <c r="L23" s="55"/>
      <c r="S23" s="38"/>
      <c r="T23" s="38"/>
      <c r="U23" s="38"/>
      <c r="V23" s="38"/>
      <c r="W23" s="38"/>
      <c r="X23" s="38"/>
      <c r="Y23" s="38"/>
      <c r="Z23" s="38"/>
      <c r="AA23" s="38"/>
      <c r="AB23" s="38"/>
      <c r="AC23" s="38"/>
      <c r="AD23" s="38"/>
      <c r="AE23" s="38"/>
    </row>
    <row r="24" s="2" customFormat="1" ht="6.96" customHeight="1">
      <c r="A24" s="38"/>
      <c r="B24" s="39"/>
      <c r="C24" s="38"/>
      <c r="D24" s="38"/>
      <c r="E24" s="38"/>
      <c r="F24" s="38"/>
      <c r="G24" s="38"/>
      <c r="H24" s="38"/>
      <c r="I24" s="38"/>
      <c r="J24" s="38"/>
      <c r="K24" s="38"/>
      <c r="L24" s="55"/>
      <c r="S24" s="38"/>
      <c r="T24" s="38"/>
      <c r="U24" s="38"/>
      <c r="V24" s="38"/>
      <c r="W24" s="38"/>
      <c r="X24" s="38"/>
      <c r="Y24" s="38"/>
      <c r="Z24" s="38"/>
      <c r="AA24" s="38"/>
      <c r="AB24" s="38"/>
      <c r="AC24" s="38"/>
      <c r="AD24" s="38"/>
      <c r="AE24" s="38"/>
    </row>
    <row r="25" s="2" customFormat="1" ht="12" customHeight="1">
      <c r="A25" s="38"/>
      <c r="B25" s="39"/>
      <c r="C25" s="38"/>
      <c r="D25" s="32" t="s">
        <v>36</v>
      </c>
      <c r="E25" s="38"/>
      <c r="F25" s="38"/>
      <c r="G25" s="38"/>
      <c r="H25" s="38"/>
      <c r="I25" s="32" t="s">
        <v>24</v>
      </c>
      <c r="J25" s="27" t="str">
        <f>IF('Rekapitulace stavby'!AN19="","",'Rekapitulace stavby'!AN19)</f>
        <v/>
      </c>
      <c r="K25" s="38"/>
      <c r="L25" s="55"/>
      <c r="S25" s="38"/>
      <c r="T25" s="38"/>
      <c r="U25" s="38"/>
      <c r="V25" s="38"/>
      <c r="W25" s="38"/>
      <c r="X25" s="38"/>
      <c r="Y25" s="38"/>
      <c r="Z25" s="38"/>
      <c r="AA25" s="38"/>
      <c r="AB25" s="38"/>
      <c r="AC25" s="38"/>
      <c r="AD25" s="38"/>
      <c r="AE25" s="38"/>
    </row>
    <row r="26" s="2" customFormat="1" ht="18" customHeight="1">
      <c r="A26" s="38"/>
      <c r="B26" s="39"/>
      <c r="C26" s="38"/>
      <c r="D26" s="38"/>
      <c r="E26" s="27" t="str">
        <f>IF('Rekapitulace stavby'!E20="","",'Rekapitulace stavby'!E20)</f>
        <v xml:space="preserve"> </v>
      </c>
      <c r="F26" s="38"/>
      <c r="G26" s="38"/>
      <c r="H26" s="38"/>
      <c r="I26" s="32" t="s">
        <v>27</v>
      </c>
      <c r="J26" s="27" t="str">
        <f>IF('Rekapitulace stavby'!AN20="","",'Rekapitulace stavby'!AN20)</f>
        <v/>
      </c>
      <c r="K26" s="38"/>
      <c r="L26" s="55"/>
      <c r="S26" s="38"/>
      <c r="T26" s="38"/>
      <c r="U26" s="38"/>
      <c r="V26" s="38"/>
      <c r="W26" s="38"/>
      <c r="X26" s="38"/>
      <c r="Y26" s="38"/>
      <c r="Z26" s="38"/>
      <c r="AA26" s="38"/>
      <c r="AB26" s="38"/>
      <c r="AC26" s="38"/>
      <c r="AD26" s="38"/>
      <c r="AE26" s="38"/>
    </row>
    <row r="27" s="2" customFormat="1" ht="6.96" customHeight="1">
      <c r="A27" s="38"/>
      <c r="B27" s="39"/>
      <c r="C27" s="38"/>
      <c r="D27" s="38"/>
      <c r="E27" s="38"/>
      <c r="F27" s="38"/>
      <c r="G27" s="38"/>
      <c r="H27" s="38"/>
      <c r="I27" s="38"/>
      <c r="J27" s="38"/>
      <c r="K27" s="38"/>
      <c r="L27" s="55"/>
      <c r="S27" s="38"/>
      <c r="T27" s="38"/>
      <c r="U27" s="38"/>
      <c r="V27" s="38"/>
      <c r="W27" s="38"/>
      <c r="X27" s="38"/>
      <c r="Y27" s="38"/>
      <c r="Z27" s="38"/>
      <c r="AA27" s="38"/>
      <c r="AB27" s="38"/>
      <c r="AC27" s="38"/>
      <c r="AD27" s="38"/>
      <c r="AE27" s="38"/>
    </row>
    <row r="28" s="2" customFormat="1" ht="12" customHeight="1">
      <c r="A28" s="38"/>
      <c r="B28" s="39"/>
      <c r="C28" s="38"/>
      <c r="D28" s="32" t="s">
        <v>37</v>
      </c>
      <c r="E28" s="38"/>
      <c r="F28" s="38"/>
      <c r="G28" s="38"/>
      <c r="H28" s="38"/>
      <c r="I28" s="38"/>
      <c r="J28" s="38"/>
      <c r="K28" s="38"/>
      <c r="L28" s="55"/>
      <c r="S28" s="38"/>
      <c r="T28" s="38"/>
      <c r="U28" s="38"/>
      <c r="V28" s="38"/>
      <c r="W28" s="38"/>
      <c r="X28" s="38"/>
      <c r="Y28" s="38"/>
      <c r="Z28" s="38"/>
      <c r="AA28" s="38"/>
      <c r="AB28" s="38"/>
      <c r="AC28" s="38"/>
      <c r="AD28" s="38"/>
      <c r="AE28" s="38"/>
    </row>
    <row r="29" s="8" customFormat="1" ht="16.5" customHeight="1">
      <c r="A29" s="130"/>
      <c r="B29" s="131"/>
      <c r="C29" s="130"/>
      <c r="D29" s="130"/>
      <c r="E29" s="36" t="s">
        <v>1</v>
      </c>
      <c r="F29" s="36"/>
      <c r="G29" s="36"/>
      <c r="H29" s="36"/>
      <c r="I29" s="130"/>
      <c r="J29" s="130"/>
      <c r="K29" s="130"/>
      <c r="L29" s="132"/>
      <c r="S29" s="130"/>
      <c r="T29" s="130"/>
      <c r="U29" s="130"/>
      <c r="V29" s="130"/>
      <c r="W29" s="130"/>
      <c r="X29" s="130"/>
      <c r="Y29" s="130"/>
      <c r="Z29" s="130"/>
      <c r="AA29" s="130"/>
      <c r="AB29" s="130"/>
      <c r="AC29" s="130"/>
      <c r="AD29" s="130"/>
      <c r="AE29" s="130"/>
    </row>
    <row r="30" s="2" customFormat="1" ht="6.96" customHeight="1">
      <c r="A30" s="38"/>
      <c r="B30" s="39"/>
      <c r="C30" s="38"/>
      <c r="D30" s="38"/>
      <c r="E30" s="38"/>
      <c r="F30" s="38"/>
      <c r="G30" s="38"/>
      <c r="H30" s="38"/>
      <c r="I30" s="38"/>
      <c r="J30" s="38"/>
      <c r="K30" s="38"/>
      <c r="L30" s="55"/>
      <c r="S30" s="38"/>
      <c r="T30" s="38"/>
      <c r="U30" s="38"/>
      <c r="V30" s="38"/>
      <c r="W30" s="38"/>
      <c r="X30" s="38"/>
      <c r="Y30" s="38"/>
      <c r="Z30" s="38"/>
      <c r="AA30" s="38"/>
      <c r="AB30" s="38"/>
      <c r="AC30" s="38"/>
      <c r="AD30" s="38"/>
      <c r="AE30" s="38"/>
    </row>
    <row r="31" s="2" customFormat="1" ht="6.96" customHeight="1">
      <c r="A31" s="38"/>
      <c r="B31" s="39"/>
      <c r="C31" s="38"/>
      <c r="D31" s="90"/>
      <c r="E31" s="90"/>
      <c r="F31" s="90"/>
      <c r="G31" s="90"/>
      <c r="H31" s="90"/>
      <c r="I31" s="90"/>
      <c r="J31" s="90"/>
      <c r="K31" s="90"/>
      <c r="L31" s="55"/>
      <c r="S31" s="38"/>
      <c r="T31" s="38"/>
      <c r="U31" s="38"/>
      <c r="V31" s="38"/>
      <c r="W31" s="38"/>
      <c r="X31" s="38"/>
      <c r="Y31" s="38"/>
      <c r="Z31" s="38"/>
      <c r="AA31" s="38"/>
      <c r="AB31" s="38"/>
      <c r="AC31" s="38"/>
      <c r="AD31" s="38"/>
      <c r="AE31" s="38"/>
    </row>
    <row r="32" s="2" customFormat="1" ht="25.44" customHeight="1">
      <c r="A32" s="38"/>
      <c r="B32" s="39"/>
      <c r="C32" s="38"/>
      <c r="D32" s="133" t="s">
        <v>39</v>
      </c>
      <c r="E32" s="38"/>
      <c r="F32" s="38"/>
      <c r="G32" s="38"/>
      <c r="H32" s="38"/>
      <c r="I32" s="38"/>
      <c r="J32" s="96">
        <f>ROUND(J123, 2)</f>
        <v>0</v>
      </c>
      <c r="K32" s="38"/>
      <c r="L32" s="55"/>
      <c r="S32" s="38"/>
      <c r="T32" s="38"/>
      <c r="U32" s="38"/>
      <c r="V32" s="38"/>
      <c r="W32" s="38"/>
      <c r="X32" s="38"/>
      <c r="Y32" s="38"/>
      <c r="Z32" s="38"/>
      <c r="AA32" s="38"/>
      <c r="AB32" s="38"/>
      <c r="AC32" s="38"/>
      <c r="AD32" s="38"/>
      <c r="AE32" s="38"/>
    </row>
    <row r="33" s="2" customFormat="1" ht="6.96" customHeight="1">
      <c r="A33" s="38"/>
      <c r="B33" s="39"/>
      <c r="C33" s="38"/>
      <c r="D33" s="90"/>
      <c r="E33" s="90"/>
      <c r="F33" s="90"/>
      <c r="G33" s="90"/>
      <c r="H33" s="90"/>
      <c r="I33" s="90"/>
      <c r="J33" s="90"/>
      <c r="K33" s="90"/>
      <c r="L33" s="55"/>
      <c r="S33" s="38"/>
      <c r="T33" s="38"/>
      <c r="U33" s="38"/>
      <c r="V33" s="38"/>
      <c r="W33" s="38"/>
      <c r="X33" s="38"/>
      <c r="Y33" s="38"/>
      <c r="Z33" s="38"/>
      <c r="AA33" s="38"/>
      <c r="AB33" s="38"/>
      <c r="AC33" s="38"/>
      <c r="AD33" s="38"/>
      <c r="AE33" s="38"/>
    </row>
    <row r="34" s="2" customFormat="1" ht="14.4" customHeight="1">
      <c r="A34" s="38"/>
      <c r="B34" s="39"/>
      <c r="C34" s="38"/>
      <c r="D34" s="38"/>
      <c r="E34" s="38"/>
      <c r="F34" s="43" t="s">
        <v>41</v>
      </c>
      <c r="G34" s="38"/>
      <c r="H34" s="38"/>
      <c r="I34" s="43" t="s">
        <v>40</v>
      </c>
      <c r="J34" s="43" t="s">
        <v>42</v>
      </c>
      <c r="K34" s="38"/>
      <c r="L34" s="55"/>
      <c r="S34" s="38"/>
      <c r="T34" s="38"/>
      <c r="U34" s="38"/>
      <c r="V34" s="38"/>
      <c r="W34" s="38"/>
      <c r="X34" s="38"/>
      <c r="Y34" s="38"/>
      <c r="Z34" s="38"/>
      <c r="AA34" s="38"/>
      <c r="AB34" s="38"/>
      <c r="AC34" s="38"/>
      <c r="AD34" s="38"/>
      <c r="AE34" s="38"/>
    </row>
    <row r="35" s="2" customFormat="1" ht="14.4" customHeight="1">
      <c r="A35" s="38"/>
      <c r="B35" s="39"/>
      <c r="C35" s="38"/>
      <c r="D35" s="134" t="s">
        <v>43</v>
      </c>
      <c r="E35" s="32" t="s">
        <v>44</v>
      </c>
      <c r="F35" s="135">
        <f>ROUND((SUM(BE123:BE147)),  2)</f>
        <v>0</v>
      </c>
      <c r="G35" s="38"/>
      <c r="H35" s="38"/>
      <c r="I35" s="136">
        <v>0.20999999999999999</v>
      </c>
      <c r="J35" s="135">
        <f>ROUND(((SUM(BE123:BE147))*I35),  2)</f>
        <v>0</v>
      </c>
      <c r="K35" s="38"/>
      <c r="L35" s="55"/>
      <c r="S35" s="38"/>
      <c r="T35" s="38"/>
      <c r="U35" s="38"/>
      <c r="V35" s="38"/>
      <c r="W35" s="38"/>
      <c r="X35" s="38"/>
      <c r="Y35" s="38"/>
      <c r="Z35" s="38"/>
      <c r="AA35" s="38"/>
      <c r="AB35" s="38"/>
      <c r="AC35" s="38"/>
      <c r="AD35" s="38"/>
      <c r="AE35" s="38"/>
    </row>
    <row r="36" s="2" customFormat="1" ht="14.4" customHeight="1">
      <c r="A36" s="38"/>
      <c r="B36" s="39"/>
      <c r="C36" s="38"/>
      <c r="D36" s="38"/>
      <c r="E36" s="32" t="s">
        <v>45</v>
      </c>
      <c r="F36" s="135">
        <f>ROUND((SUM(BF123:BF147)),  2)</f>
        <v>0</v>
      </c>
      <c r="G36" s="38"/>
      <c r="H36" s="38"/>
      <c r="I36" s="136">
        <v>0.14999999999999999</v>
      </c>
      <c r="J36" s="135">
        <f>ROUND(((SUM(BF123:BF147))*I36),  2)</f>
        <v>0</v>
      </c>
      <c r="K36" s="38"/>
      <c r="L36" s="55"/>
      <c r="S36" s="38"/>
      <c r="T36" s="38"/>
      <c r="U36" s="38"/>
      <c r="V36" s="38"/>
      <c r="W36" s="38"/>
      <c r="X36" s="38"/>
      <c r="Y36" s="38"/>
      <c r="Z36" s="38"/>
      <c r="AA36" s="38"/>
      <c r="AB36" s="38"/>
      <c r="AC36" s="38"/>
      <c r="AD36" s="38"/>
      <c r="AE36" s="38"/>
    </row>
    <row r="37" hidden="1" s="2" customFormat="1" ht="14.4" customHeight="1">
      <c r="A37" s="38"/>
      <c r="B37" s="39"/>
      <c r="C37" s="38"/>
      <c r="D37" s="38"/>
      <c r="E37" s="32" t="s">
        <v>46</v>
      </c>
      <c r="F37" s="135">
        <f>ROUND((SUM(BG123:BG147)),  2)</f>
        <v>0</v>
      </c>
      <c r="G37" s="38"/>
      <c r="H37" s="38"/>
      <c r="I37" s="136">
        <v>0.20999999999999999</v>
      </c>
      <c r="J37" s="135">
        <f>0</f>
        <v>0</v>
      </c>
      <c r="K37" s="38"/>
      <c r="L37" s="55"/>
      <c r="S37" s="38"/>
      <c r="T37" s="38"/>
      <c r="U37" s="38"/>
      <c r="V37" s="38"/>
      <c r="W37" s="38"/>
      <c r="X37" s="38"/>
      <c r="Y37" s="38"/>
      <c r="Z37" s="38"/>
      <c r="AA37" s="38"/>
      <c r="AB37" s="38"/>
      <c r="AC37" s="38"/>
      <c r="AD37" s="38"/>
      <c r="AE37" s="38"/>
    </row>
    <row r="38" hidden="1" s="2" customFormat="1" ht="14.4" customHeight="1">
      <c r="A38" s="38"/>
      <c r="B38" s="39"/>
      <c r="C38" s="38"/>
      <c r="D38" s="38"/>
      <c r="E38" s="32" t="s">
        <v>47</v>
      </c>
      <c r="F38" s="135">
        <f>ROUND((SUM(BH123:BH147)),  2)</f>
        <v>0</v>
      </c>
      <c r="G38" s="38"/>
      <c r="H38" s="38"/>
      <c r="I38" s="136">
        <v>0.14999999999999999</v>
      </c>
      <c r="J38" s="135">
        <f>0</f>
        <v>0</v>
      </c>
      <c r="K38" s="38"/>
      <c r="L38" s="55"/>
      <c r="S38" s="38"/>
      <c r="T38" s="38"/>
      <c r="U38" s="38"/>
      <c r="V38" s="38"/>
      <c r="W38" s="38"/>
      <c r="X38" s="38"/>
      <c r="Y38" s="38"/>
      <c r="Z38" s="38"/>
      <c r="AA38" s="38"/>
      <c r="AB38" s="38"/>
      <c r="AC38" s="38"/>
      <c r="AD38" s="38"/>
      <c r="AE38" s="38"/>
    </row>
    <row r="39" hidden="1" s="2" customFormat="1" ht="14.4" customHeight="1">
      <c r="A39" s="38"/>
      <c r="B39" s="39"/>
      <c r="C39" s="38"/>
      <c r="D39" s="38"/>
      <c r="E39" s="32" t="s">
        <v>48</v>
      </c>
      <c r="F39" s="135">
        <f>ROUND((SUM(BI123:BI147)),  2)</f>
        <v>0</v>
      </c>
      <c r="G39" s="38"/>
      <c r="H39" s="38"/>
      <c r="I39" s="136">
        <v>0</v>
      </c>
      <c r="J39" s="135">
        <f>0</f>
        <v>0</v>
      </c>
      <c r="K39" s="38"/>
      <c r="L39" s="55"/>
      <c r="S39" s="38"/>
      <c r="T39" s="38"/>
      <c r="U39" s="38"/>
      <c r="V39" s="38"/>
      <c r="W39" s="38"/>
      <c r="X39" s="38"/>
      <c r="Y39" s="38"/>
      <c r="Z39" s="38"/>
      <c r="AA39" s="38"/>
      <c r="AB39" s="38"/>
      <c r="AC39" s="38"/>
      <c r="AD39" s="38"/>
      <c r="AE39" s="38"/>
    </row>
    <row r="40" s="2" customFormat="1" ht="6.96" customHeight="1">
      <c r="A40" s="38"/>
      <c r="B40" s="39"/>
      <c r="C40" s="38"/>
      <c r="D40" s="38"/>
      <c r="E40" s="38"/>
      <c r="F40" s="38"/>
      <c r="G40" s="38"/>
      <c r="H40" s="38"/>
      <c r="I40" s="38"/>
      <c r="J40" s="38"/>
      <c r="K40" s="38"/>
      <c r="L40" s="55"/>
      <c r="S40" s="38"/>
      <c r="T40" s="38"/>
      <c r="U40" s="38"/>
      <c r="V40" s="38"/>
      <c r="W40" s="38"/>
      <c r="X40" s="38"/>
      <c r="Y40" s="38"/>
      <c r="Z40" s="38"/>
      <c r="AA40" s="38"/>
      <c r="AB40" s="38"/>
      <c r="AC40" s="38"/>
      <c r="AD40" s="38"/>
      <c r="AE40" s="38"/>
    </row>
    <row r="41" s="2" customFormat="1" ht="25.44" customHeight="1">
      <c r="A41" s="38"/>
      <c r="B41" s="39"/>
      <c r="C41" s="137"/>
      <c r="D41" s="138" t="s">
        <v>49</v>
      </c>
      <c r="E41" s="81"/>
      <c r="F41" s="81"/>
      <c r="G41" s="139" t="s">
        <v>50</v>
      </c>
      <c r="H41" s="140" t="s">
        <v>51</v>
      </c>
      <c r="I41" s="81"/>
      <c r="J41" s="141">
        <f>SUM(J32:J39)</f>
        <v>0</v>
      </c>
      <c r="K41" s="142"/>
      <c r="L41" s="55"/>
      <c r="S41" s="38"/>
      <c r="T41" s="38"/>
      <c r="U41" s="38"/>
      <c r="V41" s="38"/>
      <c r="W41" s="38"/>
      <c r="X41" s="38"/>
      <c r="Y41" s="38"/>
      <c r="Z41" s="38"/>
      <c r="AA41" s="38"/>
      <c r="AB41" s="38"/>
      <c r="AC41" s="38"/>
      <c r="AD41" s="38"/>
      <c r="AE41" s="38"/>
    </row>
    <row r="42" s="2" customFormat="1" ht="14.4" customHeight="1">
      <c r="A42" s="38"/>
      <c r="B42" s="39"/>
      <c r="C42" s="38"/>
      <c r="D42" s="38"/>
      <c r="E42" s="38"/>
      <c r="F42" s="38"/>
      <c r="G42" s="38"/>
      <c r="H42" s="38"/>
      <c r="I42" s="38"/>
      <c r="J42" s="38"/>
      <c r="K42" s="38"/>
      <c r="L42" s="55"/>
      <c r="S42" s="38"/>
      <c r="T42" s="38"/>
      <c r="U42" s="38"/>
      <c r="V42" s="38"/>
      <c r="W42" s="38"/>
      <c r="X42" s="38"/>
      <c r="Y42" s="38"/>
      <c r="Z42" s="38"/>
      <c r="AA42" s="38"/>
      <c r="AB42" s="38"/>
      <c r="AC42" s="38"/>
      <c r="AD42" s="38"/>
      <c r="AE42" s="38"/>
    </row>
    <row r="43" s="1" customFormat="1" ht="14.4" customHeight="1">
      <c r="B43" s="22"/>
      <c r="L43" s="22"/>
    </row>
    <row r="44" s="1" customFormat="1" ht="14.4" customHeight="1">
      <c r="B44" s="22"/>
      <c r="L44" s="22"/>
    </row>
    <row r="45" s="1" customFormat="1" ht="14.4" customHeight="1">
      <c r="B45" s="22"/>
      <c r="L45" s="22"/>
    </row>
    <row r="46" s="1" customFormat="1" ht="14.4" customHeight="1">
      <c r="B46" s="22"/>
      <c r="L46" s="22"/>
    </row>
    <row r="47" s="1" customFormat="1" ht="14.4" customHeight="1">
      <c r="B47" s="22"/>
      <c r="L47" s="22"/>
    </row>
    <row r="48" s="1" customFormat="1" ht="14.4" customHeight="1">
      <c r="B48" s="22"/>
      <c r="L48" s="22"/>
    </row>
    <row r="49" s="1" customFormat="1" ht="14.4" customHeight="1">
      <c r="B49" s="22"/>
      <c r="L49" s="22"/>
    </row>
    <row r="50" s="2" customFormat="1" ht="14.4" customHeight="1">
      <c r="B50" s="55"/>
      <c r="D50" s="56" t="s">
        <v>52</v>
      </c>
      <c r="E50" s="57"/>
      <c r="F50" s="57"/>
      <c r="G50" s="56" t="s">
        <v>53</v>
      </c>
      <c r="H50" s="57"/>
      <c r="I50" s="57"/>
      <c r="J50" s="57"/>
      <c r="K50" s="57"/>
      <c r="L50" s="55"/>
    </row>
    <row r="51">
      <c r="B51" s="22"/>
      <c r="L51" s="22"/>
    </row>
    <row r="52">
      <c r="B52" s="22"/>
      <c r="L52" s="22"/>
    </row>
    <row r="53">
      <c r="B53" s="22"/>
      <c r="L53" s="22"/>
    </row>
    <row r="54">
      <c r="B54" s="22"/>
      <c r="L54" s="22"/>
    </row>
    <row r="55">
      <c r="B55" s="22"/>
      <c r="L55" s="22"/>
    </row>
    <row r="56">
      <c r="B56" s="22"/>
      <c r="L56" s="22"/>
    </row>
    <row r="57">
      <c r="B57" s="22"/>
      <c r="L57" s="22"/>
    </row>
    <row r="58">
      <c r="B58" s="22"/>
      <c r="L58" s="22"/>
    </row>
    <row r="59">
      <c r="B59" s="22"/>
      <c r="L59" s="22"/>
    </row>
    <row r="60">
      <c r="B60" s="22"/>
      <c r="L60" s="22"/>
    </row>
    <row r="61" s="2" customFormat="1">
      <c r="A61" s="38"/>
      <c r="B61" s="39"/>
      <c r="C61" s="38"/>
      <c r="D61" s="58" t="s">
        <v>54</v>
      </c>
      <c r="E61" s="41"/>
      <c r="F61" s="143" t="s">
        <v>55</v>
      </c>
      <c r="G61" s="58" t="s">
        <v>54</v>
      </c>
      <c r="H61" s="41"/>
      <c r="I61" s="41"/>
      <c r="J61" s="144" t="s">
        <v>55</v>
      </c>
      <c r="K61" s="41"/>
      <c r="L61" s="55"/>
      <c r="S61" s="38"/>
      <c r="T61" s="38"/>
      <c r="U61" s="38"/>
      <c r="V61" s="38"/>
      <c r="W61" s="38"/>
      <c r="X61" s="38"/>
      <c r="Y61" s="38"/>
      <c r="Z61" s="38"/>
      <c r="AA61" s="38"/>
      <c r="AB61" s="38"/>
      <c r="AC61" s="38"/>
      <c r="AD61" s="38"/>
      <c r="AE61" s="38"/>
    </row>
    <row r="62">
      <c r="B62" s="22"/>
      <c r="L62" s="22"/>
    </row>
    <row r="63">
      <c r="B63" s="22"/>
      <c r="L63" s="22"/>
    </row>
    <row r="64">
      <c r="B64" s="22"/>
      <c r="L64" s="22"/>
    </row>
    <row r="65" s="2" customFormat="1">
      <c r="A65" s="38"/>
      <c r="B65" s="39"/>
      <c r="C65" s="38"/>
      <c r="D65" s="56" t="s">
        <v>56</v>
      </c>
      <c r="E65" s="59"/>
      <c r="F65" s="59"/>
      <c r="G65" s="56" t="s">
        <v>57</v>
      </c>
      <c r="H65" s="59"/>
      <c r="I65" s="59"/>
      <c r="J65" s="59"/>
      <c r="K65" s="59"/>
      <c r="L65" s="55"/>
      <c r="S65" s="38"/>
      <c r="T65" s="38"/>
      <c r="U65" s="38"/>
      <c r="V65" s="38"/>
      <c r="W65" s="38"/>
      <c r="X65" s="38"/>
      <c r="Y65" s="38"/>
      <c r="Z65" s="38"/>
      <c r="AA65" s="38"/>
      <c r="AB65" s="38"/>
      <c r="AC65" s="38"/>
      <c r="AD65" s="38"/>
      <c r="AE65" s="38"/>
    </row>
    <row r="66">
      <c r="B66" s="22"/>
      <c r="L66" s="22"/>
    </row>
    <row r="67">
      <c r="B67" s="22"/>
      <c r="L67" s="22"/>
    </row>
    <row r="68">
      <c r="B68" s="22"/>
      <c r="L68" s="22"/>
    </row>
    <row r="69">
      <c r="B69" s="22"/>
      <c r="L69" s="22"/>
    </row>
    <row r="70">
      <c r="B70" s="22"/>
      <c r="L70" s="22"/>
    </row>
    <row r="71">
      <c r="B71" s="22"/>
      <c r="L71" s="22"/>
    </row>
    <row r="72">
      <c r="B72" s="22"/>
      <c r="L72" s="22"/>
    </row>
    <row r="73">
      <c r="B73" s="22"/>
      <c r="L73" s="22"/>
    </row>
    <row r="74">
      <c r="B74" s="22"/>
      <c r="L74" s="22"/>
    </row>
    <row r="75">
      <c r="B75" s="22"/>
      <c r="L75" s="22"/>
    </row>
    <row r="76" s="2" customFormat="1">
      <c r="A76" s="38"/>
      <c r="B76" s="39"/>
      <c r="C76" s="38"/>
      <c r="D76" s="58" t="s">
        <v>54</v>
      </c>
      <c r="E76" s="41"/>
      <c r="F76" s="143" t="s">
        <v>55</v>
      </c>
      <c r="G76" s="58" t="s">
        <v>54</v>
      </c>
      <c r="H76" s="41"/>
      <c r="I76" s="41"/>
      <c r="J76" s="144" t="s">
        <v>55</v>
      </c>
      <c r="K76" s="41"/>
      <c r="L76" s="55"/>
      <c r="S76" s="38"/>
      <c r="T76" s="38"/>
      <c r="U76" s="38"/>
      <c r="V76" s="38"/>
      <c r="W76" s="38"/>
      <c r="X76" s="38"/>
      <c r="Y76" s="38"/>
      <c r="Z76" s="38"/>
      <c r="AA76" s="38"/>
      <c r="AB76" s="38"/>
      <c r="AC76" s="38"/>
      <c r="AD76" s="38"/>
      <c r="AE76" s="38"/>
    </row>
    <row r="77" s="2" customFormat="1" ht="14.4" customHeight="1">
      <c r="A77" s="38"/>
      <c r="B77" s="60"/>
      <c r="C77" s="61"/>
      <c r="D77" s="61"/>
      <c r="E77" s="61"/>
      <c r="F77" s="61"/>
      <c r="G77" s="61"/>
      <c r="H77" s="61"/>
      <c r="I77" s="61"/>
      <c r="J77" s="61"/>
      <c r="K77" s="61"/>
      <c r="L77" s="55"/>
      <c r="S77" s="38"/>
      <c r="T77" s="38"/>
      <c r="U77" s="38"/>
      <c r="V77" s="38"/>
      <c r="W77" s="38"/>
      <c r="X77" s="38"/>
      <c r="Y77" s="38"/>
      <c r="Z77" s="38"/>
      <c r="AA77" s="38"/>
      <c r="AB77" s="38"/>
      <c r="AC77" s="38"/>
      <c r="AD77" s="38"/>
      <c r="AE77" s="38"/>
    </row>
    <row r="81" s="2" customFormat="1" ht="6.96" customHeight="1">
      <c r="A81" s="38"/>
      <c r="B81" s="62"/>
      <c r="C81" s="63"/>
      <c r="D81" s="63"/>
      <c r="E81" s="63"/>
      <c r="F81" s="63"/>
      <c r="G81" s="63"/>
      <c r="H81" s="63"/>
      <c r="I81" s="63"/>
      <c r="J81" s="63"/>
      <c r="K81" s="63"/>
      <c r="L81" s="55"/>
      <c r="S81" s="38"/>
      <c r="T81" s="38"/>
      <c r="U81" s="38"/>
      <c r="V81" s="38"/>
      <c r="W81" s="38"/>
      <c r="X81" s="38"/>
      <c r="Y81" s="38"/>
      <c r="Z81" s="38"/>
      <c r="AA81" s="38"/>
      <c r="AB81" s="38"/>
      <c r="AC81" s="38"/>
      <c r="AD81" s="38"/>
      <c r="AE81" s="38"/>
    </row>
    <row r="82" s="2" customFormat="1" ht="24.96" customHeight="1">
      <c r="A82" s="38"/>
      <c r="B82" s="39"/>
      <c r="C82" s="23" t="s">
        <v>176</v>
      </c>
      <c r="D82" s="38"/>
      <c r="E82" s="38"/>
      <c r="F82" s="38"/>
      <c r="G82" s="38"/>
      <c r="H82" s="38"/>
      <c r="I82" s="38"/>
      <c r="J82" s="38"/>
      <c r="K82" s="38"/>
      <c r="L82" s="55"/>
      <c r="S82" s="38"/>
      <c r="T82" s="38"/>
      <c r="U82" s="38"/>
      <c r="V82" s="38"/>
      <c r="W82" s="38"/>
      <c r="X82" s="38"/>
      <c r="Y82" s="38"/>
      <c r="Z82" s="38"/>
      <c r="AA82" s="38"/>
      <c r="AB82" s="38"/>
      <c r="AC82" s="38"/>
      <c r="AD82" s="38"/>
      <c r="AE82" s="38"/>
    </row>
    <row r="83" s="2" customFormat="1" ht="6.96" customHeight="1">
      <c r="A83" s="38"/>
      <c r="B83" s="39"/>
      <c r="C83" s="38"/>
      <c r="D83" s="38"/>
      <c r="E83" s="38"/>
      <c r="F83" s="38"/>
      <c r="G83" s="38"/>
      <c r="H83" s="38"/>
      <c r="I83" s="38"/>
      <c r="J83" s="38"/>
      <c r="K83" s="38"/>
      <c r="L83" s="55"/>
      <c r="S83" s="38"/>
      <c r="T83" s="38"/>
      <c r="U83" s="38"/>
      <c r="V83" s="38"/>
      <c r="W83" s="38"/>
      <c r="X83" s="38"/>
      <c r="Y83" s="38"/>
      <c r="Z83" s="38"/>
      <c r="AA83" s="38"/>
      <c r="AB83" s="38"/>
      <c r="AC83" s="38"/>
      <c r="AD83" s="38"/>
      <c r="AE83" s="38"/>
    </row>
    <row r="84" s="2" customFormat="1" ht="12" customHeight="1">
      <c r="A84" s="38"/>
      <c r="B84" s="39"/>
      <c r="C84" s="32" t="s">
        <v>15</v>
      </c>
      <c r="D84" s="38"/>
      <c r="E84" s="38"/>
      <c r="F84" s="38"/>
      <c r="G84" s="38"/>
      <c r="H84" s="38"/>
      <c r="I84" s="38"/>
      <c r="J84" s="38"/>
      <c r="K84" s="38"/>
      <c r="L84" s="55"/>
      <c r="S84" s="38"/>
      <c r="T84" s="38"/>
      <c r="U84" s="38"/>
      <c r="V84" s="38"/>
      <c r="W84" s="38"/>
      <c r="X84" s="38"/>
      <c r="Y84" s="38"/>
      <c r="Z84" s="38"/>
      <c r="AA84" s="38"/>
      <c r="AB84" s="38"/>
      <c r="AC84" s="38"/>
      <c r="AD84" s="38"/>
      <c r="AE84" s="38"/>
    </row>
    <row r="85" s="2" customFormat="1" ht="16.5" customHeight="1">
      <c r="A85" s="38"/>
      <c r="B85" s="39"/>
      <c r="C85" s="38"/>
      <c r="D85" s="38"/>
      <c r="E85" s="129" t="str">
        <f>E7</f>
        <v>SN Žireč</v>
      </c>
      <c r="F85" s="32"/>
      <c r="G85" s="32"/>
      <c r="H85" s="32"/>
      <c r="I85" s="38"/>
      <c r="J85" s="38"/>
      <c r="K85" s="38"/>
      <c r="L85" s="55"/>
      <c r="S85" s="38"/>
      <c r="T85" s="38"/>
      <c r="U85" s="38"/>
      <c r="V85" s="38"/>
      <c r="W85" s="38"/>
      <c r="X85" s="38"/>
      <c r="Y85" s="38"/>
      <c r="Z85" s="38"/>
      <c r="AA85" s="38"/>
      <c r="AB85" s="38"/>
      <c r="AC85" s="38"/>
      <c r="AD85" s="38"/>
      <c r="AE85" s="38"/>
    </row>
    <row r="86" s="1" customFormat="1" ht="12" customHeight="1">
      <c r="B86" s="22"/>
      <c r="C86" s="32" t="s">
        <v>171</v>
      </c>
      <c r="L86" s="22"/>
    </row>
    <row r="87" s="2" customFormat="1" ht="16.5" customHeight="1">
      <c r="A87" s="38"/>
      <c r="B87" s="39"/>
      <c r="C87" s="38"/>
      <c r="D87" s="38"/>
      <c r="E87" s="129" t="s">
        <v>1181</v>
      </c>
      <c r="F87" s="38"/>
      <c r="G87" s="38"/>
      <c r="H87" s="38"/>
      <c r="I87" s="38"/>
      <c r="J87" s="38"/>
      <c r="K87" s="38"/>
      <c r="L87" s="55"/>
      <c r="S87" s="38"/>
      <c r="T87" s="38"/>
      <c r="U87" s="38"/>
      <c r="V87" s="38"/>
      <c r="W87" s="38"/>
      <c r="X87" s="38"/>
      <c r="Y87" s="38"/>
      <c r="Z87" s="38"/>
      <c r="AA87" s="38"/>
      <c r="AB87" s="38"/>
      <c r="AC87" s="38"/>
      <c r="AD87" s="38"/>
      <c r="AE87" s="38"/>
    </row>
    <row r="88" s="2" customFormat="1" ht="12" customHeight="1">
      <c r="A88" s="38"/>
      <c r="B88" s="39"/>
      <c r="C88" s="32" t="s">
        <v>173</v>
      </c>
      <c r="D88" s="38"/>
      <c r="E88" s="38"/>
      <c r="F88" s="38"/>
      <c r="G88" s="38"/>
      <c r="H88" s="38"/>
      <c r="I88" s="38"/>
      <c r="J88" s="38"/>
      <c r="K88" s="38"/>
      <c r="L88" s="55"/>
      <c r="S88" s="38"/>
      <c r="T88" s="38"/>
      <c r="U88" s="38"/>
      <c r="V88" s="38"/>
      <c r="W88" s="38"/>
      <c r="X88" s="38"/>
      <c r="Y88" s="38"/>
      <c r="Z88" s="38"/>
      <c r="AA88" s="38"/>
      <c r="AB88" s="38"/>
      <c r="AC88" s="38"/>
      <c r="AD88" s="38"/>
      <c r="AE88" s="38"/>
    </row>
    <row r="89" s="2" customFormat="1" ht="16.5" customHeight="1">
      <c r="A89" s="38"/>
      <c r="B89" s="39"/>
      <c r="C89" s="38"/>
      <c r="D89" s="38"/>
      <c r="E89" s="67" t="str">
        <f>E11</f>
        <v>SO 04.1 - Zemník</v>
      </c>
      <c r="F89" s="38"/>
      <c r="G89" s="38"/>
      <c r="H89" s="38"/>
      <c r="I89" s="38"/>
      <c r="J89" s="38"/>
      <c r="K89" s="38"/>
      <c r="L89" s="55"/>
      <c r="S89" s="38"/>
      <c r="T89" s="38"/>
      <c r="U89" s="38"/>
      <c r="V89" s="38"/>
      <c r="W89" s="38"/>
      <c r="X89" s="38"/>
      <c r="Y89" s="38"/>
      <c r="Z89" s="38"/>
      <c r="AA89" s="38"/>
      <c r="AB89" s="38"/>
      <c r="AC89" s="38"/>
      <c r="AD89" s="38"/>
      <c r="AE89" s="38"/>
    </row>
    <row r="90" s="2" customFormat="1" ht="6.96" customHeight="1">
      <c r="A90" s="38"/>
      <c r="B90" s="39"/>
      <c r="C90" s="38"/>
      <c r="D90" s="38"/>
      <c r="E90" s="38"/>
      <c r="F90" s="38"/>
      <c r="G90" s="38"/>
      <c r="H90" s="38"/>
      <c r="I90" s="38"/>
      <c r="J90" s="38"/>
      <c r="K90" s="38"/>
      <c r="L90" s="55"/>
      <c r="S90" s="38"/>
      <c r="T90" s="38"/>
      <c r="U90" s="38"/>
      <c r="V90" s="38"/>
      <c r="W90" s="38"/>
      <c r="X90" s="38"/>
      <c r="Y90" s="38"/>
      <c r="Z90" s="38"/>
      <c r="AA90" s="38"/>
      <c r="AB90" s="38"/>
      <c r="AC90" s="38"/>
      <c r="AD90" s="38"/>
      <c r="AE90" s="38"/>
    </row>
    <row r="91" s="2" customFormat="1" ht="12" customHeight="1">
      <c r="A91" s="38"/>
      <c r="B91" s="39"/>
      <c r="C91" s="32" t="s">
        <v>19</v>
      </c>
      <c r="D91" s="38"/>
      <c r="E91" s="38"/>
      <c r="F91" s="27" t="str">
        <f>F14</f>
        <v xml:space="preserve"> </v>
      </c>
      <c r="G91" s="38"/>
      <c r="H91" s="38"/>
      <c r="I91" s="32" t="s">
        <v>21</v>
      </c>
      <c r="J91" s="69" t="str">
        <f>IF(J14="","",J14)</f>
        <v>17. 12. 2018</v>
      </c>
      <c r="K91" s="38"/>
      <c r="L91" s="55"/>
      <c r="S91" s="38"/>
      <c r="T91" s="38"/>
      <c r="U91" s="38"/>
      <c r="V91" s="38"/>
      <c r="W91" s="38"/>
      <c r="X91" s="38"/>
      <c r="Y91" s="38"/>
      <c r="Z91" s="38"/>
      <c r="AA91" s="38"/>
      <c r="AB91" s="38"/>
      <c r="AC91" s="38"/>
      <c r="AD91" s="38"/>
      <c r="AE91" s="38"/>
    </row>
    <row r="92" s="2" customFormat="1" ht="6.96" customHeight="1">
      <c r="A92" s="38"/>
      <c r="B92" s="39"/>
      <c r="C92" s="38"/>
      <c r="D92" s="38"/>
      <c r="E92" s="38"/>
      <c r="F92" s="38"/>
      <c r="G92" s="38"/>
      <c r="H92" s="38"/>
      <c r="I92" s="38"/>
      <c r="J92" s="38"/>
      <c r="K92" s="38"/>
      <c r="L92" s="55"/>
      <c r="S92" s="38"/>
      <c r="T92" s="38"/>
      <c r="U92" s="38"/>
      <c r="V92" s="38"/>
      <c r="W92" s="38"/>
      <c r="X92" s="38"/>
      <c r="Y92" s="38"/>
      <c r="Z92" s="38"/>
      <c r="AA92" s="38"/>
      <c r="AB92" s="38"/>
      <c r="AC92" s="38"/>
      <c r="AD92" s="38"/>
      <c r="AE92" s="38"/>
    </row>
    <row r="93" s="2" customFormat="1" ht="25.65" customHeight="1">
      <c r="A93" s="38"/>
      <c r="B93" s="39"/>
      <c r="C93" s="32" t="s">
        <v>23</v>
      </c>
      <c r="D93" s="38"/>
      <c r="E93" s="38"/>
      <c r="F93" s="27" t="str">
        <f>E17</f>
        <v>Povodí Labe, státní podnik</v>
      </c>
      <c r="G93" s="38"/>
      <c r="H93" s="38"/>
      <c r="I93" s="32" t="s">
        <v>31</v>
      </c>
      <c r="J93" s="36" t="str">
        <f>E23</f>
        <v>Sweco Hydroprojekt a.s.</v>
      </c>
      <c r="K93" s="38"/>
      <c r="L93" s="55"/>
      <c r="S93" s="38"/>
      <c r="T93" s="38"/>
      <c r="U93" s="38"/>
      <c r="V93" s="38"/>
      <c r="W93" s="38"/>
      <c r="X93" s="38"/>
      <c r="Y93" s="38"/>
      <c r="Z93" s="38"/>
      <c r="AA93" s="38"/>
      <c r="AB93" s="38"/>
      <c r="AC93" s="38"/>
      <c r="AD93" s="38"/>
      <c r="AE93" s="38"/>
    </row>
    <row r="94" s="2" customFormat="1" ht="15.15" customHeight="1">
      <c r="A94" s="38"/>
      <c r="B94" s="39"/>
      <c r="C94" s="32" t="s">
        <v>29</v>
      </c>
      <c r="D94" s="38"/>
      <c r="E94" s="38"/>
      <c r="F94" s="27" t="str">
        <f>IF(E20="","",E20)</f>
        <v>Vyplň údaj</v>
      </c>
      <c r="G94" s="38"/>
      <c r="H94" s="38"/>
      <c r="I94" s="32" t="s">
        <v>36</v>
      </c>
      <c r="J94" s="36" t="str">
        <f>E26</f>
        <v xml:space="preserve"> </v>
      </c>
      <c r="K94" s="38"/>
      <c r="L94" s="55"/>
      <c r="S94" s="38"/>
      <c r="T94" s="38"/>
      <c r="U94" s="38"/>
      <c r="V94" s="38"/>
      <c r="W94" s="38"/>
      <c r="X94" s="38"/>
      <c r="Y94" s="38"/>
      <c r="Z94" s="38"/>
      <c r="AA94" s="38"/>
      <c r="AB94" s="38"/>
      <c r="AC94" s="38"/>
      <c r="AD94" s="38"/>
      <c r="AE94" s="38"/>
    </row>
    <row r="95" s="2" customFormat="1" ht="10.32" customHeight="1">
      <c r="A95" s="38"/>
      <c r="B95" s="39"/>
      <c r="C95" s="38"/>
      <c r="D95" s="38"/>
      <c r="E95" s="38"/>
      <c r="F95" s="38"/>
      <c r="G95" s="38"/>
      <c r="H95" s="38"/>
      <c r="I95" s="38"/>
      <c r="J95" s="38"/>
      <c r="K95" s="38"/>
      <c r="L95" s="55"/>
      <c r="S95" s="38"/>
      <c r="T95" s="38"/>
      <c r="U95" s="38"/>
      <c r="V95" s="38"/>
      <c r="W95" s="38"/>
      <c r="X95" s="38"/>
      <c r="Y95" s="38"/>
      <c r="Z95" s="38"/>
      <c r="AA95" s="38"/>
      <c r="AB95" s="38"/>
      <c r="AC95" s="38"/>
      <c r="AD95" s="38"/>
      <c r="AE95" s="38"/>
    </row>
    <row r="96" s="2" customFormat="1" ht="29.28" customHeight="1">
      <c r="A96" s="38"/>
      <c r="B96" s="39"/>
      <c r="C96" s="145" t="s">
        <v>177</v>
      </c>
      <c r="D96" s="137"/>
      <c r="E96" s="137"/>
      <c r="F96" s="137"/>
      <c r="G96" s="137"/>
      <c r="H96" s="137"/>
      <c r="I96" s="137"/>
      <c r="J96" s="146" t="s">
        <v>178</v>
      </c>
      <c r="K96" s="137"/>
      <c r="L96" s="55"/>
      <c r="S96" s="38"/>
      <c r="T96" s="38"/>
      <c r="U96" s="38"/>
      <c r="V96" s="38"/>
      <c r="W96" s="38"/>
      <c r="X96" s="38"/>
      <c r="Y96" s="38"/>
      <c r="Z96" s="38"/>
      <c r="AA96" s="38"/>
      <c r="AB96" s="38"/>
      <c r="AC96" s="38"/>
      <c r="AD96" s="38"/>
      <c r="AE96" s="38"/>
    </row>
    <row r="97" s="2" customFormat="1" ht="10.32" customHeight="1">
      <c r="A97" s="38"/>
      <c r="B97" s="39"/>
      <c r="C97" s="38"/>
      <c r="D97" s="38"/>
      <c r="E97" s="38"/>
      <c r="F97" s="38"/>
      <c r="G97" s="38"/>
      <c r="H97" s="38"/>
      <c r="I97" s="38"/>
      <c r="J97" s="38"/>
      <c r="K97" s="38"/>
      <c r="L97" s="55"/>
      <c r="S97" s="38"/>
      <c r="T97" s="38"/>
      <c r="U97" s="38"/>
      <c r="V97" s="38"/>
      <c r="W97" s="38"/>
      <c r="X97" s="38"/>
      <c r="Y97" s="38"/>
      <c r="Z97" s="38"/>
      <c r="AA97" s="38"/>
      <c r="AB97" s="38"/>
      <c r="AC97" s="38"/>
      <c r="AD97" s="38"/>
      <c r="AE97" s="38"/>
    </row>
    <row r="98" s="2" customFormat="1" ht="22.8" customHeight="1">
      <c r="A98" s="38"/>
      <c r="B98" s="39"/>
      <c r="C98" s="147" t="s">
        <v>179</v>
      </c>
      <c r="D98" s="38"/>
      <c r="E98" s="38"/>
      <c r="F98" s="38"/>
      <c r="G98" s="38"/>
      <c r="H98" s="38"/>
      <c r="I98" s="38"/>
      <c r="J98" s="96">
        <f>J123</f>
        <v>0</v>
      </c>
      <c r="K98" s="38"/>
      <c r="L98" s="55"/>
      <c r="S98" s="38"/>
      <c r="T98" s="38"/>
      <c r="U98" s="38"/>
      <c r="V98" s="38"/>
      <c r="W98" s="38"/>
      <c r="X98" s="38"/>
      <c r="Y98" s="38"/>
      <c r="Z98" s="38"/>
      <c r="AA98" s="38"/>
      <c r="AB98" s="38"/>
      <c r="AC98" s="38"/>
      <c r="AD98" s="38"/>
      <c r="AE98" s="38"/>
      <c r="AU98" s="19" t="s">
        <v>180</v>
      </c>
    </row>
    <row r="99" s="9" customFormat="1" ht="24.96" customHeight="1">
      <c r="A99" s="9"/>
      <c r="B99" s="148"/>
      <c r="C99" s="9"/>
      <c r="D99" s="149" t="s">
        <v>181</v>
      </c>
      <c r="E99" s="150"/>
      <c r="F99" s="150"/>
      <c r="G99" s="150"/>
      <c r="H99" s="150"/>
      <c r="I99" s="150"/>
      <c r="J99" s="151">
        <f>J124</f>
        <v>0</v>
      </c>
      <c r="K99" s="9"/>
      <c r="L99" s="148"/>
      <c r="S99" s="9"/>
      <c r="T99" s="9"/>
      <c r="U99" s="9"/>
      <c r="V99" s="9"/>
      <c r="W99" s="9"/>
      <c r="X99" s="9"/>
      <c r="Y99" s="9"/>
      <c r="Z99" s="9"/>
      <c r="AA99" s="9"/>
      <c r="AB99" s="9"/>
      <c r="AC99" s="9"/>
      <c r="AD99" s="9"/>
      <c r="AE99" s="9"/>
    </row>
    <row r="100" s="10" customFormat="1" ht="19.92" customHeight="1">
      <c r="A100" s="10"/>
      <c r="B100" s="152"/>
      <c r="C100" s="10"/>
      <c r="D100" s="153" t="s">
        <v>182</v>
      </c>
      <c r="E100" s="154"/>
      <c r="F100" s="154"/>
      <c r="G100" s="154"/>
      <c r="H100" s="154"/>
      <c r="I100" s="154"/>
      <c r="J100" s="155">
        <f>J125</f>
        <v>0</v>
      </c>
      <c r="K100" s="10"/>
      <c r="L100" s="152"/>
      <c r="S100" s="10"/>
      <c r="T100" s="10"/>
      <c r="U100" s="10"/>
      <c r="V100" s="10"/>
      <c r="W100" s="10"/>
      <c r="X100" s="10"/>
      <c r="Y100" s="10"/>
      <c r="Z100" s="10"/>
      <c r="AA100" s="10"/>
      <c r="AB100" s="10"/>
      <c r="AC100" s="10"/>
      <c r="AD100" s="10"/>
      <c r="AE100" s="10"/>
    </row>
    <row r="101" s="9" customFormat="1" ht="24.96" customHeight="1">
      <c r="A101" s="9"/>
      <c r="B101" s="148"/>
      <c r="C101" s="9"/>
      <c r="D101" s="149" t="s">
        <v>189</v>
      </c>
      <c r="E101" s="150"/>
      <c r="F101" s="150"/>
      <c r="G101" s="150"/>
      <c r="H101" s="150"/>
      <c r="I101" s="150"/>
      <c r="J101" s="151">
        <f>J146</f>
        <v>0</v>
      </c>
      <c r="K101" s="9"/>
      <c r="L101" s="148"/>
      <c r="S101" s="9"/>
      <c r="T101" s="9"/>
      <c r="U101" s="9"/>
      <c r="V101" s="9"/>
      <c r="W101" s="9"/>
      <c r="X101" s="9"/>
      <c r="Y101" s="9"/>
      <c r="Z101" s="9"/>
      <c r="AA101" s="9"/>
      <c r="AB101" s="9"/>
      <c r="AC101" s="9"/>
      <c r="AD101" s="9"/>
      <c r="AE101" s="9"/>
    </row>
    <row r="102" s="2" customFormat="1" ht="21.84" customHeight="1">
      <c r="A102" s="38"/>
      <c r="B102" s="39"/>
      <c r="C102" s="38"/>
      <c r="D102" s="38"/>
      <c r="E102" s="38"/>
      <c r="F102" s="38"/>
      <c r="G102" s="38"/>
      <c r="H102" s="38"/>
      <c r="I102" s="38"/>
      <c r="J102" s="38"/>
      <c r="K102" s="38"/>
      <c r="L102" s="55"/>
      <c r="S102" s="38"/>
      <c r="T102" s="38"/>
      <c r="U102" s="38"/>
      <c r="V102" s="38"/>
      <c r="W102" s="38"/>
      <c r="X102" s="38"/>
      <c r="Y102" s="38"/>
      <c r="Z102" s="38"/>
      <c r="AA102" s="38"/>
      <c r="AB102" s="38"/>
      <c r="AC102" s="38"/>
      <c r="AD102" s="38"/>
      <c r="AE102" s="38"/>
    </row>
    <row r="103" s="2" customFormat="1" ht="6.96" customHeight="1">
      <c r="A103" s="38"/>
      <c r="B103" s="60"/>
      <c r="C103" s="61"/>
      <c r="D103" s="61"/>
      <c r="E103" s="61"/>
      <c r="F103" s="61"/>
      <c r="G103" s="61"/>
      <c r="H103" s="61"/>
      <c r="I103" s="61"/>
      <c r="J103" s="61"/>
      <c r="K103" s="61"/>
      <c r="L103" s="55"/>
      <c r="S103" s="38"/>
      <c r="T103" s="38"/>
      <c r="U103" s="38"/>
      <c r="V103" s="38"/>
      <c r="W103" s="38"/>
      <c r="X103" s="38"/>
      <c r="Y103" s="38"/>
      <c r="Z103" s="38"/>
      <c r="AA103" s="38"/>
      <c r="AB103" s="38"/>
      <c r="AC103" s="38"/>
      <c r="AD103" s="38"/>
      <c r="AE103" s="38"/>
    </row>
    <row r="107" s="2" customFormat="1" ht="6.96" customHeight="1">
      <c r="A107" s="38"/>
      <c r="B107" s="62"/>
      <c r="C107" s="63"/>
      <c r="D107" s="63"/>
      <c r="E107" s="63"/>
      <c r="F107" s="63"/>
      <c r="G107" s="63"/>
      <c r="H107" s="63"/>
      <c r="I107" s="63"/>
      <c r="J107" s="63"/>
      <c r="K107" s="63"/>
      <c r="L107" s="55"/>
      <c r="S107" s="38"/>
      <c r="T107" s="38"/>
      <c r="U107" s="38"/>
      <c r="V107" s="38"/>
      <c r="W107" s="38"/>
      <c r="X107" s="38"/>
      <c r="Y107" s="38"/>
      <c r="Z107" s="38"/>
      <c r="AA107" s="38"/>
      <c r="AB107" s="38"/>
      <c r="AC107" s="38"/>
      <c r="AD107" s="38"/>
      <c r="AE107" s="38"/>
    </row>
    <row r="108" s="2" customFormat="1" ht="24.96" customHeight="1">
      <c r="A108" s="38"/>
      <c r="B108" s="39"/>
      <c r="C108" s="23" t="s">
        <v>190</v>
      </c>
      <c r="D108" s="38"/>
      <c r="E108" s="38"/>
      <c r="F108" s="38"/>
      <c r="G108" s="38"/>
      <c r="H108" s="38"/>
      <c r="I108" s="38"/>
      <c r="J108" s="38"/>
      <c r="K108" s="38"/>
      <c r="L108" s="55"/>
      <c r="S108" s="38"/>
      <c r="T108" s="38"/>
      <c r="U108" s="38"/>
      <c r="V108" s="38"/>
      <c r="W108" s="38"/>
      <c r="X108" s="38"/>
      <c r="Y108" s="38"/>
      <c r="Z108" s="38"/>
      <c r="AA108" s="38"/>
      <c r="AB108" s="38"/>
      <c r="AC108" s="38"/>
      <c r="AD108" s="38"/>
      <c r="AE108" s="38"/>
    </row>
    <row r="109" s="2" customFormat="1" ht="6.96" customHeight="1">
      <c r="A109" s="38"/>
      <c r="B109" s="39"/>
      <c r="C109" s="38"/>
      <c r="D109" s="38"/>
      <c r="E109" s="38"/>
      <c r="F109" s="38"/>
      <c r="G109" s="38"/>
      <c r="H109" s="38"/>
      <c r="I109" s="38"/>
      <c r="J109" s="38"/>
      <c r="K109" s="38"/>
      <c r="L109" s="55"/>
      <c r="S109" s="38"/>
      <c r="T109" s="38"/>
      <c r="U109" s="38"/>
      <c r="V109" s="38"/>
      <c r="W109" s="38"/>
      <c r="X109" s="38"/>
      <c r="Y109" s="38"/>
      <c r="Z109" s="38"/>
      <c r="AA109" s="38"/>
      <c r="AB109" s="38"/>
      <c r="AC109" s="38"/>
      <c r="AD109" s="38"/>
      <c r="AE109" s="38"/>
    </row>
    <row r="110" s="2" customFormat="1" ht="12" customHeight="1">
      <c r="A110" s="38"/>
      <c r="B110" s="39"/>
      <c r="C110" s="32" t="s">
        <v>15</v>
      </c>
      <c r="D110" s="38"/>
      <c r="E110" s="38"/>
      <c r="F110" s="38"/>
      <c r="G110" s="38"/>
      <c r="H110" s="38"/>
      <c r="I110" s="38"/>
      <c r="J110" s="38"/>
      <c r="K110" s="38"/>
      <c r="L110" s="55"/>
      <c r="S110" s="38"/>
      <c r="T110" s="38"/>
      <c r="U110" s="38"/>
      <c r="V110" s="38"/>
      <c r="W110" s="38"/>
      <c r="X110" s="38"/>
      <c r="Y110" s="38"/>
      <c r="Z110" s="38"/>
      <c r="AA110" s="38"/>
      <c r="AB110" s="38"/>
      <c r="AC110" s="38"/>
      <c r="AD110" s="38"/>
      <c r="AE110" s="38"/>
    </row>
    <row r="111" s="2" customFormat="1" ht="16.5" customHeight="1">
      <c r="A111" s="38"/>
      <c r="B111" s="39"/>
      <c r="C111" s="38"/>
      <c r="D111" s="38"/>
      <c r="E111" s="129" t="str">
        <f>E7</f>
        <v>SN Žireč</v>
      </c>
      <c r="F111" s="32"/>
      <c r="G111" s="32"/>
      <c r="H111" s="32"/>
      <c r="I111" s="38"/>
      <c r="J111" s="38"/>
      <c r="K111" s="38"/>
      <c r="L111" s="55"/>
      <c r="S111" s="38"/>
      <c r="T111" s="38"/>
      <c r="U111" s="38"/>
      <c r="V111" s="38"/>
      <c r="W111" s="38"/>
      <c r="X111" s="38"/>
      <c r="Y111" s="38"/>
      <c r="Z111" s="38"/>
      <c r="AA111" s="38"/>
      <c r="AB111" s="38"/>
      <c r="AC111" s="38"/>
      <c r="AD111" s="38"/>
      <c r="AE111" s="38"/>
    </row>
    <row r="112" s="1" customFormat="1" ht="12" customHeight="1">
      <c r="B112" s="22"/>
      <c r="C112" s="32" t="s">
        <v>171</v>
      </c>
      <c r="L112" s="22"/>
    </row>
    <row r="113" s="2" customFormat="1" ht="16.5" customHeight="1">
      <c r="A113" s="38"/>
      <c r="B113" s="39"/>
      <c r="C113" s="38"/>
      <c r="D113" s="38"/>
      <c r="E113" s="129" t="s">
        <v>1181</v>
      </c>
      <c r="F113" s="38"/>
      <c r="G113" s="38"/>
      <c r="H113" s="38"/>
      <c r="I113" s="38"/>
      <c r="J113" s="38"/>
      <c r="K113" s="38"/>
      <c r="L113" s="55"/>
      <c r="S113" s="38"/>
      <c r="T113" s="38"/>
      <c r="U113" s="38"/>
      <c r="V113" s="38"/>
      <c r="W113" s="38"/>
      <c r="X113" s="38"/>
      <c r="Y113" s="38"/>
      <c r="Z113" s="38"/>
      <c r="AA113" s="38"/>
      <c r="AB113" s="38"/>
      <c r="AC113" s="38"/>
      <c r="AD113" s="38"/>
      <c r="AE113" s="38"/>
    </row>
    <row r="114" s="2" customFormat="1" ht="12" customHeight="1">
      <c r="A114" s="38"/>
      <c r="B114" s="39"/>
      <c r="C114" s="32" t="s">
        <v>173</v>
      </c>
      <c r="D114" s="38"/>
      <c r="E114" s="38"/>
      <c r="F114" s="38"/>
      <c r="G114" s="38"/>
      <c r="H114" s="38"/>
      <c r="I114" s="38"/>
      <c r="J114" s="38"/>
      <c r="K114" s="38"/>
      <c r="L114" s="55"/>
      <c r="S114" s="38"/>
      <c r="T114" s="38"/>
      <c r="U114" s="38"/>
      <c r="V114" s="38"/>
      <c r="W114" s="38"/>
      <c r="X114" s="38"/>
      <c r="Y114" s="38"/>
      <c r="Z114" s="38"/>
      <c r="AA114" s="38"/>
      <c r="AB114" s="38"/>
      <c r="AC114" s="38"/>
      <c r="AD114" s="38"/>
      <c r="AE114" s="38"/>
    </row>
    <row r="115" s="2" customFormat="1" ht="16.5" customHeight="1">
      <c r="A115" s="38"/>
      <c r="B115" s="39"/>
      <c r="C115" s="38"/>
      <c r="D115" s="38"/>
      <c r="E115" s="67" t="str">
        <f>E11</f>
        <v>SO 04.1 - Zemník</v>
      </c>
      <c r="F115" s="38"/>
      <c r="G115" s="38"/>
      <c r="H115" s="38"/>
      <c r="I115" s="38"/>
      <c r="J115" s="38"/>
      <c r="K115" s="38"/>
      <c r="L115" s="55"/>
      <c r="S115" s="38"/>
      <c r="T115" s="38"/>
      <c r="U115" s="38"/>
      <c r="V115" s="38"/>
      <c r="W115" s="38"/>
      <c r="X115" s="38"/>
      <c r="Y115" s="38"/>
      <c r="Z115" s="38"/>
      <c r="AA115" s="38"/>
      <c r="AB115" s="38"/>
      <c r="AC115" s="38"/>
      <c r="AD115" s="38"/>
      <c r="AE115" s="38"/>
    </row>
    <row r="116" s="2" customFormat="1" ht="6.96" customHeight="1">
      <c r="A116" s="38"/>
      <c r="B116" s="39"/>
      <c r="C116" s="38"/>
      <c r="D116" s="38"/>
      <c r="E116" s="38"/>
      <c r="F116" s="38"/>
      <c r="G116" s="38"/>
      <c r="H116" s="38"/>
      <c r="I116" s="38"/>
      <c r="J116" s="38"/>
      <c r="K116" s="38"/>
      <c r="L116" s="55"/>
      <c r="S116" s="38"/>
      <c r="T116" s="38"/>
      <c r="U116" s="38"/>
      <c r="V116" s="38"/>
      <c r="W116" s="38"/>
      <c r="X116" s="38"/>
      <c r="Y116" s="38"/>
      <c r="Z116" s="38"/>
      <c r="AA116" s="38"/>
      <c r="AB116" s="38"/>
      <c r="AC116" s="38"/>
      <c r="AD116" s="38"/>
      <c r="AE116" s="38"/>
    </row>
    <row r="117" s="2" customFormat="1" ht="12" customHeight="1">
      <c r="A117" s="38"/>
      <c r="B117" s="39"/>
      <c r="C117" s="32" t="s">
        <v>19</v>
      </c>
      <c r="D117" s="38"/>
      <c r="E117" s="38"/>
      <c r="F117" s="27" t="str">
        <f>F14</f>
        <v xml:space="preserve"> </v>
      </c>
      <c r="G117" s="38"/>
      <c r="H117" s="38"/>
      <c r="I117" s="32" t="s">
        <v>21</v>
      </c>
      <c r="J117" s="69" t="str">
        <f>IF(J14="","",J14)</f>
        <v>17. 12. 2018</v>
      </c>
      <c r="K117" s="38"/>
      <c r="L117" s="55"/>
      <c r="S117" s="38"/>
      <c r="T117" s="38"/>
      <c r="U117" s="38"/>
      <c r="V117" s="38"/>
      <c r="W117" s="38"/>
      <c r="X117" s="38"/>
      <c r="Y117" s="38"/>
      <c r="Z117" s="38"/>
      <c r="AA117" s="38"/>
      <c r="AB117" s="38"/>
      <c r="AC117" s="38"/>
      <c r="AD117" s="38"/>
      <c r="AE117" s="38"/>
    </row>
    <row r="118" s="2" customFormat="1" ht="6.96" customHeight="1">
      <c r="A118" s="38"/>
      <c r="B118" s="39"/>
      <c r="C118" s="38"/>
      <c r="D118" s="38"/>
      <c r="E118" s="38"/>
      <c r="F118" s="38"/>
      <c r="G118" s="38"/>
      <c r="H118" s="38"/>
      <c r="I118" s="38"/>
      <c r="J118" s="38"/>
      <c r="K118" s="38"/>
      <c r="L118" s="55"/>
      <c r="S118" s="38"/>
      <c r="T118" s="38"/>
      <c r="U118" s="38"/>
      <c r="V118" s="38"/>
      <c r="W118" s="38"/>
      <c r="X118" s="38"/>
      <c r="Y118" s="38"/>
      <c r="Z118" s="38"/>
      <c r="AA118" s="38"/>
      <c r="AB118" s="38"/>
      <c r="AC118" s="38"/>
      <c r="AD118" s="38"/>
      <c r="AE118" s="38"/>
    </row>
    <row r="119" s="2" customFormat="1" ht="25.65" customHeight="1">
      <c r="A119" s="38"/>
      <c r="B119" s="39"/>
      <c r="C119" s="32" t="s">
        <v>23</v>
      </c>
      <c r="D119" s="38"/>
      <c r="E119" s="38"/>
      <c r="F119" s="27" t="str">
        <f>E17</f>
        <v>Povodí Labe, státní podnik</v>
      </c>
      <c r="G119" s="38"/>
      <c r="H119" s="38"/>
      <c r="I119" s="32" t="s">
        <v>31</v>
      </c>
      <c r="J119" s="36" t="str">
        <f>E23</f>
        <v>Sweco Hydroprojekt a.s.</v>
      </c>
      <c r="K119" s="38"/>
      <c r="L119" s="55"/>
      <c r="S119" s="38"/>
      <c r="T119" s="38"/>
      <c r="U119" s="38"/>
      <c r="V119" s="38"/>
      <c r="W119" s="38"/>
      <c r="X119" s="38"/>
      <c r="Y119" s="38"/>
      <c r="Z119" s="38"/>
      <c r="AA119" s="38"/>
      <c r="AB119" s="38"/>
      <c r="AC119" s="38"/>
      <c r="AD119" s="38"/>
      <c r="AE119" s="38"/>
    </row>
    <row r="120" s="2" customFormat="1" ht="15.15" customHeight="1">
      <c r="A120" s="38"/>
      <c r="B120" s="39"/>
      <c r="C120" s="32" t="s">
        <v>29</v>
      </c>
      <c r="D120" s="38"/>
      <c r="E120" s="38"/>
      <c r="F120" s="27" t="str">
        <f>IF(E20="","",E20)</f>
        <v>Vyplň údaj</v>
      </c>
      <c r="G120" s="38"/>
      <c r="H120" s="38"/>
      <c r="I120" s="32" t="s">
        <v>36</v>
      </c>
      <c r="J120" s="36" t="str">
        <f>E26</f>
        <v xml:space="preserve"> </v>
      </c>
      <c r="K120" s="38"/>
      <c r="L120" s="55"/>
      <c r="S120" s="38"/>
      <c r="T120" s="38"/>
      <c r="U120" s="38"/>
      <c r="V120" s="38"/>
      <c r="W120" s="38"/>
      <c r="X120" s="38"/>
      <c r="Y120" s="38"/>
      <c r="Z120" s="38"/>
      <c r="AA120" s="38"/>
      <c r="AB120" s="38"/>
      <c r="AC120" s="38"/>
      <c r="AD120" s="38"/>
      <c r="AE120" s="38"/>
    </row>
    <row r="121" s="2" customFormat="1" ht="10.32" customHeight="1">
      <c r="A121" s="38"/>
      <c r="B121" s="39"/>
      <c r="C121" s="38"/>
      <c r="D121" s="38"/>
      <c r="E121" s="38"/>
      <c r="F121" s="38"/>
      <c r="G121" s="38"/>
      <c r="H121" s="38"/>
      <c r="I121" s="38"/>
      <c r="J121" s="38"/>
      <c r="K121" s="38"/>
      <c r="L121" s="55"/>
      <c r="S121" s="38"/>
      <c r="T121" s="38"/>
      <c r="U121" s="38"/>
      <c r="V121" s="38"/>
      <c r="W121" s="38"/>
      <c r="X121" s="38"/>
      <c r="Y121" s="38"/>
      <c r="Z121" s="38"/>
      <c r="AA121" s="38"/>
      <c r="AB121" s="38"/>
      <c r="AC121" s="38"/>
      <c r="AD121" s="38"/>
      <c r="AE121" s="38"/>
    </row>
    <row r="122" s="11" customFormat="1" ht="29.28" customHeight="1">
      <c r="A122" s="156"/>
      <c r="B122" s="157"/>
      <c r="C122" s="158" t="s">
        <v>191</v>
      </c>
      <c r="D122" s="159" t="s">
        <v>64</v>
      </c>
      <c r="E122" s="159" t="s">
        <v>60</v>
      </c>
      <c r="F122" s="159" t="s">
        <v>61</v>
      </c>
      <c r="G122" s="159" t="s">
        <v>192</v>
      </c>
      <c r="H122" s="159" t="s">
        <v>193</v>
      </c>
      <c r="I122" s="159" t="s">
        <v>194</v>
      </c>
      <c r="J122" s="159" t="s">
        <v>178</v>
      </c>
      <c r="K122" s="160" t="s">
        <v>195</v>
      </c>
      <c r="L122" s="161"/>
      <c r="M122" s="86" t="s">
        <v>1</v>
      </c>
      <c r="N122" s="87" t="s">
        <v>43</v>
      </c>
      <c r="O122" s="87" t="s">
        <v>196</v>
      </c>
      <c r="P122" s="87" t="s">
        <v>197</v>
      </c>
      <c r="Q122" s="87" t="s">
        <v>198</v>
      </c>
      <c r="R122" s="87" t="s">
        <v>199</v>
      </c>
      <c r="S122" s="87" t="s">
        <v>200</v>
      </c>
      <c r="T122" s="88" t="s">
        <v>201</v>
      </c>
      <c r="U122" s="156"/>
      <c r="V122" s="156"/>
      <c r="W122" s="156"/>
      <c r="X122" s="156"/>
      <c r="Y122" s="156"/>
      <c r="Z122" s="156"/>
      <c r="AA122" s="156"/>
      <c r="AB122" s="156"/>
      <c r="AC122" s="156"/>
      <c r="AD122" s="156"/>
      <c r="AE122" s="156"/>
    </row>
    <row r="123" s="2" customFormat="1" ht="22.8" customHeight="1">
      <c r="A123" s="38"/>
      <c r="B123" s="39"/>
      <c r="C123" s="93" t="s">
        <v>202</v>
      </c>
      <c r="D123" s="38"/>
      <c r="E123" s="38"/>
      <c r="F123" s="38"/>
      <c r="G123" s="38"/>
      <c r="H123" s="38"/>
      <c r="I123" s="38"/>
      <c r="J123" s="162">
        <f>BK123</f>
        <v>0</v>
      </c>
      <c r="K123" s="38"/>
      <c r="L123" s="39"/>
      <c r="M123" s="89"/>
      <c r="N123" s="73"/>
      <c r="O123" s="90"/>
      <c r="P123" s="163">
        <f>P124+P146</f>
        <v>0</v>
      </c>
      <c r="Q123" s="90"/>
      <c r="R123" s="163">
        <f>R124+R146</f>
        <v>0</v>
      </c>
      <c r="S123" s="90"/>
      <c r="T123" s="164">
        <f>T124+T146</f>
        <v>0</v>
      </c>
      <c r="U123" s="38"/>
      <c r="V123" s="38"/>
      <c r="W123" s="38"/>
      <c r="X123" s="38"/>
      <c r="Y123" s="38"/>
      <c r="Z123" s="38"/>
      <c r="AA123" s="38"/>
      <c r="AB123" s="38"/>
      <c r="AC123" s="38"/>
      <c r="AD123" s="38"/>
      <c r="AE123" s="38"/>
      <c r="AT123" s="19" t="s">
        <v>78</v>
      </c>
      <c r="AU123" s="19" t="s">
        <v>180</v>
      </c>
      <c r="BK123" s="165">
        <f>BK124+BK146</f>
        <v>0</v>
      </c>
    </row>
    <row r="124" s="12" customFormat="1" ht="25.92" customHeight="1">
      <c r="A124" s="12"/>
      <c r="B124" s="166"/>
      <c r="C124" s="12"/>
      <c r="D124" s="167" t="s">
        <v>78</v>
      </c>
      <c r="E124" s="168" t="s">
        <v>203</v>
      </c>
      <c r="F124" s="168" t="s">
        <v>204</v>
      </c>
      <c r="G124" s="12"/>
      <c r="H124" s="12"/>
      <c r="I124" s="169"/>
      <c r="J124" s="170">
        <f>BK124</f>
        <v>0</v>
      </c>
      <c r="K124" s="12"/>
      <c r="L124" s="166"/>
      <c r="M124" s="171"/>
      <c r="N124" s="172"/>
      <c r="O124" s="172"/>
      <c r="P124" s="173">
        <f>P125</f>
        <v>0</v>
      </c>
      <c r="Q124" s="172"/>
      <c r="R124" s="173">
        <f>R125</f>
        <v>0</v>
      </c>
      <c r="S124" s="172"/>
      <c r="T124" s="174">
        <f>T125</f>
        <v>0</v>
      </c>
      <c r="U124" s="12"/>
      <c r="V124" s="12"/>
      <c r="W124" s="12"/>
      <c r="X124" s="12"/>
      <c r="Y124" s="12"/>
      <c r="Z124" s="12"/>
      <c r="AA124" s="12"/>
      <c r="AB124" s="12"/>
      <c r="AC124" s="12"/>
      <c r="AD124" s="12"/>
      <c r="AE124" s="12"/>
      <c r="AR124" s="167" t="s">
        <v>86</v>
      </c>
      <c r="AT124" s="175" t="s">
        <v>78</v>
      </c>
      <c r="AU124" s="175" t="s">
        <v>79</v>
      </c>
      <c r="AY124" s="167" t="s">
        <v>205</v>
      </c>
      <c r="BK124" s="176">
        <f>BK125</f>
        <v>0</v>
      </c>
    </row>
    <row r="125" s="12" customFormat="1" ht="22.8" customHeight="1">
      <c r="A125" s="12"/>
      <c r="B125" s="166"/>
      <c r="C125" s="12"/>
      <c r="D125" s="167" t="s">
        <v>78</v>
      </c>
      <c r="E125" s="177" t="s">
        <v>86</v>
      </c>
      <c r="F125" s="177" t="s">
        <v>206</v>
      </c>
      <c r="G125" s="12"/>
      <c r="H125" s="12"/>
      <c r="I125" s="169"/>
      <c r="J125" s="178">
        <f>BK125</f>
        <v>0</v>
      </c>
      <c r="K125" s="12"/>
      <c r="L125" s="166"/>
      <c r="M125" s="171"/>
      <c r="N125" s="172"/>
      <c r="O125" s="172"/>
      <c r="P125" s="173">
        <f>SUM(P126:P145)</f>
        <v>0</v>
      </c>
      <c r="Q125" s="172"/>
      <c r="R125" s="173">
        <f>SUM(R126:R145)</f>
        <v>0</v>
      </c>
      <c r="S125" s="172"/>
      <c r="T125" s="174">
        <f>SUM(T126:T145)</f>
        <v>0</v>
      </c>
      <c r="U125" s="12"/>
      <c r="V125" s="12"/>
      <c r="W125" s="12"/>
      <c r="X125" s="12"/>
      <c r="Y125" s="12"/>
      <c r="Z125" s="12"/>
      <c r="AA125" s="12"/>
      <c r="AB125" s="12"/>
      <c r="AC125" s="12"/>
      <c r="AD125" s="12"/>
      <c r="AE125" s="12"/>
      <c r="AR125" s="167" t="s">
        <v>86</v>
      </c>
      <c r="AT125" s="175" t="s">
        <v>78</v>
      </c>
      <c r="AU125" s="175" t="s">
        <v>86</v>
      </c>
      <c r="AY125" s="167" t="s">
        <v>205</v>
      </c>
      <c r="BK125" s="176">
        <f>SUM(BK126:BK145)</f>
        <v>0</v>
      </c>
    </row>
    <row r="126" s="2" customFormat="1" ht="24.15" customHeight="1">
      <c r="A126" s="38"/>
      <c r="B126" s="179"/>
      <c r="C126" s="180" t="s">
        <v>86</v>
      </c>
      <c r="D126" s="180" t="s">
        <v>207</v>
      </c>
      <c r="E126" s="181" t="s">
        <v>1183</v>
      </c>
      <c r="F126" s="182" t="s">
        <v>1184</v>
      </c>
      <c r="G126" s="183" t="s">
        <v>233</v>
      </c>
      <c r="H126" s="184">
        <v>3650.0999999999999</v>
      </c>
      <c r="I126" s="185"/>
      <c r="J126" s="184">
        <f>ROUND(I126*H126,2)</f>
        <v>0</v>
      </c>
      <c r="K126" s="182" t="s">
        <v>234</v>
      </c>
      <c r="L126" s="39"/>
      <c r="M126" s="186" t="s">
        <v>1</v>
      </c>
      <c r="N126" s="187" t="s">
        <v>44</v>
      </c>
      <c r="O126" s="77"/>
      <c r="P126" s="188">
        <f>O126*H126</f>
        <v>0</v>
      </c>
      <c r="Q126" s="188">
        <v>0</v>
      </c>
      <c r="R126" s="188">
        <f>Q126*H126</f>
        <v>0</v>
      </c>
      <c r="S126" s="188">
        <v>0</v>
      </c>
      <c r="T126" s="189">
        <f>S126*H126</f>
        <v>0</v>
      </c>
      <c r="U126" s="38"/>
      <c r="V126" s="38"/>
      <c r="W126" s="38"/>
      <c r="X126" s="38"/>
      <c r="Y126" s="38"/>
      <c r="Z126" s="38"/>
      <c r="AA126" s="38"/>
      <c r="AB126" s="38"/>
      <c r="AC126" s="38"/>
      <c r="AD126" s="38"/>
      <c r="AE126" s="38"/>
      <c r="AR126" s="190" t="s">
        <v>212</v>
      </c>
      <c r="AT126" s="190" t="s">
        <v>207</v>
      </c>
      <c r="AU126" s="190" t="s">
        <v>88</v>
      </c>
      <c r="AY126" s="19" t="s">
        <v>205</v>
      </c>
      <c r="BE126" s="191">
        <f>IF(N126="základní",J126,0)</f>
        <v>0</v>
      </c>
      <c r="BF126" s="191">
        <f>IF(N126="snížená",J126,0)</f>
        <v>0</v>
      </c>
      <c r="BG126" s="191">
        <f>IF(N126="zákl. přenesená",J126,0)</f>
        <v>0</v>
      </c>
      <c r="BH126" s="191">
        <f>IF(N126="sníž. přenesená",J126,0)</f>
        <v>0</v>
      </c>
      <c r="BI126" s="191">
        <f>IF(N126="nulová",J126,0)</f>
        <v>0</v>
      </c>
      <c r="BJ126" s="19" t="s">
        <v>86</v>
      </c>
      <c r="BK126" s="191">
        <f>ROUND(I126*H126,2)</f>
        <v>0</v>
      </c>
      <c r="BL126" s="19" t="s">
        <v>212</v>
      </c>
      <c r="BM126" s="190" t="s">
        <v>1185</v>
      </c>
    </row>
    <row r="127" s="2" customFormat="1">
      <c r="A127" s="38"/>
      <c r="B127" s="39"/>
      <c r="C127" s="38"/>
      <c r="D127" s="192" t="s">
        <v>214</v>
      </c>
      <c r="E127" s="38"/>
      <c r="F127" s="193" t="s">
        <v>1186</v>
      </c>
      <c r="G127" s="38"/>
      <c r="H127" s="38"/>
      <c r="I127" s="194"/>
      <c r="J127" s="38"/>
      <c r="K127" s="38"/>
      <c r="L127" s="39"/>
      <c r="M127" s="195"/>
      <c r="N127" s="196"/>
      <c r="O127" s="77"/>
      <c r="P127" s="77"/>
      <c r="Q127" s="77"/>
      <c r="R127" s="77"/>
      <c r="S127" s="77"/>
      <c r="T127" s="78"/>
      <c r="U127" s="38"/>
      <c r="V127" s="38"/>
      <c r="W127" s="38"/>
      <c r="X127" s="38"/>
      <c r="Y127" s="38"/>
      <c r="Z127" s="38"/>
      <c r="AA127" s="38"/>
      <c r="AB127" s="38"/>
      <c r="AC127" s="38"/>
      <c r="AD127" s="38"/>
      <c r="AE127" s="38"/>
      <c r="AT127" s="19" t="s">
        <v>214</v>
      </c>
      <c r="AU127" s="19" t="s">
        <v>88</v>
      </c>
    </row>
    <row r="128" s="2" customFormat="1">
      <c r="A128" s="38"/>
      <c r="B128" s="39"/>
      <c r="C128" s="38"/>
      <c r="D128" s="192" t="s">
        <v>237</v>
      </c>
      <c r="E128" s="38"/>
      <c r="F128" s="197" t="s">
        <v>1187</v>
      </c>
      <c r="G128" s="38"/>
      <c r="H128" s="38"/>
      <c r="I128" s="194"/>
      <c r="J128" s="38"/>
      <c r="K128" s="38"/>
      <c r="L128" s="39"/>
      <c r="M128" s="195"/>
      <c r="N128" s="196"/>
      <c r="O128" s="77"/>
      <c r="P128" s="77"/>
      <c r="Q128" s="77"/>
      <c r="R128" s="77"/>
      <c r="S128" s="77"/>
      <c r="T128" s="78"/>
      <c r="U128" s="38"/>
      <c r="V128" s="38"/>
      <c r="W128" s="38"/>
      <c r="X128" s="38"/>
      <c r="Y128" s="38"/>
      <c r="Z128" s="38"/>
      <c r="AA128" s="38"/>
      <c r="AB128" s="38"/>
      <c r="AC128" s="38"/>
      <c r="AD128" s="38"/>
      <c r="AE128" s="38"/>
      <c r="AT128" s="19" t="s">
        <v>237</v>
      </c>
      <c r="AU128" s="19" t="s">
        <v>88</v>
      </c>
    </row>
    <row r="129" s="15" customFormat="1">
      <c r="A129" s="15"/>
      <c r="B129" s="223"/>
      <c r="C129" s="15"/>
      <c r="D129" s="192" t="s">
        <v>218</v>
      </c>
      <c r="E129" s="224" t="s">
        <v>1</v>
      </c>
      <c r="F129" s="225" t="s">
        <v>1188</v>
      </c>
      <c r="G129" s="15"/>
      <c r="H129" s="224" t="s">
        <v>1</v>
      </c>
      <c r="I129" s="226"/>
      <c r="J129" s="15"/>
      <c r="K129" s="15"/>
      <c r="L129" s="223"/>
      <c r="M129" s="227"/>
      <c r="N129" s="228"/>
      <c r="O129" s="228"/>
      <c r="P129" s="228"/>
      <c r="Q129" s="228"/>
      <c r="R129" s="228"/>
      <c r="S129" s="228"/>
      <c r="T129" s="229"/>
      <c r="U129" s="15"/>
      <c r="V129" s="15"/>
      <c r="W129" s="15"/>
      <c r="X129" s="15"/>
      <c r="Y129" s="15"/>
      <c r="Z129" s="15"/>
      <c r="AA129" s="15"/>
      <c r="AB129" s="15"/>
      <c r="AC129" s="15"/>
      <c r="AD129" s="15"/>
      <c r="AE129" s="15"/>
      <c r="AT129" s="224" t="s">
        <v>218</v>
      </c>
      <c r="AU129" s="224" t="s">
        <v>88</v>
      </c>
      <c r="AV129" s="15" t="s">
        <v>86</v>
      </c>
      <c r="AW129" s="15" t="s">
        <v>35</v>
      </c>
      <c r="AX129" s="15" t="s">
        <v>79</v>
      </c>
      <c r="AY129" s="224" t="s">
        <v>205</v>
      </c>
    </row>
    <row r="130" s="15" customFormat="1">
      <c r="A130" s="15"/>
      <c r="B130" s="223"/>
      <c r="C130" s="15"/>
      <c r="D130" s="192" t="s">
        <v>218</v>
      </c>
      <c r="E130" s="224" t="s">
        <v>1</v>
      </c>
      <c r="F130" s="225" t="s">
        <v>1189</v>
      </c>
      <c r="G130" s="15"/>
      <c r="H130" s="224" t="s">
        <v>1</v>
      </c>
      <c r="I130" s="226"/>
      <c r="J130" s="15"/>
      <c r="K130" s="15"/>
      <c r="L130" s="223"/>
      <c r="M130" s="227"/>
      <c r="N130" s="228"/>
      <c r="O130" s="228"/>
      <c r="P130" s="228"/>
      <c r="Q130" s="228"/>
      <c r="R130" s="228"/>
      <c r="S130" s="228"/>
      <c r="T130" s="229"/>
      <c r="U130" s="15"/>
      <c r="V130" s="15"/>
      <c r="W130" s="15"/>
      <c r="X130" s="15"/>
      <c r="Y130" s="15"/>
      <c r="Z130" s="15"/>
      <c r="AA130" s="15"/>
      <c r="AB130" s="15"/>
      <c r="AC130" s="15"/>
      <c r="AD130" s="15"/>
      <c r="AE130" s="15"/>
      <c r="AT130" s="224" t="s">
        <v>218</v>
      </c>
      <c r="AU130" s="224" t="s">
        <v>88</v>
      </c>
      <c r="AV130" s="15" t="s">
        <v>86</v>
      </c>
      <c r="AW130" s="15" t="s">
        <v>35</v>
      </c>
      <c r="AX130" s="15" t="s">
        <v>79</v>
      </c>
      <c r="AY130" s="224" t="s">
        <v>205</v>
      </c>
    </row>
    <row r="131" s="15" customFormat="1">
      <c r="A131" s="15"/>
      <c r="B131" s="223"/>
      <c r="C131" s="15"/>
      <c r="D131" s="192" t="s">
        <v>218</v>
      </c>
      <c r="E131" s="224" t="s">
        <v>1</v>
      </c>
      <c r="F131" s="225" t="s">
        <v>1190</v>
      </c>
      <c r="G131" s="15"/>
      <c r="H131" s="224" t="s">
        <v>1</v>
      </c>
      <c r="I131" s="226"/>
      <c r="J131" s="15"/>
      <c r="K131" s="15"/>
      <c r="L131" s="223"/>
      <c r="M131" s="227"/>
      <c r="N131" s="228"/>
      <c r="O131" s="228"/>
      <c r="P131" s="228"/>
      <c r="Q131" s="228"/>
      <c r="R131" s="228"/>
      <c r="S131" s="228"/>
      <c r="T131" s="229"/>
      <c r="U131" s="15"/>
      <c r="V131" s="15"/>
      <c r="W131" s="15"/>
      <c r="X131" s="15"/>
      <c r="Y131" s="15"/>
      <c r="Z131" s="15"/>
      <c r="AA131" s="15"/>
      <c r="AB131" s="15"/>
      <c r="AC131" s="15"/>
      <c r="AD131" s="15"/>
      <c r="AE131" s="15"/>
      <c r="AT131" s="224" t="s">
        <v>218</v>
      </c>
      <c r="AU131" s="224" t="s">
        <v>88</v>
      </c>
      <c r="AV131" s="15" t="s">
        <v>86</v>
      </c>
      <c r="AW131" s="15" t="s">
        <v>35</v>
      </c>
      <c r="AX131" s="15" t="s">
        <v>79</v>
      </c>
      <c r="AY131" s="224" t="s">
        <v>205</v>
      </c>
    </row>
    <row r="132" s="15" customFormat="1">
      <c r="A132" s="15"/>
      <c r="B132" s="223"/>
      <c r="C132" s="15"/>
      <c r="D132" s="192" t="s">
        <v>218</v>
      </c>
      <c r="E132" s="224" t="s">
        <v>1</v>
      </c>
      <c r="F132" s="225" t="s">
        <v>574</v>
      </c>
      <c r="G132" s="15"/>
      <c r="H132" s="224" t="s">
        <v>1</v>
      </c>
      <c r="I132" s="226"/>
      <c r="J132" s="15"/>
      <c r="K132" s="15"/>
      <c r="L132" s="223"/>
      <c r="M132" s="227"/>
      <c r="N132" s="228"/>
      <c r="O132" s="228"/>
      <c r="P132" s="228"/>
      <c r="Q132" s="228"/>
      <c r="R132" s="228"/>
      <c r="S132" s="228"/>
      <c r="T132" s="229"/>
      <c r="U132" s="15"/>
      <c r="V132" s="15"/>
      <c r="W132" s="15"/>
      <c r="X132" s="15"/>
      <c r="Y132" s="15"/>
      <c r="Z132" s="15"/>
      <c r="AA132" s="15"/>
      <c r="AB132" s="15"/>
      <c r="AC132" s="15"/>
      <c r="AD132" s="15"/>
      <c r="AE132" s="15"/>
      <c r="AT132" s="224" t="s">
        <v>218</v>
      </c>
      <c r="AU132" s="224" t="s">
        <v>88</v>
      </c>
      <c r="AV132" s="15" t="s">
        <v>86</v>
      </c>
      <c r="AW132" s="15" t="s">
        <v>35</v>
      </c>
      <c r="AX132" s="15" t="s">
        <v>79</v>
      </c>
      <c r="AY132" s="224" t="s">
        <v>205</v>
      </c>
    </row>
    <row r="133" s="13" customFormat="1">
      <c r="A133" s="13"/>
      <c r="B133" s="198"/>
      <c r="C133" s="13"/>
      <c r="D133" s="192" t="s">
        <v>218</v>
      </c>
      <c r="E133" s="199" t="s">
        <v>1</v>
      </c>
      <c r="F133" s="200" t="s">
        <v>1191</v>
      </c>
      <c r="G133" s="13"/>
      <c r="H133" s="201">
        <v>6969</v>
      </c>
      <c r="I133" s="202"/>
      <c r="J133" s="13"/>
      <c r="K133" s="13"/>
      <c r="L133" s="198"/>
      <c r="M133" s="203"/>
      <c r="N133" s="204"/>
      <c r="O133" s="204"/>
      <c r="P133" s="204"/>
      <c r="Q133" s="204"/>
      <c r="R133" s="204"/>
      <c r="S133" s="204"/>
      <c r="T133" s="205"/>
      <c r="U133" s="13"/>
      <c r="V133" s="13"/>
      <c r="W133" s="13"/>
      <c r="X133" s="13"/>
      <c r="Y133" s="13"/>
      <c r="Z133" s="13"/>
      <c r="AA133" s="13"/>
      <c r="AB133" s="13"/>
      <c r="AC133" s="13"/>
      <c r="AD133" s="13"/>
      <c r="AE133" s="13"/>
      <c r="AT133" s="199" t="s">
        <v>218</v>
      </c>
      <c r="AU133" s="199" t="s">
        <v>88</v>
      </c>
      <c r="AV133" s="13" t="s">
        <v>88</v>
      </c>
      <c r="AW133" s="13" t="s">
        <v>35</v>
      </c>
      <c r="AX133" s="13" t="s">
        <v>79</v>
      </c>
      <c r="AY133" s="199" t="s">
        <v>205</v>
      </c>
    </row>
    <row r="134" s="13" customFormat="1">
      <c r="A134" s="13"/>
      <c r="B134" s="198"/>
      <c r="C134" s="13"/>
      <c r="D134" s="192" t="s">
        <v>218</v>
      </c>
      <c r="E134" s="199" t="s">
        <v>1</v>
      </c>
      <c r="F134" s="200" t="s">
        <v>1192</v>
      </c>
      <c r="G134" s="13"/>
      <c r="H134" s="201">
        <v>5947</v>
      </c>
      <c r="I134" s="202"/>
      <c r="J134" s="13"/>
      <c r="K134" s="13"/>
      <c r="L134" s="198"/>
      <c r="M134" s="203"/>
      <c r="N134" s="204"/>
      <c r="O134" s="204"/>
      <c r="P134" s="204"/>
      <c r="Q134" s="204"/>
      <c r="R134" s="204"/>
      <c r="S134" s="204"/>
      <c r="T134" s="205"/>
      <c r="U134" s="13"/>
      <c r="V134" s="13"/>
      <c r="W134" s="13"/>
      <c r="X134" s="13"/>
      <c r="Y134" s="13"/>
      <c r="Z134" s="13"/>
      <c r="AA134" s="13"/>
      <c r="AB134" s="13"/>
      <c r="AC134" s="13"/>
      <c r="AD134" s="13"/>
      <c r="AE134" s="13"/>
      <c r="AT134" s="199" t="s">
        <v>218</v>
      </c>
      <c r="AU134" s="199" t="s">
        <v>88</v>
      </c>
      <c r="AV134" s="13" t="s">
        <v>88</v>
      </c>
      <c r="AW134" s="13" t="s">
        <v>35</v>
      </c>
      <c r="AX134" s="13" t="s">
        <v>79</v>
      </c>
      <c r="AY134" s="199" t="s">
        <v>205</v>
      </c>
    </row>
    <row r="135" s="13" customFormat="1">
      <c r="A135" s="13"/>
      <c r="B135" s="198"/>
      <c r="C135" s="13"/>
      <c r="D135" s="192" t="s">
        <v>218</v>
      </c>
      <c r="E135" s="199" t="s">
        <v>1</v>
      </c>
      <c r="F135" s="200" t="s">
        <v>1193</v>
      </c>
      <c r="G135" s="13"/>
      <c r="H135" s="201">
        <v>784.60000000000002</v>
      </c>
      <c r="I135" s="202"/>
      <c r="J135" s="13"/>
      <c r="K135" s="13"/>
      <c r="L135" s="198"/>
      <c r="M135" s="203"/>
      <c r="N135" s="204"/>
      <c r="O135" s="204"/>
      <c r="P135" s="204"/>
      <c r="Q135" s="204"/>
      <c r="R135" s="204"/>
      <c r="S135" s="204"/>
      <c r="T135" s="205"/>
      <c r="U135" s="13"/>
      <c r="V135" s="13"/>
      <c r="W135" s="13"/>
      <c r="X135" s="13"/>
      <c r="Y135" s="13"/>
      <c r="Z135" s="13"/>
      <c r="AA135" s="13"/>
      <c r="AB135" s="13"/>
      <c r="AC135" s="13"/>
      <c r="AD135" s="13"/>
      <c r="AE135" s="13"/>
      <c r="AT135" s="199" t="s">
        <v>218</v>
      </c>
      <c r="AU135" s="199" t="s">
        <v>88</v>
      </c>
      <c r="AV135" s="13" t="s">
        <v>88</v>
      </c>
      <c r="AW135" s="13" t="s">
        <v>35</v>
      </c>
      <c r="AX135" s="13" t="s">
        <v>79</v>
      </c>
      <c r="AY135" s="199" t="s">
        <v>205</v>
      </c>
    </row>
    <row r="136" s="15" customFormat="1">
      <c r="A136" s="15"/>
      <c r="B136" s="223"/>
      <c r="C136" s="15"/>
      <c r="D136" s="192" t="s">
        <v>218</v>
      </c>
      <c r="E136" s="224" t="s">
        <v>1</v>
      </c>
      <c r="F136" s="225" t="s">
        <v>1194</v>
      </c>
      <c r="G136" s="15"/>
      <c r="H136" s="224" t="s">
        <v>1</v>
      </c>
      <c r="I136" s="226"/>
      <c r="J136" s="15"/>
      <c r="K136" s="15"/>
      <c r="L136" s="223"/>
      <c r="M136" s="227"/>
      <c r="N136" s="228"/>
      <c r="O136" s="228"/>
      <c r="P136" s="228"/>
      <c r="Q136" s="228"/>
      <c r="R136" s="228"/>
      <c r="S136" s="228"/>
      <c r="T136" s="229"/>
      <c r="U136" s="15"/>
      <c r="V136" s="15"/>
      <c r="W136" s="15"/>
      <c r="X136" s="15"/>
      <c r="Y136" s="15"/>
      <c r="Z136" s="15"/>
      <c r="AA136" s="15"/>
      <c r="AB136" s="15"/>
      <c r="AC136" s="15"/>
      <c r="AD136" s="15"/>
      <c r="AE136" s="15"/>
      <c r="AT136" s="224" t="s">
        <v>218</v>
      </c>
      <c r="AU136" s="224" t="s">
        <v>88</v>
      </c>
      <c r="AV136" s="15" t="s">
        <v>86</v>
      </c>
      <c r="AW136" s="15" t="s">
        <v>35</v>
      </c>
      <c r="AX136" s="15" t="s">
        <v>79</v>
      </c>
      <c r="AY136" s="224" t="s">
        <v>205</v>
      </c>
    </row>
    <row r="137" s="13" customFormat="1">
      <c r="A137" s="13"/>
      <c r="B137" s="198"/>
      <c r="C137" s="13"/>
      <c r="D137" s="192" t="s">
        <v>218</v>
      </c>
      <c r="E137" s="199" t="s">
        <v>1</v>
      </c>
      <c r="F137" s="200" t="s">
        <v>1195</v>
      </c>
      <c r="G137" s="13"/>
      <c r="H137" s="201">
        <v>28</v>
      </c>
      <c r="I137" s="202"/>
      <c r="J137" s="13"/>
      <c r="K137" s="13"/>
      <c r="L137" s="198"/>
      <c r="M137" s="203"/>
      <c r="N137" s="204"/>
      <c r="O137" s="204"/>
      <c r="P137" s="204"/>
      <c r="Q137" s="204"/>
      <c r="R137" s="204"/>
      <c r="S137" s="204"/>
      <c r="T137" s="205"/>
      <c r="U137" s="13"/>
      <c r="V137" s="13"/>
      <c r="W137" s="13"/>
      <c r="X137" s="13"/>
      <c r="Y137" s="13"/>
      <c r="Z137" s="13"/>
      <c r="AA137" s="13"/>
      <c r="AB137" s="13"/>
      <c r="AC137" s="13"/>
      <c r="AD137" s="13"/>
      <c r="AE137" s="13"/>
      <c r="AT137" s="199" t="s">
        <v>218</v>
      </c>
      <c r="AU137" s="199" t="s">
        <v>88</v>
      </c>
      <c r="AV137" s="13" t="s">
        <v>88</v>
      </c>
      <c r="AW137" s="13" t="s">
        <v>35</v>
      </c>
      <c r="AX137" s="13" t="s">
        <v>79</v>
      </c>
      <c r="AY137" s="199" t="s">
        <v>205</v>
      </c>
    </row>
    <row r="138" s="16" customFormat="1">
      <c r="A138" s="16"/>
      <c r="B138" s="230"/>
      <c r="C138" s="16"/>
      <c r="D138" s="192" t="s">
        <v>218</v>
      </c>
      <c r="E138" s="231" t="s">
        <v>1</v>
      </c>
      <c r="F138" s="232" t="s">
        <v>270</v>
      </c>
      <c r="G138" s="16"/>
      <c r="H138" s="233">
        <v>13728.6</v>
      </c>
      <c r="I138" s="234"/>
      <c r="J138" s="16"/>
      <c r="K138" s="16"/>
      <c r="L138" s="230"/>
      <c r="M138" s="235"/>
      <c r="N138" s="236"/>
      <c r="O138" s="236"/>
      <c r="P138" s="236"/>
      <c r="Q138" s="236"/>
      <c r="R138" s="236"/>
      <c r="S138" s="236"/>
      <c r="T138" s="237"/>
      <c r="U138" s="16"/>
      <c r="V138" s="16"/>
      <c r="W138" s="16"/>
      <c r="X138" s="16"/>
      <c r="Y138" s="16"/>
      <c r="Z138" s="16"/>
      <c r="AA138" s="16"/>
      <c r="AB138" s="16"/>
      <c r="AC138" s="16"/>
      <c r="AD138" s="16"/>
      <c r="AE138" s="16"/>
      <c r="AT138" s="231" t="s">
        <v>218</v>
      </c>
      <c r="AU138" s="231" t="s">
        <v>88</v>
      </c>
      <c r="AV138" s="16" t="s">
        <v>230</v>
      </c>
      <c r="AW138" s="16" t="s">
        <v>35</v>
      </c>
      <c r="AX138" s="16" t="s">
        <v>79</v>
      </c>
      <c r="AY138" s="231" t="s">
        <v>205</v>
      </c>
    </row>
    <row r="139" s="15" customFormat="1">
      <c r="A139" s="15"/>
      <c r="B139" s="223"/>
      <c r="C139" s="15"/>
      <c r="D139" s="192" t="s">
        <v>218</v>
      </c>
      <c r="E139" s="224" t="s">
        <v>1</v>
      </c>
      <c r="F139" s="225" t="s">
        <v>1196</v>
      </c>
      <c r="G139" s="15"/>
      <c r="H139" s="224" t="s">
        <v>1</v>
      </c>
      <c r="I139" s="226"/>
      <c r="J139" s="15"/>
      <c r="K139" s="15"/>
      <c r="L139" s="223"/>
      <c r="M139" s="227"/>
      <c r="N139" s="228"/>
      <c r="O139" s="228"/>
      <c r="P139" s="228"/>
      <c r="Q139" s="228"/>
      <c r="R139" s="228"/>
      <c r="S139" s="228"/>
      <c r="T139" s="229"/>
      <c r="U139" s="15"/>
      <c r="V139" s="15"/>
      <c r="W139" s="15"/>
      <c r="X139" s="15"/>
      <c r="Y139" s="15"/>
      <c r="Z139" s="15"/>
      <c r="AA139" s="15"/>
      <c r="AB139" s="15"/>
      <c r="AC139" s="15"/>
      <c r="AD139" s="15"/>
      <c r="AE139" s="15"/>
      <c r="AT139" s="224" t="s">
        <v>218</v>
      </c>
      <c r="AU139" s="224" t="s">
        <v>88</v>
      </c>
      <c r="AV139" s="15" t="s">
        <v>86</v>
      </c>
      <c r="AW139" s="15" t="s">
        <v>35</v>
      </c>
      <c r="AX139" s="15" t="s">
        <v>79</v>
      </c>
      <c r="AY139" s="224" t="s">
        <v>205</v>
      </c>
    </row>
    <row r="140" s="13" customFormat="1">
      <c r="A140" s="13"/>
      <c r="B140" s="198"/>
      <c r="C140" s="13"/>
      <c r="D140" s="192" t="s">
        <v>218</v>
      </c>
      <c r="E140" s="199" t="s">
        <v>1</v>
      </c>
      <c r="F140" s="200" t="s">
        <v>1197</v>
      </c>
      <c r="G140" s="13"/>
      <c r="H140" s="201">
        <v>-1604</v>
      </c>
      <c r="I140" s="202"/>
      <c r="J140" s="13"/>
      <c r="K140" s="13"/>
      <c r="L140" s="198"/>
      <c r="M140" s="203"/>
      <c r="N140" s="204"/>
      <c r="O140" s="204"/>
      <c r="P140" s="204"/>
      <c r="Q140" s="204"/>
      <c r="R140" s="204"/>
      <c r="S140" s="204"/>
      <c r="T140" s="205"/>
      <c r="U140" s="13"/>
      <c r="V140" s="13"/>
      <c r="W140" s="13"/>
      <c r="X140" s="13"/>
      <c r="Y140" s="13"/>
      <c r="Z140" s="13"/>
      <c r="AA140" s="13"/>
      <c r="AB140" s="13"/>
      <c r="AC140" s="13"/>
      <c r="AD140" s="13"/>
      <c r="AE140" s="13"/>
      <c r="AT140" s="199" t="s">
        <v>218</v>
      </c>
      <c r="AU140" s="199" t="s">
        <v>88</v>
      </c>
      <c r="AV140" s="13" t="s">
        <v>88</v>
      </c>
      <c r="AW140" s="13" t="s">
        <v>35</v>
      </c>
      <c r="AX140" s="13" t="s">
        <v>79</v>
      </c>
      <c r="AY140" s="199" t="s">
        <v>205</v>
      </c>
    </row>
    <row r="141" s="13" customFormat="1">
      <c r="A141" s="13"/>
      <c r="B141" s="198"/>
      <c r="C141" s="13"/>
      <c r="D141" s="192" t="s">
        <v>218</v>
      </c>
      <c r="E141" s="199" t="s">
        <v>1</v>
      </c>
      <c r="F141" s="200" t="s">
        <v>1198</v>
      </c>
      <c r="G141" s="13"/>
      <c r="H141" s="201">
        <v>-4896</v>
      </c>
      <c r="I141" s="202"/>
      <c r="J141" s="13"/>
      <c r="K141" s="13"/>
      <c r="L141" s="198"/>
      <c r="M141" s="203"/>
      <c r="N141" s="204"/>
      <c r="O141" s="204"/>
      <c r="P141" s="204"/>
      <c r="Q141" s="204"/>
      <c r="R141" s="204"/>
      <c r="S141" s="204"/>
      <c r="T141" s="205"/>
      <c r="U141" s="13"/>
      <c r="V141" s="13"/>
      <c r="W141" s="13"/>
      <c r="X141" s="13"/>
      <c r="Y141" s="13"/>
      <c r="Z141" s="13"/>
      <c r="AA141" s="13"/>
      <c r="AB141" s="13"/>
      <c r="AC141" s="13"/>
      <c r="AD141" s="13"/>
      <c r="AE141" s="13"/>
      <c r="AT141" s="199" t="s">
        <v>218</v>
      </c>
      <c r="AU141" s="199" t="s">
        <v>88</v>
      </c>
      <c r="AV141" s="13" t="s">
        <v>88</v>
      </c>
      <c r="AW141" s="13" t="s">
        <v>35</v>
      </c>
      <c r="AX141" s="13" t="s">
        <v>79</v>
      </c>
      <c r="AY141" s="199" t="s">
        <v>205</v>
      </c>
    </row>
    <row r="142" s="13" customFormat="1">
      <c r="A142" s="13"/>
      <c r="B142" s="198"/>
      <c r="C142" s="13"/>
      <c r="D142" s="192" t="s">
        <v>218</v>
      </c>
      <c r="E142" s="199" t="s">
        <v>1</v>
      </c>
      <c r="F142" s="200" t="s">
        <v>1199</v>
      </c>
      <c r="G142" s="13"/>
      <c r="H142" s="201">
        <v>-1344</v>
      </c>
      <c r="I142" s="202"/>
      <c r="J142" s="13"/>
      <c r="K142" s="13"/>
      <c r="L142" s="198"/>
      <c r="M142" s="203"/>
      <c r="N142" s="204"/>
      <c r="O142" s="204"/>
      <c r="P142" s="204"/>
      <c r="Q142" s="204"/>
      <c r="R142" s="204"/>
      <c r="S142" s="204"/>
      <c r="T142" s="205"/>
      <c r="U142" s="13"/>
      <c r="V142" s="13"/>
      <c r="W142" s="13"/>
      <c r="X142" s="13"/>
      <c r="Y142" s="13"/>
      <c r="Z142" s="13"/>
      <c r="AA142" s="13"/>
      <c r="AB142" s="13"/>
      <c r="AC142" s="13"/>
      <c r="AD142" s="13"/>
      <c r="AE142" s="13"/>
      <c r="AT142" s="199" t="s">
        <v>218</v>
      </c>
      <c r="AU142" s="199" t="s">
        <v>88</v>
      </c>
      <c r="AV142" s="13" t="s">
        <v>88</v>
      </c>
      <c r="AW142" s="13" t="s">
        <v>35</v>
      </c>
      <c r="AX142" s="13" t="s">
        <v>79</v>
      </c>
      <c r="AY142" s="199" t="s">
        <v>205</v>
      </c>
    </row>
    <row r="143" s="13" customFormat="1">
      <c r="A143" s="13"/>
      <c r="B143" s="198"/>
      <c r="C143" s="13"/>
      <c r="D143" s="192" t="s">
        <v>218</v>
      </c>
      <c r="E143" s="199" t="s">
        <v>1</v>
      </c>
      <c r="F143" s="200" t="s">
        <v>1200</v>
      </c>
      <c r="G143" s="13"/>
      <c r="H143" s="201">
        <v>-2234.5</v>
      </c>
      <c r="I143" s="202"/>
      <c r="J143" s="13"/>
      <c r="K143" s="13"/>
      <c r="L143" s="198"/>
      <c r="M143" s="203"/>
      <c r="N143" s="204"/>
      <c r="O143" s="204"/>
      <c r="P143" s="204"/>
      <c r="Q143" s="204"/>
      <c r="R143" s="204"/>
      <c r="S143" s="204"/>
      <c r="T143" s="205"/>
      <c r="U143" s="13"/>
      <c r="V143" s="13"/>
      <c r="W143" s="13"/>
      <c r="X143" s="13"/>
      <c r="Y143" s="13"/>
      <c r="Z143" s="13"/>
      <c r="AA143" s="13"/>
      <c r="AB143" s="13"/>
      <c r="AC143" s="13"/>
      <c r="AD143" s="13"/>
      <c r="AE143" s="13"/>
      <c r="AT143" s="199" t="s">
        <v>218</v>
      </c>
      <c r="AU143" s="199" t="s">
        <v>88</v>
      </c>
      <c r="AV143" s="13" t="s">
        <v>88</v>
      </c>
      <c r="AW143" s="13" t="s">
        <v>35</v>
      </c>
      <c r="AX143" s="13" t="s">
        <v>79</v>
      </c>
      <c r="AY143" s="199" t="s">
        <v>205</v>
      </c>
    </row>
    <row r="144" s="16" customFormat="1">
      <c r="A144" s="16"/>
      <c r="B144" s="230"/>
      <c r="C144" s="16"/>
      <c r="D144" s="192" t="s">
        <v>218</v>
      </c>
      <c r="E144" s="231" t="s">
        <v>1</v>
      </c>
      <c r="F144" s="232" t="s">
        <v>270</v>
      </c>
      <c r="G144" s="16"/>
      <c r="H144" s="233">
        <v>-10078.5</v>
      </c>
      <c r="I144" s="234"/>
      <c r="J144" s="16"/>
      <c r="K144" s="16"/>
      <c r="L144" s="230"/>
      <c r="M144" s="235"/>
      <c r="N144" s="236"/>
      <c r="O144" s="236"/>
      <c r="P144" s="236"/>
      <c r="Q144" s="236"/>
      <c r="R144" s="236"/>
      <c r="S144" s="236"/>
      <c r="T144" s="237"/>
      <c r="U144" s="16"/>
      <c r="V144" s="16"/>
      <c r="W144" s="16"/>
      <c r="X144" s="16"/>
      <c r="Y144" s="16"/>
      <c r="Z144" s="16"/>
      <c r="AA144" s="16"/>
      <c r="AB144" s="16"/>
      <c r="AC144" s="16"/>
      <c r="AD144" s="16"/>
      <c r="AE144" s="16"/>
      <c r="AT144" s="231" t="s">
        <v>218</v>
      </c>
      <c r="AU144" s="231" t="s">
        <v>88</v>
      </c>
      <c r="AV144" s="16" t="s">
        <v>230</v>
      </c>
      <c r="AW144" s="16" t="s">
        <v>35</v>
      </c>
      <c r="AX144" s="16" t="s">
        <v>79</v>
      </c>
      <c r="AY144" s="231" t="s">
        <v>205</v>
      </c>
    </row>
    <row r="145" s="14" customFormat="1">
      <c r="A145" s="14"/>
      <c r="B145" s="206"/>
      <c r="C145" s="14"/>
      <c r="D145" s="192" t="s">
        <v>218</v>
      </c>
      <c r="E145" s="207" t="s">
        <v>1</v>
      </c>
      <c r="F145" s="208" t="s">
        <v>220</v>
      </c>
      <c r="G145" s="14"/>
      <c r="H145" s="209">
        <v>3650.1000000000004</v>
      </c>
      <c r="I145" s="210"/>
      <c r="J145" s="14"/>
      <c r="K145" s="14"/>
      <c r="L145" s="206"/>
      <c r="M145" s="211"/>
      <c r="N145" s="212"/>
      <c r="O145" s="212"/>
      <c r="P145" s="212"/>
      <c r="Q145" s="212"/>
      <c r="R145" s="212"/>
      <c r="S145" s="212"/>
      <c r="T145" s="213"/>
      <c r="U145" s="14"/>
      <c r="V145" s="14"/>
      <c r="W145" s="14"/>
      <c r="X145" s="14"/>
      <c r="Y145" s="14"/>
      <c r="Z145" s="14"/>
      <c r="AA145" s="14"/>
      <c r="AB145" s="14"/>
      <c r="AC145" s="14"/>
      <c r="AD145" s="14"/>
      <c r="AE145" s="14"/>
      <c r="AT145" s="207" t="s">
        <v>218</v>
      </c>
      <c r="AU145" s="207" t="s">
        <v>88</v>
      </c>
      <c r="AV145" s="14" t="s">
        <v>212</v>
      </c>
      <c r="AW145" s="14" t="s">
        <v>35</v>
      </c>
      <c r="AX145" s="14" t="s">
        <v>86</v>
      </c>
      <c r="AY145" s="207" t="s">
        <v>205</v>
      </c>
    </row>
    <row r="146" s="12" customFormat="1" ht="25.92" customHeight="1">
      <c r="A146" s="12"/>
      <c r="B146" s="166"/>
      <c r="C146" s="12"/>
      <c r="D146" s="167" t="s">
        <v>78</v>
      </c>
      <c r="E146" s="168" t="s">
        <v>422</v>
      </c>
      <c r="F146" s="168" t="s">
        <v>423</v>
      </c>
      <c r="G146" s="12"/>
      <c r="H146" s="12"/>
      <c r="I146" s="169"/>
      <c r="J146" s="170">
        <f>BK146</f>
        <v>0</v>
      </c>
      <c r="K146" s="12"/>
      <c r="L146" s="166"/>
      <c r="M146" s="171"/>
      <c r="N146" s="172"/>
      <c r="O146" s="172"/>
      <c r="P146" s="173">
        <f>P147</f>
        <v>0</v>
      </c>
      <c r="Q146" s="172"/>
      <c r="R146" s="173">
        <f>R147</f>
        <v>0</v>
      </c>
      <c r="S146" s="172"/>
      <c r="T146" s="174">
        <f>T147</f>
        <v>0</v>
      </c>
      <c r="U146" s="12"/>
      <c r="V146" s="12"/>
      <c r="W146" s="12"/>
      <c r="X146" s="12"/>
      <c r="Y146" s="12"/>
      <c r="Z146" s="12"/>
      <c r="AA146" s="12"/>
      <c r="AB146" s="12"/>
      <c r="AC146" s="12"/>
      <c r="AD146" s="12"/>
      <c r="AE146" s="12"/>
      <c r="AR146" s="167" t="s">
        <v>212</v>
      </c>
      <c r="AT146" s="175" t="s">
        <v>78</v>
      </c>
      <c r="AU146" s="175" t="s">
        <v>79</v>
      </c>
      <c r="AY146" s="167" t="s">
        <v>205</v>
      </c>
      <c r="BK146" s="176">
        <f>BK147</f>
        <v>0</v>
      </c>
    </row>
    <row r="147" s="2" customFormat="1" ht="37.8" customHeight="1">
      <c r="A147" s="38"/>
      <c r="B147" s="179"/>
      <c r="C147" s="180" t="s">
        <v>88</v>
      </c>
      <c r="D147" s="180" t="s">
        <v>207</v>
      </c>
      <c r="E147" s="181" t="s">
        <v>1201</v>
      </c>
      <c r="F147" s="182" t="s">
        <v>1202</v>
      </c>
      <c r="G147" s="183" t="s">
        <v>346</v>
      </c>
      <c r="H147" s="184">
        <v>7</v>
      </c>
      <c r="I147" s="185"/>
      <c r="J147" s="184">
        <f>ROUND(I147*H147,2)</f>
        <v>0</v>
      </c>
      <c r="K147" s="182" t="s">
        <v>211</v>
      </c>
      <c r="L147" s="39"/>
      <c r="M147" s="238" t="s">
        <v>1</v>
      </c>
      <c r="N147" s="239" t="s">
        <v>44</v>
      </c>
      <c r="O147" s="240"/>
      <c r="P147" s="241">
        <f>O147*H147</f>
        <v>0</v>
      </c>
      <c r="Q147" s="241">
        <v>0</v>
      </c>
      <c r="R147" s="241">
        <f>Q147*H147</f>
        <v>0</v>
      </c>
      <c r="S147" s="241">
        <v>0</v>
      </c>
      <c r="T147" s="242">
        <f>S147*H147</f>
        <v>0</v>
      </c>
      <c r="U147" s="38"/>
      <c r="V147" s="38"/>
      <c r="W147" s="38"/>
      <c r="X147" s="38"/>
      <c r="Y147" s="38"/>
      <c r="Z147" s="38"/>
      <c r="AA147" s="38"/>
      <c r="AB147" s="38"/>
      <c r="AC147" s="38"/>
      <c r="AD147" s="38"/>
      <c r="AE147" s="38"/>
      <c r="AR147" s="190" t="s">
        <v>212</v>
      </c>
      <c r="AT147" s="190" t="s">
        <v>207</v>
      </c>
      <c r="AU147" s="190" t="s">
        <v>86</v>
      </c>
      <c r="AY147" s="19" t="s">
        <v>205</v>
      </c>
      <c r="BE147" s="191">
        <f>IF(N147="základní",J147,0)</f>
        <v>0</v>
      </c>
      <c r="BF147" s="191">
        <f>IF(N147="snížená",J147,0)</f>
        <v>0</v>
      </c>
      <c r="BG147" s="191">
        <f>IF(N147="zákl. přenesená",J147,0)</f>
        <v>0</v>
      </c>
      <c r="BH147" s="191">
        <f>IF(N147="sníž. přenesená",J147,0)</f>
        <v>0</v>
      </c>
      <c r="BI147" s="191">
        <f>IF(N147="nulová",J147,0)</f>
        <v>0</v>
      </c>
      <c r="BJ147" s="19" t="s">
        <v>86</v>
      </c>
      <c r="BK147" s="191">
        <f>ROUND(I147*H147,2)</f>
        <v>0</v>
      </c>
      <c r="BL147" s="19" t="s">
        <v>212</v>
      </c>
      <c r="BM147" s="190" t="s">
        <v>1203</v>
      </c>
    </row>
    <row r="148" s="2" customFormat="1" ht="6.96" customHeight="1">
      <c r="A148" s="38"/>
      <c r="B148" s="60"/>
      <c r="C148" s="61"/>
      <c r="D148" s="61"/>
      <c r="E148" s="61"/>
      <c r="F148" s="61"/>
      <c r="G148" s="61"/>
      <c r="H148" s="61"/>
      <c r="I148" s="61"/>
      <c r="J148" s="61"/>
      <c r="K148" s="61"/>
      <c r="L148" s="39"/>
      <c r="M148" s="38"/>
      <c r="O148" s="38"/>
      <c r="P148" s="38"/>
      <c r="Q148" s="38"/>
      <c r="R148" s="38"/>
      <c r="S148" s="38"/>
      <c r="T148" s="38"/>
      <c r="U148" s="38"/>
      <c r="V148" s="38"/>
      <c r="W148" s="38"/>
      <c r="X148" s="38"/>
      <c r="Y148" s="38"/>
      <c r="Z148" s="38"/>
      <c r="AA148" s="38"/>
      <c r="AB148" s="38"/>
      <c r="AC148" s="38"/>
      <c r="AD148" s="38"/>
      <c r="AE148" s="38"/>
    </row>
  </sheetData>
  <autoFilter ref="C122:K147"/>
  <mergeCells count="12">
    <mergeCell ref="E7:H7"/>
    <mergeCell ref="E9:H9"/>
    <mergeCell ref="E11:H11"/>
    <mergeCell ref="E20:H20"/>
    <mergeCell ref="E29:H29"/>
    <mergeCell ref="E85:H85"/>
    <mergeCell ref="E87:H87"/>
    <mergeCell ref="E89:H89"/>
    <mergeCell ref="E111:H111"/>
    <mergeCell ref="E113:H113"/>
    <mergeCell ref="E115:H115"/>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8" t="s">
        <v>5</v>
      </c>
      <c r="M2" s="1"/>
      <c r="N2" s="1"/>
      <c r="O2" s="1"/>
      <c r="P2" s="1"/>
      <c r="Q2" s="1"/>
      <c r="R2" s="1"/>
      <c r="S2" s="1"/>
      <c r="T2" s="1"/>
      <c r="U2" s="1"/>
      <c r="V2" s="1"/>
      <c r="AT2" s="19" t="s">
        <v>130</v>
      </c>
    </row>
    <row r="3" s="1" customFormat="1" ht="6.96" customHeight="1">
      <c r="B3" s="20"/>
      <c r="C3" s="21"/>
      <c r="D3" s="21"/>
      <c r="E3" s="21"/>
      <c r="F3" s="21"/>
      <c r="G3" s="21"/>
      <c r="H3" s="21"/>
      <c r="I3" s="21"/>
      <c r="J3" s="21"/>
      <c r="K3" s="21"/>
      <c r="L3" s="22"/>
      <c r="AT3" s="19" t="s">
        <v>88</v>
      </c>
    </row>
    <row r="4" s="1" customFormat="1" ht="24.96" customHeight="1">
      <c r="B4" s="22"/>
      <c r="D4" s="23" t="s">
        <v>170</v>
      </c>
      <c r="L4" s="22"/>
      <c r="M4" s="128" t="s">
        <v>10</v>
      </c>
      <c r="AT4" s="19" t="s">
        <v>3</v>
      </c>
    </row>
    <row r="5" s="1" customFormat="1" ht="6.96" customHeight="1">
      <c r="B5" s="22"/>
      <c r="L5" s="22"/>
    </row>
    <row r="6" s="1" customFormat="1" ht="12" customHeight="1">
      <c r="B6" s="22"/>
      <c r="D6" s="32" t="s">
        <v>15</v>
      </c>
      <c r="L6" s="22"/>
    </row>
    <row r="7" s="1" customFormat="1" ht="16.5" customHeight="1">
      <c r="B7" s="22"/>
      <c r="E7" s="129" t="str">
        <f>'Rekapitulace stavby'!K6</f>
        <v>SN Žireč</v>
      </c>
      <c r="F7" s="32"/>
      <c r="G7" s="32"/>
      <c r="H7" s="32"/>
      <c r="L7" s="22"/>
    </row>
    <row r="8" s="1" customFormat="1" ht="12" customHeight="1">
      <c r="B8" s="22"/>
      <c r="D8" s="32" t="s">
        <v>171</v>
      </c>
      <c r="L8" s="22"/>
    </row>
    <row r="9" s="2" customFormat="1" ht="16.5" customHeight="1">
      <c r="A9" s="38"/>
      <c r="B9" s="39"/>
      <c r="C9" s="38"/>
      <c r="D9" s="38"/>
      <c r="E9" s="129" t="s">
        <v>1181</v>
      </c>
      <c r="F9" s="38"/>
      <c r="G9" s="38"/>
      <c r="H9" s="38"/>
      <c r="I9" s="38"/>
      <c r="J9" s="38"/>
      <c r="K9" s="38"/>
      <c r="L9" s="55"/>
      <c r="S9" s="38"/>
      <c r="T9" s="38"/>
      <c r="U9" s="38"/>
      <c r="V9" s="38"/>
      <c r="W9" s="38"/>
      <c r="X9" s="38"/>
      <c r="Y9" s="38"/>
      <c r="Z9" s="38"/>
      <c r="AA9" s="38"/>
      <c r="AB9" s="38"/>
      <c r="AC9" s="38"/>
      <c r="AD9" s="38"/>
      <c r="AE9" s="38"/>
    </row>
    <row r="10" s="2" customFormat="1" ht="12" customHeight="1">
      <c r="A10" s="38"/>
      <c r="B10" s="39"/>
      <c r="C10" s="38"/>
      <c r="D10" s="32" t="s">
        <v>173</v>
      </c>
      <c r="E10" s="38"/>
      <c r="F10" s="38"/>
      <c r="G10" s="38"/>
      <c r="H10" s="38"/>
      <c r="I10" s="38"/>
      <c r="J10" s="38"/>
      <c r="K10" s="38"/>
      <c r="L10" s="55"/>
      <c r="S10" s="38"/>
      <c r="T10" s="38"/>
      <c r="U10" s="38"/>
      <c r="V10" s="38"/>
      <c r="W10" s="38"/>
      <c r="X10" s="38"/>
      <c r="Y10" s="38"/>
      <c r="Z10" s="38"/>
      <c r="AA10" s="38"/>
      <c r="AB10" s="38"/>
      <c r="AC10" s="38"/>
      <c r="AD10" s="38"/>
      <c r="AE10" s="38"/>
    </row>
    <row r="11" s="2" customFormat="1" ht="16.5" customHeight="1">
      <c r="A11" s="38"/>
      <c r="B11" s="39"/>
      <c r="C11" s="38"/>
      <c r="D11" s="38"/>
      <c r="E11" s="67" t="s">
        <v>1204</v>
      </c>
      <c r="F11" s="38"/>
      <c r="G11" s="38"/>
      <c r="H11" s="38"/>
      <c r="I11" s="38"/>
      <c r="J11" s="38"/>
      <c r="K11" s="38"/>
      <c r="L11" s="55"/>
      <c r="S11" s="38"/>
      <c r="T11" s="38"/>
      <c r="U11" s="38"/>
      <c r="V11" s="38"/>
      <c r="W11" s="38"/>
      <c r="X11" s="38"/>
      <c r="Y11" s="38"/>
      <c r="Z11" s="38"/>
      <c r="AA11" s="38"/>
      <c r="AB11" s="38"/>
      <c r="AC11" s="38"/>
      <c r="AD11" s="38"/>
      <c r="AE11" s="38"/>
    </row>
    <row r="12" s="2" customFormat="1">
      <c r="A12" s="38"/>
      <c r="B12" s="39"/>
      <c r="C12" s="38"/>
      <c r="D12" s="38"/>
      <c r="E12" s="38"/>
      <c r="F12" s="38"/>
      <c r="G12" s="38"/>
      <c r="H12" s="38"/>
      <c r="I12" s="38"/>
      <c r="J12" s="38"/>
      <c r="K12" s="38"/>
      <c r="L12" s="55"/>
      <c r="S12" s="38"/>
      <c r="T12" s="38"/>
      <c r="U12" s="38"/>
      <c r="V12" s="38"/>
      <c r="W12" s="38"/>
      <c r="X12" s="38"/>
      <c r="Y12" s="38"/>
      <c r="Z12" s="38"/>
      <c r="AA12" s="38"/>
      <c r="AB12" s="38"/>
      <c r="AC12" s="38"/>
      <c r="AD12" s="38"/>
      <c r="AE12" s="38"/>
    </row>
    <row r="13" s="2" customFormat="1" ht="12" customHeight="1">
      <c r="A13" s="38"/>
      <c r="B13" s="39"/>
      <c r="C13" s="38"/>
      <c r="D13" s="32" t="s">
        <v>17</v>
      </c>
      <c r="E13" s="38"/>
      <c r="F13" s="27" t="s">
        <v>1</v>
      </c>
      <c r="G13" s="38"/>
      <c r="H13" s="38"/>
      <c r="I13" s="32" t="s">
        <v>18</v>
      </c>
      <c r="J13" s="27" t="s">
        <v>1</v>
      </c>
      <c r="K13" s="38"/>
      <c r="L13" s="55"/>
      <c r="S13" s="38"/>
      <c r="T13" s="38"/>
      <c r="U13" s="38"/>
      <c r="V13" s="38"/>
      <c r="W13" s="38"/>
      <c r="X13" s="38"/>
      <c r="Y13" s="38"/>
      <c r="Z13" s="38"/>
      <c r="AA13" s="38"/>
      <c r="AB13" s="38"/>
      <c r="AC13" s="38"/>
      <c r="AD13" s="38"/>
      <c r="AE13" s="38"/>
    </row>
    <row r="14" s="2" customFormat="1" ht="12" customHeight="1">
      <c r="A14" s="38"/>
      <c r="B14" s="39"/>
      <c r="C14" s="38"/>
      <c r="D14" s="32" t="s">
        <v>19</v>
      </c>
      <c r="E14" s="38"/>
      <c r="F14" s="27" t="s">
        <v>20</v>
      </c>
      <c r="G14" s="38"/>
      <c r="H14" s="38"/>
      <c r="I14" s="32" t="s">
        <v>21</v>
      </c>
      <c r="J14" s="69" t="str">
        <f>'Rekapitulace stavby'!AN8</f>
        <v>17. 12. 2018</v>
      </c>
      <c r="K14" s="38"/>
      <c r="L14" s="55"/>
      <c r="S14" s="38"/>
      <c r="T14" s="38"/>
      <c r="U14" s="38"/>
      <c r="V14" s="38"/>
      <c r="W14" s="38"/>
      <c r="X14" s="38"/>
      <c r="Y14" s="38"/>
      <c r="Z14" s="38"/>
      <c r="AA14" s="38"/>
      <c r="AB14" s="38"/>
      <c r="AC14" s="38"/>
      <c r="AD14" s="38"/>
      <c r="AE14" s="38"/>
    </row>
    <row r="15" s="2" customFormat="1" ht="10.8" customHeight="1">
      <c r="A15" s="38"/>
      <c r="B15" s="39"/>
      <c r="C15" s="38"/>
      <c r="D15" s="38"/>
      <c r="E15" s="38"/>
      <c r="F15" s="38"/>
      <c r="G15" s="38"/>
      <c r="H15" s="38"/>
      <c r="I15" s="38"/>
      <c r="J15" s="38"/>
      <c r="K15" s="38"/>
      <c r="L15" s="55"/>
      <c r="S15" s="38"/>
      <c r="T15" s="38"/>
      <c r="U15" s="38"/>
      <c r="V15" s="38"/>
      <c r="W15" s="38"/>
      <c r="X15" s="38"/>
      <c r="Y15" s="38"/>
      <c r="Z15" s="38"/>
      <c r="AA15" s="38"/>
      <c r="AB15" s="38"/>
      <c r="AC15" s="38"/>
      <c r="AD15" s="38"/>
      <c r="AE15" s="38"/>
    </row>
    <row r="16" s="2" customFormat="1" ht="12" customHeight="1">
      <c r="A16" s="38"/>
      <c r="B16" s="39"/>
      <c r="C16" s="38"/>
      <c r="D16" s="32" t="s">
        <v>23</v>
      </c>
      <c r="E16" s="38"/>
      <c r="F16" s="38"/>
      <c r="G16" s="38"/>
      <c r="H16" s="38"/>
      <c r="I16" s="32" t="s">
        <v>24</v>
      </c>
      <c r="J16" s="27" t="s">
        <v>25</v>
      </c>
      <c r="K16" s="38"/>
      <c r="L16" s="55"/>
      <c r="S16" s="38"/>
      <c r="T16" s="38"/>
      <c r="U16" s="38"/>
      <c r="V16" s="38"/>
      <c r="W16" s="38"/>
      <c r="X16" s="38"/>
      <c r="Y16" s="38"/>
      <c r="Z16" s="38"/>
      <c r="AA16" s="38"/>
      <c r="AB16" s="38"/>
      <c r="AC16" s="38"/>
      <c r="AD16" s="38"/>
      <c r="AE16" s="38"/>
    </row>
    <row r="17" s="2" customFormat="1" ht="18" customHeight="1">
      <c r="A17" s="38"/>
      <c r="B17" s="39"/>
      <c r="C17" s="38"/>
      <c r="D17" s="38"/>
      <c r="E17" s="27" t="s">
        <v>26</v>
      </c>
      <c r="F17" s="38"/>
      <c r="G17" s="38"/>
      <c r="H17" s="38"/>
      <c r="I17" s="32" t="s">
        <v>27</v>
      </c>
      <c r="J17" s="27" t="s">
        <v>28</v>
      </c>
      <c r="K17" s="38"/>
      <c r="L17" s="55"/>
      <c r="S17" s="38"/>
      <c r="T17" s="38"/>
      <c r="U17" s="38"/>
      <c r="V17" s="38"/>
      <c r="W17" s="38"/>
      <c r="X17" s="38"/>
      <c r="Y17" s="38"/>
      <c r="Z17" s="38"/>
      <c r="AA17" s="38"/>
      <c r="AB17" s="38"/>
      <c r="AC17" s="38"/>
      <c r="AD17" s="38"/>
      <c r="AE17" s="38"/>
    </row>
    <row r="18" s="2" customFormat="1" ht="6.96" customHeight="1">
      <c r="A18" s="38"/>
      <c r="B18" s="39"/>
      <c r="C18" s="38"/>
      <c r="D18" s="38"/>
      <c r="E18" s="38"/>
      <c r="F18" s="38"/>
      <c r="G18" s="38"/>
      <c r="H18" s="38"/>
      <c r="I18" s="38"/>
      <c r="J18" s="38"/>
      <c r="K18" s="38"/>
      <c r="L18" s="55"/>
      <c r="S18" s="38"/>
      <c r="T18" s="38"/>
      <c r="U18" s="38"/>
      <c r="V18" s="38"/>
      <c r="W18" s="38"/>
      <c r="X18" s="38"/>
      <c r="Y18" s="38"/>
      <c r="Z18" s="38"/>
      <c r="AA18" s="38"/>
      <c r="AB18" s="38"/>
      <c r="AC18" s="38"/>
      <c r="AD18" s="38"/>
      <c r="AE18" s="38"/>
    </row>
    <row r="19" s="2" customFormat="1" ht="12" customHeight="1">
      <c r="A19" s="38"/>
      <c r="B19" s="39"/>
      <c r="C19" s="38"/>
      <c r="D19" s="32" t="s">
        <v>29</v>
      </c>
      <c r="E19" s="38"/>
      <c r="F19" s="38"/>
      <c r="G19" s="38"/>
      <c r="H19" s="38"/>
      <c r="I19" s="32" t="s">
        <v>24</v>
      </c>
      <c r="J19" s="33" t="str">
        <f>'Rekapitulace stavby'!AN13</f>
        <v>Vyplň údaj</v>
      </c>
      <c r="K19" s="38"/>
      <c r="L19" s="55"/>
      <c r="S19" s="38"/>
      <c r="T19" s="38"/>
      <c r="U19" s="38"/>
      <c r="V19" s="38"/>
      <c r="W19" s="38"/>
      <c r="X19" s="38"/>
      <c r="Y19" s="38"/>
      <c r="Z19" s="38"/>
      <c r="AA19" s="38"/>
      <c r="AB19" s="38"/>
      <c r="AC19" s="38"/>
      <c r="AD19" s="38"/>
      <c r="AE19" s="38"/>
    </row>
    <row r="20" s="2" customFormat="1" ht="18" customHeight="1">
      <c r="A20" s="38"/>
      <c r="B20" s="39"/>
      <c r="C20" s="38"/>
      <c r="D20" s="38"/>
      <c r="E20" s="33" t="str">
        <f>'Rekapitulace stavby'!E14</f>
        <v>Vyplň údaj</v>
      </c>
      <c r="F20" s="27"/>
      <c r="G20" s="27"/>
      <c r="H20" s="27"/>
      <c r="I20" s="32" t="s">
        <v>27</v>
      </c>
      <c r="J20" s="33" t="str">
        <f>'Rekapitulace stavby'!AN14</f>
        <v>Vyplň údaj</v>
      </c>
      <c r="K20" s="38"/>
      <c r="L20" s="55"/>
      <c r="S20" s="38"/>
      <c r="T20" s="38"/>
      <c r="U20" s="38"/>
      <c r="V20" s="38"/>
      <c r="W20" s="38"/>
      <c r="X20" s="38"/>
      <c r="Y20" s="38"/>
      <c r="Z20" s="38"/>
      <c r="AA20" s="38"/>
      <c r="AB20" s="38"/>
      <c r="AC20" s="38"/>
      <c r="AD20" s="38"/>
      <c r="AE20" s="38"/>
    </row>
    <row r="21" s="2" customFormat="1" ht="6.96" customHeight="1">
      <c r="A21" s="38"/>
      <c r="B21" s="39"/>
      <c r="C21" s="38"/>
      <c r="D21" s="38"/>
      <c r="E21" s="38"/>
      <c r="F21" s="38"/>
      <c r="G21" s="38"/>
      <c r="H21" s="38"/>
      <c r="I21" s="38"/>
      <c r="J21" s="38"/>
      <c r="K21" s="38"/>
      <c r="L21" s="55"/>
      <c r="S21" s="38"/>
      <c r="T21" s="38"/>
      <c r="U21" s="38"/>
      <c r="V21" s="38"/>
      <c r="W21" s="38"/>
      <c r="X21" s="38"/>
      <c r="Y21" s="38"/>
      <c r="Z21" s="38"/>
      <c r="AA21" s="38"/>
      <c r="AB21" s="38"/>
      <c r="AC21" s="38"/>
      <c r="AD21" s="38"/>
      <c r="AE21" s="38"/>
    </row>
    <row r="22" s="2" customFormat="1" ht="12" customHeight="1">
      <c r="A22" s="38"/>
      <c r="B22" s="39"/>
      <c r="C22" s="38"/>
      <c r="D22" s="32" t="s">
        <v>31</v>
      </c>
      <c r="E22" s="38"/>
      <c r="F22" s="38"/>
      <c r="G22" s="38"/>
      <c r="H22" s="38"/>
      <c r="I22" s="32" t="s">
        <v>24</v>
      </c>
      <c r="J22" s="27" t="s">
        <v>32</v>
      </c>
      <c r="K22" s="38"/>
      <c r="L22" s="55"/>
      <c r="S22" s="38"/>
      <c r="T22" s="38"/>
      <c r="U22" s="38"/>
      <c r="V22" s="38"/>
      <c r="W22" s="38"/>
      <c r="X22" s="38"/>
      <c r="Y22" s="38"/>
      <c r="Z22" s="38"/>
      <c r="AA22" s="38"/>
      <c r="AB22" s="38"/>
      <c r="AC22" s="38"/>
      <c r="AD22" s="38"/>
      <c r="AE22" s="38"/>
    </row>
    <row r="23" s="2" customFormat="1" ht="18" customHeight="1">
      <c r="A23" s="38"/>
      <c r="B23" s="39"/>
      <c r="C23" s="38"/>
      <c r="D23" s="38"/>
      <c r="E23" s="27" t="s">
        <v>33</v>
      </c>
      <c r="F23" s="38"/>
      <c r="G23" s="38"/>
      <c r="H23" s="38"/>
      <c r="I23" s="32" t="s">
        <v>27</v>
      </c>
      <c r="J23" s="27" t="s">
        <v>34</v>
      </c>
      <c r="K23" s="38"/>
      <c r="L23" s="55"/>
      <c r="S23" s="38"/>
      <c r="T23" s="38"/>
      <c r="U23" s="38"/>
      <c r="V23" s="38"/>
      <c r="W23" s="38"/>
      <c r="X23" s="38"/>
      <c r="Y23" s="38"/>
      <c r="Z23" s="38"/>
      <c r="AA23" s="38"/>
      <c r="AB23" s="38"/>
      <c r="AC23" s="38"/>
      <c r="AD23" s="38"/>
      <c r="AE23" s="38"/>
    </row>
    <row r="24" s="2" customFormat="1" ht="6.96" customHeight="1">
      <c r="A24" s="38"/>
      <c r="B24" s="39"/>
      <c r="C24" s="38"/>
      <c r="D24" s="38"/>
      <c r="E24" s="38"/>
      <c r="F24" s="38"/>
      <c r="G24" s="38"/>
      <c r="H24" s="38"/>
      <c r="I24" s="38"/>
      <c r="J24" s="38"/>
      <c r="K24" s="38"/>
      <c r="L24" s="55"/>
      <c r="S24" s="38"/>
      <c r="T24" s="38"/>
      <c r="U24" s="38"/>
      <c r="V24" s="38"/>
      <c r="W24" s="38"/>
      <c r="X24" s="38"/>
      <c r="Y24" s="38"/>
      <c r="Z24" s="38"/>
      <c r="AA24" s="38"/>
      <c r="AB24" s="38"/>
      <c r="AC24" s="38"/>
      <c r="AD24" s="38"/>
      <c r="AE24" s="38"/>
    </row>
    <row r="25" s="2" customFormat="1" ht="12" customHeight="1">
      <c r="A25" s="38"/>
      <c r="B25" s="39"/>
      <c r="C25" s="38"/>
      <c r="D25" s="32" t="s">
        <v>36</v>
      </c>
      <c r="E25" s="38"/>
      <c r="F25" s="38"/>
      <c r="G25" s="38"/>
      <c r="H25" s="38"/>
      <c r="I25" s="32" t="s">
        <v>24</v>
      </c>
      <c r="J25" s="27" t="str">
        <f>IF('Rekapitulace stavby'!AN19="","",'Rekapitulace stavby'!AN19)</f>
        <v/>
      </c>
      <c r="K25" s="38"/>
      <c r="L25" s="55"/>
      <c r="S25" s="38"/>
      <c r="T25" s="38"/>
      <c r="U25" s="38"/>
      <c r="V25" s="38"/>
      <c r="W25" s="38"/>
      <c r="X25" s="38"/>
      <c r="Y25" s="38"/>
      <c r="Z25" s="38"/>
      <c r="AA25" s="38"/>
      <c r="AB25" s="38"/>
      <c r="AC25" s="38"/>
      <c r="AD25" s="38"/>
      <c r="AE25" s="38"/>
    </row>
    <row r="26" s="2" customFormat="1" ht="18" customHeight="1">
      <c r="A26" s="38"/>
      <c r="B26" s="39"/>
      <c r="C26" s="38"/>
      <c r="D26" s="38"/>
      <c r="E26" s="27" t="str">
        <f>IF('Rekapitulace stavby'!E20="","",'Rekapitulace stavby'!E20)</f>
        <v xml:space="preserve"> </v>
      </c>
      <c r="F26" s="38"/>
      <c r="G26" s="38"/>
      <c r="H26" s="38"/>
      <c r="I26" s="32" t="s">
        <v>27</v>
      </c>
      <c r="J26" s="27" t="str">
        <f>IF('Rekapitulace stavby'!AN20="","",'Rekapitulace stavby'!AN20)</f>
        <v/>
      </c>
      <c r="K26" s="38"/>
      <c r="L26" s="55"/>
      <c r="S26" s="38"/>
      <c r="T26" s="38"/>
      <c r="U26" s="38"/>
      <c r="V26" s="38"/>
      <c r="W26" s="38"/>
      <c r="X26" s="38"/>
      <c r="Y26" s="38"/>
      <c r="Z26" s="38"/>
      <c r="AA26" s="38"/>
      <c r="AB26" s="38"/>
      <c r="AC26" s="38"/>
      <c r="AD26" s="38"/>
      <c r="AE26" s="38"/>
    </row>
    <row r="27" s="2" customFormat="1" ht="6.96" customHeight="1">
      <c r="A27" s="38"/>
      <c r="B27" s="39"/>
      <c r="C27" s="38"/>
      <c r="D27" s="38"/>
      <c r="E27" s="38"/>
      <c r="F27" s="38"/>
      <c r="G27" s="38"/>
      <c r="H27" s="38"/>
      <c r="I27" s="38"/>
      <c r="J27" s="38"/>
      <c r="K27" s="38"/>
      <c r="L27" s="55"/>
      <c r="S27" s="38"/>
      <c r="T27" s="38"/>
      <c r="U27" s="38"/>
      <c r="V27" s="38"/>
      <c r="W27" s="38"/>
      <c r="X27" s="38"/>
      <c r="Y27" s="38"/>
      <c r="Z27" s="38"/>
      <c r="AA27" s="38"/>
      <c r="AB27" s="38"/>
      <c r="AC27" s="38"/>
      <c r="AD27" s="38"/>
      <c r="AE27" s="38"/>
    </row>
    <row r="28" s="2" customFormat="1" ht="12" customHeight="1">
      <c r="A28" s="38"/>
      <c r="B28" s="39"/>
      <c r="C28" s="38"/>
      <c r="D28" s="32" t="s">
        <v>37</v>
      </c>
      <c r="E28" s="38"/>
      <c r="F28" s="38"/>
      <c r="G28" s="38"/>
      <c r="H28" s="38"/>
      <c r="I28" s="38"/>
      <c r="J28" s="38"/>
      <c r="K28" s="38"/>
      <c r="L28" s="55"/>
      <c r="S28" s="38"/>
      <c r="T28" s="38"/>
      <c r="U28" s="38"/>
      <c r="V28" s="38"/>
      <c r="W28" s="38"/>
      <c r="X28" s="38"/>
      <c r="Y28" s="38"/>
      <c r="Z28" s="38"/>
      <c r="AA28" s="38"/>
      <c r="AB28" s="38"/>
      <c r="AC28" s="38"/>
      <c r="AD28" s="38"/>
      <c r="AE28" s="38"/>
    </row>
    <row r="29" s="8" customFormat="1" ht="16.5" customHeight="1">
      <c r="A29" s="130"/>
      <c r="B29" s="131"/>
      <c r="C29" s="130"/>
      <c r="D29" s="130"/>
      <c r="E29" s="36" t="s">
        <v>1</v>
      </c>
      <c r="F29" s="36"/>
      <c r="G29" s="36"/>
      <c r="H29" s="36"/>
      <c r="I29" s="130"/>
      <c r="J29" s="130"/>
      <c r="K29" s="130"/>
      <c r="L29" s="132"/>
      <c r="S29" s="130"/>
      <c r="T29" s="130"/>
      <c r="U29" s="130"/>
      <c r="V29" s="130"/>
      <c r="W29" s="130"/>
      <c r="X29" s="130"/>
      <c r="Y29" s="130"/>
      <c r="Z29" s="130"/>
      <c r="AA29" s="130"/>
      <c r="AB29" s="130"/>
      <c r="AC29" s="130"/>
      <c r="AD29" s="130"/>
      <c r="AE29" s="130"/>
    </row>
    <row r="30" s="2" customFormat="1" ht="6.96" customHeight="1">
      <c r="A30" s="38"/>
      <c r="B30" s="39"/>
      <c r="C30" s="38"/>
      <c r="D30" s="38"/>
      <c r="E30" s="38"/>
      <c r="F30" s="38"/>
      <c r="G30" s="38"/>
      <c r="H30" s="38"/>
      <c r="I30" s="38"/>
      <c r="J30" s="38"/>
      <c r="K30" s="38"/>
      <c r="L30" s="55"/>
      <c r="S30" s="38"/>
      <c r="T30" s="38"/>
      <c r="U30" s="38"/>
      <c r="V30" s="38"/>
      <c r="W30" s="38"/>
      <c r="X30" s="38"/>
      <c r="Y30" s="38"/>
      <c r="Z30" s="38"/>
      <c r="AA30" s="38"/>
      <c r="AB30" s="38"/>
      <c r="AC30" s="38"/>
      <c r="AD30" s="38"/>
      <c r="AE30" s="38"/>
    </row>
    <row r="31" s="2" customFormat="1" ht="6.96" customHeight="1">
      <c r="A31" s="38"/>
      <c r="B31" s="39"/>
      <c r="C31" s="38"/>
      <c r="D31" s="90"/>
      <c r="E31" s="90"/>
      <c r="F31" s="90"/>
      <c r="G31" s="90"/>
      <c r="H31" s="90"/>
      <c r="I31" s="90"/>
      <c r="J31" s="90"/>
      <c r="K31" s="90"/>
      <c r="L31" s="55"/>
      <c r="S31" s="38"/>
      <c r="T31" s="38"/>
      <c r="U31" s="38"/>
      <c r="V31" s="38"/>
      <c r="W31" s="38"/>
      <c r="X31" s="38"/>
      <c r="Y31" s="38"/>
      <c r="Z31" s="38"/>
      <c r="AA31" s="38"/>
      <c r="AB31" s="38"/>
      <c r="AC31" s="38"/>
      <c r="AD31" s="38"/>
      <c r="AE31" s="38"/>
    </row>
    <row r="32" s="2" customFormat="1" ht="25.44" customHeight="1">
      <c r="A32" s="38"/>
      <c r="B32" s="39"/>
      <c r="C32" s="38"/>
      <c r="D32" s="133" t="s">
        <v>39</v>
      </c>
      <c r="E32" s="38"/>
      <c r="F32" s="38"/>
      <c r="G32" s="38"/>
      <c r="H32" s="38"/>
      <c r="I32" s="38"/>
      <c r="J32" s="96">
        <f>ROUND(J123, 2)</f>
        <v>0</v>
      </c>
      <c r="K32" s="38"/>
      <c r="L32" s="55"/>
      <c r="S32" s="38"/>
      <c r="T32" s="38"/>
      <c r="U32" s="38"/>
      <c r="V32" s="38"/>
      <c r="W32" s="38"/>
      <c r="X32" s="38"/>
      <c r="Y32" s="38"/>
      <c r="Z32" s="38"/>
      <c r="AA32" s="38"/>
      <c r="AB32" s="38"/>
      <c r="AC32" s="38"/>
      <c r="AD32" s="38"/>
      <c r="AE32" s="38"/>
    </row>
    <row r="33" s="2" customFormat="1" ht="6.96" customHeight="1">
      <c r="A33" s="38"/>
      <c r="B33" s="39"/>
      <c r="C33" s="38"/>
      <c r="D33" s="90"/>
      <c r="E33" s="90"/>
      <c r="F33" s="90"/>
      <c r="G33" s="90"/>
      <c r="H33" s="90"/>
      <c r="I33" s="90"/>
      <c r="J33" s="90"/>
      <c r="K33" s="90"/>
      <c r="L33" s="55"/>
      <c r="S33" s="38"/>
      <c r="T33" s="38"/>
      <c r="U33" s="38"/>
      <c r="V33" s="38"/>
      <c r="W33" s="38"/>
      <c r="X33" s="38"/>
      <c r="Y33" s="38"/>
      <c r="Z33" s="38"/>
      <c r="AA33" s="38"/>
      <c r="AB33" s="38"/>
      <c r="AC33" s="38"/>
      <c r="AD33" s="38"/>
      <c r="AE33" s="38"/>
    </row>
    <row r="34" s="2" customFormat="1" ht="14.4" customHeight="1">
      <c r="A34" s="38"/>
      <c r="B34" s="39"/>
      <c r="C34" s="38"/>
      <c r="D34" s="38"/>
      <c r="E34" s="38"/>
      <c r="F34" s="43" t="s">
        <v>41</v>
      </c>
      <c r="G34" s="38"/>
      <c r="H34" s="38"/>
      <c r="I34" s="43" t="s">
        <v>40</v>
      </c>
      <c r="J34" s="43" t="s">
        <v>42</v>
      </c>
      <c r="K34" s="38"/>
      <c r="L34" s="55"/>
      <c r="S34" s="38"/>
      <c r="T34" s="38"/>
      <c r="U34" s="38"/>
      <c r="V34" s="38"/>
      <c r="W34" s="38"/>
      <c r="X34" s="38"/>
      <c r="Y34" s="38"/>
      <c r="Z34" s="38"/>
      <c r="AA34" s="38"/>
      <c r="AB34" s="38"/>
      <c r="AC34" s="38"/>
      <c r="AD34" s="38"/>
      <c r="AE34" s="38"/>
    </row>
    <row r="35" s="2" customFormat="1" ht="14.4" customHeight="1">
      <c r="A35" s="38"/>
      <c r="B35" s="39"/>
      <c r="C35" s="38"/>
      <c r="D35" s="134" t="s">
        <v>43</v>
      </c>
      <c r="E35" s="32" t="s">
        <v>44</v>
      </c>
      <c r="F35" s="135">
        <f>ROUND((SUM(BE123:BE181)),  2)</f>
        <v>0</v>
      </c>
      <c r="G35" s="38"/>
      <c r="H35" s="38"/>
      <c r="I35" s="136">
        <v>0.20999999999999999</v>
      </c>
      <c r="J35" s="135">
        <f>ROUND(((SUM(BE123:BE181))*I35),  2)</f>
        <v>0</v>
      </c>
      <c r="K35" s="38"/>
      <c r="L35" s="55"/>
      <c r="S35" s="38"/>
      <c r="T35" s="38"/>
      <c r="U35" s="38"/>
      <c r="V35" s="38"/>
      <c r="W35" s="38"/>
      <c r="X35" s="38"/>
      <c r="Y35" s="38"/>
      <c r="Z35" s="38"/>
      <c r="AA35" s="38"/>
      <c r="AB35" s="38"/>
      <c r="AC35" s="38"/>
      <c r="AD35" s="38"/>
      <c r="AE35" s="38"/>
    </row>
    <row r="36" s="2" customFormat="1" ht="14.4" customHeight="1">
      <c r="A36" s="38"/>
      <c r="B36" s="39"/>
      <c r="C36" s="38"/>
      <c r="D36" s="38"/>
      <c r="E36" s="32" t="s">
        <v>45</v>
      </c>
      <c r="F36" s="135">
        <f>ROUND((SUM(BF123:BF181)),  2)</f>
        <v>0</v>
      </c>
      <c r="G36" s="38"/>
      <c r="H36" s="38"/>
      <c r="I36" s="136">
        <v>0.14999999999999999</v>
      </c>
      <c r="J36" s="135">
        <f>ROUND(((SUM(BF123:BF181))*I36),  2)</f>
        <v>0</v>
      </c>
      <c r="K36" s="38"/>
      <c r="L36" s="55"/>
      <c r="S36" s="38"/>
      <c r="T36" s="38"/>
      <c r="U36" s="38"/>
      <c r="V36" s="38"/>
      <c r="W36" s="38"/>
      <c r="X36" s="38"/>
      <c r="Y36" s="38"/>
      <c r="Z36" s="38"/>
      <c r="AA36" s="38"/>
      <c r="AB36" s="38"/>
      <c r="AC36" s="38"/>
      <c r="AD36" s="38"/>
      <c r="AE36" s="38"/>
    </row>
    <row r="37" hidden="1" s="2" customFormat="1" ht="14.4" customHeight="1">
      <c r="A37" s="38"/>
      <c r="B37" s="39"/>
      <c r="C37" s="38"/>
      <c r="D37" s="38"/>
      <c r="E37" s="32" t="s">
        <v>46</v>
      </c>
      <c r="F37" s="135">
        <f>ROUND((SUM(BG123:BG181)),  2)</f>
        <v>0</v>
      </c>
      <c r="G37" s="38"/>
      <c r="H37" s="38"/>
      <c r="I37" s="136">
        <v>0.20999999999999999</v>
      </c>
      <c r="J37" s="135">
        <f>0</f>
        <v>0</v>
      </c>
      <c r="K37" s="38"/>
      <c r="L37" s="55"/>
      <c r="S37" s="38"/>
      <c r="T37" s="38"/>
      <c r="U37" s="38"/>
      <c r="V37" s="38"/>
      <c r="W37" s="38"/>
      <c r="X37" s="38"/>
      <c r="Y37" s="38"/>
      <c r="Z37" s="38"/>
      <c r="AA37" s="38"/>
      <c r="AB37" s="38"/>
      <c r="AC37" s="38"/>
      <c r="AD37" s="38"/>
      <c r="AE37" s="38"/>
    </row>
    <row r="38" hidden="1" s="2" customFormat="1" ht="14.4" customHeight="1">
      <c r="A38" s="38"/>
      <c r="B38" s="39"/>
      <c r="C38" s="38"/>
      <c r="D38" s="38"/>
      <c r="E38" s="32" t="s">
        <v>47</v>
      </c>
      <c r="F38" s="135">
        <f>ROUND((SUM(BH123:BH181)),  2)</f>
        <v>0</v>
      </c>
      <c r="G38" s="38"/>
      <c r="H38" s="38"/>
      <c r="I38" s="136">
        <v>0.14999999999999999</v>
      </c>
      <c r="J38" s="135">
        <f>0</f>
        <v>0</v>
      </c>
      <c r="K38" s="38"/>
      <c r="L38" s="55"/>
      <c r="S38" s="38"/>
      <c r="T38" s="38"/>
      <c r="U38" s="38"/>
      <c r="V38" s="38"/>
      <c r="W38" s="38"/>
      <c r="X38" s="38"/>
      <c r="Y38" s="38"/>
      <c r="Z38" s="38"/>
      <c r="AA38" s="38"/>
      <c r="AB38" s="38"/>
      <c r="AC38" s="38"/>
      <c r="AD38" s="38"/>
      <c r="AE38" s="38"/>
    </row>
    <row r="39" hidden="1" s="2" customFormat="1" ht="14.4" customHeight="1">
      <c r="A39" s="38"/>
      <c r="B39" s="39"/>
      <c r="C39" s="38"/>
      <c r="D39" s="38"/>
      <c r="E39" s="32" t="s">
        <v>48</v>
      </c>
      <c r="F39" s="135">
        <f>ROUND((SUM(BI123:BI181)),  2)</f>
        <v>0</v>
      </c>
      <c r="G39" s="38"/>
      <c r="H39" s="38"/>
      <c r="I39" s="136">
        <v>0</v>
      </c>
      <c r="J39" s="135">
        <f>0</f>
        <v>0</v>
      </c>
      <c r="K39" s="38"/>
      <c r="L39" s="55"/>
      <c r="S39" s="38"/>
      <c r="T39" s="38"/>
      <c r="U39" s="38"/>
      <c r="V39" s="38"/>
      <c r="W39" s="38"/>
      <c r="X39" s="38"/>
      <c r="Y39" s="38"/>
      <c r="Z39" s="38"/>
      <c r="AA39" s="38"/>
      <c r="AB39" s="38"/>
      <c r="AC39" s="38"/>
      <c r="AD39" s="38"/>
      <c r="AE39" s="38"/>
    </row>
    <row r="40" s="2" customFormat="1" ht="6.96" customHeight="1">
      <c r="A40" s="38"/>
      <c r="B40" s="39"/>
      <c r="C40" s="38"/>
      <c r="D40" s="38"/>
      <c r="E40" s="38"/>
      <c r="F40" s="38"/>
      <c r="G40" s="38"/>
      <c r="H40" s="38"/>
      <c r="I40" s="38"/>
      <c r="J40" s="38"/>
      <c r="K40" s="38"/>
      <c r="L40" s="55"/>
      <c r="S40" s="38"/>
      <c r="T40" s="38"/>
      <c r="U40" s="38"/>
      <c r="V40" s="38"/>
      <c r="W40" s="38"/>
      <c r="X40" s="38"/>
      <c r="Y40" s="38"/>
      <c r="Z40" s="38"/>
      <c r="AA40" s="38"/>
      <c r="AB40" s="38"/>
      <c r="AC40" s="38"/>
      <c r="AD40" s="38"/>
      <c r="AE40" s="38"/>
    </row>
    <row r="41" s="2" customFormat="1" ht="25.44" customHeight="1">
      <c r="A41" s="38"/>
      <c r="B41" s="39"/>
      <c r="C41" s="137"/>
      <c r="D41" s="138" t="s">
        <v>49</v>
      </c>
      <c r="E41" s="81"/>
      <c r="F41" s="81"/>
      <c r="G41" s="139" t="s">
        <v>50</v>
      </c>
      <c r="H41" s="140" t="s">
        <v>51</v>
      </c>
      <c r="I41" s="81"/>
      <c r="J41" s="141">
        <f>SUM(J32:J39)</f>
        <v>0</v>
      </c>
      <c r="K41" s="142"/>
      <c r="L41" s="55"/>
      <c r="S41" s="38"/>
      <c r="T41" s="38"/>
      <c r="U41" s="38"/>
      <c r="V41" s="38"/>
      <c r="W41" s="38"/>
      <c r="X41" s="38"/>
      <c r="Y41" s="38"/>
      <c r="Z41" s="38"/>
      <c r="AA41" s="38"/>
      <c r="AB41" s="38"/>
      <c r="AC41" s="38"/>
      <c r="AD41" s="38"/>
      <c r="AE41" s="38"/>
    </row>
    <row r="42" s="2" customFormat="1" ht="14.4" customHeight="1">
      <c r="A42" s="38"/>
      <c r="B42" s="39"/>
      <c r="C42" s="38"/>
      <c r="D42" s="38"/>
      <c r="E42" s="38"/>
      <c r="F42" s="38"/>
      <c r="G42" s="38"/>
      <c r="H42" s="38"/>
      <c r="I42" s="38"/>
      <c r="J42" s="38"/>
      <c r="K42" s="38"/>
      <c r="L42" s="55"/>
      <c r="S42" s="38"/>
      <c r="T42" s="38"/>
      <c r="U42" s="38"/>
      <c r="V42" s="38"/>
      <c r="W42" s="38"/>
      <c r="X42" s="38"/>
      <c r="Y42" s="38"/>
      <c r="Z42" s="38"/>
      <c r="AA42" s="38"/>
      <c r="AB42" s="38"/>
      <c r="AC42" s="38"/>
      <c r="AD42" s="38"/>
      <c r="AE42" s="38"/>
    </row>
    <row r="43" s="1" customFormat="1" ht="14.4" customHeight="1">
      <c r="B43" s="22"/>
      <c r="L43" s="22"/>
    </row>
    <row r="44" s="1" customFormat="1" ht="14.4" customHeight="1">
      <c r="B44" s="22"/>
      <c r="L44" s="22"/>
    </row>
    <row r="45" s="1" customFormat="1" ht="14.4" customHeight="1">
      <c r="B45" s="22"/>
      <c r="L45" s="22"/>
    </row>
    <row r="46" s="1" customFormat="1" ht="14.4" customHeight="1">
      <c r="B46" s="22"/>
      <c r="L46" s="22"/>
    </row>
    <row r="47" s="1" customFormat="1" ht="14.4" customHeight="1">
      <c r="B47" s="22"/>
      <c r="L47" s="22"/>
    </row>
    <row r="48" s="1" customFormat="1" ht="14.4" customHeight="1">
      <c r="B48" s="22"/>
      <c r="L48" s="22"/>
    </row>
    <row r="49" s="1" customFormat="1" ht="14.4" customHeight="1">
      <c r="B49" s="22"/>
      <c r="L49" s="22"/>
    </row>
    <row r="50" s="2" customFormat="1" ht="14.4" customHeight="1">
      <c r="B50" s="55"/>
      <c r="D50" s="56" t="s">
        <v>52</v>
      </c>
      <c r="E50" s="57"/>
      <c r="F50" s="57"/>
      <c r="G50" s="56" t="s">
        <v>53</v>
      </c>
      <c r="H50" s="57"/>
      <c r="I50" s="57"/>
      <c r="J50" s="57"/>
      <c r="K50" s="57"/>
      <c r="L50" s="55"/>
    </row>
    <row r="51">
      <c r="B51" s="22"/>
      <c r="L51" s="22"/>
    </row>
    <row r="52">
      <c r="B52" s="22"/>
      <c r="L52" s="22"/>
    </row>
    <row r="53">
      <c r="B53" s="22"/>
      <c r="L53" s="22"/>
    </row>
    <row r="54">
      <c r="B54" s="22"/>
      <c r="L54" s="22"/>
    </row>
    <row r="55">
      <c r="B55" s="22"/>
      <c r="L55" s="22"/>
    </row>
    <row r="56">
      <c r="B56" s="22"/>
      <c r="L56" s="22"/>
    </row>
    <row r="57">
      <c r="B57" s="22"/>
      <c r="L57" s="22"/>
    </row>
    <row r="58">
      <c r="B58" s="22"/>
      <c r="L58" s="22"/>
    </row>
    <row r="59">
      <c r="B59" s="22"/>
      <c r="L59" s="22"/>
    </row>
    <row r="60">
      <c r="B60" s="22"/>
      <c r="L60" s="22"/>
    </row>
    <row r="61" s="2" customFormat="1">
      <c r="A61" s="38"/>
      <c r="B61" s="39"/>
      <c r="C61" s="38"/>
      <c r="D61" s="58" t="s">
        <v>54</v>
      </c>
      <c r="E61" s="41"/>
      <c r="F61" s="143" t="s">
        <v>55</v>
      </c>
      <c r="G61" s="58" t="s">
        <v>54</v>
      </c>
      <c r="H61" s="41"/>
      <c r="I61" s="41"/>
      <c r="J61" s="144" t="s">
        <v>55</v>
      </c>
      <c r="K61" s="41"/>
      <c r="L61" s="55"/>
      <c r="S61" s="38"/>
      <c r="T61" s="38"/>
      <c r="U61" s="38"/>
      <c r="V61" s="38"/>
      <c r="W61" s="38"/>
      <c r="X61" s="38"/>
      <c r="Y61" s="38"/>
      <c r="Z61" s="38"/>
      <c r="AA61" s="38"/>
      <c r="AB61" s="38"/>
      <c r="AC61" s="38"/>
      <c r="AD61" s="38"/>
      <c r="AE61" s="38"/>
    </row>
    <row r="62">
      <c r="B62" s="22"/>
      <c r="L62" s="22"/>
    </row>
    <row r="63">
      <c r="B63" s="22"/>
      <c r="L63" s="22"/>
    </row>
    <row r="64">
      <c r="B64" s="22"/>
      <c r="L64" s="22"/>
    </row>
    <row r="65" s="2" customFormat="1">
      <c r="A65" s="38"/>
      <c r="B65" s="39"/>
      <c r="C65" s="38"/>
      <c r="D65" s="56" t="s">
        <v>56</v>
      </c>
      <c r="E65" s="59"/>
      <c r="F65" s="59"/>
      <c r="G65" s="56" t="s">
        <v>57</v>
      </c>
      <c r="H65" s="59"/>
      <c r="I65" s="59"/>
      <c r="J65" s="59"/>
      <c r="K65" s="59"/>
      <c r="L65" s="55"/>
      <c r="S65" s="38"/>
      <c r="T65" s="38"/>
      <c r="U65" s="38"/>
      <c r="V65" s="38"/>
      <c r="W65" s="38"/>
      <c r="X65" s="38"/>
      <c r="Y65" s="38"/>
      <c r="Z65" s="38"/>
      <c r="AA65" s="38"/>
      <c r="AB65" s="38"/>
      <c r="AC65" s="38"/>
      <c r="AD65" s="38"/>
      <c r="AE65" s="38"/>
    </row>
    <row r="66">
      <c r="B66" s="22"/>
      <c r="L66" s="22"/>
    </row>
    <row r="67">
      <c r="B67" s="22"/>
      <c r="L67" s="22"/>
    </row>
    <row r="68">
      <c r="B68" s="22"/>
      <c r="L68" s="22"/>
    </row>
    <row r="69">
      <c r="B69" s="22"/>
      <c r="L69" s="22"/>
    </row>
    <row r="70">
      <c r="B70" s="22"/>
      <c r="L70" s="22"/>
    </row>
    <row r="71">
      <c r="B71" s="22"/>
      <c r="L71" s="22"/>
    </row>
    <row r="72">
      <c r="B72" s="22"/>
      <c r="L72" s="22"/>
    </row>
    <row r="73">
      <c r="B73" s="22"/>
      <c r="L73" s="22"/>
    </row>
    <row r="74">
      <c r="B74" s="22"/>
      <c r="L74" s="22"/>
    </row>
    <row r="75">
      <c r="B75" s="22"/>
      <c r="L75" s="22"/>
    </row>
    <row r="76" s="2" customFormat="1">
      <c r="A76" s="38"/>
      <c r="B76" s="39"/>
      <c r="C76" s="38"/>
      <c r="D76" s="58" t="s">
        <v>54</v>
      </c>
      <c r="E76" s="41"/>
      <c r="F76" s="143" t="s">
        <v>55</v>
      </c>
      <c r="G76" s="58" t="s">
        <v>54</v>
      </c>
      <c r="H76" s="41"/>
      <c r="I76" s="41"/>
      <c r="J76" s="144" t="s">
        <v>55</v>
      </c>
      <c r="K76" s="41"/>
      <c r="L76" s="55"/>
      <c r="S76" s="38"/>
      <c r="T76" s="38"/>
      <c r="U76" s="38"/>
      <c r="V76" s="38"/>
      <c r="W76" s="38"/>
      <c r="X76" s="38"/>
      <c r="Y76" s="38"/>
      <c r="Z76" s="38"/>
      <c r="AA76" s="38"/>
      <c r="AB76" s="38"/>
      <c r="AC76" s="38"/>
      <c r="AD76" s="38"/>
      <c r="AE76" s="38"/>
    </row>
    <row r="77" s="2" customFormat="1" ht="14.4" customHeight="1">
      <c r="A77" s="38"/>
      <c r="B77" s="60"/>
      <c r="C77" s="61"/>
      <c r="D77" s="61"/>
      <c r="E77" s="61"/>
      <c r="F77" s="61"/>
      <c r="G77" s="61"/>
      <c r="H77" s="61"/>
      <c r="I77" s="61"/>
      <c r="J77" s="61"/>
      <c r="K77" s="61"/>
      <c r="L77" s="55"/>
      <c r="S77" s="38"/>
      <c r="T77" s="38"/>
      <c r="U77" s="38"/>
      <c r="V77" s="38"/>
      <c r="W77" s="38"/>
      <c r="X77" s="38"/>
      <c r="Y77" s="38"/>
      <c r="Z77" s="38"/>
      <c r="AA77" s="38"/>
      <c r="AB77" s="38"/>
      <c r="AC77" s="38"/>
      <c r="AD77" s="38"/>
      <c r="AE77" s="38"/>
    </row>
    <row r="81" s="2" customFormat="1" ht="6.96" customHeight="1">
      <c r="A81" s="38"/>
      <c r="B81" s="62"/>
      <c r="C81" s="63"/>
      <c r="D81" s="63"/>
      <c r="E81" s="63"/>
      <c r="F81" s="63"/>
      <c r="G81" s="63"/>
      <c r="H81" s="63"/>
      <c r="I81" s="63"/>
      <c r="J81" s="63"/>
      <c r="K81" s="63"/>
      <c r="L81" s="55"/>
      <c r="S81" s="38"/>
      <c r="T81" s="38"/>
      <c r="U81" s="38"/>
      <c r="V81" s="38"/>
      <c r="W81" s="38"/>
      <c r="X81" s="38"/>
      <c r="Y81" s="38"/>
      <c r="Z81" s="38"/>
      <c r="AA81" s="38"/>
      <c r="AB81" s="38"/>
      <c r="AC81" s="38"/>
      <c r="AD81" s="38"/>
      <c r="AE81" s="38"/>
    </row>
    <row r="82" s="2" customFormat="1" ht="24.96" customHeight="1">
      <c r="A82" s="38"/>
      <c r="B82" s="39"/>
      <c r="C82" s="23" t="s">
        <v>176</v>
      </c>
      <c r="D82" s="38"/>
      <c r="E82" s="38"/>
      <c r="F82" s="38"/>
      <c r="G82" s="38"/>
      <c r="H82" s="38"/>
      <c r="I82" s="38"/>
      <c r="J82" s="38"/>
      <c r="K82" s="38"/>
      <c r="L82" s="55"/>
      <c r="S82" s="38"/>
      <c r="T82" s="38"/>
      <c r="U82" s="38"/>
      <c r="V82" s="38"/>
      <c r="W82" s="38"/>
      <c r="X82" s="38"/>
      <c r="Y82" s="38"/>
      <c r="Z82" s="38"/>
      <c r="AA82" s="38"/>
      <c r="AB82" s="38"/>
      <c r="AC82" s="38"/>
      <c r="AD82" s="38"/>
      <c r="AE82" s="38"/>
    </row>
    <row r="83" s="2" customFormat="1" ht="6.96" customHeight="1">
      <c r="A83" s="38"/>
      <c r="B83" s="39"/>
      <c r="C83" s="38"/>
      <c r="D83" s="38"/>
      <c r="E83" s="38"/>
      <c r="F83" s="38"/>
      <c r="G83" s="38"/>
      <c r="H83" s="38"/>
      <c r="I83" s="38"/>
      <c r="J83" s="38"/>
      <c r="K83" s="38"/>
      <c r="L83" s="55"/>
      <c r="S83" s="38"/>
      <c r="T83" s="38"/>
      <c r="U83" s="38"/>
      <c r="V83" s="38"/>
      <c r="W83" s="38"/>
      <c r="X83" s="38"/>
      <c r="Y83" s="38"/>
      <c r="Z83" s="38"/>
      <c r="AA83" s="38"/>
      <c r="AB83" s="38"/>
      <c r="AC83" s="38"/>
      <c r="AD83" s="38"/>
      <c r="AE83" s="38"/>
    </row>
    <row r="84" s="2" customFormat="1" ht="12" customHeight="1">
      <c r="A84" s="38"/>
      <c r="B84" s="39"/>
      <c r="C84" s="32" t="s">
        <v>15</v>
      </c>
      <c r="D84" s="38"/>
      <c r="E84" s="38"/>
      <c r="F84" s="38"/>
      <c r="G84" s="38"/>
      <c r="H84" s="38"/>
      <c r="I84" s="38"/>
      <c r="J84" s="38"/>
      <c r="K84" s="38"/>
      <c r="L84" s="55"/>
      <c r="S84" s="38"/>
      <c r="T84" s="38"/>
      <c r="U84" s="38"/>
      <c r="V84" s="38"/>
      <c r="W84" s="38"/>
      <c r="X84" s="38"/>
      <c r="Y84" s="38"/>
      <c r="Z84" s="38"/>
      <c r="AA84" s="38"/>
      <c r="AB84" s="38"/>
      <c r="AC84" s="38"/>
      <c r="AD84" s="38"/>
      <c r="AE84" s="38"/>
    </row>
    <row r="85" s="2" customFormat="1" ht="16.5" customHeight="1">
      <c r="A85" s="38"/>
      <c r="B85" s="39"/>
      <c r="C85" s="38"/>
      <c r="D85" s="38"/>
      <c r="E85" s="129" t="str">
        <f>E7</f>
        <v>SN Žireč</v>
      </c>
      <c r="F85" s="32"/>
      <c r="G85" s="32"/>
      <c r="H85" s="32"/>
      <c r="I85" s="38"/>
      <c r="J85" s="38"/>
      <c r="K85" s="38"/>
      <c r="L85" s="55"/>
      <c r="S85" s="38"/>
      <c r="T85" s="38"/>
      <c r="U85" s="38"/>
      <c r="V85" s="38"/>
      <c r="W85" s="38"/>
      <c r="X85" s="38"/>
      <c r="Y85" s="38"/>
      <c r="Z85" s="38"/>
      <c r="AA85" s="38"/>
      <c r="AB85" s="38"/>
      <c r="AC85" s="38"/>
      <c r="AD85" s="38"/>
      <c r="AE85" s="38"/>
    </row>
    <row r="86" s="1" customFormat="1" ht="12" customHeight="1">
      <c r="B86" s="22"/>
      <c r="C86" s="32" t="s">
        <v>171</v>
      </c>
      <c r="L86" s="22"/>
    </row>
    <row r="87" s="2" customFormat="1" ht="16.5" customHeight="1">
      <c r="A87" s="38"/>
      <c r="B87" s="39"/>
      <c r="C87" s="38"/>
      <c r="D87" s="38"/>
      <c r="E87" s="129" t="s">
        <v>1181</v>
      </c>
      <c r="F87" s="38"/>
      <c r="G87" s="38"/>
      <c r="H87" s="38"/>
      <c r="I87" s="38"/>
      <c r="J87" s="38"/>
      <c r="K87" s="38"/>
      <c r="L87" s="55"/>
      <c r="S87" s="38"/>
      <c r="T87" s="38"/>
      <c r="U87" s="38"/>
      <c r="V87" s="38"/>
      <c r="W87" s="38"/>
      <c r="X87" s="38"/>
      <c r="Y87" s="38"/>
      <c r="Z87" s="38"/>
      <c r="AA87" s="38"/>
      <c r="AB87" s="38"/>
      <c r="AC87" s="38"/>
      <c r="AD87" s="38"/>
      <c r="AE87" s="38"/>
    </row>
    <row r="88" s="2" customFormat="1" ht="12" customHeight="1">
      <c r="A88" s="38"/>
      <c r="B88" s="39"/>
      <c r="C88" s="32" t="s">
        <v>173</v>
      </c>
      <c r="D88" s="38"/>
      <c r="E88" s="38"/>
      <c r="F88" s="38"/>
      <c r="G88" s="38"/>
      <c r="H88" s="38"/>
      <c r="I88" s="38"/>
      <c r="J88" s="38"/>
      <c r="K88" s="38"/>
      <c r="L88" s="55"/>
      <c r="S88" s="38"/>
      <c r="T88" s="38"/>
      <c r="U88" s="38"/>
      <c r="V88" s="38"/>
      <c r="W88" s="38"/>
      <c r="X88" s="38"/>
      <c r="Y88" s="38"/>
      <c r="Z88" s="38"/>
      <c r="AA88" s="38"/>
      <c r="AB88" s="38"/>
      <c r="AC88" s="38"/>
      <c r="AD88" s="38"/>
      <c r="AE88" s="38"/>
    </row>
    <row r="89" s="2" customFormat="1" ht="16.5" customHeight="1">
      <c r="A89" s="38"/>
      <c r="B89" s="39"/>
      <c r="C89" s="38"/>
      <c r="D89" s="38"/>
      <c r="E89" s="67" t="str">
        <f>E11</f>
        <v>SO 04.2 - Rekultivace zemníku</v>
      </c>
      <c r="F89" s="38"/>
      <c r="G89" s="38"/>
      <c r="H89" s="38"/>
      <c r="I89" s="38"/>
      <c r="J89" s="38"/>
      <c r="K89" s="38"/>
      <c r="L89" s="55"/>
      <c r="S89" s="38"/>
      <c r="T89" s="38"/>
      <c r="U89" s="38"/>
      <c r="V89" s="38"/>
      <c r="W89" s="38"/>
      <c r="X89" s="38"/>
      <c r="Y89" s="38"/>
      <c r="Z89" s="38"/>
      <c r="AA89" s="38"/>
      <c r="AB89" s="38"/>
      <c r="AC89" s="38"/>
      <c r="AD89" s="38"/>
      <c r="AE89" s="38"/>
    </row>
    <row r="90" s="2" customFormat="1" ht="6.96" customHeight="1">
      <c r="A90" s="38"/>
      <c r="B90" s="39"/>
      <c r="C90" s="38"/>
      <c r="D90" s="38"/>
      <c r="E90" s="38"/>
      <c r="F90" s="38"/>
      <c r="G90" s="38"/>
      <c r="H90" s="38"/>
      <c r="I90" s="38"/>
      <c r="J90" s="38"/>
      <c r="K90" s="38"/>
      <c r="L90" s="55"/>
      <c r="S90" s="38"/>
      <c r="T90" s="38"/>
      <c r="U90" s="38"/>
      <c r="V90" s="38"/>
      <c r="W90" s="38"/>
      <c r="X90" s="38"/>
      <c r="Y90" s="38"/>
      <c r="Z90" s="38"/>
      <c r="AA90" s="38"/>
      <c r="AB90" s="38"/>
      <c r="AC90" s="38"/>
      <c r="AD90" s="38"/>
      <c r="AE90" s="38"/>
    </row>
    <row r="91" s="2" customFormat="1" ht="12" customHeight="1">
      <c r="A91" s="38"/>
      <c r="B91" s="39"/>
      <c r="C91" s="32" t="s">
        <v>19</v>
      </c>
      <c r="D91" s="38"/>
      <c r="E91" s="38"/>
      <c r="F91" s="27" t="str">
        <f>F14</f>
        <v xml:space="preserve"> </v>
      </c>
      <c r="G91" s="38"/>
      <c r="H91" s="38"/>
      <c r="I91" s="32" t="s">
        <v>21</v>
      </c>
      <c r="J91" s="69" t="str">
        <f>IF(J14="","",J14)</f>
        <v>17. 12. 2018</v>
      </c>
      <c r="K91" s="38"/>
      <c r="L91" s="55"/>
      <c r="S91" s="38"/>
      <c r="T91" s="38"/>
      <c r="U91" s="38"/>
      <c r="V91" s="38"/>
      <c r="W91" s="38"/>
      <c r="X91" s="38"/>
      <c r="Y91" s="38"/>
      <c r="Z91" s="38"/>
      <c r="AA91" s="38"/>
      <c r="AB91" s="38"/>
      <c r="AC91" s="38"/>
      <c r="AD91" s="38"/>
      <c r="AE91" s="38"/>
    </row>
    <row r="92" s="2" customFormat="1" ht="6.96" customHeight="1">
      <c r="A92" s="38"/>
      <c r="B92" s="39"/>
      <c r="C92" s="38"/>
      <c r="D92" s="38"/>
      <c r="E92" s="38"/>
      <c r="F92" s="38"/>
      <c r="G92" s="38"/>
      <c r="H92" s="38"/>
      <c r="I92" s="38"/>
      <c r="J92" s="38"/>
      <c r="K92" s="38"/>
      <c r="L92" s="55"/>
      <c r="S92" s="38"/>
      <c r="T92" s="38"/>
      <c r="U92" s="38"/>
      <c r="V92" s="38"/>
      <c r="W92" s="38"/>
      <c r="X92" s="38"/>
      <c r="Y92" s="38"/>
      <c r="Z92" s="38"/>
      <c r="AA92" s="38"/>
      <c r="AB92" s="38"/>
      <c r="AC92" s="38"/>
      <c r="AD92" s="38"/>
      <c r="AE92" s="38"/>
    </row>
    <row r="93" s="2" customFormat="1" ht="25.65" customHeight="1">
      <c r="A93" s="38"/>
      <c r="B93" s="39"/>
      <c r="C93" s="32" t="s">
        <v>23</v>
      </c>
      <c r="D93" s="38"/>
      <c r="E93" s="38"/>
      <c r="F93" s="27" t="str">
        <f>E17</f>
        <v>Povodí Labe, státní podnik</v>
      </c>
      <c r="G93" s="38"/>
      <c r="H93" s="38"/>
      <c r="I93" s="32" t="s">
        <v>31</v>
      </c>
      <c r="J93" s="36" t="str">
        <f>E23</f>
        <v>Sweco Hydroprojekt a.s.</v>
      </c>
      <c r="K93" s="38"/>
      <c r="L93" s="55"/>
      <c r="S93" s="38"/>
      <c r="T93" s="38"/>
      <c r="U93" s="38"/>
      <c r="V93" s="38"/>
      <c r="W93" s="38"/>
      <c r="X93" s="38"/>
      <c r="Y93" s="38"/>
      <c r="Z93" s="38"/>
      <c r="AA93" s="38"/>
      <c r="AB93" s="38"/>
      <c r="AC93" s="38"/>
      <c r="AD93" s="38"/>
      <c r="AE93" s="38"/>
    </row>
    <row r="94" s="2" customFormat="1" ht="15.15" customHeight="1">
      <c r="A94" s="38"/>
      <c r="B94" s="39"/>
      <c r="C94" s="32" t="s">
        <v>29</v>
      </c>
      <c r="D94" s="38"/>
      <c r="E94" s="38"/>
      <c r="F94" s="27" t="str">
        <f>IF(E20="","",E20)</f>
        <v>Vyplň údaj</v>
      </c>
      <c r="G94" s="38"/>
      <c r="H94" s="38"/>
      <c r="I94" s="32" t="s">
        <v>36</v>
      </c>
      <c r="J94" s="36" t="str">
        <f>E26</f>
        <v xml:space="preserve"> </v>
      </c>
      <c r="K94" s="38"/>
      <c r="L94" s="55"/>
      <c r="S94" s="38"/>
      <c r="T94" s="38"/>
      <c r="U94" s="38"/>
      <c r="V94" s="38"/>
      <c r="W94" s="38"/>
      <c r="X94" s="38"/>
      <c r="Y94" s="38"/>
      <c r="Z94" s="38"/>
      <c r="AA94" s="38"/>
      <c r="AB94" s="38"/>
      <c r="AC94" s="38"/>
      <c r="AD94" s="38"/>
      <c r="AE94" s="38"/>
    </row>
    <row r="95" s="2" customFormat="1" ht="10.32" customHeight="1">
      <c r="A95" s="38"/>
      <c r="B95" s="39"/>
      <c r="C95" s="38"/>
      <c r="D95" s="38"/>
      <c r="E95" s="38"/>
      <c r="F95" s="38"/>
      <c r="G95" s="38"/>
      <c r="H95" s="38"/>
      <c r="I95" s="38"/>
      <c r="J95" s="38"/>
      <c r="K95" s="38"/>
      <c r="L95" s="55"/>
      <c r="S95" s="38"/>
      <c r="T95" s="38"/>
      <c r="U95" s="38"/>
      <c r="V95" s="38"/>
      <c r="W95" s="38"/>
      <c r="X95" s="38"/>
      <c r="Y95" s="38"/>
      <c r="Z95" s="38"/>
      <c r="AA95" s="38"/>
      <c r="AB95" s="38"/>
      <c r="AC95" s="38"/>
      <c r="AD95" s="38"/>
      <c r="AE95" s="38"/>
    </row>
    <row r="96" s="2" customFormat="1" ht="29.28" customHeight="1">
      <c r="A96" s="38"/>
      <c r="B96" s="39"/>
      <c r="C96" s="145" t="s">
        <v>177</v>
      </c>
      <c r="D96" s="137"/>
      <c r="E96" s="137"/>
      <c r="F96" s="137"/>
      <c r="G96" s="137"/>
      <c r="H96" s="137"/>
      <c r="I96" s="137"/>
      <c r="J96" s="146" t="s">
        <v>178</v>
      </c>
      <c r="K96" s="137"/>
      <c r="L96" s="55"/>
      <c r="S96" s="38"/>
      <c r="T96" s="38"/>
      <c r="U96" s="38"/>
      <c r="V96" s="38"/>
      <c r="W96" s="38"/>
      <c r="X96" s="38"/>
      <c r="Y96" s="38"/>
      <c r="Z96" s="38"/>
      <c r="AA96" s="38"/>
      <c r="AB96" s="38"/>
      <c r="AC96" s="38"/>
      <c r="AD96" s="38"/>
      <c r="AE96" s="38"/>
    </row>
    <row r="97" s="2" customFormat="1" ht="10.32" customHeight="1">
      <c r="A97" s="38"/>
      <c r="B97" s="39"/>
      <c r="C97" s="38"/>
      <c r="D97" s="38"/>
      <c r="E97" s="38"/>
      <c r="F97" s="38"/>
      <c r="G97" s="38"/>
      <c r="H97" s="38"/>
      <c r="I97" s="38"/>
      <c r="J97" s="38"/>
      <c r="K97" s="38"/>
      <c r="L97" s="55"/>
      <c r="S97" s="38"/>
      <c r="T97" s="38"/>
      <c r="U97" s="38"/>
      <c r="V97" s="38"/>
      <c r="W97" s="38"/>
      <c r="X97" s="38"/>
      <c r="Y97" s="38"/>
      <c r="Z97" s="38"/>
      <c r="AA97" s="38"/>
      <c r="AB97" s="38"/>
      <c r="AC97" s="38"/>
      <c r="AD97" s="38"/>
      <c r="AE97" s="38"/>
    </row>
    <row r="98" s="2" customFormat="1" ht="22.8" customHeight="1">
      <c r="A98" s="38"/>
      <c r="B98" s="39"/>
      <c r="C98" s="147" t="s">
        <v>179</v>
      </c>
      <c r="D98" s="38"/>
      <c r="E98" s="38"/>
      <c r="F98" s="38"/>
      <c r="G98" s="38"/>
      <c r="H98" s="38"/>
      <c r="I98" s="38"/>
      <c r="J98" s="96">
        <f>J123</f>
        <v>0</v>
      </c>
      <c r="K98" s="38"/>
      <c r="L98" s="55"/>
      <c r="S98" s="38"/>
      <c r="T98" s="38"/>
      <c r="U98" s="38"/>
      <c r="V98" s="38"/>
      <c r="W98" s="38"/>
      <c r="X98" s="38"/>
      <c r="Y98" s="38"/>
      <c r="Z98" s="38"/>
      <c r="AA98" s="38"/>
      <c r="AB98" s="38"/>
      <c r="AC98" s="38"/>
      <c r="AD98" s="38"/>
      <c r="AE98" s="38"/>
      <c r="AU98" s="19" t="s">
        <v>180</v>
      </c>
    </row>
    <row r="99" s="9" customFormat="1" ht="24.96" customHeight="1">
      <c r="A99" s="9"/>
      <c r="B99" s="148"/>
      <c r="C99" s="9"/>
      <c r="D99" s="149" t="s">
        <v>181</v>
      </c>
      <c r="E99" s="150"/>
      <c r="F99" s="150"/>
      <c r="G99" s="150"/>
      <c r="H99" s="150"/>
      <c r="I99" s="150"/>
      <c r="J99" s="151">
        <f>J124</f>
        <v>0</v>
      </c>
      <c r="K99" s="9"/>
      <c r="L99" s="148"/>
      <c r="S99" s="9"/>
      <c r="T99" s="9"/>
      <c r="U99" s="9"/>
      <c r="V99" s="9"/>
      <c r="W99" s="9"/>
      <c r="X99" s="9"/>
      <c r="Y99" s="9"/>
      <c r="Z99" s="9"/>
      <c r="AA99" s="9"/>
      <c r="AB99" s="9"/>
      <c r="AC99" s="9"/>
      <c r="AD99" s="9"/>
      <c r="AE99" s="9"/>
    </row>
    <row r="100" s="10" customFormat="1" ht="19.92" customHeight="1">
      <c r="A100" s="10"/>
      <c r="B100" s="152"/>
      <c r="C100" s="10"/>
      <c r="D100" s="153" t="s">
        <v>182</v>
      </c>
      <c r="E100" s="154"/>
      <c r="F100" s="154"/>
      <c r="G100" s="154"/>
      <c r="H100" s="154"/>
      <c r="I100" s="154"/>
      <c r="J100" s="155">
        <f>J125</f>
        <v>0</v>
      </c>
      <c r="K100" s="10"/>
      <c r="L100" s="152"/>
      <c r="S100" s="10"/>
      <c r="T100" s="10"/>
      <c r="U100" s="10"/>
      <c r="V100" s="10"/>
      <c r="W100" s="10"/>
      <c r="X100" s="10"/>
      <c r="Y100" s="10"/>
      <c r="Z100" s="10"/>
      <c r="AA100" s="10"/>
      <c r="AB100" s="10"/>
      <c r="AC100" s="10"/>
      <c r="AD100" s="10"/>
      <c r="AE100" s="10"/>
    </row>
    <row r="101" s="10" customFormat="1" ht="19.92" customHeight="1">
      <c r="A101" s="10"/>
      <c r="B101" s="152"/>
      <c r="C101" s="10"/>
      <c r="D101" s="153" t="s">
        <v>188</v>
      </c>
      <c r="E101" s="154"/>
      <c r="F101" s="154"/>
      <c r="G101" s="154"/>
      <c r="H101" s="154"/>
      <c r="I101" s="154"/>
      <c r="J101" s="155">
        <f>J179</f>
        <v>0</v>
      </c>
      <c r="K101" s="10"/>
      <c r="L101" s="152"/>
      <c r="S101" s="10"/>
      <c r="T101" s="10"/>
      <c r="U101" s="10"/>
      <c r="V101" s="10"/>
      <c r="W101" s="10"/>
      <c r="X101" s="10"/>
      <c r="Y101" s="10"/>
      <c r="Z101" s="10"/>
      <c r="AA101" s="10"/>
      <c r="AB101" s="10"/>
      <c r="AC101" s="10"/>
      <c r="AD101" s="10"/>
      <c r="AE101" s="10"/>
    </row>
    <row r="102" s="2" customFormat="1" ht="21.84" customHeight="1">
      <c r="A102" s="38"/>
      <c r="B102" s="39"/>
      <c r="C102" s="38"/>
      <c r="D102" s="38"/>
      <c r="E102" s="38"/>
      <c r="F102" s="38"/>
      <c r="G102" s="38"/>
      <c r="H102" s="38"/>
      <c r="I102" s="38"/>
      <c r="J102" s="38"/>
      <c r="K102" s="38"/>
      <c r="L102" s="55"/>
      <c r="S102" s="38"/>
      <c r="T102" s="38"/>
      <c r="U102" s="38"/>
      <c r="V102" s="38"/>
      <c r="W102" s="38"/>
      <c r="X102" s="38"/>
      <c r="Y102" s="38"/>
      <c r="Z102" s="38"/>
      <c r="AA102" s="38"/>
      <c r="AB102" s="38"/>
      <c r="AC102" s="38"/>
      <c r="AD102" s="38"/>
      <c r="AE102" s="38"/>
    </row>
    <row r="103" s="2" customFormat="1" ht="6.96" customHeight="1">
      <c r="A103" s="38"/>
      <c r="B103" s="60"/>
      <c r="C103" s="61"/>
      <c r="D103" s="61"/>
      <c r="E103" s="61"/>
      <c r="F103" s="61"/>
      <c r="G103" s="61"/>
      <c r="H103" s="61"/>
      <c r="I103" s="61"/>
      <c r="J103" s="61"/>
      <c r="K103" s="61"/>
      <c r="L103" s="55"/>
      <c r="S103" s="38"/>
      <c r="T103" s="38"/>
      <c r="U103" s="38"/>
      <c r="V103" s="38"/>
      <c r="W103" s="38"/>
      <c r="X103" s="38"/>
      <c r="Y103" s="38"/>
      <c r="Z103" s="38"/>
      <c r="AA103" s="38"/>
      <c r="AB103" s="38"/>
      <c r="AC103" s="38"/>
      <c r="AD103" s="38"/>
      <c r="AE103" s="38"/>
    </row>
    <row r="107" s="2" customFormat="1" ht="6.96" customHeight="1">
      <c r="A107" s="38"/>
      <c r="B107" s="62"/>
      <c r="C107" s="63"/>
      <c r="D107" s="63"/>
      <c r="E107" s="63"/>
      <c r="F107" s="63"/>
      <c r="G107" s="63"/>
      <c r="H107" s="63"/>
      <c r="I107" s="63"/>
      <c r="J107" s="63"/>
      <c r="K107" s="63"/>
      <c r="L107" s="55"/>
      <c r="S107" s="38"/>
      <c r="T107" s="38"/>
      <c r="U107" s="38"/>
      <c r="V107" s="38"/>
      <c r="W107" s="38"/>
      <c r="X107" s="38"/>
      <c r="Y107" s="38"/>
      <c r="Z107" s="38"/>
      <c r="AA107" s="38"/>
      <c r="AB107" s="38"/>
      <c r="AC107" s="38"/>
      <c r="AD107" s="38"/>
      <c r="AE107" s="38"/>
    </row>
    <row r="108" s="2" customFormat="1" ht="24.96" customHeight="1">
      <c r="A108" s="38"/>
      <c r="B108" s="39"/>
      <c r="C108" s="23" t="s">
        <v>190</v>
      </c>
      <c r="D108" s="38"/>
      <c r="E108" s="38"/>
      <c r="F108" s="38"/>
      <c r="G108" s="38"/>
      <c r="H108" s="38"/>
      <c r="I108" s="38"/>
      <c r="J108" s="38"/>
      <c r="K108" s="38"/>
      <c r="L108" s="55"/>
      <c r="S108" s="38"/>
      <c r="T108" s="38"/>
      <c r="U108" s="38"/>
      <c r="V108" s="38"/>
      <c r="W108" s="38"/>
      <c r="X108" s="38"/>
      <c r="Y108" s="38"/>
      <c r="Z108" s="38"/>
      <c r="AA108" s="38"/>
      <c r="AB108" s="38"/>
      <c r="AC108" s="38"/>
      <c r="AD108" s="38"/>
      <c r="AE108" s="38"/>
    </row>
    <row r="109" s="2" customFormat="1" ht="6.96" customHeight="1">
      <c r="A109" s="38"/>
      <c r="B109" s="39"/>
      <c r="C109" s="38"/>
      <c r="D109" s="38"/>
      <c r="E109" s="38"/>
      <c r="F109" s="38"/>
      <c r="G109" s="38"/>
      <c r="H109" s="38"/>
      <c r="I109" s="38"/>
      <c r="J109" s="38"/>
      <c r="K109" s="38"/>
      <c r="L109" s="55"/>
      <c r="S109" s="38"/>
      <c r="T109" s="38"/>
      <c r="U109" s="38"/>
      <c r="V109" s="38"/>
      <c r="W109" s="38"/>
      <c r="X109" s="38"/>
      <c r="Y109" s="38"/>
      <c r="Z109" s="38"/>
      <c r="AA109" s="38"/>
      <c r="AB109" s="38"/>
      <c r="AC109" s="38"/>
      <c r="AD109" s="38"/>
      <c r="AE109" s="38"/>
    </row>
    <row r="110" s="2" customFormat="1" ht="12" customHeight="1">
      <c r="A110" s="38"/>
      <c r="B110" s="39"/>
      <c r="C110" s="32" t="s">
        <v>15</v>
      </c>
      <c r="D110" s="38"/>
      <c r="E110" s="38"/>
      <c r="F110" s="38"/>
      <c r="G110" s="38"/>
      <c r="H110" s="38"/>
      <c r="I110" s="38"/>
      <c r="J110" s="38"/>
      <c r="K110" s="38"/>
      <c r="L110" s="55"/>
      <c r="S110" s="38"/>
      <c r="T110" s="38"/>
      <c r="U110" s="38"/>
      <c r="V110" s="38"/>
      <c r="W110" s="38"/>
      <c r="X110" s="38"/>
      <c r="Y110" s="38"/>
      <c r="Z110" s="38"/>
      <c r="AA110" s="38"/>
      <c r="AB110" s="38"/>
      <c r="AC110" s="38"/>
      <c r="AD110" s="38"/>
      <c r="AE110" s="38"/>
    </row>
    <row r="111" s="2" customFormat="1" ht="16.5" customHeight="1">
      <c r="A111" s="38"/>
      <c r="B111" s="39"/>
      <c r="C111" s="38"/>
      <c r="D111" s="38"/>
      <c r="E111" s="129" t="str">
        <f>E7</f>
        <v>SN Žireč</v>
      </c>
      <c r="F111" s="32"/>
      <c r="G111" s="32"/>
      <c r="H111" s="32"/>
      <c r="I111" s="38"/>
      <c r="J111" s="38"/>
      <c r="K111" s="38"/>
      <c r="L111" s="55"/>
      <c r="S111" s="38"/>
      <c r="T111" s="38"/>
      <c r="U111" s="38"/>
      <c r="V111" s="38"/>
      <c r="W111" s="38"/>
      <c r="X111" s="38"/>
      <c r="Y111" s="38"/>
      <c r="Z111" s="38"/>
      <c r="AA111" s="38"/>
      <c r="AB111" s="38"/>
      <c r="AC111" s="38"/>
      <c r="AD111" s="38"/>
      <c r="AE111" s="38"/>
    </row>
    <row r="112" s="1" customFormat="1" ht="12" customHeight="1">
      <c r="B112" s="22"/>
      <c r="C112" s="32" t="s">
        <v>171</v>
      </c>
      <c r="L112" s="22"/>
    </row>
    <row r="113" s="2" customFormat="1" ht="16.5" customHeight="1">
      <c r="A113" s="38"/>
      <c r="B113" s="39"/>
      <c r="C113" s="38"/>
      <c r="D113" s="38"/>
      <c r="E113" s="129" t="s">
        <v>1181</v>
      </c>
      <c r="F113" s="38"/>
      <c r="G113" s="38"/>
      <c r="H113" s="38"/>
      <c r="I113" s="38"/>
      <c r="J113" s="38"/>
      <c r="K113" s="38"/>
      <c r="L113" s="55"/>
      <c r="S113" s="38"/>
      <c r="T113" s="38"/>
      <c r="U113" s="38"/>
      <c r="V113" s="38"/>
      <c r="W113" s="38"/>
      <c r="X113" s="38"/>
      <c r="Y113" s="38"/>
      <c r="Z113" s="38"/>
      <c r="AA113" s="38"/>
      <c r="AB113" s="38"/>
      <c r="AC113" s="38"/>
      <c r="AD113" s="38"/>
      <c r="AE113" s="38"/>
    </row>
    <row r="114" s="2" customFormat="1" ht="12" customHeight="1">
      <c r="A114" s="38"/>
      <c r="B114" s="39"/>
      <c r="C114" s="32" t="s">
        <v>173</v>
      </c>
      <c r="D114" s="38"/>
      <c r="E114" s="38"/>
      <c r="F114" s="38"/>
      <c r="G114" s="38"/>
      <c r="H114" s="38"/>
      <c r="I114" s="38"/>
      <c r="J114" s="38"/>
      <c r="K114" s="38"/>
      <c r="L114" s="55"/>
      <c r="S114" s="38"/>
      <c r="T114" s="38"/>
      <c r="U114" s="38"/>
      <c r="V114" s="38"/>
      <c r="W114" s="38"/>
      <c r="X114" s="38"/>
      <c r="Y114" s="38"/>
      <c r="Z114" s="38"/>
      <c r="AA114" s="38"/>
      <c r="AB114" s="38"/>
      <c r="AC114" s="38"/>
      <c r="AD114" s="38"/>
      <c r="AE114" s="38"/>
    </row>
    <row r="115" s="2" customFormat="1" ht="16.5" customHeight="1">
      <c r="A115" s="38"/>
      <c r="B115" s="39"/>
      <c r="C115" s="38"/>
      <c r="D115" s="38"/>
      <c r="E115" s="67" t="str">
        <f>E11</f>
        <v>SO 04.2 - Rekultivace zemníku</v>
      </c>
      <c r="F115" s="38"/>
      <c r="G115" s="38"/>
      <c r="H115" s="38"/>
      <c r="I115" s="38"/>
      <c r="J115" s="38"/>
      <c r="K115" s="38"/>
      <c r="L115" s="55"/>
      <c r="S115" s="38"/>
      <c r="T115" s="38"/>
      <c r="U115" s="38"/>
      <c r="V115" s="38"/>
      <c r="W115" s="38"/>
      <c r="X115" s="38"/>
      <c r="Y115" s="38"/>
      <c r="Z115" s="38"/>
      <c r="AA115" s="38"/>
      <c r="AB115" s="38"/>
      <c r="AC115" s="38"/>
      <c r="AD115" s="38"/>
      <c r="AE115" s="38"/>
    </row>
    <row r="116" s="2" customFormat="1" ht="6.96" customHeight="1">
      <c r="A116" s="38"/>
      <c r="B116" s="39"/>
      <c r="C116" s="38"/>
      <c r="D116" s="38"/>
      <c r="E116" s="38"/>
      <c r="F116" s="38"/>
      <c r="G116" s="38"/>
      <c r="H116" s="38"/>
      <c r="I116" s="38"/>
      <c r="J116" s="38"/>
      <c r="K116" s="38"/>
      <c r="L116" s="55"/>
      <c r="S116" s="38"/>
      <c r="T116" s="38"/>
      <c r="U116" s="38"/>
      <c r="V116" s="38"/>
      <c r="W116" s="38"/>
      <c r="X116" s="38"/>
      <c r="Y116" s="38"/>
      <c r="Z116" s="38"/>
      <c r="AA116" s="38"/>
      <c r="AB116" s="38"/>
      <c r="AC116" s="38"/>
      <c r="AD116" s="38"/>
      <c r="AE116" s="38"/>
    </row>
    <row r="117" s="2" customFormat="1" ht="12" customHeight="1">
      <c r="A117" s="38"/>
      <c r="B117" s="39"/>
      <c r="C117" s="32" t="s">
        <v>19</v>
      </c>
      <c r="D117" s="38"/>
      <c r="E117" s="38"/>
      <c r="F117" s="27" t="str">
        <f>F14</f>
        <v xml:space="preserve"> </v>
      </c>
      <c r="G117" s="38"/>
      <c r="H117" s="38"/>
      <c r="I117" s="32" t="s">
        <v>21</v>
      </c>
      <c r="J117" s="69" t="str">
        <f>IF(J14="","",J14)</f>
        <v>17. 12. 2018</v>
      </c>
      <c r="K117" s="38"/>
      <c r="L117" s="55"/>
      <c r="S117" s="38"/>
      <c r="T117" s="38"/>
      <c r="U117" s="38"/>
      <c r="V117" s="38"/>
      <c r="W117" s="38"/>
      <c r="X117" s="38"/>
      <c r="Y117" s="38"/>
      <c r="Z117" s="38"/>
      <c r="AA117" s="38"/>
      <c r="AB117" s="38"/>
      <c r="AC117" s="38"/>
      <c r="AD117" s="38"/>
      <c r="AE117" s="38"/>
    </row>
    <row r="118" s="2" customFormat="1" ht="6.96" customHeight="1">
      <c r="A118" s="38"/>
      <c r="B118" s="39"/>
      <c r="C118" s="38"/>
      <c r="D118" s="38"/>
      <c r="E118" s="38"/>
      <c r="F118" s="38"/>
      <c r="G118" s="38"/>
      <c r="H118" s="38"/>
      <c r="I118" s="38"/>
      <c r="J118" s="38"/>
      <c r="K118" s="38"/>
      <c r="L118" s="55"/>
      <c r="S118" s="38"/>
      <c r="T118" s="38"/>
      <c r="U118" s="38"/>
      <c r="V118" s="38"/>
      <c r="W118" s="38"/>
      <c r="X118" s="38"/>
      <c r="Y118" s="38"/>
      <c r="Z118" s="38"/>
      <c r="AA118" s="38"/>
      <c r="AB118" s="38"/>
      <c r="AC118" s="38"/>
      <c r="AD118" s="38"/>
      <c r="AE118" s="38"/>
    </row>
    <row r="119" s="2" customFormat="1" ht="25.65" customHeight="1">
      <c r="A119" s="38"/>
      <c r="B119" s="39"/>
      <c r="C119" s="32" t="s">
        <v>23</v>
      </c>
      <c r="D119" s="38"/>
      <c r="E119" s="38"/>
      <c r="F119" s="27" t="str">
        <f>E17</f>
        <v>Povodí Labe, státní podnik</v>
      </c>
      <c r="G119" s="38"/>
      <c r="H119" s="38"/>
      <c r="I119" s="32" t="s">
        <v>31</v>
      </c>
      <c r="J119" s="36" t="str">
        <f>E23</f>
        <v>Sweco Hydroprojekt a.s.</v>
      </c>
      <c r="K119" s="38"/>
      <c r="L119" s="55"/>
      <c r="S119" s="38"/>
      <c r="T119" s="38"/>
      <c r="U119" s="38"/>
      <c r="V119" s="38"/>
      <c r="W119" s="38"/>
      <c r="X119" s="38"/>
      <c r="Y119" s="38"/>
      <c r="Z119" s="38"/>
      <c r="AA119" s="38"/>
      <c r="AB119" s="38"/>
      <c r="AC119" s="38"/>
      <c r="AD119" s="38"/>
      <c r="AE119" s="38"/>
    </row>
    <row r="120" s="2" customFormat="1" ht="15.15" customHeight="1">
      <c r="A120" s="38"/>
      <c r="B120" s="39"/>
      <c r="C120" s="32" t="s">
        <v>29</v>
      </c>
      <c r="D120" s="38"/>
      <c r="E120" s="38"/>
      <c r="F120" s="27" t="str">
        <f>IF(E20="","",E20)</f>
        <v>Vyplň údaj</v>
      </c>
      <c r="G120" s="38"/>
      <c r="H120" s="38"/>
      <c r="I120" s="32" t="s">
        <v>36</v>
      </c>
      <c r="J120" s="36" t="str">
        <f>E26</f>
        <v xml:space="preserve"> </v>
      </c>
      <c r="K120" s="38"/>
      <c r="L120" s="55"/>
      <c r="S120" s="38"/>
      <c r="T120" s="38"/>
      <c r="U120" s="38"/>
      <c r="V120" s="38"/>
      <c r="W120" s="38"/>
      <c r="X120" s="38"/>
      <c r="Y120" s="38"/>
      <c r="Z120" s="38"/>
      <c r="AA120" s="38"/>
      <c r="AB120" s="38"/>
      <c r="AC120" s="38"/>
      <c r="AD120" s="38"/>
      <c r="AE120" s="38"/>
    </row>
    <row r="121" s="2" customFormat="1" ht="10.32" customHeight="1">
      <c r="A121" s="38"/>
      <c r="B121" s="39"/>
      <c r="C121" s="38"/>
      <c r="D121" s="38"/>
      <c r="E121" s="38"/>
      <c r="F121" s="38"/>
      <c r="G121" s="38"/>
      <c r="H121" s="38"/>
      <c r="I121" s="38"/>
      <c r="J121" s="38"/>
      <c r="K121" s="38"/>
      <c r="L121" s="55"/>
      <c r="S121" s="38"/>
      <c r="T121" s="38"/>
      <c r="U121" s="38"/>
      <c r="V121" s="38"/>
      <c r="W121" s="38"/>
      <c r="X121" s="38"/>
      <c r="Y121" s="38"/>
      <c r="Z121" s="38"/>
      <c r="AA121" s="38"/>
      <c r="AB121" s="38"/>
      <c r="AC121" s="38"/>
      <c r="AD121" s="38"/>
      <c r="AE121" s="38"/>
    </row>
    <row r="122" s="11" customFormat="1" ht="29.28" customHeight="1">
      <c r="A122" s="156"/>
      <c r="B122" s="157"/>
      <c r="C122" s="158" t="s">
        <v>191</v>
      </c>
      <c r="D122" s="159" t="s">
        <v>64</v>
      </c>
      <c r="E122" s="159" t="s">
        <v>60</v>
      </c>
      <c r="F122" s="159" t="s">
        <v>61</v>
      </c>
      <c r="G122" s="159" t="s">
        <v>192</v>
      </c>
      <c r="H122" s="159" t="s">
        <v>193</v>
      </c>
      <c r="I122" s="159" t="s">
        <v>194</v>
      </c>
      <c r="J122" s="159" t="s">
        <v>178</v>
      </c>
      <c r="K122" s="160" t="s">
        <v>195</v>
      </c>
      <c r="L122" s="161"/>
      <c r="M122" s="86" t="s">
        <v>1</v>
      </c>
      <c r="N122" s="87" t="s">
        <v>43</v>
      </c>
      <c r="O122" s="87" t="s">
        <v>196</v>
      </c>
      <c r="P122" s="87" t="s">
        <v>197</v>
      </c>
      <c r="Q122" s="87" t="s">
        <v>198</v>
      </c>
      <c r="R122" s="87" t="s">
        <v>199</v>
      </c>
      <c r="S122" s="87" t="s">
        <v>200</v>
      </c>
      <c r="T122" s="88" t="s">
        <v>201</v>
      </c>
      <c r="U122" s="156"/>
      <c r="V122" s="156"/>
      <c r="W122" s="156"/>
      <c r="X122" s="156"/>
      <c r="Y122" s="156"/>
      <c r="Z122" s="156"/>
      <c r="AA122" s="156"/>
      <c r="AB122" s="156"/>
      <c r="AC122" s="156"/>
      <c r="AD122" s="156"/>
      <c r="AE122" s="156"/>
    </row>
    <row r="123" s="2" customFormat="1" ht="22.8" customHeight="1">
      <c r="A123" s="38"/>
      <c r="B123" s="39"/>
      <c r="C123" s="93" t="s">
        <v>202</v>
      </c>
      <c r="D123" s="38"/>
      <c r="E123" s="38"/>
      <c r="F123" s="38"/>
      <c r="G123" s="38"/>
      <c r="H123" s="38"/>
      <c r="I123" s="38"/>
      <c r="J123" s="162">
        <f>BK123</f>
        <v>0</v>
      </c>
      <c r="K123" s="38"/>
      <c r="L123" s="39"/>
      <c r="M123" s="89"/>
      <c r="N123" s="73"/>
      <c r="O123" s="90"/>
      <c r="P123" s="163">
        <f>P124</f>
        <v>0</v>
      </c>
      <c r="Q123" s="90"/>
      <c r="R123" s="163">
        <f>R124</f>
        <v>0.26933000000000001</v>
      </c>
      <c r="S123" s="90"/>
      <c r="T123" s="164">
        <f>T124</f>
        <v>0</v>
      </c>
      <c r="U123" s="38"/>
      <c r="V123" s="38"/>
      <c r="W123" s="38"/>
      <c r="X123" s="38"/>
      <c r="Y123" s="38"/>
      <c r="Z123" s="38"/>
      <c r="AA123" s="38"/>
      <c r="AB123" s="38"/>
      <c r="AC123" s="38"/>
      <c r="AD123" s="38"/>
      <c r="AE123" s="38"/>
      <c r="AT123" s="19" t="s">
        <v>78</v>
      </c>
      <c r="AU123" s="19" t="s">
        <v>180</v>
      </c>
      <c r="BK123" s="165">
        <f>BK124</f>
        <v>0</v>
      </c>
    </row>
    <row r="124" s="12" customFormat="1" ht="25.92" customHeight="1">
      <c r="A124" s="12"/>
      <c r="B124" s="166"/>
      <c r="C124" s="12"/>
      <c r="D124" s="167" t="s">
        <v>78</v>
      </c>
      <c r="E124" s="168" t="s">
        <v>203</v>
      </c>
      <c r="F124" s="168" t="s">
        <v>204</v>
      </c>
      <c r="G124" s="12"/>
      <c r="H124" s="12"/>
      <c r="I124" s="169"/>
      <c r="J124" s="170">
        <f>BK124</f>
        <v>0</v>
      </c>
      <c r="K124" s="12"/>
      <c r="L124" s="166"/>
      <c r="M124" s="171"/>
      <c r="N124" s="172"/>
      <c r="O124" s="172"/>
      <c r="P124" s="173">
        <f>P125+P179</f>
        <v>0</v>
      </c>
      <c r="Q124" s="172"/>
      <c r="R124" s="173">
        <f>R125+R179</f>
        <v>0.26933000000000001</v>
      </c>
      <c r="S124" s="172"/>
      <c r="T124" s="174">
        <f>T125+T179</f>
        <v>0</v>
      </c>
      <c r="U124" s="12"/>
      <c r="V124" s="12"/>
      <c r="W124" s="12"/>
      <c r="X124" s="12"/>
      <c r="Y124" s="12"/>
      <c r="Z124" s="12"/>
      <c r="AA124" s="12"/>
      <c r="AB124" s="12"/>
      <c r="AC124" s="12"/>
      <c r="AD124" s="12"/>
      <c r="AE124" s="12"/>
      <c r="AR124" s="167" t="s">
        <v>86</v>
      </c>
      <c r="AT124" s="175" t="s">
        <v>78</v>
      </c>
      <c r="AU124" s="175" t="s">
        <v>79</v>
      </c>
      <c r="AY124" s="167" t="s">
        <v>205</v>
      </c>
      <c r="BK124" s="176">
        <f>BK125+BK179</f>
        <v>0</v>
      </c>
    </row>
    <row r="125" s="12" customFormat="1" ht="22.8" customHeight="1">
      <c r="A125" s="12"/>
      <c r="B125" s="166"/>
      <c r="C125" s="12"/>
      <c r="D125" s="167" t="s">
        <v>78</v>
      </c>
      <c r="E125" s="177" t="s">
        <v>86</v>
      </c>
      <c r="F125" s="177" t="s">
        <v>206</v>
      </c>
      <c r="G125" s="12"/>
      <c r="H125" s="12"/>
      <c r="I125" s="169"/>
      <c r="J125" s="178">
        <f>BK125</f>
        <v>0</v>
      </c>
      <c r="K125" s="12"/>
      <c r="L125" s="166"/>
      <c r="M125" s="171"/>
      <c r="N125" s="172"/>
      <c r="O125" s="172"/>
      <c r="P125" s="173">
        <f>SUM(P126:P178)</f>
        <v>0</v>
      </c>
      <c r="Q125" s="172"/>
      <c r="R125" s="173">
        <f>SUM(R126:R178)</f>
        <v>0.26933000000000001</v>
      </c>
      <c r="S125" s="172"/>
      <c r="T125" s="174">
        <f>SUM(T126:T178)</f>
        <v>0</v>
      </c>
      <c r="U125" s="12"/>
      <c r="V125" s="12"/>
      <c r="W125" s="12"/>
      <c r="X125" s="12"/>
      <c r="Y125" s="12"/>
      <c r="Z125" s="12"/>
      <c r="AA125" s="12"/>
      <c r="AB125" s="12"/>
      <c r="AC125" s="12"/>
      <c r="AD125" s="12"/>
      <c r="AE125" s="12"/>
      <c r="AR125" s="167" t="s">
        <v>86</v>
      </c>
      <c r="AT125" s="175" t="s">
        <v>78</v>
      </c>
      <c r="AU125" s="175" t="s">
        <v>86</v>
      </c>
      <c r="AY125" s="167" t="s">
        <v>205</v>
      </c>
      <c r="BK125" s="176">
        <f>SUM(BK126:BK178)</f>
        <v>0</v>
      </c>
    </row>
    <row r="126" s="2" customFormat="1" ht="24.15" customHeight="1">
      <c r="A126" s="38"/>
      <c r="B126" s="179"/>
      <c r="C126" s="180" t="s">
        <v>86</v>
      </c>
      <c r="D126" s="180" t="s">
        <v>207</v>
      </c>
      <c r="E126" s="181" t="s">
        <v>242</v>
      </c>
      <c r="F126" s="182" t="s">
        <v>243</v>
      </c>
      <c r="G126" s="183" t="s">
        <v>233</v>
      </c>
      <c r="H126" s="184">
        <v>4655.3999999999996</v>
      </c>
      <c r="I126" s="185"/>
      <c r="J126" s="184">
        <f>ROUND(I126*H126,2)</f>
        <v>0</v>
      </c>
      <c r="K126" s="182" t="s">
        <v>234</v>
      </c>
      <c r="L126" s="39"/>
      <c r="M126" s="186" t="s">
        <v>1</v>
      </c>
      <c r="N126" s="187" t="s">
        <v>44</v>
      </c>
      <c r="O126" s="77"/>
      <c r="P126" s="188">
        <f>O126*H126</f>
        <v>0</v>
      </c>
      <c r="Q126" s="188">
        <v>0</v>
      </c>
      <c r="R126" s="188">
        <f>Q126*H126</f>
        <v>0</v>
      </c>
      <c r="S126" s="188">
        <v>0</v>
      </c>
      <c r="T126" s="189">
        <f>S126*H126</f>
        <v>0</v>
      </c>
      <c r="U126" s="38"/>
      <c r="V126" s="38"/>
      <c r="W126" s="38"/>
      <c r="X126" s="38"/>
      <c r="Y126" s="38"/>
      <c r="Z126" s="38"/>
      <c r="AA126" s="38"/>
      <c r="AB126" s="38"/>
      <c r="AC126" s="38"/>
      <c r="AD126" s="38"/>
      <c r="AE126" s="38"/>
      <c r="AR126" s="190" t="s">
        <v>212</v>
      </c>
      <c r="AT126" s="190" t="s">
        <v>207</v>
      </c>
      <c r="AU126" s="190" t="s">
        <v>88</v>
      </c>
      <c r="AY126" s="19" t="s">
        <v>205</v>
      </c>
      <c r="BE126" s="191">
        <f>IF(N126="základní",J126,0)</f>
        <v>0</v>
      </c>
      <c r="BF126" s="191">
        <f>IF(N126="snížená",J126,0)</f>
        <v>0</v>
      </c>
      <c r="BG126" s="191">
        <f>IF(N126="zákl. přenesená",J126,0)</f>
        <v>0</v>
      </c>
      <c r="BH126" s="191">
        <f>IF(N126="sníž. přenesená",J126,0)</f>
        <v>0</v>
      </c>
      <c r="BI126" s="191">
        <f>IF(N126="nulová",J126,0)</f>
        <v>0</v>
      </c>
      <c r="BJ126" s="19" t="s">
        <v>86</v>
      </c>
      <c r="BK126" s="191">
        <f>ROUND(I126*H126,2)</f>
        <v>0</v>
      </c>
      <c r="BL126" s="19" t="s">
        <v>212</v>
      </c>
      <c r="BM126" s="190" t="s">
        <v>1205</v>
      </c>
    </row>
    <row r="127" s="2" customFormat="1">
      <c r="A127" s="38"/>
      <c r="B127" s="39"/>
      <c r="C127" s="38"/>
      <c r="D127" s="192" t="s">
        <v>214</v>
      </c>
      <c r="E127" s="38"/>
      <c r="F127" s="193" t="s">
        <v>245</v>
      </c>
      <c r="G127" s="38"/>
      <c r="H127" s="38"/>
      <c r="I127" s="194"/>
      <c r="J127" s="38"/>
      <c r="K127" s="38"/>
      <c r="L127" s="39"/>
      <c r="M127" s="195"/>
      <c r="N127" s="196"/>
      <c r="O127" s="77"/>
      <c r="P127" s="77"/>
      <c r="Q127" s="77"/>
      <c r="R127" s="77"/>
      <c r="S127" s="77"/>
      <c r="T127" s="78"/>
      <c r="U127" s="38"/>
      <c r="V127" s="38"/>
      <c r="W127" s="38"/>
      <c r="X127" s="38"/>
      <c r="Y127" s="38"/>
      <c r="Z127" s="38"/>
      <c r="AA127" s="38"/>
      <c r="AB127" s="38"/>
      <c r="AC127" s="38"/>
      <c r="AD127" s="38"/>
      <c r="AE127" s="38"/>
      <c r="AT127" s="19" t="s">
        <v>214</v>
      </c>
      <c r="AU127" s="19" t="s">
        <v>88</v>
      </c>
    </row>
    <row r="128" s="2" customFormat="1">
      <c r="A128" s="38"/>
      <c r="B128" s="39"/>
      <c r="C128" s="38"/>
      <c r="D128" s="192" t="s">
        <v>237</v>
      </c>
      <c r="E128" s="38"/>
      <c r="F128" s="197" t="s">
        <v>246</v>
      </c>
      <c r="G128" s="38"/>
      <c r="H128" s="38"/>
      <c r="I128" s="194"/>
      <c r="J128" s="38"/>
      <c r="K128" s="38"/>
      <c r="L128" s="39"/>
      <c r="M128" s="195"/>
      <c r="N128" s="196"/>
      <c r="O128" s="77"/>
      <c r="P128" s="77"/>
      <c r="Q128" s="77"/>
      <c r="R128" s="77"/>
      <c r="S128" s="77"/>
      <c r="T128" s="78"/>
      <c r="U128" s="38"/>
      <c r="V128" s="38"/>
      <c r="W128" s="38"/>
      <c r="X128" s="38"/>
      <c r="Y128" s="38"/>
      <c r="Z128" s="38"/>
      <c r="AA128" s="38"/>
      <c r="AB128" s="38"/>
      <c r="AC128" s="38"/>
      <c r="AD128" s="38"/>
      <c r="AE128" s="38"/>
      <c r="AT128" s="19" t="s">
        <v>237</v>
      </c>
      <c r="AU128" s="19" t="s">
        <v>88</v>
      </c>
    </row>
    <row r="129" s="15" customFormat="1">
      <c r="A129" s="15"/>
      <c r="B129" s="223"/>
      <c r="C129" s="15"/>
      <c r="D129" s="192" t="s">
        <v>218</v>
      </c>
      <c r="E129" s="224" t="s">
        <v>1</v>
      </c>
      <c r="F129" s="225" t="s">
        <v>1206</v>
      </c>
      <c r="G129" s="15"/>
      <c r="H129" s="224" t="s">
        <v>1</v>
      </c>
      <c r="I129" s="226"/>
      <c r="J129" s="15"/>
      <c r="K129" s="15"/>
      <c r="L129" s="223"/>
      <c r="M129" s="227"/>
      <c r="N129" s="228"/>
      <c r="O129" s="228"/>
      <c r="P129" s="228"/>
      <c r="Q129" s="228"/>
      <c r="R129" s="228"/>
      <c r="S129" s="228"/>
      <c r="T129" s="229"/>
      <c r="U129" s="15"/>
      <c r="V129" s="15"/>
      <c r="W129" s="15"/>
      <c r="X129" s="15"/>
      <c r="Y129" s="15"/>
      <c r="Z129" s="15"/>
      <c r="AA129" s="15"/>
      <c r="AB129" s="15"/>
      <c r="AC129" s="15"/>
      <c r="AD129" s="15"/>
      <c r="AE129" s="15"/>
      <c r="AT129" s="224" t="s">
        <v>218</v>
      </c>
      <c r="AU129" s="224" t="s">
        <v>88</v>
      </c>
      <c r="AV129" s="15" t="s">
        <v>86</v>
      </c>
      <c r="AW129" s="15" t="s">
        <v>35</v>
      </c>
      <c r="AX129" s="15" t="s">
        <v>79</v>
      </c>
      <c r="AY129" s="224" t="s">
        <v>205</v>
      </c>
    </row>
    <row r="130" s="13" customFormat="1">
      <c r="A130" s="13"/>
      <c r="B130" s="198"/>
      <c r="C130" s="13"/>
      <c r="D130" s="192" t="s">
        <v>218</v>
      </c>
      <c r="E130" s="199" t="s">
        <v>1</v>
      </c>
      <c r="F130" s="200" t="s">
        <v>668</v>
      </c>
      <c r="G130" s="13"/>
      <c r="H130" s="201">
        <v>2442</v>
      </c>
      <c r="I130" s="202"/>
      <c r="J130" s="13"/>
      <c r="K130" s="13"/>
      <c r="L130" s="198"/>
      <c r="M130" s="203"/>
      <c r="N130" s="204"/>
      <c r="O130" s="204"/>
      <c r="P130" s="204"/>
      <c r="Q130" s="204"/>
      <c r="R130" s="204"/>
      <c r="S130" s="204"/>
      <c r="T130" s="205"/>
      <c r="U130" s="13"/>
      <c r="V130" s="13"/>
      <c r="W130" s="13"/>
      <c r="X130" s="13"/>
      <c r="Y130" s="13"/>
      <c r="Z130" s="13"/>
      <c r="AA130" s="13"/>
      <c r="AB130" s="13"/>
      <c r="AC130" s="13"/>
      <c r="AD130" s="13"/>
      <c r="AE130" s="13"/>
      <c r="AT130" s="199" t="s">
        <v>218</v>
      </c>
      <c r="AU130" s="199" t="s">
        <v>88</v>
      </c>
      <c r="AV130" s="13" t="s">
        <v>88</v>
      </c>
      <c r="AW130" s="13" t="s">
        <v>35</v>
      </c>
      <c r="AX130" s="13" t="s">
        <v>79</v>
      </c>
      <c r="AY130" s="199" t="s">
        <v>205</v>
      </c>
    </row>
    <row r="131" s="15" customFormat="1">
      <c r="A131" s="15"/>
      <c r="B131" s="223"/>
      <c r="C131" s="15"/>
      <c r="D131" s="192" t="s">
        <v>218</v>
      </c>
      <c r="E131" s="224" t="s">
        <v>1</v>
      </c>
      <c r="F131" s="225" t="s">
        <v>1207</v>
      </c>
      <c r="G131" s="15"/>
      <c r="H131" s="224" t="s">
        <v>1</v>
      </c>
      <c r="I131" s="226"/>
      <c r="J131" s="15"/>
      <c r="K131" s="15"/>
      <c r="L131" s="223"/>
      <c r="M131" s="227"/>
      <c r="N131" s="228"/>
      <c r="O131" s="228"/>
      <c r="P131" s="228"/>
      <c r="Q131" s="228"/>
      <c r="R131" s="228"/>
      <c r="S131" s="228"/>
      <c r="T131" s="229"/>
      <c r="U131" s="15"/>
      <c r="V131" s="15"/>
      <c r="W131" s="15"/>
      <c r="X131" s="15"/>
      <c r="Y131" s="15"/>
      <c r="Z131" s="15"/>
      <c r="AA131" s="15"/>
      <c r="AB131" s="15"/>
      <c r="AC131" s="15"/>
      <c r="AD131" s="15"/>
      <c r="AE131" s="15"/>
      <c r="AT131" s="224" t="s">
        <v>218</v>
      </c>
      <c r="AU131" s="224" t="s">
        <v>88</v>
      </c>
      <c r="AV131" s="15" t="s">
        <v>86</v>
      </c>
      <c r="AW131" s="15" t="s">
        <v>35</v>
      </c>
      <c r="AX131" s="15" t="s">
        <v>79</v>
      </c>
      <c r="AY131" s="224" t="s">
        <v>205</v>
      </c>
    </row>
    <row r="132" s="13" customFormat="1">
      <c r="A132" s="13"/>
      <c r="B132" s="198"/>
      <c r="C132" s="13"/>
      <c r="D132" s="192" t="s">
        <v>218</v>
      </c>
      <c r="E132" s="199" t="s">
        <v>1</v>
      </c>
      <c r="F132" s="200" t="s">
        <v>1208</v>
      </c>
      <c r="G132" s="13"/>
      <c r="H132" s="201">
        <v>2213.4000000000001</v>
      </c>
      <c r="I132" s="202"/>
      <c r="J132" s="13"/>
      <c r="K132" s="13"/>
      <c r="L132" s="198"/>
      <c r="M132" s="203"/>
      <c r="N132" s="204"/>
      <c r="O132" s="204"/>
      <c r="P132" s="204"/>
      <c r="Q132" s="204"/>
      <c r="R132" s="204"/>
      <c r="S132" s="204"/>
      <c r="T132" s="205"/>
      <c r="U132" s="13"/>
      <c r="V132" s="13"/>
      <c r="W132" s="13"/>
      <c r="X132" s="13"/>
      <c r="Y132" s="13"/>
      <c r="Z132" s="13"/>
      <c r="AA132" s="13"/>
      <c r="AB132" s="13"/>
      <c r="AC132" s="13"/>
      <c r="AD132" s="13"/>
      <c r="AE132" s="13"/>
      <c r="AT132" s="199" t="s">
        <v>218</v>
      </c>
      <c r="AU132" s="199" t="s">
        <v>88</v>
      </c>
      <c r="AV132" s="13" t="s">
        <v>88</v>
      </c>
      <c r="AW132" s="13" t="s">
        <v>35</v>
      </c>
      <c r="AX132" s="13" t="s">
        <v>79</v>
      </c>
      <c r="AY132" s="199" t="s">
        <v>205</v>
      </c>
    </row>
    <row r="133" s="14" customFormat="1">
      <c r="A133" s="14"/>
      <c r="B133" s="206"/>
      <c r="C133" s="14"/>
      <c r="D133" s="192" t="s">
        <v>218</v>
      </c>
      <c r="E133" s="207" t="s">
        <v>1</v>
      </c>
      <c r="F133" s="208" t="s">
        <v>220</v>
      </c>
      <c r="G133" s="14"/>
      <c r="H133" s="209">
        <v>4655.3999999999996</v>
      </c>
      <c r="I133" s="210"/>
      <c r="J133" s="14"/>
      <c r="K133" s="14"/>
      <c r="L133" s="206"/>
      <c r="M133" s="211"/>
      <c r="N133" s="212"/>
      <c r="O133" s="212"/>
      <c r="P133" s="212"/>
      <c r="Q133" s="212"/>
      <c r="R133" s="212"/>
      <c r="S133" s="212"/>
      <c r="T133" s="213"/>
      <c r="U133" s="14"/>
      <c r="V133" s="14"/>
      <c r="W133" s="14"/>
      <c r="X133" s="14"/>
      <c r="Y133" s="14"/>
      <c r="Z133" s="14"/>
      <c r="AA133" s="14"/>
      <c r="AB133" s="14"/>
      <c r="AC133" s="14"/>
      <c r="AD133" s="14"/>
      <c r="AE133" s="14"/>
      <c r="AT133" s="207" t="s">
        <v>218</v>
      </c>
      <c r="AU133" s="207" t="s">
        <v>88</v>
      </c>
      <c r="AV133" s="14" t="s">
        <v>212</v>
      </c>
      <c r="AW133" s="14" t="s">
        <v>35</v>
      </c>
      <c r="AX133" s="14" t="s">
        <v>86</v>
      </c>
      <c r="AY133" s="207" t="s">
        <v>205</v>
      </c>
    </row>
    <row r="134" s="2" customFormat="1" ht="21.75" customHeight="1">
      <c r="A134" s="38"/>
      <c r="B134" s="179"/>
      <c r="C134" s="180" t="s">
        <v>88</v>
      </c>
      <c r="D134" s="180" t="s">
        <v>207</v>
      </c>
      <c r="E134" s="181" t="s">
        <v>264</v>
      </c>
      <c r="F134" s="182" t="s">
        <v>265</v>
      </c>
      <c r="G134" s="183" t="s">
        <v>233</v>
      </c>
      <c r="H134" s="184">
        <v>4655.3999999999996</v>
      </c>
      <c r="I134" s="185"/>
      <c r="J134" s="184">
        <f>ROUND(I134*H134,2)</f>
        <v>0</v>
      </c>
      <c r="K134" s="182" t="s">
        <v>234</v>
      </c>
      <c r="L134" s="39"/>
      <c r="M134" s="186" t="s">
        <v>1</v>
      </c>
      <c r="N134" s="187" t="s">
        <v>44</v>
      </c>
      <c r="O134" s="77"/>
      <c r="P134" s="188">
        <f>O134*H134</f>
        <v>0</v>
      </c>
      <c r="Q134" s="188">
        <v>0</v>
      </c>
      <c r="R134" s="188">
        <f>Q134*H134</f>
        <v>0</v>
      </c>
      <c r="S134" s="188">
        <v>0</v>
      </c>
      <c r="T134" s="189">
        <f>S134*H134</f>
        <v>0</v>
      </c>
      <c r="U134" s="38"/>
      <c r="V134" s="38"/>
      <c r="W134" s="38"/>
      <c r="X134" s="38"/>
      <c r="Y134" s="38"/>
      <c r="Z134" s="38"/>
      <c r="AA134" s="38"/>
      <c r="AB134" s="38"/>
      <c r="AC134" s="38"/>
      <c r="AD134" s="38"/>
      <c r="AE134" s="38"/>
      <c r="AR134" s="190" t="s">
        <v>212</v>
      </c>
      <c r="AT134" s="190" t="s">
        <v>207</v>
      </c>
      <c r="AU134" s="190" t="s">
        <v>88</v>
      </c>
      <c r="AY134" s="19" t="s">
        <v>205</v>
      </c>
      <c r="BE134" s="191">
        <f>IF(N134="základní",J134,0)</f>
        <v>0</v>
      </c>
      <c r="BF134" s="191">
        <f>IF(N134="snížená",J134,0)</f>
        <v>0</v>
      </c>
      <c r="BG134" s="191">
        <f>IF(N134="zákl. přenesená",J134,0)</f>
        <v>0</v>
      </c>
      <c r="BH134" s="191">
        <f>IF(N134="sníž. přenesená",J134,0)</f>
        <v>0</v>
      </c>
      <c r="BI134" s="191">
        <f>IF(N134="nulová",J134,0)</f>
        <v>0</v>
      </c>
      <c r="BJ134" s="19" t="s">
        <v>86</v>
      </c>
      <c r="BK134" s="191">
        <f>ROUND(I134*H134,2)</f>
        <v>0</v>
      </c>
      <c r="BL134" s="19" t="s">
        <v>212</v>
      </c>
      <c r="BM134" s="190" t="s">
        <v>1209</v>
      </c>
    </row>
    <row r="135" s="2" customFormat="1">
      <c r="A135" s="38"/>
      <c r="B135" s="39"/>
      <c r="C135" s="38"/>
      <c r="D135" s="192" t="s">
        <v>214</v>
      </c>
      <c r="E135" s="38"/>
      <c r="F135" s="193" t="s">
        <v>267</v>
      </c>
      <c r="G135" s="38"/>
      <c r="H135" s="38"/>
      <c r="I135" s="194"/>
      <c r="J135" s="38"/>
      <c r="K135" s="38"/>
      <c r="L135" s="39"/>
      <c r="M135" s="195"/>
      <c r="N135" s="196"/>
      <c r="O135" s="77"/>
      <c r="P135" s="77"/>
      <c r="Q135" s="77"/>
      <c r="R135" s="77"/>
      <c r="S135" s="77"/>
      <c r="T135" s="78"/>
      <c r="U135" s="38"/>
      <c r="V135" s="38"/>
      <c r="W135" s="38"/>
      <c r="X135" s="38"/>
      <c r="Y135" s="38"/>
      <c r="Z135" s="38"/>
      <c r="AA135" s="38"/>
      <c r="AB135" s="38"/>
      <c r="AC135" s="38"/>
      <c r="AD135" s="38"/>
      <c r="AE135" s="38"/>
      <c r="AT135" s="19" t="s">
        <v>214</v>
      </c>
      <c r="AU135" s="19" t="s">
        <v>88</v>
      </c>
    </row>
    <row r="136" s="2" customFormat="1">
      <c r="A136" s="38"/>
      <c r="B136" s="39"/>
      <c r="C136" s="38"/>
      <c r="D136" s="192" t="s">
        <v>237</v>
      </c>
      <c r="E136" s="38"/>
      <c r="F136" s="197" t="s">
        <v>268</v>
      </c>
      <c r="G136" s="38"/>
      <c r="H136" s="38"/>
      <c r="I136" s="194"/>
      <c r="J136" s="38"/>
      <c r="K136" s="38"/>
      <c r="L136" s="39"/>
      <c r="M136" s="195"/>
      <c r="N136" s="196"/>
      <c r="O136" s="77"/>
      <c r="P136" s="77"/>
      <c r="Q136" s="77"/>
      <c r="R136" s="77"/>
      <c r="S136" s="77"/>
      <c r="T136" s="78"/>
      <c r="U136" s="38"/>
      <c r="V136" s="38"/>
      <c r="W136" s="38"/>
      <c r="X136" s="38"/>
      <c r="Y136" s="38"/>
      <c r="Z136" s="38"/>
      <c r="AA136" s="38"/>
      <c r="AB136" s="38"/>
      <c r="AC136" s="38"/>
      <c r="AD136" s="38"/>
      <c r="AE136" s="38"/>
      <c r="AT136" s="19" t="s">
        <v>237</v>
      </c>
      <c r="AU136" s="19" t="s">
        <v>88</v>
      </c>
    </row>
    <row r="137" s="15" customFormat="1">
      <c r="A137" s="15"/>
      <c r="B137" s="223"/>
      <c r="C137" s="15"/>
      <c r="D137" s="192" t="s">
        <v>218</v>
      </c>
      <c r="E137" s="224" t="s">
        <v>1</v>
      </c>
      <c r="F137" s="225" t="s">
        <v>1210</v>
      </c>
      <c r="G137" s="15"/>
      <c r="H137" s="224" t="s">
        <v>1</v>
      </c>
      <c r="I137" s="226"/>
      <c r="J137" s="15"/>
      <c r="K137" s="15"/>
      <c r="L137" s="223"/>
      <c r="M137" s="227"/>
      <c r="N137" s="228"/>
      <c r="O137" s="228"/>
      <c r="P137" s="228"/>
      <c r="Q137" s="228"/>
      <c r="R137" s="228"/>
      <c r="S137" s="228"/>
      <c r="T137" s="229"/>
      <c r="U137" s="15"/>
      <c r="V137" s="15"/>
      <c r="W137" s="15"/>
      <c r="X137" s="15"/>
      <c r="Y137" s="15"/>
      <c r="Z137" s="15"/>
      <c r="AA137" s="15"/>
      <c r="AB137" s="15"/>
      <c r="AC137" s="15"/>
      <c r="AD137" s="15"/>
      <c r="AE137" s="15"/>
      <c r="AT137" s="224" t="s">
        <v>218</v>
      </c>
      <c r="AU137" s="224" t="s">
        <v>88</v>
      </c>
      <c r="AV137" s="15" t="s">
        <v>86</v>
      </c>
      <c r="AW137" s="15" t="s">
        <v>35</v>
      </c>
      <c r="AX137" s="15" t="s">
        <v>79</v>
      </c>
      <c r="AY137" s="224" t="s">
        <v>205</v>
      </c>
    </row>
    <row r="138" s="13" customFormat="1">
      <c r="A138" s="13"/>
      <c r="B138" s="198"/>
      <c r="C138" s="13"/>
      <c r="D138" s="192" t="s">
        <v>218</v>
      </c>
      <c r="E138" s="199" t="s">
        <v>1</v>
      </c>
      <c r="F138" s="200" t="s">
        <v>668</v>
      </c>
      <c r="G138" s="13"/>
      <c r="H138" s="201">
        <v>2442</v>
      </c>
      <c r="I138" s="202"/>
      <c r="J138" s="13"/>
      <c r="K138" s="13"/>
      <c r="L138" s="198"/>
      <c r="M138" s="203"/>
      <c r="N138" s="204"/>
      <c r="O138" s="204"/>
      <c r="P138" s="204"/>
      <c r="Q138" s="204"/>
      <c r="R138" s="204"/>
      <c r="S138" s="204"/>
      <c r="T138" s="205"/>
      <c r="U138" s="13"/>
      <c r="V138" s="13"/>
      <c r="W138" s="13"/>
      <c r="X138" s="13"/>
      <c r="Y138" s="13"/>
      <c r="Z138" s="13"/>
      <c r="AA138" s="13"/>
      <c r="AB138" s="13"/>
      <c r="AC138" s="13"/>
      <c r="AD138" s="13"/>
      <c r="AE138" s="13"/>
      <c r="AT138" s="199" t="s">
        <v>218</v>
      </c>
      <c r="AU138" s="199" t="s">
        <v>88</v>
      </c>
      <c r="AV138" s="13" t="s">
        <v>88</v>
      </c>
      <c r="AW138" s="13" t="s">
        <v>35</v>
      </c>
      <c r="AX138" s="13" t="s">
        <v>79</v>
      </c>
      <c r="AY138" s="199" t="s">
        <v>205</v>
      </c>
    </row>
    <row r="139" s="15" customFormat="1">
      <c r="A139" s="15"/>
      <c r="B139" s="223"/>
      <c r="C139" s="15"/>
      <c r="D139" s="192" t="s">
        <v>218</v>
      </c>
      <c r="E139" s="224" t="s">
        <v>1</v>
      </c>
      <c r="F139" s="225" t="s">
        <v>1211</v>
      </c>
      <c r="G139" s="15"/>
      <c r="H139" s="224" t="s">
        <v>1</v>
      </c>
      <c r="I139" s="226"/>
      <c r="J139" s="15"/>
      <c r="K139" s="15"/>
      <c r="L139" s="223"/>
      <c r="M139" s="227"/>
      <c r="N139" s="228"/>
      <c r="O139" s="228"/>
      <c r="P139" s="228"/>
      <c r="Q139" s="228"/>
      <c r="R139" s="228"/>
      <c r="S139" s="228"/>
      <c r="T139" s="229"/>
      <c r="U139" s="15"/>
      <c r="V139" s="15"/>
      <c r="W139" s="15"/>
      <c r="X139" s="15"/>
      <c r="Y139" s="15"/>
      <c r="Z139" s="15"/>
      <c r="AA139" s="15"/>
      <c r="AB139" s="15"/>
      <c r="AC139" s="15"/>
      <c r="AD139" s="15"/>
      <c r="AE139" s="15"/>
      <c r="AT139" s="224" t="s">
        <v>218</v>
      </c>
      <c r="AU139" s="224" t="s">
        <v>88</v>
      </c>
      <c r="AV139" s="15" t="s">
        <v>86</v>
      </c>
      <c r="AW139" s="15" t="s">
        <v>35</v>
      </c>
      <c r="AX139" s="15" t="s">
        <v>79</v>
      </c>
      <c r="AY139" s="224" t="s">
        <v>205</v>
      </c>
    </row>
    <row r="140" s="13" customFormat="1">
      <c r="A140" s="13"/>
      <c r="B140" s="198"/>
      <c r="C140" s="13"/>
      <c r="D140" s="192" t="s">
        <v>218</v>
      </c>
      <c r="E140" s="199" t="s">
        <v>1</v>
      </c>
      <c r="F140" s="200" t="s">
        <v>1208</v>
      </c>
      <c r="G140" s="13"/>
      <c r="H140" s="201">
        <v>2213.4000000000001</v>
      </c>
      <c r="I140" s="202"/>
      <c r="J140" s="13"/>
      <c r="K140" s="13"/>
      <c r="L140" s="198"/>
      <c r="M140" s="203"/>
      <c r="N140" s="204"/>
      <c r="O140" s="204"/>
      <c r="P140" s="204"/>
      <c r="Q140" s="204"/>
      <c r="R140" s="204"/>
      <c r="S140" s="204"/>
      <c r="T140" s="205"/>
      <c r="U140" s="13"/>
      <c r="V140" s="13"/>
      <c r="W140" s="13"/>
      <c r="X140" s="13"/>
      <c r="Y140" s="13"/>
      <c r="Z140" s="13"/>
      <c r="AA140" s="13"/>
      <c r="AB140" s="13"/>
      <c r="AC140" s="13"/>
      <c r="AD140" s="13"/>
      <c r="AE140" s="13"/>
      <c r="AT140" s="199" t="s">
        <v>218</v>
      </c>
      <c r="AU140" s="199" t="s">
        <v>88</v>
      </c>
      <c r="AV140" s="13" t="s">
        <v>88</v>
      </c>
      <c r="AW140" s="13" t="s">
        <v>35</v>
      </c>
      <c r="AX140" s="13" t="s">
        <v>79</v>
      </c>
      <c r="AY140" s="199" t="s">
        <v>205</v>
      </c>
    </row>
    <row r="141" s="14" customFormat="1">
      <c r="A141" s="14"/>
      <c r="B141" s="206"/>
      <c r="C141" s="14"/>
      <c r="D141" s="192" t="s">
        <v>218</v>
      </c>
      <c r="E141" s="207" t="s">
        <v>1</v>
      </c>
      <c r="F141" s="208" t="s">
        <v>220</v>
      </c>
      <c r="G141" s="14"/>
      <c r="H141" s="209">
        <v>4655.3999999999996</v>
      </c>
      <c r="I141" s="210"/>
      <c r="J141" s="14"/>
      <c r="K141" s="14"/>
      <c r="L141" s="206"/>
      <c r="M141" s="211"/>
      <c r="N141" s="212"/>
      <c r="O141" s="212"/>
      <c r="P141" s="212"/>
      <c r="Q141" s="212"/>
      <c r="R141" s="212"/>
      <c r="S141" s="212"/>
      <c r="T141" s="213"/>
      <c r="U141" s="14"/>
      <c r="V141" s="14"/>
      <c r="W141" s="14"/>
      <c r="X141" s="14"/>
      <c r="Y141" s="14"/>
      <c r="Z141" s="14"/>
      <c r="AA141" s="14"/>
      <c r="AB141" s="14"/>
      <c r="AC141" s="14"/>
      <c r="AD141" s="14"/>
      <c r="AE141" s="14"/>
      <c r="AT141" s="207" t="s">
        <v>218</v>
      </c>
      <c r="AU141" s="207" t="s">
        <v>88</v>
      </c>
      <c r="AV141" s="14" t="s">
        <v>212</v>
      </c>
      <c r="AW141" s="14" t="s">
        <v>35</v>
      </c>
      <c r="AX141" s="14" t="s">
        <v>86</v>
      </c>
      <c r="AY141" s="207" t="s">
        <v>205</v>
      </c>
    </row>
    <row r="142" s="2" customFormat="1" ht="24.15" customHeight="1">
      <c r="A142" s="38"/>
      <c r="B142" s="179"/>
      <c r="C142" s="180" t="s">
        <v>230</v>
      </c>
      <c r="D142" s="180" t="s">
        <v>207</v>
      </c>
      <c r="E142" s="181" t="s">
        <v>576</v>
      </c>
      <c r="F142" s="182" t="s">
        <v>577</v>
      </c>
      <c r="G142" s="183" t="s">
        <v>233</v>
      </c>
      <c r="H142" s="184">
        <v>2442</v>
      </c>
      <c r="I142" s="185"/>
      <c r="J142" s="184">
        <f>ROUND(I142*H142,2)</f>
        <v>0</v>
      </c>
      <c r="K142" s="182" t="s">
        <v>234</v>
      </c>
      <c r="L142" s="39"/>
      <c r="M142" s="186" t="s">
        <v>1</v>
      </c>
      <c r="N142" s="187" t="s">
        <v>44</v>
      </c>
      <c r="O142" s="77"/>
      <c r="P142" s="188">
        <f>O142*H142</f>
        <v>0</v>
      </c>
      <c r="Q142" s="188">
        <v>0</v>
      </c>
      <c r="R142" s="188">
        <f>Q142*H142</f>
        <v>0</v>
      </c>
      <c r="S142" s="188">
        <v>0</v>
      </c>
      <c r="T142" s="189">
        <f>S142*H142</f>
        <v>0</v>
      </c>
      <c r="U142" s="38"/>
      <c r="V142" s="38"/>
      <c r="W142" s="38"/>
      <c r="X142" s="38"/>
      <c r="Y142" s="38"/>
      <c r="Z142" s="38"/>
      <c r="AA142" s="38"/>
      <c r="AB142" s="38"/>
      <c r="AC142" s="38"/>
      <c r="AD142" s="38"/>
      <c r="AE142" s="38"/>
      <c r="AR142" s="190" t="s">
        <v>212</v>
      </c>
      <c r="AT142" s="190" t="s">
        <v>207</v>
      </c>
      <c r="AU142" s="190" t="s">
        <v>88</v>
      </c>
      <c r="AY142" s="19" t="s">
        <v>205</v>
      </c>
      <c r="BE142" s="191">
        <f>IF(N142="základní",J142,0)</f>
        <v>0</v>
      </c>
      <c r="BF142" s="191">
        <f>IF(N142="snížená",J142,0)</f>
        <v>0</v>
      </c>
      <c r="BG142" s="191">
        <f>IF(N142="zákl. přenesená",J142,0)</f>
        <v>0</v>
      </c>
      <c r="BH142" s="191">
        <f>IF(N142="sníž. přenesená",J142,0)</f>
        <v>0</v>
      </c>
      <c r="BI142" s="191">
        <f>IF(N142="nulová",J142,0)</f>
        <v>0</v>
      </c>
      <c r="BJ142" s="19" t="s">
        <v>86</v>
      </c>
      <c r="BK142" s="191">
        <f>ROUND(I142*H142,2)</f>
        <v>0</v>
      </c>
      <c r="BL142" s="19" t="s">
        <v>212</v>
      </c>
      <c r="BM142" s="190" t="s">
        <v>1212</v>
      </c>
    </row>
    <row r="143" s="2" customFormat="1">
      <c r="A143" s="38"/>
      <c r="B143" s="39"/>
      <c r="C143" s="38"/>
      <c r="D143" s="192" t="s">
        <v>214</v>
      </c>
      <c r="E143" s="38"/>
      <c r="F143" s="193" t="s">
        <v>579</v>
      </c>
      <c r="G143" s="38"/>
      <c r="H143" s="38"/>
      <c r="I143" s="194"/>
      <c r="J143" s="38"/>
      <c r="K143" s="38"/>
      <c r="L143" s="39"/>
      <c r="M143" s="195"/>
      <c r="N143" s="196"/>
      <c r="O143" s="77"/>
      <c r="P143" s="77"/>
      <c r="Q143" s="77"/>
      <c r="R143" s="77"/>
      <c r="S143" s="77"/>
      <c r="T143" s="78"/>
      <c r="U143" s="38"/>
      <c r="V143" s="38"/>
      <c r="W143" s="38"/>
      <c r="X143" s="38"/>
      <c r="Y143" s="38"/>
      <c r="Z143" s="38"/>
      <c r="AA143" s="38"/>
      <c r="AB143" s="38"/>
      <c r="AC143" s="38"/>
      <c r="AD143" s="38"/>
      <c r="AE143" s="38"/>
      <c r="AT143" s="19" t="s">
        <v>214</v>
      </c>
      <c r="AU143" s="19" t="s">
        <v>88</v>
      </c>
    </row>
    <row r="144" s="2" customFormat="1">
      <c r="A144" s="38"/>
      <c r="B144" s="39"/>
      <c r="C144" s="38"/>
      <c r="D144" s="192" t="s">
        <v>237</v>
      </c>
      <c r="E144" s="38"/>
      <c r="F144" s="197" t="s">
        <v>580</v>
      </c>
      <c r="G144" s="38"/>
      <c r="H144" s="38"/>
      <c r="I144" s="194"/>
      <c r="J144" s="38"/>
      <c r="K144" s="38"/>
      <c r="L144" s="39"/>
      <c r="M144" s="195"/>
      <c r="N144" s="196"/>
      <c r="O144" s="77"/>
      <c r="P144" s="77"/>
      <c r="Q144" s="77"/>
      <c r="R144" s="77"/>
      <c r="S144" s="77"/>
      <c r="T144" s="78"/>
      <c r="U144" s="38"/>
      <c r="V144" s="38"/>
      <c r="W144" s="38"/>
      <c r="X144" s="38"/>
      <c r="Y144" s="38"/>
      <c r="Z144" s="38"/>
      <c r="AA144" s="38"/>
      <c r="AB144" s="38"/>
      <c r="AC144" s="38"/>
      <c r="AD144" s="38"/>
      <c r="AE144" s="38"/>
      <c r="AT144" s="19" t="s">
        <v>237</v>
      </c>
      <c r="AU144" s="19" t="s">
        <v>88</v>
      </c>
    </row>
    <row r="145" s="15" customFormat="1">
      <c r="A145" s="15"/>
      <c r="B145" s="223"/>
      <c r="C145" s="15"/>
      <c r="D145" s="192" t="s">
        <v>218</v>
      </c>
      <c r="E145" s="224" t="s">
        <v>1</v>
      </c>
      <c r="F145" s="225" t="s">
        <v>1213</v>
      </c>
      <c r="G145" s="15"/>
      <c r="H145" s="224" t="s">
        <v>1</v>
      </c>
      <c r="I145" s="226"/>
      <c r="J145" s="15"/>
      <c r="K145" s="15"/>
      <c r="L145" s="223"/>
      <c r="M145" s="227"/>
      <c r="N145" s="228"/>
      <c r="O145" s="228"/>
      <c r="P145" s="228"/>
      <c r="Q145" s="228"/>
      <c r="R145" s="228"/>
      <c r="S145" s="228"/>
      <c r="T145" s="229"/>
      <c r="U145" s="15"/>
      <c r="V145" s="15"/>
      <c r="W145" s="15"/>
      <c r="X145" s="15"/>
      <c r="Y145" s="15"/>
      <c r="Z145" s="15"/>
      <c r="AA145" s="15"/>
      <c r="AB145" s="15"/>
      <c r="AC145" s="15"/>
      <c r="AD145" s="15"/>
      <c r="AE145" s="15"/>
      <c r="AT145" s="224" t="s">
        <v>218</v>
      </c>
      <c r="AU145" s="224" t="s">
        <v>88</v>
      </c>
      <c r="AV145" s="15" t="s">
        <v>86</v>
      </c>
      <c r="AW145" s="15" t="s">
        <v>35</v>
      </c>
      <c r="AX145" s="15" t="s">
        <v>79</v>
      </c>
      <c r="AY145" s="224" t="s">
        <v>205</v>
      </c>
    </row>
    <row r="146" s="13" customFormat="1">
      <c r="A146" s="13"/>
      <c r="B146" s="198"/>
      <c r="C146" s="13"/>
      <c r="D146" s="192" t="s">
        <v>218</v>
      </c>
      <c r="E146" s="199" t="s">
        <v>1</v>
      </c>
      <c r="F146" s="200" t="s">
        <v>1214</v>
      </c>
      <c r="G146" s="13"/>
      <c r="H146" s="201">
        <v>2442</v>
      </c>
      <c r="I146" s="202"/>
      <c r="J146" s="13"/>
      <c r="K146" s="13"/>
      <c r="L146" s="198"/>
      <c r="M146" s="203"/>
      <c r="N146" s="204"/>
      <c r="O146" s="204"/>
      <c r="P146" s="204"/>
      <c r="Q146" s="204"/>
      <c r="R146" s="204"/>
      <c r="S146" s="204"/>
      <c r="T146" s="205"/>
      <c r="U146" s="13"/>
      <c r="V146" s="13"/>
      <c r="W146" s="13"/>
      <c r="X146" s="13"/>
      <c r="Y146" s="13"/>
      <c r="Z146" s="13"/>
      <c r="AA146" s="13"/>
      <c r="AB146" s="13"/>
      <c r="AC146" s="13"/>
      <c r="AD146" s="13"/>
      <c r="AE146" s="13"/>
      <c r="AT146" s="199" t="s">
        <v>218</v>
      </c>
      <c r="AU146" s="199" t="s">
        <v>88</v>
      </c>
      <c r="AV146" s="13" t="s">
        <v>88</v>
      </c>
      <c r="AW146" s="13" t="s">
        <v>35</v>
      </c>
      <c r="AX146" s="13" t="s">
        <v>79</v>
      </c>
      <c r="AY146" s="199" t="s">
        <v>205</v>
      </c>
    </row>
    <row r="147" s="14" customFormat="1">
      <c r="A147" s="14"/>
      <c r="B147" s="206"/>
      <c r="C147" s="14"/>
      <c r="D147" s="192" t="s">
        <v>218</v>
      </c>
      <c r="E147" s="207" t="s">
        <v>1</v>
      </c>
      <c r="F147" s="208" t="s">
        <v>220</v>
      </c>
      <c r="G147" s="14"/>
      <c r="H147" s="209">
        <v>2442</v>
      </c>
      <c r="I147" s="210"/>
      <c r="J147" s="14"/>
      <c r="K147" s="14"/>
      <c r="L147" s="206"/>
      <c r="M147" s="211"/>
      <c r="N147" s="212"/>
      <c r="O147" s="212"/>
      <c r="P147" s="212"/>
      <c r="Q147" s="212"/>
      <c r="R147" s="212"/>
      <c r="S147" s="212"/>
      <c r="T147" s="213"/>
      <c r="U147" s="14"/>
      <c r="V147" s="14"/>
      <c r="W147" s="14"/>
      <c r="X147" s="14"/>
      <c r="Y147" s="14"/>
      <c r="Z147" s="14"/>
      <c r="AA147" s="14"/>
      <c r="AB147" s="14"/>
      <c r="AC147" s="14"/>
      <c r="AD147" s="14"/>
      <c r="AE147" s="14"/>
      <c r="AT147" s="207" t="s">
        <v>218</v>
      </c>
      <c r="AU147" s="207" t="s">
        <v>88</v>
      </c>
      <c r="AV147" s="14" t="s">
        <v>212</v>
      </c>
      <c r="AW147" s="14" t="s">
        <v>35</v>
      </c>
      <c r="AX147" s="14" t="s">
        <v>86</v>
      </c>
      <c r="AY147" s="207" t="s">
        <v>205</v>
      </c>
    </row>
    <row r="148" s="2" customFormat="1" ht="24.15" customHeight="1">
      <c r="A148" s="38"/>
      <c r="B148" s="179"/>
      <c r="C148" s="180" t="s">
        <v>212</v>
      </c>
      <c r="D148" s="180" t="s">
        <v>207</v>
      </c>
      <c r="E148" s="181" t="s">
        <v>280</v>
      </c>
      <c r="F148" s="182" t="s">
        <v>281</v>
      </c>
      <c r="G148" s="183" t="s">
        <v>210</v>
      </c>
      <c r="H148" s="184">
        <v>7378</v>
      </c>
      <c r="I148" s="185"/>
      <c r="J148" s="184">
        <f>ROUND(I148*H148,2)</f>
        <v>0</v>
      </c>
      <c r="K148" s="182" t="s">
        <v>234</v>
      </c>
      <c r="L148" s="39"/>
      <c r="M148" s="186" t="s">
        <v>1</v>
      </c>
      <c r="N148" s="187" t="s">
        <v>44</v>
      </c>
      <c r="O148" s="77"/>
      <c r="P148" s="188">
        <f>O148*H148</f>
        <v>0</v>
      </c>
      <c r="Q148" s="188">
        <v>0</v>
      </c>
      <c r="R148" s="188">
        <f>Q148*H148</f>
        <v>0</v>
      </c>
      <c r="S148" s="188">
        <v>0</v>
      </c>
      <c r="T148" s="189">
        <f>S148*H148</f>
        <v>0</v>
      </c>
      <c r="U148" s="38"/>
      <c r="V148" s="38"/>
      <c r="W148" s="38"/>
      <c r="X148" s="38"/>
      <c r="Y148" s="38"/>
      <c r="Z148" s="38"/>
      <c r="AA148" s="38"/>
      <c r="AB148" s="38"/>
      <c r="AC148" s="38"/>
      <c r="AD148" s="38"/>
      <c r="AE148" s="38"/>
      <c r="AR148" s="190" t="s">
        <v>212</v>
      </c>
      <c r="AT148" s="190" t="s">
        <v>207</v>
      </c>
      <c r="AU148" s="190" t="s">
        <v>88</v>
      </c>
      <c r="AY148" s="19" t="s">
        <v>205</v>
      </c>
      <c r="BE148" s="191">
        <f>IF(N148="základní",J148,0)</f>
        <v>0</v>
      </c>
      <c r="BF148" s="191">
        <f>IF(N148="snížená",J148,0)</f>
        <v>0</v>
      </c>
      <c r="BG148" s="191">
        <f>IF(N148="zákl. přenesená",J148,0)</f>
        <v>0</v>
      </c>
      <c r="BH148" s="191">
        <f>IF(N148="sníž. přenesená",J148,0)</f>
        <v>0</v>
      </c>
      <c r="BI148" s="191">
        <f>IF(N148="nulová",J148,0)</f>
        <v>0</v>
      </c>
      <c r="BJ148" s="19" t="s">
        <v>86</v>
      </c>
      <c r="BK148" s="191">
        <f>ROUND(I148*H148,2)</f>
        <v>0</v>
      </c>
      <c r="BL148" s="19" t="s">
        <v>212</v>
      </c>
      <c r="BM148" s="190" t="s">
        <v>1215</v>
      </c>
    </row>
    <row r="149" s="2" customFormat="1">
      <c r="A149" s="38"/>
      <c r="B149" s="39"/>
      <c r="C149" s="38"/>
      <c r="D149" s="192" t="s">
        <v>214</v>
      </c>
      <c r="E149" s="38"/>
      <c r="F149" s="193" t="s">
        <v>283</v>
      </c>
      <c r="G149" s="38"/>
      <c r="H149" s="38"/>
      <c r="I149" s="194"/>
      <c r="J149" s="38"/>
      <c r="K149" s="38"/>
      <c r="L149" s="39"/>
      <c r="M149" s="195"/>
      <c r="N149" s="196"/>
      <c r="O149" s="77"/>
      <c r="P149" s="77"/>
      <c r="Q149" s="77"/>
      <c r="R149" s="77"/>
      <c r="S149" s="77"/>
      <c r="T149" s="78"/>
      <c r="U149" s="38"/>
      <c r="V149" s="38"/>
      <c r="W149" s="38"/>
      <c r="X149" s="38"/>
      <c r="Y149" s="38"/>
      <c r="Z149" s="38"/>
      <c r="AA149" s="38"/>
      <c r="AB149" s="38"/>
      <c r="AC149" s="38"/>
      <c r="AD149" s="38"/>
      <c r="AE149" s="38"/>
      <c r="AT149" s="19" t="s">
        <v>214</v>
      </c>
      <c r="AU149" s="19" t="s">
        <v>88</v>
      </c>
    </row>
    <row r="150" s="2" customFormat="1">
      <c r="A150" s="38"/>
      <c r="B150" s="39"/>
      <c r="C150" s="38"/>
      <c r="D150" s="192" t="s">
        <v>237</v>
      </c>
      <c r="E150" s="38"/>
      <c r="F150" s="197" t="s">
        <v>284</v>
      </c>
      <c r="G150" s="38"/>
      <c r="H150" s="38"/>
      <c r="I150" s="194"/>
      <c r="J150" s="38"/>
      <c r="K150" s="38"/>
      <c r="L150" s="39"/>
      <c r="M150" s="195"/>
      <c r="N150" s="196"/>
      <c r="O150" s="77"/>
      <c r="P150" s="77"/>
      <c r="Q150" s="77"/>
      <c r="R150" s="77"/>
      <c r="S150" s="77"/>
      <c r="T150" s="78"/>
      <c r="U150" s="38"/>
      <c r="V150" s="38"/>
      <c r="W150" s="38"/>
      <c r="X150" s="38"/>
      <c r="Y150" s="38"/>
      <c r="Z150" s="38"/>
      <c r="AA150" s="38"/>
      <c r="AB150" s="38"/>
      <c r="AC150" s="38"/>
      <c r="AD150" s="38"/>
      <c r="AE150" s="38"/>
      <c r="AT150" s="19" t="s">
        <v>237</v>
      </c>
      <c r="AU150" s="19" t="s">
        <v>88</v>
      </c>
    </row>
    <row r="151" s="15" customFormat="1">
      <c r="A151" s="15"/>
      <c r="B151" s="223"/>
      <c r="C151" s="15"/>
      <c r="D151" s="192" t="s">
        <v>218</v>
      </c>
      <c r="E151" s="224" t="s">
        <v>1</v>
      </c>
      <c r="F151" s="225" t="s">
        <v>1216</v>
      </c>
      <c r="G151" s="15"/>
      <c r="H151" s="224" t="s">
        <v>1</v>
      </c>
      <c r="I151" s="226"/>
      <c r="J151" s="15"/>
      <c r="K151" s="15"/>
      <c r="L151" s="223"/>
      <c r="M151" s="227"/>
      <c r="N151" s="228"/>
      <c r="O151" s="228"/>
      <c r="P151" s="228"/>
      <c r="Q151" s="228"/>
      <c r="R151" s="228"/>
      <c r="S151" s="228"/>
      <c r="T151" s="229"/>
      <c r="U151" s="15"/>
      <c r="V151" s="15"/>
      <c r="W151" s="15"/>
      <c r="X151" s="15"/>
      <c r="Y151" s="15"/>
      <c r="Z151" s="15"/>
      <c r="AA151" s="15"/>
      <c r="AB151" s="15"/>
      <c r="AC151" s="15"/>
      <c r="AD151" s="15"/>
      <c r="AE151" s="15"/>
      <c r="AT151" s="224" t="s">
        <v>218</v>
      </c>
      <c r="AU151" s="224" t="s">
        <v>88</v>
      </c>
      <c r="AV151" s="15" t="s">
        <v>86</v>
      </c>
      <c r="AW151" s="15" t="s">
        <v>35</v>
      </c>
      <c r="AX151" s="15" t="s">
        <v>79</v>
      </c>
      <c r="AY151" s="224" t="s">
        <v>205</v>
      </c>
    </row>
    <row r="152" s="13" customFormat="1">
      <c r="A152" s="13"/>
      <c r="B152" s="198"/>
      <c r="C152" s="13"/>
      <c r="D152" s="192" t="s">
        <v>218</v>
      </c>
      <c r="E152" s="199" t="s">
        <v>1</v>
      </c>
      <c r="F152" s="200" t="s">
        <v>1217</v>
      </c>
      <c r="G152" s="13"/>
      <c r="H152" s="201">
        <v>7378</v>
      </c>
      <c r="I152" s="202"/>
      <c r="J152" s="13"/>
      <c r="K152" s="13"/>
      <c r="L152" s="198"/>
      <c r="M152" s="203"/>
      <c r="N152" s="204"/>
      <c r="O152" s="204"/>
      <c r="P152" s="204"/>
      <c r="Q152" s="204"/>
      <c r="R152" s="204"/>
      <c r="S152" s="204"/>
      <c r="T152" s="205"/>
      <c r="U152" s="13"/>
      <c r="V152" s="13"/>
      <c r="W152" s="13"/>
      <c r="X152" s="13"/>
      <c r="Y152" s="13"/>
      <c r="Z152" s="13"/>
      <c r="AA152" s="13"/>
      <c r="AB152" s="13"/>
      <c r="AC152" s="13"/>
      <c r="AD152" s="13"/>
      <c r="AE152" s="13"/>
      <c r="AT152" s="199" t="s">
        <v>218</v>
      </c>
      <c r="AU152" s="199" t="s">
        <v>88</v>
      </c>
      <c r="AV152" s="13" t="s">
        <v>88</v>
      </c>
      <c r="AW152" s="13" t="s">
        <v>35</v>
      </c>
      <c r="AX152" s="13" t="s">
        <v>79</v>
      </c>
      <c r="AY152" s="199" t="s">
        <v>205</v>
      </c>
    </row>
    <row r="153" s="14" customFormat="1">
      <c r="A153" s="14"/>
      <c r="B153" s="206"/>
      <c r="C153" s="14"/>
      <c r="D153" s="192" t="s">
        <v>218</v>
      </c>
      <c r="E153" s="207" t="s">
        <v>1</v>
      </c>
      <c r="F153" s="208" t="s">
        <v>220</v>
      </c>
      <c r="G153" s="14"/>
      <c r="H153" s="209">
        <v>7378</v>
      </c>
      <c r="I153" s="210"/>
      <c r="J153" s="14"/>
      <c r="K153" s="14"/>
      <c r="L153" s="206"/>
      <c r="M153" s="211"/>
      <c r="N153" s="212"/>
      <c r="O153" s="212"/>
      <c r="P153" s="212"/>
      <c r="Q153" s="212"/>
      <c r="R153" s="212"/>
      <c r="S153" s="212"/>
      <c r="T153" s="213"/>
      <c r="U153" s="14"/>
      <c r="V153" s="14"/>
      <c r="W153" s="14"/>
      <c r="X153" s="14"/>
      <c r="Y153" s="14"/>
      <c r="Z153" s="14"/>
      <c r="AA153" s="14"/>
      <c r="AB153" s="14"/>
      <c r="AC153" s="14"/>
      <c r="AD153" s="14"/>
      <c r="AE153" s="14"/>
      <c r="AT153" s="207" t="s">
        <v>218</v>
      </c>
      <c r="AU153" s="207" t="s">
        <v>88</v>
      </c>
      <c r="AV153" s="14" t="s">
        <v>212</v>
      </c>
      <c r="AW153" s="14" t="s">
        <v>35</v>
      </c>
      <c r="AX153" s="14" t="s">
        <v>86</v>
      </c>
      <c r="AY153" s="207" t="s">
        <v>205</v>
      </c>
    </row>
    <row r="154" s="2" customFormat="1" ht="24.15" customHeight="1">
      <c r="A154" s="38"/>
      <c r="B154" s="179"/>
      <c r="C154" s="180" t="s">
        <v>258</v>
      </c>
      <c r="D154" s="180" t="s">
        <v>207</v>
      </c>
      <c r="E154" s="181" t="s">
        <v>287</v>
      </c>
      <c r="F154" s="182" t="s">
        <v>288</v>
      </c>
      <c r="G154" s="183" t="s">
        <v>210</v>
      </c>
      <c r="H154" s="184">
        <v>17955</v>
      </c>
      <c r="I154" s="185"/>
      <c r="J154" s="184">
        <f>ROUND(I154*H154,2)</f>
        <v>0</v>
      </c>
      <c r="K154" s="182" t="s">
        <v>234</v>
      </c>
      <c r="L154" s="39"/>
      <c r="M154" s="186" t="s">
        <v>1</v>
      </c>
      <c r="N154" s="187" t="s">
        <v>44</v>
      </c>
      <c r="O154" s="77"/>
      <c r="P154" s="188">
        <f>O154*H154</f>
        <v>0</v>
      </c>
      <c r="Q154" s="188">
        <v>0</v>
      </c>
      <c r="R154" s="188">
        <f>Q154*H154</f>
        <v>0</v>
      </c>
      <c r="S154" s="188">
        <v>0</v>
      </c>
      <c r="T154" s="189">
        <f>S154*H154</f>
        <v>0</v>
      </c>
      <c r="U154" s="38"/>
      <c r="V154" s="38"/>
      <c r="W154" s="38"/>
      <c r="X154" s="38"/>
      <c r="Y154" s="38"/>
      <c r="Z154" s="38"/>
      <c r="AA154" s="38"/>
      <c r="AB154" s="38"/>
      <c r="AC154" s="38"/>
      <c r="AD154" s="38"/>
      <c r="AE154" s="38"/>
      <c r="AR154" s="190" t="s">
        <v>212</v>
      </c>
      <c r="AT154" s="190" t="s">
        <v>207</v>
      </c>
      <c r="AU154" s="190" t="s">
        <v>88</v>
      </c>
      <c r="AY154" s="19" t="s">
        <v>205</v>
      </c>
      <c r="BE154" s="191">
        <f>IF(N154="základní",J154,0)</f>
        <v>0</v>
      </c>
      <c r="BF154" s="191">
        <f>IF(N154="snížená",J154,0)</f>
        <v>0</v>
      </c>
      <c r="BG154" s="191">
        <f>IF(N154="zákl. přenesená",J154,0)</f>
        <v>0</v>
      </c>
      <c r="BH154" s="191">
        <f>IF(N154="sníž. přenesená",J154,0)</f>
        <v>0</v>
      </c>
      <c r="BI154" s="191">
        <f>IF(N154="nulová",J154,0)</f>
        <v>0</v>
      </c>
      <c r="BJ154" s="19" t="s">
        <v>86</v>
      </c>
      <c r="BK154" s="191">
        <f>ROUND(I154*H154,2)</f>
        <v>0</v>
      </c>
      <c r="BL154" s="19" t="s">
        <v>212</v>
      </c>
      <c r="BM154" s="190" t="s">
        <v>1218</v>
      </c>
    </row>
    <row r="155" s="2" customFormat="1">
      <c r="A155" s="38"/>
      <c r="B155" s="39"/>
      <c r="C155" s="38"/>
      <c r="D155" s="192" t="s">
        <v>214</v>
      </c>
      <c r="E155" s="38"/>
      <c r="F155" s="193" t="s">
        <v>290</v>
      </c>
      <c r="G155" s="38"/>
      <c r="H155" s="38"/>
      <c r="I155" s="194"/>
      <c r="J155" s="38"/>
      <c r="K155" s="38"/>
      <c r="L155" s="39"/>
      <c r="M155" s="195"/>
      <c r="N155" s="196"/>
      <c r="O155" s="77"/>
      <c r="P155" s="77"/>
      <c r="Q155" s="77"/>
      <c r="R155" s="77"/>
      <c r="S155" s="77"/>
      <c r="T155" s="78"/>
      <c r="U155" s="38"/>
      <c r="V155" s="38"/>
      <c r="W155" s="38"/>
      <c r="X155" s="38"/>
      <c r="Y155" s="38"/>
      <c r="Z155" s="38"/>
      <c r="AA155" s="38"/>
      <c r="AB155" s="38"/>
      <c r="AC155" s="38"/>
      <c r="AD155" s="38"/>
      <c r="AE155" s="38"/>
      <c r="AT155" s="19" t="s">
        <v>214</v>
      </c>
      <c r="AU155" s="19" t="s">
        <v>88</v>
      </c>
    </row>
    <row r="156" s="2" customFormat="1">
      <c r="A156" s="38"/>
      <c r="B156" s="39"/>
      <c r="C156" s="38"/>
      <c r="D156" s="192" t="s">
        <v>237</v>
      </c>
      <c r="E156" s="38"/>
      <c r="F156" s="197" t="s">
        <v>291</v>
      </c>
      <c r="G156" s="38"/>
      <c r="H156" s="38"/>
      <c r="I156" s="194"/>
      <c r="J156" s="38"/>
      <c r="K156" s="38"/>
      <c r="L156" s="39"/>
      <c r="M156" s="195"/>
      <c r="N156" s="196"/>
      <c r="O156" s="77"/>
      <c r="P156" s="77"/>
      <c r="Q156" s="77"/>
      <c r="R156" s="77"/>
      <c r="S156" s="77"/>
      <c r="T156" s="78"/>
      <c r="U156" s="38"/>
      <c r="V156" s="38"/>
      <c r="W156" s="38"/>
      <c r="X156" s="38"/>
      <c r="Y156" s="38"/>
      <c r="Z156" s="38"/>
      <c r="AA156" s="38"/>
      <c r="AB156" s="38"/>
      <c r="AC156" s="38"/>
      <c r="AD156" s="38"/>
      <c r="AE156" s="38"/>
      <c r="AT156" s="19" t="s">
        <v>237</v>
      </c>
      <c r="AU156" s="19" t="s">
        <v>88</v>
      </c>
    </row>
    <row r="157" s="15" customFormat="1">
      <c r="A157" s="15"/>
      <c r="B157" s="223"/>
      <c r="C157" s="15"/>
      <c r="D157" s="192" t="s">
        <v>218</v>
      </c>
      <c r="E157" s="224" t="s">
        <v>1</v>
      </c>
      <c r="F157" s="225" t="s">
        <v>1219</v>
      </c>
      <c r="G157" s="15"/>
      <c r="H157" s="224" t="s">
        <v>1</v>
      </c>
      <c r="I157" s="226"/>
      <c r="J157" s="15"/>
      <c r="K157" s="15"/>
      <c r="L157" s="223"/>
      <c r="M157" s="227"/>
      <c r="N157" s="228"/>
      <c r="O157" s="228"/>
      <c r="P157" s="228"/>
      <c r="Q157" s="228"/>
      <c r="R157" s="228"/>
      <c r="S157" s="228"/>
      <c r="T157" s="229"/>
      <c r="U157" s="15"/>
      <c r="V157" s="15"/>
      <c r="W157" s="15"/>
      <c r="X157" s="15"/>
      <c r="Y157" s="15"/>
      <c r="Z157" s="15"/>
      <c r="AA157" s="15"/>
      <c r="AB157" s="15"/>
      <c r="AC157" s="15"/>
      <c r="AD157" s="15"/>
      <c r="AE157" s="15"/>
      <c r="AT157" s="224" t="s">
        <v>218</v>
      </c>
      <c r="AU157" s="224" t="s">
        <v>88</v>
      </c>
      <c r="AV157" s="15" t="s">
        <v>86</v>
      </c>
      <c r="AW157" s="15" t="s">
        <v>35</v>
      </c>
      <c r="AX157" s="15" t="s">
        <v>79</v>
      </c>
      <c r="AY157" s="224" t="s">
        <v>205</v>
      </c>
    </row>
    <row r="158" s="13" customFormat="1">
      <c r="A158" s="13"/>
      <c r="B158" s="198"/>
      <c r="C158" s="13"/>
      <c r="D158" s="192" t="s">
        <v>218</v>
      </c>
      <c r="E158" s="199" t="s">
        <v>1</v>
      </c>
      <c r="F158" s="200" t="s">
        <v>1217</v>
      </c>
      <c r="G158" s="13"/>
      <c r="H158" s="201">
        <v>7378</v>
      </c>
      <c r="I158" s="202"/>
      <c r="J158" s="13"/>
      <c r="K158" s="13"/>
      <c r="L158" s="198"/>
      <c r="M158" s="203"/>
      <c r="N158" s="204"/>
      <c r="O158" s="204"/>
      <c r="P158" s="204"/>
      <c r="Q158" s="204"/>
      <c r="R158" s="204"/>
      <c r="S158" s="204"/>
      <c r="T158" s="205"/>
      <c r="U158" s="13"/>
      <c r="V158" s="13"/>
      <c r="W158" s="13"/>
      <c r="X158" s="13"/>
      <c r="Y158" s="13"/>
      <c r="Z158" s="13"/>
      <c r="AA158" s="13"/>
      <c r="AB158" s="13"/>
      <c r="AC158" s="13"/>
      <c r="AD158" s="13"/>
      <c r="AE158" s="13"/>
      <c r="AT158" s="199" t="s">
        <v>218</v>
      </c>
      <c r="AU158" s="199" t="s">
        <v>88</v>
      </c>
      <c r="AV158" s="13" t="s">
        <v>88</v>
      </c>
      <c r="AW158" s="13" t="s">
        <v>35</v>
      </c>
      <c r="AX158" s="13" t="s">
        <v>79</v>
      </c>
      <c r="AY158" s="199" t="s">
        <v>205</v>
      </c>
    </row>
    <row r="159" s="15" customFormat="1">
      <c r="A159" s="15"/>
      <c r="B159" s="223"/>
      <c r="C159" s="15"/>
      <c r="D159" s="192" t="s">
        <v>218</v>
      </c>
      <c r="E159" s="224" t="s">
        <v>1</v>
      </c>
      <c r="F159" s="225" t="s">
        <v>1220</v>
      </c>
      <c r="G159" s="15"/>
      <c r="H159" s="224" t="s">
        <v>1</v>
      </c>
      <c r="I159" s="226"/>
      <c r="J159" s="15"/>
      <c r="K159" s="15"/>
      <c r="L159" s="223"/>
      <c r="M159" s="227"/>
      <c r="N159" s="228"/>
      <c r="O159" s="228"/>
      <c r="P159" s="228"/>
      <c r="Q159" s="228"/>
      <c r="R159" s="228"/>
      <c r="S159" s="228"/>
      <c r="T159" s="229"/>
      <c r="U159" s="15"/>
      <c r="V159" s="15"/>
      <c r="W159" s="15"/>
      <c r="X159" s="15"/>
      <c r="Y159" s="15"/>
      <c r="Z159" s="15"/>
      <c r="AA159" s="15"/>
      <c r="AB159" s="15"/>
      <c r="AC159" s="15"/>
      <c r="AD159" s="15"/>
      <c r="AE159" s="15"/>
      <c r="AT159" s="224" t="s">
        <v>218</v>
      </c>
      <c r="AU159" s="224" t="s">
        <v>88</v>
      </c>
      <c r="AV159" s="15" t="s">
        <v>86</v>
      </c>
      <c r="AW159" s="15" t="s">
        <v>35</v>
      </c>
      <c r="AX159" s="15" t="s">
        <v>79</v>
      </c>
      <c r="AY159" s="224" t="s">
        <v>205</v>
      </c>
    </row>
    <row r="160" s="13" customFormat="1">
      <c r="A160" s="13"/>
      <c r="B160" s="198"/>
      <c r="C160" s="13"/>
      <c r="D160" s="192" t="s">
        <v>218</v>
      </c>
      <c r="E160" s="199" t="s">
        <v>1</v>
      </c>
      <c r="F160" s="200" t="s">
        <v>1221</v>
      </c>
      <c r="G160" s="13"/>
      <c r="H160" s="201">
        <v>10577</v>
      </c>
      <c r="I160" s="202"/>
      <c r="J160" s="13"/>
      <c r="K160" s="13"/>
      <c r="L160" s="198"/>
      <c r="M160" s="203"/>
      <c r="N160" s="204"/>
      <c r="O160" s="204"/>
      <c r="P160" s="204"/>
      <c r="Q160" s="204"/>
      <c r="R160" s="204"/>
      <c r="S160" s="204"/>
      <c r="T160" s="205"/>
      <c r="U160" s="13"/>
      <c r="V160" s="13"/>
      <c r="W160" s="13"/>
      <c r="X160" s="13"/>
      <c r="Y160" s="13"/>
      <c r="Z160" s="13"/>
      <c r="AA160" s="13"/>
      <c r="AB160" s="13"/>
      <c r="AC160" s="13"/>
      <c r="AD160" s="13"/>
      <c r="AE160" s="13"/>
      <c r="AT160" s="199" t="s">
        <v>218</v>
      </c>
      <c r="AU160" s="199" t="s">
        <v>88</v>
      </c>
      <c r="AV160" s="13" t="s">
        <v>88</v>
      </c>
      <c r="AW160" s="13" t="s">
        <v>35</v>
      </c>
      <c r="AX160" s="13" t="s">
        <v>79</v>
      </c>
      <c r="AY160" s="199" t="s">
        <v>205</v>
      </c>
    </row>
    <row r="161" s="14" customFormat="1">
      <c r="A161" s="14"/>
      <c r="B161" s="206"/>
      <c r="C161" s="14"/>
      <c r="D161" s="192" t="s">
        <v>218</v>
      </c>
      <c r="E161" s="207" t="s">
        <v>1</v>
      </c>
      <c r="F161" s="208" t="s">
        <v>220</v>
      </c>
      <c r="G161" s="14"/>
      <c r="H161" s="209">
        <v>17955</v>
      </c>
      <c r="I161" s="210"/>
      <c r="J161" s="14"/>
      <c r="K161" s="14"/>
      <c r="L161" s="206"/>
      <c r="M161" s="211"/>
      <c r="N161" s="212"/>
      <c r="O161" s="212"/>
      <c r="P161" s="212"/>
      <c r="Q161" s="212"/>
      <c r="R161" s="212"/>
      <c r="S161" s="212"/>
      <c r="T161" s="213"/>
      <c r="U161" s="14"/>
      <c r="V161" s="14"/>
      <c r="W161" s="14"/>
      <c r="X161" s="14"/>
      <c r="Y161" s="14"/>
      <c r="Z161" s="14"/>
      <c r="AA161" s="14"/>
      <c r="AB161" s="14"/>
      <c r="AC161" s="14"/>
      <c r="AD161" s="14"/>
      <c r="AE161" s="14"/>
      <c r="AT161" s="207" t="s">
        <v>218</v>
      </c>
      <c r="AU161" s="207" t="s">
        <v>88</v>
      </c>
      <c r="AV161" s="14" t="s">
        <v>212</v>
      </c>
      <c r="AW161" s="14" t="s">
        <v>35</v>
      </c>
      <c r="AX161" s="14" t="s">
        <v>86</v>
      </c>
      <c r="AY161" s="207" t="s">
        <v>205</v>
      </c>
    </row>
    <row r="162" s="2" customFormat="1" ht="16.5" customHeight="1">
      <c r="A162" s="38"/>
      <c r="B162" s="179"/>
      <c r="C162" s="214" t="s">
        <v>263</v>
      </c>
      <c r="D162" s="214" t="s">
        <v>221</v>
      </c>
      <c r="E162" s="215" t="s">
        <v>295</v>
      </c>
      <c r="F162" s="216" t="s">
        <v>296</v>
      </c>
      <c r="G162" s="217" t="s">
        <v>297</v>
      </c>
      <c r="H162" s="218">
        <v>269.32999999999998</v>
      </c>
      <c r="I162" s="219"/>
      <c r="J162" s="218">
        <f>ROUND(I162*H162,2)</f>
        <v>0</v>
      </c>
      <c r="K162" s="216" t="s">
        <v>234</v>
      </c>
      <c r="L162" s="220"/>
      <c r="M162" s="221" t="s">
        <v>1</v>
      </c>
      <c r="N162" s="222" t="s">
        <v>44</v>
      </c>
      <c r="O162" s="77"/>
      <c r="P162" s="188">
        <f>O162*H162</f>
        <v>0</v>
      </c>
      <c r="Q162" s="188">
        <v>0.001</v>
      </c>
      <c r="R162" s="188">
        <f>Q162*H162</f>
        <v>0.26933000000000001</v>
      </c>
      <c r="S162" s="188">
        <v>0</v>
      </c>
      <c r="T162" s="189">
        <f>S162*H162</f>
        <v>0</v>
      </c>
      <c r="U162" s="38"/>
      <c r="V162" s="38"/>
      <c r="W162" s="38"/>
      <c r="X162" s="38"/>
      <c r="Y162" s="38"/>
      <c r="Z162" s="38"/>
      <c r="AA162" s="38"/>
      <c r="AB162" s="38"/>
      <c r="AC162" s="38"/>
      <c r="AD162" s="38"/>
      <c r="AE162" s="38"/>
      <c r="AR162" s="190" t="s">
        <v>225</v>
      </c>
      <c r="AT162" s="190" t="s">
        <v>221</v>
      </c>
      <c r="AU162" s="190" t="s">
        <v>88</v>
      </c>
      <c r="AY162" s="19" t="s">
        <v>205</v>
      </c>
      <c r="BE162" s="191">
        <f>IF(N162="základní",J162,0)</f>
        <v>0</v>
      </c>
      <c r="BF162" s="191">
        <f>IF(N162="snížená",J162,0)</f>
        <v>0</v>
      </c>
      <c r="BG162" s="191">
        <f>IF(N162="zákl. přenesená",J162,0)</f>
        <v>0</v>
      </c>
      <c r="BH162" s="191">
        <f>IF(N162="sníž. přenesená",J162,0)</f>
        <v>0</v>
      </c>
      <c r="BI162" s="191">
        <f>IF(N162="nulová",J162,0)</f>
        <v>0</v>
      </c>
      <c r="BJ162" s="19" t="s">
        <v>86</v>
      </c>
      <c r="BK162" s="191">
        <f>ROUND(I162*H162,2)</f>
        <v>0</v>
      </c>
      <c r="BL162" s="19" t="s">
        <v>212</v>
      </c>
      <c r="BM162" s="190" t="s">
        <v>1222</v>
      </c>
    </row>
    <row r="163" s="2" customFormat="1">
      <c r="A163" s="38"/>
      <c r="B163" s="39"/>
      <c r="C163" s="38"/>
      <c r="D163" s="192" t="s">
        <v>214</v>
      </c>
      <c r="E163" s="38"/>
      <c r="F163" s="193" t="s">
        <v>296</v>
      </c>
      <c r="G163" s="38"/>
      <c r="H163" s="38"/>
      <c r="I163" s="194"/>
      <c r="J163" s="38"/>
      <c r="K163" s="38"/>
      <c r="L163" s="39"/>
      <c r="M163" s="195"/>
      <c r="N163" s="196"/>
      <c r="O163" s="77"/>
      <c r="P163" s="77"/>
      <c r="Q163" s="77"/>
      <c r="R163" s="77"/>
      <c r="S163" s="77"/>
      <c r="T163" s="78"/>
      <c r="U163" s="38"/>
      <c r="V163" s="38"/>
      <c r="W163" s="38"/>
      <c r="X163" s="38"/>
      <c r="Y163" s="38"/>
      <c r="Z163" s="38"/>
      <c r="AA163" s="38"/>
      <c r="AB163" s="38"/>
      <c r="AC163" s="38"/>
      <c r="AD163" s="38"/>
      <c r="AE163" s="38"/>
      <c r="AT163" s="19" t="s">
        <v>214</v>
      </c>
      <c r="AU163" s="19" t="s">
        <v>88</v>
      </c>
    </row>
    <row r="164" s="13" customFormat="1">
      <c r="A164" s="13"/>
      <c r="B164" s="198"/>
      <c r="C164" s="13"/>
      <c r="D164" s="192" t="s">
        <v>218</v>
      </c>
      <c r="E164" s="13"/>
      <c r="F164" s="200" t="s">
        <v>1223</v>
      </c>
      <c r="G164" s="13"/>
      <c r="H164" s="201">
        <v>269.32999999999998</v>
      </c>
      <c r="I164" s="202"/>
      <c r="J164" s="13"/>
      <c r="K164" s="13"/>
      <c r="L164" s="198"/>
      <c r="M164" s="203"/>
      <c r="N164" s="204"/>
      <c r="O164" s="204"/>
      <c r="P164" s="204"/>
      <c r="Q164" s="204"/>
      <c r="R164" s="204"/>
      <c r="S164" s="204"/>
      <c r="T164" s="205"/>
      <c r="U164" s="13"/>
      <c r="V164" s="13"/>
      <c r="W164" s="13"/>
      <c r="X164" s="13"/>
      <c r="Y164" s="13"/>
      <c r="Z164" s="13"/>
      <c r="AA164" s="13"/>
      <c r="AB164" s="13"/>
      <c r="AC164" s="13"/>
      <c r="AD164" s="13"/>
      <c r="AE164" s="13"/>
      <c r="AT164" s="199" t="s">
        <v>218</v>
      </c>
      <c r="AU164" s="199" t="s">
        <v>88</v>
      </c>
      <c r="AV164" s="13" t="s">
        <v>88</v>
      </c>
      <c r="AW164" s="13" t="s">
        <v>3</v>
      </c>
      <c r="AX164" s="13" t="s">
        <v>86</v>
      </c>
      <c r="AY164" s="199" t="s">
        <v>205</v>
      </c>
    </row>
    <row r="165" s="2" customFormat="1" ht="21.75" customHeight="1">
      <c r="A165" s="38"/>
      <c r="B165" s="179"/>
      <c r="C165" s="180" t="s">
        <v>272</v>
      </c>
      <c r="D165" s="180" t="s">
        <v>207</v>
      </c>
      <c r="E165" s="181" t="s">
        <v>310</v>
      </c>
      <c r="F165" s="182" t="s">
        <v>311</v>
      </c>
      <c r="G165" s="183" t="s">
        <v>210</v>
      </c>
      <c r="H165" s="184">
        <v>13777</v>
      </c>
      <c r="I165" s="185"/>
      <c r="J165" s="184">
        <f>ROUND(I165*H165,2)</f>
        <v>0</v>
      </c>
      <c r="K165" s="182" t="s">
        <v>234</v>
      </c>
      <c r="L165" s="39"/>
      <c r="M165" s="186" t="s">
        <v>1</v>
      </c>
      <c r="N165" s="187" t="s">
        <v>44</v>
      </c>
      <c r="O165" s="77"/>
      <c r="P165" s="188">
        <f>O165*H165</f>
        <v>0</v>
      </c>
      <c r="Q165" s="188">
        <v>0</v>
      </c>
      <c r="R165" s="188">
        <f>Q165*H165</f>
        <v>0</v>
      </c>
      <c r="S165" s="188">
        <v>0</v>
      </c>
      <c r="T165" s="189">
        <f>S165*H165</f>
        <v>0</v>
      </c>
      <c r="U165" s="38"/>
      <c r="V165" s="38"/>
      <c r="W165" s="38"/>
      <c r="X165" s="38"/>
      <c r="Y165" s="38"/>
      <c r="Z165" s="38"/>
      <c r="AA165" s="38"/>
      <c r="AB165" s="38"/>
      <c r="AC165" s="38"/>
      <c r="AD165" s="38"/>
      <c r="AE165" s="38"/>
      <c r="AR165" s="190" t="s">
        <v>212</v>
      </c>
      <c r="AT165" s="190" t="s">
        <v>207</v>
      </c>
      <c r="AU165" s="190" t="s">
        <v>88</v>
      </c>
      <c r="AY165" s="19" t="s">
        <v>205</v>
      </c>
      <c r="BE165" s="191">
        <f>IF(N165="základní",J165,0)</f>
        <v>0</v>
      </c>
      <c r="BF165" s="191">
        <f>IF(N165="snížená",J165,0)</f>
        <v>0</v>
      </c>
      <c r="BG165" s="191">
        <f>IF(N165="zákl. přenesená",J165,0)</f>
        <v>0</v>
      </c>
      <c r="BH165" s="191">
        <f>IF(N165="sníž. přenesená",J165,0)</f>
        <v>0</v>
      </c>
      <c r="BI165" s="191">
        <f>IF(N165="nulová",J165,0)</f>
        <v>0</v>
      </c>
      <c r="BJ165" s="19" t="s">
        <v>86</v>
      </c>
      <c r="BK165" s="191">
        <f>ROUND(I165*H165,2)</f>
        <v>0</v>
      </c>
      <c r="BL165" s="19" t="s">
        <v>212</v>
      </c>
      <c r="BM165" s="190" t="s">
        <v>1224</v>
      </c>
    </row>
    <row r="166" s="2" customFormat="1">
      <c r="A166" s="38"/>
      <c r="B166" s="39"/>
      <c r="C166" s="38"/>
      <c r="D166" s="192" t="s">
        <v>214</v>
      </c>
      <c r="E166" s="38"/>
      <c r="F166" s="193" t="s">
        <v>313</v>
      </c>
      <c r="G166" s="38"/>
      <c r="H166" s="38"/>
      <c r="I166" s="194"/>
      <c r="J166" s="38"/>
      <c r="K166" s="38"/>
      <c r="L166" s="39"/>
      <c r="M166" s="195"/>
      <c r="N166" s="196"/>
      <c r="O166" s="77"/>
      <c r="P166" s="77"/>
      <c r="Q166" s="77"/>
      <c r="R166" s="77"/>
      <c r="S166" s="77"/>
      <c r="T166" s="78"/>
      <c r="U166" s="38"/>
      <c r="V166" s="38"/>
      <c r="W166" s="38"/>
      <c r="X166" s="38"/>
      <c r="Y166" s="38"/>
      <c r="Z166" s="38"/>
      <c r="AA166" s="38"/>
      <c r="AB166" s="38"/>
      <c r="AC166" s="38"/>
      <c r="AD166" s="38"/>
      <c r="AE166" s="38"/>
      <c r="AT166" s="19" t="s">
        <v>214</v>
      </c>
      <c r="AU166" s="19" t="s">
        <v>88</v>
      </c>
    </row>
    <row r="167" s="2" customFormat="1">
      <c r="A167" s="38"/>
      <c r="B167" s="39"/>
      <c r="C167" s="38"/>
      <c r="D167" s="192" t="s">
        <v>237</v>
      </c>
      <c r="E167" s="38"/>
      <c r="F167" s="197" t="s">
        <v>314</v>
      </c>
      <c r="G167" s="38"/>
      <c r="H167" s="38"/>
      <c r="I167" s="194"/>
      <c r="J167" s="38"/>
      <c r="K167" s="38"/>
      <c r="L167" s="39"/>
      <c r="M167" s="195"/>
      <c r="N167" s="196"/>
      <c r="O167" s="77"/>
      <c r="P167" s="77"/>
      <c r="Q167" s="77"/>
      <c r="R167" s="77"/>
      <c r="S167" s="77"/>
      <c r="T167" s="78"/>
      <c r="U167" s="38"/>
      <c r="V167" s="38"/>
      <c r="W167" s="38"/>
      <c r="X167" s="38"/>
      <c r="Y167" s="38"/>
      <c r="Z167" s="38"/>
      <c r="AA167" s="38"/>
      <c r="AB167" s="38"/>
      <c r="AC167" s="38"/>
      <c r="AD167" s="38"/>
      <c r="AE167" s="38"/>
      <c r="AT167" s="19" t="s">
        <v>237</v>
      </c>
      <c r="AU167" s="19" t="s">
        <v>88</v>
      </c>
    </row>
    <row r="168" s="15" customFormat="1">
      <c r="A168" s="15"/>
      <c r="B168" s="223"/>
      <c r="C168" s="15"/>
      <c r="D168" s="192" t="s">
        <v>218</v>
      </c>
      <c r="E168" s="224" t="s">
        <v>1</v>
      </c>
      <c r="F168" s="225" t="s">
        <v>1225</v>
      </c>
      <c r="G168" s="15"/>
      <c r="H168" s="224" t="s">
        <v>1</v>
      </c>
      <c r="I168" s="226"/>
      <c r="J168" s="15"/>
      <c r="K168" s="15"/>
      <c r="L168" s="223"/>
      <c r="M168" s="227"/>
      <c r="N168" s="228"/>
      <c r="O168" s="228"/>
      <c r="P168" s="228"/>
      <c r="Q168" s="228"/>
      <c r="R168" s="228"/>
      <c r="S168" s="228"/>
      <c r="T168" s="229"/>
      <c r="U168" s="15"/>
      <c r="V168" s="15"/>
      <c r="W168" s="15"/>
      <c r="X168" s="15"/>
      <c r="Y168" s="15"/>
      <c r="Z168" s="15"/>
      <c r="AA168" s="15"/>
      <c r="AB168" s="15"/>
      <c r="AC168" s="15"/>
      <c r="AD168" s="15"/>
      <c r="AE168" s="15"/>
      <c r="AT168" s="224" t="s">
        <v>218</v>
      </c>
      <c r="AU168" s="224" t="s">
        <v>88</v>
      </c>
      <c r="AV168" s="15" t="s">
        <v>86</v>
      </c>
      <c r="AW168" s="15" t="s">
        <v>35</v>
      </c>
      <c r="AX168" s="15" t="s">
        <v>79</v>
      </c>
      <c r="AY168" s="224" t="s">
        <v>205</v>
      </c>
    </row>
    <row r="169" s="13" customFormat="1">
      <c r="A169" s="13"/>
      <c r="B169" s="198"/>
      <c r="C169" s="13"/>
      <c r="D169" s="192" t="s">
        <v>218</v>
      </c>
      <c r="E169" s="199" t="s">
        <v>1</v>
      </c>
      <c r="F169" s="200" t="s">
        <v>1226</v>
      </c>
      <c r="G169" s="13"/>
      <c r="H169" s="201">
        <v>3200</v>
      </c>
      <c r="I169" s="202"/>
      <c r="J169" s="13"/>
      <c r="K169" s="13"/>
      <c r="L169" s="198"/>
      <c r="M169" s="203"/>
      <c r="N169" s="204"/>
      <c r="O169" s="204"/>
      <c r="P169" s="204"/>
      <c r="Q169" s="204"/>
      <c r="R169" s="204"/>
      <c r="S169" s="204"/>
      <c r="T169" s="205"/>
      <c r="U169" s="13"/>
      <c r="V169" s="13"/>
      <c r="W169" s="13"/>
      <c r="X169" s="13"/>
      <c r="Y169" s="13"/>
      <c r="Z169" s="13"/>
      <c r="AA169" s="13"/>
      <c r="AB169" s="13"/>
      <c r="AC169" s="13"/>
      <c r="AD169" s="13"/>
      <c r="AE169" s="13"/>
      <c r="AT169" s="199" t="s">
        <v>218</v>
      </c>
      <c r="AU169" s="199" t="s">
        <v>88</v>
      </c>
      <c r="AV169" s="13" t="s">
        <v>88</v>
      </c>
      <c r="AW169" s="13" t="s">
        <v>35</v>
      </c>
      <c r="AX169" s="13" t="s">
        <v>79</v>
      </c>
      <c r="AY169" s="199" t="s">
        <v>205</v>
      </c>
    </row>
    <row r="170" s="15" customFormat="1">
      <c r="A170" s="15"/>
      <c r="B170" s="223"/>
      <c r="C170" s="15"/>
      <c r="D170" s="192" t="s">
        <v>218</v>
      </c>
      <c r="E170" s="224" t="s">
        <v>1</v>
      </c>
      <c r="F170" s="225" t="s">
        <v>1227</v>
      </c>
      <c r="G170" s="15"/>
      <c r="H170" s="224" t="s">
        <v>1</v>
      </c>
      <c r="I170" s="226"/>
      <c r="J170" s="15"/>
      <c r="K170" s="15"/>
      <c r="L170" s="223"/>
      <c r="M170" s="227"/>
      <c r="N170" s="228"/>
      <c r="O170" s="228"/>
      <c r="P170" s="228"/>
      <c r="Q170" s="228"/>
      <c r="R170" s="228"/>
      <c r="S170" s="228"/>
      <c r="T170" s="229"/>
      <c r="U170" s="15"/>
      <c r="V170" s="15"/>
      <c r="W170" s="15"/>
      <c r="X170" s="15"/>
      <c r="Y170" s="15"/>
      <c r="Z170" s="15"/>
      <c r="AA170" s="15"/>
      <c r="AB170" s="15"/>
      <c r="AC170" s="15"/>
      <c r="AD170" s="15"/>
      <c r="AE170" s="15"/>
      <c r="AT170" s="224" t="s">
        <v>218</v>
      </c>
      <c r="AU170" s="224" t="s">
        <v>88</v>
      </c>
      <c r="AV170" s="15" t="s">
        <v>86</v>
      </c>
      <c r="AW170" s="15" t="s">
        <v>35</v>
      </c>
      <c r="AX170" s="15" t="s">
        <v>79</v>
      </c>
      <c r="AY170" s="224" t="s">
        <v>205</v>
      </c>
    </row>
    <row r="171" s="13" customFormat="1">
      <c r="A171" s="13"/>
      <c r="B171" s="198"/>
      <c r="C171" s="13"/>
      <c r="D171" s="192" t="s">
        <v>218</v>
      </c>
      <c r="E171" s="199" t="s">
        <v>1</v>
      </c>
      <c r="F171" s="200" t="s">
        <v>1221</v>
      </c>
      <c r="G171" s="13"/>
      <c r="H171" s="201">
        <v>10577</v>
      </c>
      <c r="I171" s="202"/>
      <c r="J171" s="13"/>
      <c r="K171" s="13"/>
      <c r="L171" s="198"/>
      <c r="M171" s="203"/>
      <c r="N171" s="204"/>
      <c r="O171" s="204"/>
      <c r="P171" s="204"/>
      <c r="Q171" s="204"/>
      <c r="R171" s="204"/>
      <c r="S171" s="204"/>
      <c r="T171" s="205"/>
      <c r="U171" s="13"/>
      <c r="V171" s="13"/>
      <c r="W171" s="13"/>
      <c r="X171" s="13"/>
      <c r="Y171" s="13"/>
      <c r="Z171" s="13"/>
      <c r="AA171" s="13"/>
      <c r="AB171" s="13"/>
      <c r="AC171" s="13"/>
      <c r="AD171" s="13"/>
      <c r="AE171" s="13"/>
      <c r="AT171" s="199" t="s">
        <v>218</v>
      </c>
      <c r="AU171" s="199" t="s">
        <v>88</v>
      </c>
      <c r="AV171" s="13" t="s">
        <v>88</v>
      </c>
      <c r="AW171" s="13" t="s">
        <v>35</v>
      </c>
      <c r="AX171" s="13" t="s">
        <v>79</v>
      </c>
      <c r="AY171" s="199" t="s">
        <v>205</v>
      </c>
    </row>
    <row r="172" s="14" customFormat="1">
      <c r="A172" s="14"/>
      <c r="B172" s="206"/>
      <c r="C172" s="14"/>
      <c r="D172" s="192" t="s">
        <v>218</v>
      </c>
      <c r="E172" s="207" t="s">
        <v>1</v>
      </c>
      <c r="F172" s="208" t="s">
        <v>220</v>
      </c>
      <c r="G172" s="14"/>
      <c r="H172" s="209">
        <v>13777</v>
      </c>
      <c r="I172" s="210"/>
      <c r="J172" s="14"/>
      <c r="K172" s="14"/>
      <c r="L172" s="206"/>
      <c r="M172" s="211"/>
      <c r="N172" s="212"/>
      <c r="O172" s="212"/>
      <c r="P172" s="212"/>
      <c r="Q172" s="212"/>
      <c r="R172" s="212"/>
      <c r="S172" s="212"/>
      <c r="T172" s="213"/>
      <c r="U172" s="14"/>
      <c r="V172" s="14"/>
      <c r="W172" s="14"/>
      <c r="X172" s="14"/>
      <c r="Y172" s="14"/>
      <c r="Z172" s="14"/>
      <c r="AA172" s="14"/>
      <c r="AB172" s="14"/>
      <c r="AC172" s="14"/>
      <c r="AD172" s="14"/>
      <c r="AE172" s="14"/>
      <c r="AT172" s="207" t="s">
        <v>218</v>
      </c>
      <c r="AU172" s="207" t="s">
        <v>88</v>
      </c>
      <c r="AV172" s="14" t="s">
        <v>212</v>
      </c>
      <c r="AW172" s="14" t="s">
        <v>35</v>
      </c>
      <c r="AX172" s="14" t="s">
        <v>86</v>
      </c>
      <c r="AY172" s="207" t="s">
        <v>205</v>
      </c>
    </row>
    <row r="173" s="2" customFormat="1" ht="16.5" customHeight="1">
      <c r="A173" s="38"/>
      <c r="B173" s="179"/>
      <c r="C173" s="180" t="s">
        <v>225</v>
      </c>
      <c r="D173" s="180" t="s">
        <v>207</v>
      </c>
      <c r="E173" s="181" t="s">
        <v>699</v>
      </c>
      <c r="F173" s="182" t="s">
        <v>700</v>
      </c>
      <c r="G173" s="183" t="s">
        <v>210</v>
      </c>
      <c r="H173" s="184">
        <v>983</v>
      </c>
      <c r="I173" s="185"/>
      <c r="J173" s="184">
        <f>ROUND(I173*H173,2)</f>
        <v>0</v>
      </c>
      <c r="K173" s="182" t="s">
        <v>234</v>
      </c>
      <c r="L173" s="39"/>
      <c r="M173" s="186" t="s">
        <v>1</v>
      </c>
      <c r="N173" s="187" t="s">
        <v>44</v>
      </c>
      <c r="O173" s="77"/>
      <c r="P173" s="188">
        <f>O173*H173</f>
        <v>0</v>
      </c>
      <c r="Q173" s="188">
        <v>0</v>
      </c>
      <c r="R173" s="188">
        <f>Q173*H173</f>
        <v>0</v>
      </c>
      <c r="S173" s="188">
        <v>0</v>
      </c>
      <c r="T173" s="189">
        <f>S173*H173</f>
        <v>0</v>
      </c>
      <c r="U173" s="38"/>
      <c r="V173" s="38"/>
      <c r="W173" s="38"/>
      <c r="X173" s="38"/>
      <c r="Y173" s="38"/>
      <c r="Z173" s="38"/>
      <c r="AA173" s="38"/>
      <c r="AB173" s="38"/>
      <c r="AC173" s="38"/>
      <c r="AD173" s="38"/>
      <c r="AE173" s="38"/>
      <c r="AR173" s="190" t="s">
        <v>212</v>
      </c>
      <c r="AT173" s="190" t="s">
        <v>207</v>
      </c>
      <c r="AU173" s="190" t="s">
        <v>88</v>
      </c>
      <c r="AY173" s="19" t="s">
        <v>205</v>
      </c>
      <c r="BE173" s="191">
        <f>IF(N173="základní",J173,0)</f>
        <v>0</v>
      </c>
      <c r="BF173" s="191">
        <f>IF(N173="snížená",J173,0)</f>
        <v>0</v>
      </c>
      <c r="BG173" s="191">
        <f>IF(N173="zákl. přenesená",J173,0)</f>
        <v>0</v>
      </c>
      <c r="BH173" s="191">
        <f>IF(N173="sníž. přenesená",J173,0)</f>
        <v>0</v>
      </c>
      <c r="BI173" s="191">
        <f>IF(N173="nulová",J173,0)</f>
        <v>0</v>
      </c>
      <c r="BJ173" s="19" t="s">
        <v>86</v>
      </c>
      <c r="BK173" s="191">
        <f>ROUND(I173*H173,2)</f>
        <v>0</v>
      </c>
      <c r="BL173" s="19" t="s">
        <v>212</v>
      </c>
      <c r="BM173" s="190" t="s">
        <v>1228</v>
      </c>
    </row>
    <row r="174" s="2" customFormat="1">
      <c r="A174" s="38"/>
      <c r="B174" s="39"/>
      <c r="C174" s="38"/>
      <c r="D174" s="192" t="s">
        <v>214</v>
      </c>
      <c r="E174" s="38"/>
      <c r="F174" s="193" t="s">
        <v>702</v>
      </c>
      <c r="G174" s="38"/>
      <c r="H174" s="38"/>
      <c r="I174" s="194"/>
      <c r="J174" s="38"/>
      <c r="K174" s="38"/>
      <c r="L174" s="39"/>
      <c r="M174" s="195"/>
      <c r="N174" s="196"/>
      <c r="O174" s="77"/>
      <c r="P174" s="77"/>
      <c r="Q174" s="77"/>
      <c r="R174" s="77"/>
      <c r="S174" s="77"/>
      <c r="T174" s="78"/>
      <c r="U174" s="38"/>
      <c r="V174" s="38"/>
      <c r="W174" s="38"/>
      <c r="X174" s="38"/>
      <c r="Y174" s="38"/>
      <c r="Z174" s="38"/>
      <c r="AA174" s="38"/>
      <c r="AB174" s="38"/>
      <c r="AC174" s="38"/>
      <c r="AD174" s="38"/>
      <c r="AE174" s="38"/>
      <c r="AT174" s="19" t="s">
        <v>214</v>
      </c>
      <c r="AU174" s="19" t="s">
        <v>88</v>
      </c>
    </row>
    <row r="175" s="2" customFormat="1">
      <c r="A175" s="38"/>
      <c r="B175" s="39"/>
      <c r="C175" s="38"/>
      <c r="D175" s="192" t="s">
        <v>237</v>
      </c>
      <c r="E175" s="38"/>
      <c r="F175" s="197" t="s">
        <v>325</v>
      </c>
      <c r="G175" s="38"/>
      <c r="H175" s="38"/>
      <c r="I175" s="194"/>
      <c r="J175" s="38"/>
      <c r="K175" s="38"/>
      <c r="L175" s="39"/>
      <c r="M175" s="195"/>
      <c r="N175" s="196"/>
      <c r="O175" s="77"/>
      <c r="P175" s="77"/>
      <c r="Q175" s="77"/>
      <c r="R175" s="77"/>
      <c r="S175" s="77"/>
      <c r="T175" s="78"/>
      <c r="U175" s="38"/>
      <c r="V175" s="38"/>
      <c r="W175" s="38"/>
      <c r="X175" s="38"/>
      <c r="Y175" s="38"/>
      <c r="Z175" s="38"/>
      <c r="AA175" s="38"/>
      <c r="AB175" s="38"/>
      <c r="AC175" s="38"/>
      <c r="AD175" s="38"/>
      <c r="AE175" s="38"/>
      <c r="AT175" s="19" t="s">
        <v>237</v>
      </c>
      <c r="AU175" s="19" t="s">
        <v>88</v>
      </c>
    </row>
    <row r="176" s="15" customFormat="1">
      <c r="A176" s="15"/>
      <c r="B176" s="223"/>
      <c r="C176" s="15"/>
      <c r="D176" s="192" t="s">
        <v>218</v>
      </c>
      <c r="E176" s="224" t="s">
        <v>1</v>
      </c>
      <c r="F176" s="225" t="s">
        <v>1229</v>
      </c>
      <c r="G176" s="15"/>
      <c r="H176" s="224" t="s">
        <v>1</v>
      </c>
      <c r="I176" s="226"/>
      <c r="J176" s="15"/>
      <c r="K176" s="15"/>
      <c r="L176" s="223"/>
      <c r="M176" s="227"/>
      <c r="N176" s="228"/>
      <c r="O176" s="228"/>
      <c r="P176" s="228"/>
      <c r="Q176" s="228"/>
      <c r="R176" s="228"/>
      <c r="S176" s="228"/>
      <c r="T176" s="229"/>
      <c r="U176" s="15"/>
      <c r="V176" s="15"/>
      <c r="W176" s="15"/>
      <c r="X176" s="15"/>
      <c r="Y176" s="15"/>
      <c r="Z176" s="15"/>
      <c r="AA176" s="15"/>
      <c r="AB176" s="15"/>
      <c r="AC176" s="15"/>
      <c r="AD176" s="15"/>
      <c r="AE176" s="15"/>
      <c r="AT176" s="224" t="s">
        <v>218</v>
      </c>
      <c r="AU176" s="224" t="s">
        <v>88</v>
      </c>
      <c r="AV176" s="15" t="s">
        <v>86</v>
      </c>
      <c r="AW176" s="15" t="s">
        <v>35</v>
      </c>
      <c r="AX176" s="15" t="s">
        <v>79</v>
      </c>
      <c r="AY176" s="224" t="s">
        <v>205</v>
      </c>
    </row>
    <row r="177" s="13" customFormat="1">
      <c r="A177" s="13"/>
      <c r="B177" s="198"/>
      <c r="C177" s="13"/>
      <c r="D177" s="192" t="s">
        <v>218</v>
      </c>
      <c r="E177" s="199" t="s">
        <v>1</v>
      </c>
      <c r="F177" s="200" t="s">
        <v>1230</v>
      </c>
      <c r="G177" s="13"/>
      <c r="H177" s="201">
        <v>983</v>
      </c>
      <c r="I177" s="202"/>
      <c r="J177" s="13"/>
      <c r="K177" s="13"/>
      <c r="L177" s="198"/>
      <c r="M177" s="203"/>
      <c r="N177" s="204"/>
      <c r="O177" s="204"/>
      <c r="P177" s="204"/>
      <c r="Q177" s="204"/>
      <c r="R177" s="204"/>
      <c r="S177" s="204"/>
      <c r="T177" s="205"/>
      <c r="U177" s="13"/>
      <c r="V177" s="13"/>
      <c r="W177" s="13"/>
      <c r="X177" s="13"/>
      <c r="Y177" s="13"/>
      <c r="Z177" s="13"/>
      <c r="AA177" s="13"/>
      <c r="AB177" s="13"/>
      <c r="AC177" s="13"/>
      <c r="AD177" s="13"/>
      <c r="AE177" s="13"/>
      <c r="AT177" s="199" t="s">
        <v>218</v>
      </c>
      <c r="AU177" s="199" t="s">
        <v>88</v>
      </c>
      <c r="AV177" s="13" t="s">
        <v>88</v>
      </c>
      <c r="AW177" s="13" t="s">
        <v>35</v>
      </c>
      <c r="AX177" s="13" t="s">
        <v>79</v>
      </c>
      <c r="AY177" s="199" t="s">
        <v>205</v>
      </c>
    </row>
    <row r="178" s="14" customFormat="1">
      <c r="A178" s="14"/>
      <c r="B178" s="206"/>
      <c r="C178" s="14"/>
      <c r="D178" s="192" t="s">
        <v>218</v>
      </c>
      <c r="E178" s="207" t="s">
        <v>1</v>
      </c>
      <c r="F178" s="208" t="s">
        <v>220</v>
      </c>
      <c r="G178" s="14"/>
      <c r="H178" s="209">
        <v>983</v>
      </c>
      <c r="I178" s="210"/>
      <c r="J178" s="14"/>
      <c r="K178" s="14"/>
      <c r="L178" s="206"/>
      <c r="M178" s="211"/>
      <c r="N178" s="212"/>
      <c r="O178" s="212"/>
      <c r="P178" s="212"/>
      <c r="Q178" s="212"/>
      <c r="R178" s="212"/>
      <c r="S178" s="212"/>
      <c r="T178" s="213"/>
      <c r="U178" s="14"/>
      <c r="V178" s="14"/>
      <c r="W178" s="14"/>
      <c r="X178" s="14"/>
      <c r="Y178" s="14"/>
      <c r="Z178" s="14"/>
      <c r="AA178" s="14"/>
      <c r="AB178" s="14"/>
      <c r="AC178" s="14"/>
      <c r="AD178" s="14"/>
      <c r="AE178" s="14"/>
      <c r="AT178" s="207" t="s">
        <v>218</v>
      </c>
      <c r="AU178" s="207" t="s">
        <v>88</v>
      </c>
      <c r="AV178" s="14" t="s">
        <v>212</v>
      </c>
      <c r="AW178" s="14" t="s">
        <v>35</v>
      </c>
      <c r="AX178" s="14" t="s">
        <v>86</v>
      </c>
      <c r="AY178" s="207" t="s">
        <v>205</v>
      </c>
    </row>
    <row r="179" s="12" customFormat="1" ht="22.8" customHeight="1">
      <c r="A179" s="12"/>
      <c r="B179" s="166"/>
      <c r="C179" s="12"/>
      <c r="D179" s="167" t="s">
        <v>78</v>
      </c>
      <c r="E179" s="177" t="s">
        <v>415</v>
      </c>
      <c r="F179" s="177" t="s">
        <v>416</v>
      </c>
      <c r="G179" s="12"/>
      <c r="H179" s="12"/>
      <c r="I179" s="169"/>
      <c r="J179" s="178">
        <f>BK179</f>
        <v>0</v>
      </c>
      <c r="K179" s="12"/>
      <c r="L179" s="166"/>
      <c r="M179" s="171"/>
      <c r="N179" s="172"/>
      <c r="O179" s="172"/>
      <c r="P179" s="173">
        <f>SUM(P180:P181)</f>
        <v>0</v>
      </c>
      <c r="Q179" s="172"/>
      <c r="R179" s="173">
        <f>SUM(R180:R181)</f>
        <v>0</v>
      </c>
      <c r="S179" s="172"/>
      <c r="T179" s="174">
        <f>SUM(T180:T181)</f>
        <v>0</v>
      </c>
      <c r="U179" s="12"/>
      <c r="V179" s="12"/>
      <c r="W179" s="12"/>
      <c r="X179" s="12"/>
      <c r="Y179" s="12"/>
      <c r="Z179" s="12"/>
      <c r="AA179" s="12"/>
      <c r="AB179" s="12"/>
      <c r="AC179" s="12"/>
      <c r="AD179" s="12"/>
      <c r="AE179" s="12"/>
      <c r="AR179" s="167" t="s">
        <v>86</v>
      </c>
      <c r="AT179" s="175" t="s">
        <v>78</v>
      </c>
      <c r="AU179" s="175" t="s">
        <v>86</v>
      </c>
      <c r="AY179" s="167" t="s">
        <v>205</v>
      </c>
      <c r="BK179" s="176">
        <f>SUM(BK180:BK181)</f>
        <v>0</v>
      </c>
    </row>
    <row r="180" s="2" customFormat="1" ht="21.75" customHeight="1">
      <c r="A180" s="38"/>
      <c r="B180" s="179"/>
      <c r="C180" s="180" t="s">
        <v>286</v>
      </c>
      <c r="D180" s="180" t="s">
        <v>207</v>
      </c>
      <c r="E180" s="181" t="s">
        <v>418</v>
      </c>
      <c r="F180" s="182" t="s">
        <v>419</v>
      </c>
      <c r="G180" s="183" t="s">
        <v>224</v>
      </c>
      <c r="H180" s="184">
        <v>0.27000000000000002</v>
      </c>
      <c r="I180" s="185"/>
      <c r="J180" s="184">
        <f>ROUND(I180*H180,2)</f>
        <v>0</v>
      </c>
      <c r="K180" s="182" t="s">
        <v>234</v>
      </c>
      <c r="L180" s="39"/>
      <c r="M180" s="186" t="s">
        <v>1</v>
      </c>
      <c r="N180" s="187" t="s">
        <v>44</v>
      </c>
      <c r="O180" s="77"/>
      <c r="P180" s="188">
        <f>O180*H180</f>
        <v>0</v>
      </c>
      <c r="Q180" s="188">
        <v>0</v>
      </c>
      <c r="R180" s="188">
        <f>Q180*H180</f>
        <v>0</v>
      </c>
      <c r="S180" s="188">
        <v>0</v>
      </c>
      <c r="T180" s="189">
        <f>S180*H180</f>
        <v>0</v>
      </c>
      <c r="U180" s="38"/>
      <c r="V180" s="38"/>
      <c r="W180" s="38"/>
      <c r="X180" s="38"/>
      <c r="Y180" s="38"/>
      <c r="Z180" s="38"/>
      <c r="AA180" s="38"/>
      <c r="AB180" s="38"/>
      <c r="AC180" s="38"/>
      <c r="AD180" s="38"/>
      <c r="AE180" s="38"/>
      <c r="AR180" s="190" t="s">
        <v>212</v>
      </c>
      <c r="AT180" s="190" t="s">
        <v>207</v>
      </c>
      <c r="AU180" s="190" t="s">
        <v>88</v>
      </c>
      <c r="AY180" s="19" t="s">
        <v>205</v>
      </c>
      <c r="BE180" s="191">
        <f>IF(N180="základní",J180,0)</f>
        <v>0</v>
      </c>
      <c r="BF180" s="191">
        <f>IF(N180="snížená",J180,0)</f>
        <v>0</v>
      </c>
      <c r="BG180" s="191">
        <f>IF(N180="zákl. přenesená",J180,0)</f>
        <v>0</v>
      </c>
      <c r="BH180" s="191">
        <f>IF(N180="sníž. přenesená",J180,0)</f>
        <v>0</v>
      </c>
      <c r="BI180" s="191">
        <f>IF(N180="nulová",J180,0)</f>
        <v>0</v>
      </c>
      <c r="BJ180" s="19" t="s">
        <v>86</v>
      </c>
      <c r="BK180" s="191">
        <f>ROUND(I180*H180,2)</f>
        <v>0</v>
      </c>
      <c r="BL180" s="19" t="s">
        <v>212</v>
      </c>
      <c r="BM180" s="190" t="s">
        <v>1231</v>
      </c>
    </row>
    <row r="181" s="2" customFormat="1">
      <c r="A181" s="38"/>
      <c r="B181" s="39"/>
      <c r="C181" s="38"/>
      <c r="D181" s="192" t="s">
        <v>214</v>
      </c>
      <c r="E181" s="38"/>
      <c r="F181" s="193" t="s">
        <v>421</v>
      </c>
      <c r="G181" s="38"/>
      <c r="H181" s="38"/>
      <c r="I181" s="194"/>
      <c r="J181" s="38"/>
      <c r="K181" s="38"/>
      <c r="L181" s="39"/>
      <c r="M181" s="243"/>
      <c r="N181" s="244"/>
      <c r="O181" s="240"/>
      <c r="P181" s="240"/>
      <c r="Q181" s="240"/>
      <c r="R181" s="240"/>
      <c r="S181" s="240"/>
      <c r="T181" s="245"/>
      <c r="U181" s="38"/>
      <c r="V181" s="38"/>
      <c r="W181" s="38"/>
      <c r="X181" s="38"/>
      <c r="Y181" s="38"/>
      <c r="Z181" s="38"/>
      <c r="AA181" s="38"/>
      <c r="AB181" s="38"/>
      <c r="AC181" s="38"/>
      <c r="AD181" s="38"/>
      <c r="AE181" s="38"/>
      <c r="AT181" s="19" t="s">
        <v>214</v>
      </c>
      <c r="AU181" s="19" t="s">
        <v>88</v>
      </c>
    </row>
    <row r="182" s="2" customFormat="1" ht="6.96" customHeight="1">
      <c r="A182" s="38"/>
      <c r="B182" s="60"/>
      <c r="C182" s="61"/>
      <c r="D182" s="61"/>
      <c r="E182" s="61"/>
      <c r="F182" s="61"/>
      <c r="G182" s="61"/>
      <c r="H182" s="61"/>
      <c r="I182" s="61"/>
      <c r="J182" s="61"/>
      <c r="K182" s="61"/>
      <c r="L182" s="39"/>
      <c r="M182" s="38"/>
      <c r="O182" s="38"/>
      <c r="P182" s="38"/>
      <c r="Q182" s="38"/>
      <c r="R182" s="38"/>
      <c r="S182" s="38"/>
      <c r="T182" s="38"/>
      <c r="U182" s="38"/>
      <c r="V182" s="38"/>
      <c r="W182" s="38"/>
      <c r="X182" s="38"/>
      <c r="Y182" s="38"/>
      <c r="Z182" s="38"/>
      <c r="AA182" s="38"/>
      <c r="AB182" s="38"/>
      <c r="AC182" s="38"/>
      <c r="AD182" s="38"/>
      <c r="AE182" s="38"/>
    </row>
  </sheetData>
  <autoFilter ref="C122:K181"/>
  <mergeCells count="12">
    <mergeCell ref="E7:H7"/>
    <mergeCell ref="E9:H9"/>
    <mergeCell ref="E11:H11"/>
    <mergeCell ref="E20:H20"/>
    <mergeCell ref="E29:H29"/>
    <mergeCell ref="E85:H85"/>
    <mergeCell ref="E87:H87"/>
    <mergeCell ref="E89:H89"/>
    <mergeCell ref="E111:H111"/>
    <mergeCell ref="E113:H113"/>
    <mergeCell ref="E115:H115"/>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8" t="s">
        <v>5</v>
      </c>
      <c r="M2" s="1"/>
      <c r="N2" s="1"/>
      <c r="O2" s="1"/>
      <c r="P2" s="1"/>
      <c r="Q2" s="1"/>
      <c r="R2" s="1"/>
      <c r="S2" s="1"/>
      <c r="T2" s="1"/>
      <c r="U2" s="1"/>
      <c r="V2" s="1"/>
      <c r="AT2" s="19" t="s">
        <v>136</v>
      </c>
    </row>
    <row r="3" s="1" customFormat="1" ht="6.96" customHeight="1">
      <c r="B3" s="20"/>
      <c r="C3" s="21"/>
      <c r="D3" s="21"/>
      <c r="E3" s="21"/>
      <c r="F3" s="21"/>
      <c r="G3" s="21"/>
      <c r="H3" s="21"/>
      <c r="I3" s="21"/>
      <c r="J3" s="21"/>
      <c r="K3" s="21"/>
      <c r="L3" s="22"/>
      <c r="AT3" s="19" t="s">
        <v>88</v>
      </c>
    </row>
    <row r="4" s="1" customFormat="1" ht="24.96" customHeight="1">
      <c r="B4" s="22"/>
      <c r="D4" s="23" t="s">
        <v>170</v>
      </c>
      <c r="L4" s="22"/>
      <c r="M4" s="128" t="s">
        <v>10</v>
      </c>
      <c r="AT4" s="19" t="s">
        <v>3</v>
      </c>
    </row>
    <row r="5" s="1" customFormat="1" ht="6.96" customHeight="1">
      <c r="B5" s="22"/>
      <c r="L5" s="22"/>
    </row>
    <row r="6" s="1" customFormat="1" ht="12" customHeight="1">
      <c r="B6" s="22"/>
      <c r="D6" s="32" t="s">
        <v>15</v>
      </c>
      <c r="L6" s="22"/>
    </row>
    <row r="7" s="1" customFormat="1" ht="16.5" customHeight="1">
      <c r="B7" s="22"/>
      <c r="E7" s="129" t="str">
        <f>'Rekapitulace stavby'!K6</f>
        <v>SN Žireč</v>
      </c>
      <c r="F7" s="32"/>
      <c r="G7" s="32"/>
      <c r="H7" s="32"/>
      <c r="L7" s="22"/>
    </row>
    <row r="8" s="1" customFormat="1" ht="12" customHeight="1">
      <c r="B8" s="22"/>
      <c r="D8" s="32" t="s">
        <v>171</v>
      </c>
      <c r="L8" s="22"/>
    </row>
    <row r="9" s="2" customFormat="1" ht="16.5" customHeight="1">
      <c r="A9" s="38"/>
      <c r="B9" s="39"/>
      <c r="C9" s="38"/>
      <c r="D9" s="38"/>
      <c r="E9" s="129" t="s">
        <v>1232</v>
      </c>
      <c r="F9" s="38"/>
      <c r="G9" s="38"/>
      <c r="H9" s="38"/>
      <c r="I9" s="38"/>
      <c r="J9" s="38"/>
      <c r="K9" s="38"/>
      <c r="L9" s="55"/>
      <c r="S9" s="38"/>
      <c r="T9" s="38"/>
      <c r="U9" s="38"/>
      <c r="V9" s="38"/>
      <c r="W9" s="38"/>
      <c r="X9" s="38"/>
      <c r="Y9" s="38"/>
      <c r="Z9" s="38"/>
      <c r="AA9" s="38"/>
      <c r="AB9" s="38"/>
      <c r="AC9" s="38"/>
      <c r="AD9" s="38"/>
      <c r="AE9" s="38"/>
    </row>
    <row r="10" s="2" customFormat="1" ht="12" customHeight="1">
      <c r="A10" s="38"/>
      <c r="B10" s="39"/>
      <c r="C10" s="38"/>
      <c r="D10" s="32" t="s">
        <v>173</v>
      </c>
      <c r="E10" s="38"/>
      <c r="F10" s="38"/>
      <c r="G10" s="38"/>
      <c r="H10" s="38"/>
      <c r="I10" s="38"/>
      <c r="J10" s="38"/>
      <c r="K10" s="38"/>
      <c r="L10" s="55"/>
      <c r="S10" s="38"/>
      <c r="T10" s="38"/>
      <c r="U10" s="38"/>
      <c r="V10" s="38"/>
      <c r="W10" s="38"/>
      <c r="X10" s="38"/>
      <c r="Y10" s="38"/>
      <c r="Z10" s="38"/>
      <c r="AA10" s="38"/>
      <c r="AB10" s="38"/>
      <c r="AC10" s="38"/>
      <c r="AD10" s="38"/>
      <c r="AE10" s="38"/>
    </row>
    <row r="11" s="2" customFormat="1" ht="16.5" customHeight="1">
      <c r="A11" s="38"/>
      <c r="B11" s="39"/>
      <c r="C11" s="38"/>
      <c r="D11" s="38"/>
      <c r="E11" s="67" t="s">
        <v>1233</v>
      </c>
      <c r="F11" s="38"/>
      <c r="G11" s="38"/>
      <c r="H11" s="38"/>
      <c r="I11" s="38"/>
      <c r="J11" s="38"/>
      <c r="K11" s="38"/>
      <c r="L11" s="55"/>
      <c r="S11" s="38"/>
      <c r="T11" s="38"/>
      <c r="U11" s="38"/>
      <c r="V11" s="38"/>
      <c r="W11" s="38"/>
      <c r="X11" s="38"/>
      <c r="Y11" s="38"/>
      <c r="Z11" s="38"/>
      <c r="AA11" s="38"/>
      <c r="AB11" s="38"/>
      <c r="AC11" s="38"/>
      <c r="AD11" s="38"/>
      <c r="AE11" s="38"/>
    </row>
    <row r="12" s="2" customFormat="1">
      <c r="A12" s="38"/>
      <c r="B12" s="39"/>
      <c r="C12" s="38"/>
      <c r="D12" s="38"/>
      <c r="E12" s="38"/>
      <c r="F12" s="38"/>
      <c r="G12" s="38"/>
      <c r="H12" s="38"/>
      <c r="I12" s="38"/>
      <c r="J12" s="38"/>
      <c r="K12" s="38"/>
      <c r="L12" s="55"/>
      <c r="S12" s="38"/>
      <c r="T12" s="38"/>
      <c r="U12" s="38"/>
      <c r="V12" s="38"/>
      <c r="W12" s="38"/>
      <c r="X12" s="38"/>
      <c r="Y12" s="38"/>
      <c r="Z12" s="38"/>
      <c r="AA12" s="38"/>
      <c r="AB12" s="38"/>
      <c r="AC12" s="38"/>
      <c r="AD12" s="38"/>
      <c r="AE12" s="38"/>
    </row>
    <row r="13" s="2" customFormat="1" ht="12" customHeight="1">
      <c r="A13" s="38"/>
      <c r="B13" s="39"/>
      <c r="C13" s="38"/>
      <c r="D13" s="32" t="s">
        <v>17</v>
      </c>
      <c r="E13" s="38"/>
      <c r="F13" s="27" t="s">
        <v>1</v>
      </c>
      <c r="G13" s="38"/>
      <c r="H13" s="38"/>
      <c r="I13" s="32" t="s">
        <v>18</v>
      </c>
      <c r="J13" s="27" t="s">
        <v>1</v>
      </c>
      <c r="K13" s="38"/>
      <c r="L13" s="55"/>
      <c r="S13" s="38"/>
      <c r="T13" s="38"/>
      <c r="U13" s="38"/>
      <c r="V13" s="38"/>
      <c r="W13" s="38"/>
      <c r="X13" s="38"/>
      <c r="Y13" s="38"/>
      <c r="Z13" s="38"/>
      <c r="AA13" s="38"/>
      <c r="AB13" s="38"/>
      <c r="AC13" s="38"/>
      <c r="AD13" s="38"/>
      <c r="AE13" s="38"/>
    </row>
    <row r="14" s="2" customFormat="1" ht="12" customHeight="1">
      <c r="A14" s="38"/>
      <c r="B14" s="39"/>
      <c r="C14" s="38"/>
      <c r="D14" s="32" t="s">
        <v>19</v>
      </c>
      <c r="E14" s="38"/>
      <c r="F14" s="27" t="s">
        <v>20</v>
      </c>
      <c r="G14" s="38"/>
      <c r="H14" s="38"/>
      <c r="I14" s="32" t="s">
        <v>21</v>
      </c>
      <c r="J14" s="69" t="str">
        <f>'Rekapitulace stavby'!AN8</f>
        <v>17. 12. 2018</v>
      </c>
      <c r="K14" s="38"/>
      <c r="L14" s="55"/>
      <c r="S14" s="38"/>
      <c r="T14" s="38"/>
      <c r="U14" s="38"/>
      <c r="V14" s="38"/>
      <c r="W14" s="38"/>
      <c r="X14" s="38"/>
      <c r="Y14" s="38"/>
      <c r="Z14" s="38"/>
      <c r="AA14" s="38"/>
      <c r="AB14" s="38"/>
      <c r="AC14" s="38"/>
      <c r="AD14" s="38"/>
      <c r="AE14" s="38"/>
    </row>
    <row r="15" s="2" customFormat="1" ht="10.8" customHeight="1">
      <c r="A15" s="38"/>
      <c r="B15" s="39"/>
      <c r="C15" s="38"/>
      <c r="D15" s="38"/>
      <c r="E15" s="38"/>
      <c r="F15" s="38"/>
      <c r="G15" s="38"/>
      <c r="H15" s="38"/>
      <c r="I15" s="38"/>
      <c r="J15" s="38"/>
      <c r="K15" s="38"/>
      <c r="L15" s="55"/>
      <c r="S15" s="38"/>
      <c r="T15" s="38"/>
      <c r="U15" s="38"/>
      <c r="V15" s="38"/>
      <c r="W15" s="38"/>
      <c r="X15" s="38"/>
      <c r="Y15" s="38"/>
      <c r="Z15" s="38"/>
      <c r="AA15" s="38"/>
      <c r="AB15" s="38"/>
      <c r="AC15" s="38"/>
      <c r="AD15" s="38"/>
      <c r="AE15" s="38"/>
    </row>
    <row r="16" s="2" customFormat="1" ht="12" customHeight="1">
      <c r="A16" s="38"/>
      <c r="B16" s="39"/>
      <c r="C16" s="38"/>
      <c r="D16" s="32" t="s">
        <v>23</v>
      </c>
      <c r="E16" s="38"/>
      <c r="F16" s="38"/>
      <c r="G16" s="38"/>
      <c r="H16" s="38"/>
      <c r="I16" s="32" t="s">
        <v>24</v>
      </c>
      <c r="J16" s="27" t="s">
        <v>25</v>
      </c>
      <c r="K16" s="38"/>
      <c r="L16" s="55"/>
      <c r="S16" s="38"/>
      <c r="T16" s="38"/>
      <c r="U16" s="38"/>
      <c r="V16" s="38"/>
      <c r="W16" s="38"/>
      <c r="X16" s="38"/>
      <c r="Y16" s="38"/>
      <c r="Z16" s="38"/>
      <c r="AA16" s="38"/>
      <c r="AB16" s="38"/>
      <c r="AC16" s="38"/>
      <c r="AD16" s="38"/>
      <c r="AE16" s="38"/>
    </row>
    <row r="17" s="2" customFormat="1" ht="18" customHeight="1">
      <c r="A17" s="38"/>
      <c r="B17" s="39"/>
      <c r="C17" s="38"/>
      <c r="D17" s="38"/>
      <c r="E17" s="27" t="s">
        <v>26</v>
      </c>
      <c r="F17" s="38"/>
      <c r="G17" s="38"/>
      <c r="H17" s="38"/>
      <c r="I17" s="32" t="s">
        <v>27</v>
      </c>
      <c r="J17" s="27" t="s">
        <v>28</v>
      </c>
      <c r="K17" s="38"/>
      <c r="L17" s="55"/>
      <c r="S17" s="38"/>
      <c r="T17" s="38"/>
      <c r="U17" s="38"/>
      <c r="V17" s="38"/>
      <c r="W17" s="38"/>
      <c r="X17" s="38"/>
      <c r="Y17" s="38"/>
      <c r="Z17" s="38"/>
      <c r="AA17" s="38"/>
      <c r="AB17" s="38"/>
      <c r="AC17" s="38"/>
      <c r="AD17" s="38"/>
      <c r="AE17" s="38"/>
    </row>
    <row r="18" s="2" customFormat="1" ht="6.96" customHeight="1">
      <c r="A18" s="38"/>
      <c r="B18" s="39"/>
      <c r="C18" s="38"/>
      <c r="D18" s="38"/>
      <c r="E18" s="38"/>
      <c r="F18" s="38"/>
      <c r="G18" s="38"/>
      <c r="H18" s="38"/>
      <c r="I18" s="38"/>
      <c r="J18" s="38"/>
      <c r="K18" s="38"/>
      <c r="L18" s="55"/>
      <c r="S18" s="38"/>
      <c r="T18" s="38"/>
      <c r="U18" s="38"/>
      <c r="V18" s="38"/>
      <c r="W18" s="38"/>
      <c r="X18" s="38"/>
      <c r="Y18" s="38"/>
      <c r="Z18" s="38"/>
      <c r="AA18" s="38"/>
      <c r="AB18" s="38"/>
      <c r="AC18" s="38"/>
      <c r="AD18" s="38"/>
      <c r="AE18" s="38"/>
    </row>
    <row r="19" s="2" customFormat="1" ht="12" customHeight="1">
      <c r="A19" s="38"/>
      <c r="B19" s="39"/>
      <c r="C19" s="38"/>
      <c r="D19" s="32" t="s">
        <v>29</v>
      </c>
      <c r="E19" s="38"/>
      <c r="F19" s="38"/>
      <c r="G19" s="38"/>
      <c r="H19" s="38"/>
      <c r="I19" s="32" t="s">
        <v>24</v>
      </c>
      <c r="J19" s="33" t="str">
        <f>'Rekapitulace stavby'!AN13</f>
        <v>Vyplň údaj</v>
      </c>
      <c r="K19" s="38"/>
      <c r="L19" s="55"/>
      <c r="S19" s="38"/>
      <c r="T19" s="38"/>
      <c r="U19" s="38"/>
      <c r="V19" s="38"/>
      <c r="W19" s="38"/>
      <c r="X19" s="38"/>
      <c r="Y19" s="38"/>
      <c r="Z19" s="38"/>
      <c r="AA19" s="38"/>
      <c r="AB19" s="38"/>
      <c r="AC19" s="38"/>
      <c r="AD19" s="38"/>
      <c r="AE19" s="38"/>
    </row>
    <row r="20" s="2" customFormat="1" ht="18" customHeight="1">
      <c r="A20" s="38"/>
      <c r="B20" s="39"/>
      <c r="C20" s="38"/>
      <c r="D20" s="38"/>
      <c r="E20" s="33" t="str">
        <f>'Rekapitulace stavby'!E14</f>
        <v>Vyplň údaj</v>
      </c>
      <c r="F20" s="27"/>
      <c r="G20" s="27"/>
      <c r="H20" s="27"/>
      <c r="I20" s="32" t="s">
        <v>27</v>
      </c>
      <c r="J20" s="33" t="str">
        <f>'Rekapitulace stavby'!AN14</f>
        <v>Vyplň údaj</v>
      </c>
      <c r="K20" s="38"/>
      <c r="L20" s="55"/>
      <c r="S20" s="38"/>
      <c r="T20" s="38"/>
      <c r="U20" s="38"/>
      <c r="V20" s="38"/>
      <c r="W20" s="38"/>
      <c r="X20" s="38"/>
      <c r="Y20" s="38"/>
      <c r="Z20" s="38"/>
      <c r="AA20" s="38"/>
      <c r="AB20" s="38"/>
      <c r="AC20" s="38"/>
      <c r="AD20" s="38"/>
      <c r="AE20" s="38"/>
    </row>
    <row r="21" s="2" customFormat="1" ht="6.96" customHeight="1">
      <c r="A21" s="38"/>
      <c r="B21" s="39"/>
      <c r="C21" s="38"/>
      <c r="D21" s="38"/>
      <c r="E21" s="38"/>
      <c r="F21" s="38"/>
      <c r="G21" s="38"/>
      <c r="H21" s="38"/>
      <c r="I21" s="38"/>
      <c r="J21" s="38"/>
      <c r="K21" s="38"/>
      <c r="L21" s="55"/>
      <c r="S21" s="38"/>
      <c r="T21" s="38"/>
      <c r="U21" s="38"/>
      <c r="V21" s="38"/>
      <c r="W21" s="38"/>
      <c r="X21" s="38"/>
      <c r="Y21" s="38"/>
      <c r="Z21" s="38"/>
      <c r="AA21" s="38"/>
      <c r="AB21" s="38"/>
      <c r="AC21" s="38"/>
      <c r="AD21" s="38"/>
      <c r="AE21" s="38"/>
    </row>
    <row r="22" s="2" customFormat="1" ht="12" customHeight="1">
      <c r="A22" s="38"/>
      <c r="B22" s="39"/>
      <c r="C22" s="38"/>
      <c r="D22" s="32" t="s">
        <v>31</v>
      </c>
      <c r="E22" s="38"/>
      <c r="F22" s="38"/>
      <c r="G22" s="38"/>
      <c r="H22" s="38"/>
      <c r="I22" s="32" t="s">
        <v>24</v>
      </c>
      <c r="J22" s="27" t="s">
        <v>32</v>
      </c>
      <c r="K22" s="38"/>
      <c r="L22" s="55"/>
      <c r="S22" s="38"/>
      <c r="T22" s="38"/>
      <c r="U22" s="38"/>
      <c r="V22" s="38"/>
      <c r="W22" s="38"/>
      <c r="X22" s="38"/>
      <c r="Y22" s="38"/>
      <c r="Z22" s="38"/>
      <c r="AA22" s="38"/>
      <c r="AB22" s="38"/>
      <c r="AC22" s="38"/>
      <c r="AD22" s="38"/>
      <c r="AE22" s="38"/>
    </row>
    <row r="23" s="2" customFormat="1" ht="18" customHeight="1">
      <c r="A23" s="38"/>
      <c r="B23" s="39"/>
      <c r="C23" s="38"/>
      <c r="D23" s="38"/>
      <c r="E23" s="27" t="s">
        <v>33</v>
      </c>
      <c r="F23" s="38"/>
      <c r="G23" s="38"/>
      <c r="H23" s="38"/>
      <c r="I23" s="32" t="s">
        <v>27</v>
      </c>
      <c r="J23" s="27" t="s">
        <v>34</v>
      </c>
      <c r="K23" s="38"/>
      <c r="L23" s="55"/>
      <c r="S23" s="38"/>
      <c r="T23" s="38"/>
      <c r="U23" s="38"/>
      <c r="V23" s="38"/>
      <c r="W23" s="38"/>
      <c r="X23" s="38"/>
      <c r="Y23" s="38"/>
      <c r="Z23" s="38"/>
      <c r="AA23" s="38"/>
      <c r="AB23" s="38"/>
      <c r="AC23" s="38"/>
      <c r="AD23" s="38"/>
      <c r="AE23" s="38"/>
    </row>
    <row r="24" s="2" customFormat="1" ht="6.96" customHeight="1">
      <c r="A24" s="38"/>
      <c r="B24" s="39"/>
      <c r="C24" s="38"/>
      <c r="D24" s="38"/>
      <c r="E24" s="38"/>
      <c r="F24" s="38"/>
      <c r="G24" s="38"/>
      <c r="H24" s="38"/>
      <c r="I24" s="38"/>
      <c r="J24" s="38"/>
      <c r="K24" s="38"/>
      <c r="L24" s="55"/>
      <c r="S24" s="38"/>
      <c r="T24" s="38"/>
      <c r="U24" s="38"/>
      <c r="V24" s="38"/>
      <c r="W24" s="38"/>
      <c r="X24" s="38"/>
      <c r="Y24" s="38"/>
      <c r="Z24" s="38"/>
      <c r="AA24" s="38"/>
      <c r="AB24" s="38"/>
      <c r="AC24" s="38"/>
      <c r="AD24" s="38"/>
      <c r="AE24" s="38"/>
    </row>
    <row r="25" s="2" customFormat="1" ht="12" customHeight="1">
      <c r="A25" s="38"/>
      <c r="B25" s="39"/>
      <c r="C25" s="38"/>
      <c r="D25" s="32" t="s">
        <v>36</v>
      </c>
      <c r="E25" s="38"/>
      <c r="F25" s="38"/>
      <c r="G25" s="38"/>
      <c r="H25" s="38"/>
      <c r="I25" s="32" t="s">
        <v>24</v>
      </c>
      <c r="J25" s="27" t="str">
        <f>IF('Rekapitulace stavby'!AN19="","",'Rekapitulace stavby'!AN19)</f>
        <v/>
      </c>
      <c r="K25" s="38"/>
      <c r="L25" s="55"/>
      <c r="S25" s="38"/>
      <c r="T25" s="38"/>
      <c r="U25" s="38"/>
      <c r="V25" s="38"/>
      <c r="W25" s="38"/>
      <c r="X25" s="38"/>
      <c r="Y25" s="38"/>
      <c r="Z25" s="38"/>
      <c r="AA25" s="38"/>
      <c r="AB25" s="38"/>
      <c r="AC25" s="38"/>
      <c r="AD25" s="38"/>
      <c r="AE25" s="38"/>
    </row>
    <row r="26" s="2" customFormat="1" ht="18" customHeight="1">
      <c r="A26" s="38"/>
      <c r="B26" s="39"/>
      <c r="C26" s="38"/>
      <c r="D26" s="38"/>
      <c r="E26" s="27" t="str">
        <f>IF('Rekapitulace stavby'!E20="","",'Rekapitulace stavby'!E20)</f>
        <v xml:space="preserve"> </v>
      </c>
      <c r="F26" s="38"/>
      <c r="G26" s="38"/>
      <c r="H26" s="38"/>
      <c r="I26" s="32" t="s">
        <v>27</v>
      </c>
      <c r="J26" s="27" t="str">
        <f>IF('Rekapitulace stavby'!AN20="","",'Rekapitulace stavby'!AN20)</f>
        <v/>
      </c>
      <c r="K26" s="38"/>
      <c r="L26" s="55"/>
      <c r="S26" s="38"/>
      <c r="T26" s="38"/>
      <c r="U26" s="38"/>
      <c r="V26" s="38"/>
      <c r="W26" s="38"/>
      <c r="X26" s="38"/>
      <c r="Y26" s="38"/>
      <c r="Z26" s="38"/>
      <c r="AA26" s="38"/>
      <c r="AB26" s="38"/>
      <c r="AC26" s="38"/>
      <c r="AD26" s="38"/>
      <c r="AE26" s="38"/>
    </row>
    <row r="27" s="2" customFormat="1" ht="6.96" customHeight="1">
      <c r="A27" s="38"/>
      <c r="B27" s="39"/>
      <c r="C27" s="38"/>
      <c r="D27" s="38"/>
      <c r="E27" s="38"/>
      <c r="F27" s="38"/>
      <c r="G27" s="38"/>
      <c r="H27" s="38"/>
      <c r="I27" s="38"/>
      <c r="J27" s="38"/>
      <c r="K27" s="38"/>
      <c r="L27" s="55"/>
      <c r="S27" s="38"/>
      <c r="T27" s="38"/>
      <c r="U27" s="38"/>
      <c r="V27" s="38"/>
      <c r="W27" s="38"/>
      <c r="X27" s="38"/>
      <c r="Y27" s="38"/>
      <c r="Z27" s="38"/>
      <c r="AA27" s="38"/>
      <c r="AB27" s="38"/>
      <c r="AC27" s="38"/>
      <c r="AD27" s="38"/>
      <c r="AE27" s="38"/>
    </row>
    <row r="28" s="2" customFormat="1" ht="12" customHeight="1">
      <c r="A28" s="38"/>
      <c r="B28" s="39"/>
      <c r="C28" s="38"/>
      <c r="D28" s="32" t="s">
        <v>37</v>
      </c>
      <c r="E28" s="38"/>
      <c r="F28" s="38"/>
      <c r="G28" s="38"/>
      <c r="H28" s="38"/>
      <c r="I28" s="38"/>
      <c r="J28" s="38"/>
      <c r="K28" s="38"/>
      <c r="L28" s="55"/>
      <c r="S28" s="38"/>
      <c r="T28" s="38"/>
      <c r="U28" s="38"/>
      <c r="V28" s="38"/>
      <c r="W28" s="38"/>
      <c r="X28" s="38"/>
      <c r="Y28" s="38"/>
      <c r="Z28" s="38"/>
      <c r="AA28" s="38"/>
      <c r="AB28" s="38"/>
      <c r="AC28" s="38"/>
      <c r="AD28" s="38"/>
      <c r="AE28" s="38"/>
    </row>
    <row r="29" s="8" customFormat="1" ht="16.5" customHeight="1">
      <c r="A29" s="130"/>
      <c r="B29" s="131"/>
      <c r="C29" s="130"/>
      <c r="D29" s="130"/>
      <c r="E29" s="36" t="s">
        <v>1</v>
      </c>
      <c r="F29" s="36"/>
      <c r="G29" s="36"/>
      <c r="H29" s="36"/>
      <c r="I29" s="130"/>
      <c r="J29" s="130"/>
      <c r="K29" s="130"/>
      <c r="L29" s="132"/>
      <c r="S29" s="130"/>
      <c r="T29" s="130"/>
      <c r="U29" s="130"/>
      <c r="V29" s="130"/>
      <c r="W29" s="130"/>
      <c r="X29" s="130"/>
      <c r="Y29" s="130"/>
      <c r="Z29" s="130"/>
      <c r="AA29" s="130"/>
      <c r="AB29" s="130"/>
      <c r="AC29" s="130"/>
      <c r="AD29" s="130"/>
      <c r="AE29" s="130"/>
    </row>
    <row r="30" s="2" customFormat="1" ht="6.96" customHeight="1">
      <c r="A30" s="38"/>
      <c r="B30" s="39"/>
      <c r="C30" s="38"/>
      <c r="D30" s="38"/>
      <c r="E30" s="38"/>
      <c r="F30" s="38"/>
      <c r="G30" s="38"/>
      <c r="H30" s="38"/>
      <c r="I30" s="38"/>
      <c r="J30" s="38"/>
      <c r="K30" s="38"/>
      <c r="L30" s="55"/>
      <c r="S30" s="38"/>
      <c r="T30" s="38"/>
      <c r="U30" s="38"/>
      <c r="V30" s="38"/>
      <c r="W30" s="38"/>
      <c r="X30" s="38"/>
      <c r="Y30" s="38"/>
      <c r="Z30" s="38"/>
      <c r="AA30" s="38"/>
      <c r="AB30" s="38"/>
      <c r="AC30" s="38"/>
      <c r="AD30" s="38"/>
      <c r="AE30" s="38"/>
    </row>
    <row r="31" s="2" customFormat="1" ht="6.96" customHeight="1">
      <c r="A31" s="38"/>
      <c r="B31" s="39"/>
      <c r="C31" s="38"/>
      <c r="D31" s="90"/>
      <c r="E31" s="90"/>
      <c r="F31" s="90"/>
      <c r="G31" s="90"/>
      <c r="H31" s="90"/>
      <c r="I31" s="90"/>
      <c r="J31" s="90"/>
      <c r="K31" s="90"/>
      <c r="L31" s="55"/>
      <c r="S31" s="38"/>
      <c r="T31" s="38"/>
      <c r="U31" s="38"/>
      <c r="V31" s="38"/>
      <c r="W31" s="38"/>
      <c r="X31" s="38"/>
      <c r="Y31" s="38"/>
      <c r="Z31" s="38"/>
      <c r="AA31" s="38"/>
      <c r="AB31" s="38"/>
      <c r="AC31" s="38"/>
      <c r="AD31" s="38"/>
      <c r="AE31" s="38"/>
    </row>
    <row r="32" s="2" customFormat="1" ht="25.44" customHeight="1">
      <c r="A32" s="38"/>
      <c r="B32" s="39"/>
      <c r="C32" s="38"/>
      <c r="D32" s="133" t="s">
        <v>39</v>
      </c>
      <c r="E32" s="38"/>
      <c r="F32" s="38"/>
      <c r="G32" s="38"/>
      <c r="H32" s="38"/>
      <c r="I32" s="38"/>
      <c r="J32" s="96">
        <f>ROUND(J123, 2)</f>
        <v>0</v>
      </c>
      <c r="K32" s="38"/>
      <c r="L32" s="55"/>
      <c r="S32" s="38"/>
      <c r="T32" s="38"/>
      <c r="U32" s="38"/>
      <c r="V32" s="38"/>
      <c r="W32" s="38"/>
      <c r="X32" s="38"/>
      <c r="Y32" s="38"/>
      <c r="Z32" s="38"/>
      <c r="AA32" s="38"/>
      <c r="AB32" s="38"/>
      <c r="AC32" s="38"/>
      <c r="AD32" s="38"/>
      <c r="AE32" s="38"/>
    </row>
    <row r="33" s="2" customFormat="1" ht="6.96" customHeight="1">
      <c r="A33" s="38"/>
      <c r="B33" s="39"/>
      <c r="C33" s="38"/>
      <c r="D33" s="90"/>
      <c r="E33" s="90"/>
      <c r="F33" s="90"/>
      <c r="G33" s="90"/>
      <c r="H33" s="90"/>
      <c r="I33" s="90"/>
      <c r="J33" s="90"/>
      <c r="K33" s="90"/>
      <c r="L33" s="55"/>
      <c r="S33" s="38"/>
      <c r="T33" s="38"/>
      <c r="U33" s="38"/>
      <c r="V33" s="38"/>
      <c r="W33" s="38"/>
      <c r="X33" s="38"/>
      <c r="Y33" s="38"/>
      <c r="Z33" s="38"/>
      <c r="AA33" s="38"/>
      <c r="AB33" s="38"/>
      <c r="AC33" s="38"/>
      <c r="AD33" s="38"/>
      <c r="AE33" s="38"/>
    </row>
    <row r="34" s="2" customFormat="1" ht="14.4" customHeight="1">
      <c r="A34" s="38"/>
      <c r="B34" s="39"/>
      <c r="C34" s="38"/>
      <c r="D34" s="38"/>
      <c r="E34" s="38"/>
      <c r="F34" s="43" t="s">
        <v>41</v>
      </c>
      <c r="G34" s="38"/>
      <c r="H34" s="38"/>
      <c r="I34" s="43" t="s">
        <v>40</v>
      </c>
      <c r="J34" s="43" t="s">
        <v>42</v>
      </c>
      <c r="K34" s="38"/>
      <c r="L34" s="55"/>
      <c r="S34" s="38"/>
      <c r="T34" s="38"/>
      <c r="U34" s="38"/>
      <c r="V34" s="38"/>
      <c r="W34" s="38"/>
      <c r="X34" s="38"/>
      <c r="Y34" s="38"/>
      <c r="Z34" s="38"/>
      <c r="AA34" s="38"/>
      <c r="AB34" s="38"/>
      <c r="AC34" s="38"/>
      <c r="AD34" s="38"/>
      <c r="AE34" s="38"/>
    </row>
    <row r="35" s="2" customFormat="1" ht="14.4" customHeight="1">
      <c r="A35" s="38"/>
      <c r="B35" s="39"/>
      <c r="C35" s="38"/>
      <c r="D35" s="134" t="s">
        <v>43</v>
      </c>
      <c r="E35" s="32" t="s">
        <v>44</v>
      </c>
      <c r="F35" s="135">
        <f>ROUND((SUM(BE123:BE141)),  2)</f>
        <v>0</v>
      </c>
      <c r="G35" s="38"/>
      <c r="H35" s="38"/>
      <c r="I35" s="136">
        <v>0.20999999999999999</v>
      </c>
      <c r="J35" s="135">
        <f>ROUND(((SUM(BE123:BE141))*I35),  2)</f>
        <v>0</v>
      </c>
      <c r="K35" s="38"/>
      <c r="L35" s="55"/>
      <c r="S35" s="38"/>
      <c r="T35" s="38"/>
      <c r="U35" s="38"/>
      <c r="V35" s="38"/>
      <c r="W35" s="38"/>
      <c r="X35" s="38"/>
      <c r="Y35" s="38"/>
      <c r="Z35" s="38"/>
      <c r="AA35" s="38"/>
      <c r="AB35" s="38"/>
      <c r="AC35" s="38"/>
      <c r="AD35" s="38"/>
      <c r="AE35" s="38"/>
    </row>
    <row r="36" s="2" customFormat="1" ht="14.4" customHeight="1">
      <c r="A36" s="38"/>
      <c r="B36" s="39"/>
      <c r="C36" s="38"/>
      <c r="D36" s="38"/>
      <c r="E36" s="32" t="s">
        <v>45</v>
      </c>
      <c r="F36" s="135">
        <f>ROUND((SUM(BF123:BF141)),  2)</f>
        <v>0</v>
      </c>
      <c r="G36" s="38"/>
      <c r="H36" s="38"/>
      <c r="I36" s="136">
        <v>0.14999999999999999</v>
      </c>
      <c r="J36" s="135">
        <f>ROUND(((SUM(BF123:BF141))*I36),  2)</f>
        <v>0</v>
      </c>
      <c r="K36" s="38"/>
      <c r="L36" s="55"/>
      <c r="S36" s="38"/>
      <c r="T36" s="38"/>
      <c r="U36" s="38"/>
      <c r="V36" s="38"/>
      <c r="W36" s="38"/>
      <c r="X36" s="38"/>
      <c r="Y36" s="38"/>
      <c r="Z36" s="38"/>
      <c r="AA36" s="38"/>
      <c r="AB36" s="38"/>
      <c r="AC36" s="38"/>
      <c r="AD36" s="38"/>
      <c r="AE36" s="38"/>
    </row>
    <row r="37" hidden="1" s="2" customFormat="1" ht="14.4" customHeight="1">
      <c r="A37" s="38"/>
      <c r="B37" s="39"/>
      <c r="C37" s="38"/>
      <c r="D37" s="38"/>
      <c r="E37" s="32" t="s">
        <v>46</v>
      </c>
      <c r="F37" s="135">
        <f>ROUND((SUM(BG123:BG141)),  2)</f>
        <v>0</v>
      </c>
      <c r="G37" s="38"/>
      <c r="H37" s="38"/>
      <c r="I37" s="136">
        <v>0.20999999999999999</v>
      </c>
      <c r="J37" s="135">
        <f>0</f>
        <v>0</v>
      </c>
      <c r="K37" s="38"/>
      <c r="L37" s="55"/>
      <c r="S37" s="38"/>
      <c r="T37" s="38"/>
      <c r="U37" s="38"/>
      <c r="V37" s="38"/>
      <c r="W37" s="38"/>
      <c r="X37" s="38"/>
      <c r="Y37" s="38"/>
      <c r="Z37" s="38"/>
      <c r="AA37" s="38"/>
      <c r="AB37" s="38"/>
      <c r="AC37" s="38"/>
      <c r="AD37" s="38"/>
      <c r="AE37" s="38"/>
    </row>
    <row r="38" hidden="1" s="2" customFormat="1" ht="14.4" customHeight="1">
      <c r="A38" s="38"/>
      <c r="B38" s="39"/>
      <c r="C38" s="38"/>
      <c r="D38" s="38"/>
      <c r="E38" s="32" t="s">
        <v>47</v>
      </c>
      <c r="F38" s="135">
        <f>ROUND((SUM(BH123:BH141)),  2)</f>
        <v>0</v>
      </c>
      <c r="G38" s="38"/>
      <c r="H38" s="38"/>
      <c r="I38" s="136">
        <v>0.14999999999999999</v>
      </c>
      <c r="J38" s="135">
        <f>0</f>
        <v>0</v>
      </c>
      <c r="K38" s="38"/>
      <c r="L38" s="55"/>
      <c r="S38" s="38"/>
      <c r="T38" s="38"/>
      <c r="U38" s="38"/>
      <c r="V38" s="38"/>
      <c r="W38" s="38"/>
      <c r="X38" s="38"/>
      <c r="Y38" s="38"/>
      <c r="Z38" s="38"/>
      <c r="AA38" s="38"/>
      <c r="AB38" s="38"/>
      <c r="AC38" s="38"/>
      <c r="AD38" s="38"/>
      <c r="AE38" s="38"/>
    </row>
    <row r="39" hidden="1" s="2" customFormat="1" ht="14.4" customHeight="1">
      <c r="A39" s="38"/>
      <c r="B39" s="39"/>
      <c r="C39" s="38"/>
      <c r="D39" s="38"/>
      <c r="E39" s="32" t="s">
        <v>48</v>
      </c>
      <c r="F39" s="135">
        <f>ROUND((SUM(BI123:BI141)),  2)</f>
        <v>0</v>
      </c>
      <c r="G39" s="38"/>
      <c r="H39" s="38"/>
      <c r="I39" s="136">
        <v>0</v>
      </c>
      <c r="J39" s="135">
        <f>0</f>
        <v>0</v>
      </c>
      <c r="K39" s="38"/>
      <c r="L39" s="55"/>
      <c r="S39" s="38"/>
      <c r="T39" s="38"/>
      <c r="U39" s="38"/>
      <c r="V39" s="38"/>
      <c r="W39" s="38"/>
      <c r="X39" s="38"/>
      <c r="Y39" s="38"/>
      <c r="Z39" s="38"/>
      <c r="AA39" s="38"/>
      <c r="AB39" s="38"/>
      <c r="AC39" s="38"/>
      <c r="AD39" s="38"/>
      <c r="AE39" s="38"/>
    </row>
    <row r="40" s="2" customFormat="1" ht="6.96" customHeight="1">
      <c r="A40" s="38"/>
      <c r="B40" s="39"/>
      <c r="C40" s="38"/>
      <c r="D40" s="38"/>
      <c r="E40" s="38"/>
      <c r="F40" s="38"/>
      <c r="G40" s="38"/>
      <c r="H40" s="38"/>
      <c r="I40" s="38"/>
      <c r="J40" s="38"/>
      <c r="K40" s="38"/>
      <c r="L40" s="55"/>
      <c r="S40" s="38"/>
      <c r="T40" s="38"/>
      <c r="U40" s="38"/>
      <c r="V40" s="38"/>
      <c r="W40" s="38"/>
      <c r="X40" s="38"/>
      <c r="Y40" s="38"/>
      <c r="Z40" s="38"/>
      <c r="AA40" s="38"/>
      <c r="AB40" s="38"/>
      <c r="AC40" s="38"/>
      <c r="AD40" s="38"/>
      <c r="AE40" s="38"/>
    </row>
    <row r="41" s="2" customFormat="1" ht="25.44" customHeight="1">
      <c r="A41" s="38"/>
      <c r="B41" s="39"/>
      <c r="C41" s="137"/>
      <c r="D41" s="138" t="s">
        <v>49</v>
      </c>
      <c r="E41" s="81"/>
      <c r="F41" s="81"/>
      <c r="G41" s="139" t="s">
        <v>50</v>
      </c>
      <c r="H41" s="140" t="s">
        <v>51</v>
      </c>
      <c r="I41" s="81"/>
      <c r="J41" s="141">
        <f>SUM(J32:J39)</f>
        <v>0</v>
      </c>
      <c r="K41" s="142"/>
      <c r="L41" s="55"/>
      <c r="S41" s="38"/>
      <c r="T41" s="38"/>
      <c r="U41" s="38"/>
      <c r="V41" s="38"/>
      <c r="W41" s="38"/>
      <c r="X41" s="38"/>
      <c r="Y41" s="38"/>
      <c r="Z41" s="38"/>
      <c r="AA41" s="38"/>
      <c r="AB41" s="38"/>
      <c r="AC41" s="38"/>
      <c r="AD41" s="38"/>
      <c r="AE41" s="38"/>
    </row>
    <row r="42" s="2" customFormat="1" ht="14.4" customHeight="1">
      <c r="A42" s="38"/>
      <c r="B42" s="39"/>
      <c r="C42" s="38"/>
      <c r="D42" s="38"/>
      <c r="E42" s="38"/>
      <c r="F42" s="38"/>
      <c r="G42" s="38"/>
      <c r="H42" s="38"/>
      <c r="I42" s="38"/>
      <c r="J42" s="38"/>
      <c r="K42" s="38"/>
      <c r="L42" s="55"/>
      <c r="S42" s="38"/>
      <c r="T42" s="38"/>
      <c r="U42" s="38"/>
      <c r="V42" s="38"/>
      <c r="W42" s="38"/>
      <c r="X42" s="38"/>
      <c r="Y42" s="38"/>
      <c r="Z42" s="38"/>
      <c r="AA42" s="38"/>
      <c r="AB42" s="38"/>
      <c r="AC42" s="38"/>
      <c r="AD42" s="38"/>
      <c r="AE42" s="38"/>
    </row>
    <row r="43" s="1" customFormat="1" ht="14.4" customHeight="1">
      <c r="B43" s="22"/>
      <c r="L43" s="22"/>
    </row>
    <row r="44" s="1" customFormat="1" ht="14.4" customHeight="1">
      <c r="B44" s="22"/>
      <c r="L44" s="22"/>
    </row>
    <row r="45" s="1" customFormat="1" ht="14.4" customHeight="1">
      <c r="B45" s="22"/>
      <c r="L45" s="22"/>
    </row>
    <row r="46" s="1" customFormat="1" ht="14.4" customHeight="1">
      <c r="B46" s="22"/>
      <c r="L46" s="22"/>
    </row>
    <row r="47" s="1" customFormat="1" ht="14.4" customHeight="1">
      <c r="B47" s="22"/>
      <c r="L47" s="22"/>
    </row>
    <row r="48" s="1" customFormat="1" ht="14.4" customHeight="1">
      <c r="B48" s="22"/>
      <c r="L48" s="22"/>
    </row>
    <row r="49" s="1" customFormat="1" ht="14.4" customHeight="1">
      <c r="B49" s="22"/>
      <c r="L49" s="22"/>
    </row>
    <row r="50" s="2" customFormat="1" ht="14.4" customHeight="1">
      <c r="B50" s="55"/>
      <c r="D50" s="56" t="s">
        <v>52</v>
      </c>
      <c r="E50" s="57"/>
      <c r="F50" s="57"/>
      <c r="G50" s="56" t="s">
        <v>53</v>
      </c>
      <c r="H50" s="57"/>
      <c r="I50" s="57"/>
      <c r="J50" s="57"/>
      <c r="K50" s="57"/>
      <c r="L50" s="55"/>
    </row>
    <row r="51">
      <c r="B51" s="22"/>
      <c r="L51" s="22"/>
    </row>
    <row r="52">
      <c r="B52" s="22"/>
      <c r="L52" s="22"/>
    </row>
    <row r="53">
      <c r="B53" s="22"/>
      <c r="L53" s="22"/>
    </row>
    <row r="54">
      <c r="B54" s="22"/>
      <c r="L54" s="22"/>
    </row>
    <row r="55">
      <c r="B55" s="22"/>
      <c r="L55" s="22"/>
    </row>
    <row r="56">
      <c r="B56" s="22"/>
      <c r="L56" s="22"/>
    </row>
    <row r="57">
      <c r="B57" s="22"/>
      <c r="L57" s="22"/>
    </row>
    <row r="58">
      <c r="B58" s="22"/>
      <c r="L58" s="22"/>
    </row>
    <row r="59">
      <c r="B59" s="22"/>
      <c r="L59" s="22"/>
    </row>
    <row r="60">
      <c r="B60" s="22"/>
      <c r="L60" s="22"/>
    </row>
    <row r="61" s="2" customFormat="1">
      <c r="A61" s="38"/>
      <c r="B61" s="39"/>
      <c r="C61" s="38"/>
      <c r="D61" s="58" t="s">
        <v>54</v>
      </c>
      <c r="E61" s="41"/>
      <c r="F61" s="143" t="s">
        <v>55</v>
      </c>
      <c r="G61" s="58" t="s">
        <v>54</v>
      </c>
      <c r="H61" s="41"/>
      <c r="I61" s="41"/>
      <c r="J61" s="144" t="s">
        <v>55</v>
      </c>
      <c r="K61" s="41"/>
      <c r="L61" s="55"/>
      <c r="S61" s="38"/>
      <c r="T61" s="38"/>
      <c r="U61" s="38"/>
      <c r="V61" s="38"/>
      <c r="W61" s="38"/>
      <c r="X61" s="38"/>
      <c r="Y61" s="38"/>
      <c r="Z61" s="38"/>
      <c r="AA61" s="38"/>
      <c r="AB61" s="38"/>
      <c r="AC61" s="38"/>
      <c r="AD61" s="38"/>
      <c r="AE61" s="38"/>
    </row>
    <row r="62">
      <c r="B62" s="22"/>
      <c r="L62" s="22"/>
    </row>
    <row r="63">
      <c r="B63" s="22"/>
      <c r="L63" s="22"/>
    </row>
    <row r="64">
      <c r="B64" s="22"/>
      <c r="L64" s="22"/>
    </row>
    <row r="65" s="2" customFormat="1">
      <c r="A65" s="38"/>
      <c r="B65" s="39"/>
      <c r="C65" s="38"/>
      <c r="D65" s="56" t="s">
        <v>56</v>
      </c>
      <c r="E65" s="59"/>
      <c r="F65" s="59"/>
      <c r="G65" s="56" t="s">
        <v>57</v>
      </c>
      <c r="H65" s="59"/>
      <c r="I65" s="59"/>
      <c r="J65" s="59"/>
      <c r="K65" s="59"/>
      <c r="L65" s="55"/>
      <c r="S65" s="38"/>
      <c r="T65" s="38"/>
      <c r="U65" s="38"/>
      <c r="V65" s="38"/>
      <c r="W65" s="38"/>
      <c r="X65" s="38"/>
      <c r="Y65" s="38"/>
      <c r="Z65" s="38"/>
      <c r="AA65" s="38"/>
      <c r="AB65" s="38"/>
      <c r="AC65" s="38"/>
      <c r="AD65" s="38"/>
      <c r="AE65" s="38"/>
    </row>
    <row r="66">
      <c r="B66" s="22"/>
      <c r="L66" s="22"/>
    </row>
    <row r="67">
      <c r="B67" s="22"/>
      <c r="L67" s="22"/>
    </row>
    <row r="68">
      <c r="B68" s="22"/>
      <c r="L68" s="22"/>
    </row>
    <row r="69">
      <c r="B69" s="22"/>
      <c r="L69" s="22"/>
    </row>
    <row r="70">
      <c r="B70" s="22"/>
      <c r="L70" s="22"/>
    </row>
    <row r="71">
      <c r="B71" s="22"/>
      <c r="L71" s="22"/>
    </row>
    <row r="72">
      <c r="B72" s="22"/>
      <c r="L72" s="22"/>
    </row>
    <row r="73">
      <c r="B73" s="22"/>
      <c r="L73" s="22"/>
    </row>
    <row r="74">
      <c r="B74" s="22"/>
      <c r="L74" s="22"/>
    </row>
    <row r="75">
      <c r="B75" s="22"/>
      <c r="L75" s="22"/>
    </row>
    <row r="76" s="2" customFormat="1">
      <c r="A76" s="38"/>
      <c r="B76" s="39"/>
      <c r="C76" s="38"/>
      <c r="D76" s="58" t="s">
        <v>54</v>
      </c>
      <c r="E76" s="41"/>
      <c r="F76" s="143" t="s">
        <v>55</v>
      </c>
      <c r="G76" s="58" t="s">
        <v>54</v>
      </c>
      <c r="H76" s="41"/>
      <c r="I76" s="41"/>
      <c r="J76" s="144" t="s">
        <v>55</v>
      </c>
      <c r="K76" s="41"/>
      <c r="L76" s="55"/>
      <c r="S76" s="38"/>
      <c r="T76" s="38"/>
      <c r="U76" s="38"/>
      <c r="V76" s="38"/>
      <c r="W76" s="38"/>
      <c r="X76" s="38"/>
      <c r="Y76" s="38"/>
      <c r="Z76" s="38"/>
      <c r="AA76" s="38"/>
      <c r="AB76" s="38"/>
      <c r="AC76" s="38"/>
      <c r="AD76" s="38"/>
      <c r="AE76" s="38"/>
    </row>
    <row r="77" s="2" customFormat="1" ht="14.4" customHeight="1">
      <c r="A77" s="38"/>
      <c r="B77" s="60"/>
      <c r="C77" s="61"/>
      <c r="D77" s="61"/>
      <c r="E77" s="61"/>
      <c r="F77" s="61"/>
      <c r="G77" s="61"/>
      <c r="H77" s="61"/>
      <c r="I77" s="61"/>
      <c r="J77" s="61"/>
      <c r="K77" s="61"/>
      <c r="L77" s="55"/>
      <c r="S77" s="38"/>
      <c r="T77" s="38"/>
      <c r="U77" s="38"/>
      <c r="V77" s="38"/>
      <c r="W77" s="38"/>
      <c r="X77" s="38"/>
      <c r="Y77" s="38"/>
      <c r="Z77" s="38"/>
      <c r="AA77" s="38"/>
      <c r="AB77" s="38"/>
      <c r="AC77" s="38"/>
      <c r="AD77" s="38"/>
      <c r="AE77" s="38"/>
    </row>
    <row r="81" s="2" customFormat="1" ht="6.96" customHeight="1">
      <c r="A81" s="38"/>
      <c r="B81" s="62"/>
      <c r="C81" s="63"/>
      <c r="D81" s="63"/>
      <c r="E81" s="63"/>
      <c r="F81" s="63"/>
      <c r="G81" s="63"/>
      <c r="H81" s="63"/>
      <c r="I81" s="63"/>
      <c r="J81" s="63"/>
      <c r="K81" s="63"/>
      <c r="L81" s="55"/>
      <c r="S81" s="38"/>
      <c r="T81" s="38"/>
      <c r="U81" s="38"/>
      <c r="V81" s="38"/>
      <c r="W81" s="38"/>
      <c r="X81" s="38"/>
      <c r="Y81" s="38"/>
      <c r="Z81" s="38"/>
      <c r="AA81" s="38"/>
      <c r="AB81" s="38"/>
      <c r="AC81" s="38"/>
      <c r="AD81" s="38"/>
      <c r="AE81" s="38"/>
    </row>
    <row r="82" s="2" customFormat="1" ht="24.96" customHeight="1">
      <c r="A82" s="38"/>
      <c r="B82" s="39"/>
      <c r="C82" s="23" t="s">
        <v>176</v>
      </c>
      <c r="D82" s="38"/>
      <c r="E82" s="38"/>
      <c r="F82" s="38"/>
      <c r="G82" s="38"/>
      <c r="H82" s="38"/>
      <c r="I82" s="38"/>
      <c r="J82" s="38"/>
      <c r="K82" s="38"/>
      <c r="L82" s="55"/>
      <c r="S82" s="38"/>
      <c r="T82" s="38"/>
      <c r="U82" s="38"/>
      <c r="V82" s="38"/>
      <c r="W82" s="38"/>
      <c r="X82" s="38"/>
      <c r="Y82" s="38"/>
      <c r="Z82" s="38"/>
      <c r="AA82" s="38"/>
      <c r="AB82" s="38"/>
      <c r="AC82" s="38"/>
      <c r="AD82" s="38"/>
      <c r="AE82" s="38"/>
    </row>
    <row r="83" s="2" customFormat="1" ht="6.96" customHeight="1">
      <c r="A83" s="38"/>
      <c r="B83" s="39"/>
      <c r="C83" s="38"/>
      <c r="D83" s="38"/>
      <c r="E83" s="38"/>
      <c r="F83" s="38"/>
      <c r="G83" s="38"/>
      <c r="H83" s="38"/>
      <c r="I83" s="38"/>
      <c r="J83" s="38"/>
      <c r="K83" s="38"/>
      <c r="L83" s="55"/>
      <c r="S83" s="38"/>
      <c r="T83" s="38"/>
      <c r="U83" s="38"/>
      <c r="V83" s="38"/>
      <c r="W83" s="38"/>
      <c r="X83" s="38"/>
      <c r="Y83" s="38"/>
      <c r="Z83" s="38"/>
      <c r="AA83" s="38"/>
      <c r="AB83" s="38"/>
      <c r="AC83" s="38"/>
      <c r="AD83" s="38"/>
      <c r="AE83" s="38"/>
    </row>
    <row r="84" s="2" customFormat="1" ht="12" customHeight="1">
      <c r="A84" s="38"/>
      <c r="B84" s="39"/>
      <c r="C84" s="32" t="s">
        <v>15</v>
      </c>
      <c r="D84" s="38"/>
      <c r="E84" s="38"/>
      <c r="F84" s="38"/>
      <c r="G84" s="38"/>
      <c r="H84" s="38"/>
      <c r="I84" s="38"/>
      <c r="J84" s="38"/>
      <c r="K84" s="38"/>
      <c r="L84" s="55"/>
      <c r="S84" s="38"/>
      <c r="T84" s="38"/>
      <c r="U84" s="38"/>
      <c r="V84" s="38"/>
      <c r="W84" s="38"/>
      <c r="X84" s="38"/>
      <c r="Y84" s="38"/>
      <c r="Z84" s="38"/>
      <c r="AA84" s="38"/>
      <c r="AB84" s="38"/>
      <c r="AC84" s="38"/>
      <c r="AD84" s="38"/>
      <c r="AE84" s="38"/>
    </row>
    <row r="85" s="2" customFormat="1" ht="16.5" customHeight="1">
      <c r="A85" s="38"/>
      <c r="B85" s="39"/>
      <c r="C85" s="38"/>
      <c r="D85" s="38"/>
      <c r="E85" s="129" t="str">
        <f>E7</f>
        <v>SN Žireč</v>
      </c>
      <c r="F85" s="32"/>
      <c r="G85" s="32"/>
      <c r="H85" s="32"/>
      <c r="I85" s="38"/>
      <c r="J85" s="38"/>
      <c r="K85" s="38"/>
      <c r="L85" s="55"/>
      <c r="S85" s="38"/>
      <c r="T85" s="38"/>
      <c r="U85" s="38"/>
      <c r="V85" s="38"/>
      <c r="W85" s="38"/>
      <c r="X85" s="38"/>
      <c r="Y85" s="38"/>
      <c r="Z85" s="38"/>
      <c r="AA85" s="38"/>
      <c r="AB85" s="38"/>
      <c r="AC85" s="38"/>
      <c r="AD85" s="38"/>
      <c r="AE85" s="38"/>
    </row>
    <row r="86" s="1" customFormat="1" ht="12" customHeight="1">
      <c r="B86" s="22"/>
      <c r="C86" s="32" t="s">
        <v>171</v>
      </c>
      <c r="L86" s="22"/>
    </row>
    <row r="87" s="2" customFormat="1" ht="16.5" customHeight="1">
      <c r="A87" s="38"/>
      <c r="B87" s="39"/>
      <c r="C87" s="38"/>
      <c r="D87" s="38"/>
      <c r="E87" s="129" t="s">
        <v>1232</v>
      </c>
      <c r="F87" s="38"/>
      <c r="G87" s="38"/>
      <c r="H87" s="38"/>
      <c r="I87" s="38"/>
      <c r="J87" s="38"/>
      <c r="K87" s="38"/>
      <c r="L87" s="55"/>
      <c r="S87" s="38"/>
      <c r="T87" s="38"/>
      <c r="U87" s="38"/>
      <c r="V87" s="38"/>
      <c r="W87" s="38"/>
      <c r="X87" s="38"/>
      <c r="Y87" s="38"/>
      <c r="Z87" s="38"/>
      <c r="AA87" s="38"/>
      <c r="AB87" s="38"/>
      <c r="AC87" s="38"/>
      <c r="AD87" s="38"/>
      <c r="AE87" s="38"/>
    </row>
    <row r="88" s="2" customFormat="1" ht="12" customHeight="1">
      <c r="A88" s="38"/>
      <c r="B88" s="39"/>
      <c r="C88" s="32" t="s">
        <v>173</v>
      </c>
      <c r="D88" s="38"/>
      <c r="E88" s="38"/>
      <c r="F88" s="38"/>
      <c r="G88" s="38"/>
      <c r="H88" s="38"/>
      <c r="I88" s="38"/>
      <c r="J88" s="38"/>
      <c r="K88" s="38"/>
      <c r="L88" s="55"/>
      <c r="S88" s="38"/>
      <c r="T88" s="38"/>
      <c r="U88" s="38"/>
      <c r="V88" s="38"/>
      <c r="W88" s="38"/>
      <c r="X88" s="38"/>
      <c r="Y88" s="38"/>
      <c r="Z88" s="38"/>
      <c r="AA88" s="38"/>
      <c r="AB88" s="38"/>
      <c r="AC88" s="38"/>
      <c r="AD88" s="38"/>
      <c r="AE88" s="38"/>
    </row>
    <row r="89" s="2" customFormat="1" ht="16.5" customHeight="1">
      <c r="A89" s="38"/>
      <c r="B89" s="39"/>
      <c r="C89" s="38"/>
      <c r="D89" s="38"/>
      <c r="E89" s="67" t="str">
        <f>E11</f>
        <v>SO 05.1 - Odstranění stávajícího odvodnění</v>
      </c>
      <c r="F89" s="38"/>
      <c r="G89" s="38"/>
      <c r="H89" s="38"/>
      <c r="I89" s="38"/>
      <c r="J89" s="38"/>
      <c r="K89" s="38"/>
      <c r="L89" s="55"/>
      <c r="S89" s="38"/>
      <c r="T89" s="38"/>
      <c r="U89" s="38"/>
      <c r="V89" s="38"/>
      <c r="W89" s="38"/>
      <c r="X89" s="38"/>
      <c r="Y89" s="38"/>
      <c r="Z89" s="38"/>
      <c r="AA89" s="38"/>
      <c r="AB89" s="38"/>
      <c r="AC89" s="38"/>
      <c r="AD89" s="38"/>
      <c r="AE89" s="38"/>
    </row>
    <row r="90" s="2" customFormat="1" ht="6.96" customHeight="1">
      <c r="A90" s="38"/>
      <c r="B90" s="39"/>
      <c r="C90" s="38"/>
      <c r="D90" s="38"/>
      <c r="E90" s="38"/>
      <c r="F90" s="38"/>
      <c r="G90" s="38"/>
      <c r="H90" s="38"/>
      <c r="I90" s="38"/>
      <c r="J90" s="38"/>
      <c r="K90" s="38"/>
      <c r="L90" s="55"/>
      <c r="S90" s="38"/>
      <c r="T90" s="38"/>
      <c r="U90" s="38"/>
      <c r="V90" s="38"/>
      <c r="W90" s="38"/>
      <c r="X90" s="38"/>
      <c r="Y90" s="38"/>
      <c r="Z90" s="38"/>
      <c r="AA90" s="38"/>
      <c r="AB90" s="38"/>
      <c r="AC90" s="38"/>
      <c r="AD90" s="38"/>
      <c r="AE90" s="38"/>
    </row>
    <row r="91" s="2" customFormat="1" ht="12" customHeight="1">
      <c r="A91" s="38"/>
      <c r="B91" s="39"/>
      <c r="C91" s="32" t="s">
        <v>19</v>
      </c>
      <c r="D91" s="38"/>
      <c r="E91" s="38"/>
      <c r="F91" s="27" t="str">
        <f>F14</f>
        <v xml:space="preserve"> </v>
      </c>
      <c r="G91" s="38"/>
      <c r="H91" s="38"/>
      <c r="I91" s="32" t="s">
        <v>21</v>
      </c>
      <c r="J91" s="69" t="str">
        <f>IF(J14="","",J14)</f>
        <v>17. 12. 2018</v>
      </c>
      <c r="K91" s="38"/>
      <c r="L91" s="55"/>
      <c r="S91" s="38"/>
      <c r="T91" s="38"/>
      <c r="U91" s="38"/>
      <c r="V91" s="38"/>
      <c r="W91" s="38"/>
      <c r="X91" s="38"/>
      <c r="Y91" s="38"/>
      <c r="Z91" s="38"/>
      <c r="AA91" s="38"/>
      <c r="AB91" s="38"/>
      <c r="AC91" s="38"/>
      <c r="AD91" s="38"/>
      <c r="AE91" s="38"/>
    </row>
    <row r="92" s="2" customFormat="1" ht="6.96" customHeight="1">
      <c r="A92" s="38"/>
      <c r="B92" s="39"/>
      <c r="C92" s="38"/>
      <c r="D92" s="38"/>
      <c r="E92" s="38"/>
      <c r="F92" s="38"/>
      <c r="G92" s="38"/>
      <c r="H92" s="38"/>
      <c r="I92" s="38"/>
      <c r="J92" s="38"/>
      <c r="K92" s="38"/>
      <c r="L92" s="55"/>
      <c r="S92" s="38"/>
      <c r="T92" s="38"/>
      <c r="U92" s="38"/>
      <c r="V92" s="38"/>
      <c r="W92" s="38"/>
      <c r="X92" s="38"/>
      <c r="Y92" s="38"/>
      <c r="Z92" s="38"/>
      <c r="AA92" s="38"/>
      <c r="AB92" s="38"/>
      <c r="AC92" s="38"/>
      <c r="AD92" s="38"/>
      <c r="AE92" s="38"/>
    </row>
    <row r="93" s="2" customFormat="1" ht="25.65" customHeight="1">
      <c r="A93" s="38"/>
      <c r="B93" s="39"/>
      <c r="C93" s="32" t="s">
        <v>23</v>
      </c>
      <c r="D93" s="38"/>
      <c r="E93" s="38"/>
      <c r="F93" s="27" t="str">
        <f>E17</f>
        <v>Povodí Labe, státní podnik</v>
      </c>
      <c r="G93" s="38"/>
      <c r="H93" s="38"/>
      <c r="I93" s="32" t="s">
        <v>31</v>
      </c>
      <c r="J93" s="36" t="str">
        <f>E23</f>
        <v>Sweco Hydroprojekt a.s.</v>
      </c>
      <c r="K93" s="38"/>
      <c r="L93" s="55"/>
      <c r="S93" s="38"/>
      <c r="T93" s="38"/>
      <c r="U93" s="38"/>
      <c r="V93" s="38"/>
      <c r="W93" s="38"/>
      <c r="X93" s="38"/>
      <c r="Y93" s="38"/>
      <c r="Z93" s="38"/>
      <c r="AA93" s="38"/>
      <c r="AB93" s="38"/>
      <c r="AC93" s="38"/>
      <c r="AD93" s="38"/>
      <c r="AE93" s="38"/>
    </row>
    <row r="94" s="2" customFormat="1" ht="15.15" customHeight="1">
      <c r="A94" s="38"/>
      <c r="B94" s="39"/>
      <c r="C94" s="32" t="s">
        <v>29</v>
      </c>
      <c r="D94" s="38"/>
      <c r="E94" s="38"/>
      <c r="F94" s="27" t="str">
        <f>IF(E20="","",E20)</f>
        <v>Vyplň údaj</v>
      </c>
      <c r="G94" s="38"/>
      <c r="H94" s="38"/>
      <c r="I94" s="32" t="s">
        <v>36</v>
      </c>
      <c r="J94" s="36" t="str">
        <f>E26</f>
        <v xml:space="preserve"> </v>
      </c>
      <c r="K94" s="38"/>
      <c r="L94" s="55"/>
      <c r="S94" s="38"/>
      <c r="T94" s="38"/>
      <c r="U94" s="38"/>
      <c r="V94" s="38"/>
      <c r="W94" s="38"/>
      <c r="X94" s="38"/>
      <c r="Y94" s="38"/>
      <c r="Z94" s="38"/>
      <c r="AA94" s="38"/>
      <c r="AB94" s="38"/>
      <c r="AC94" s="38"/>
      <c r="AD94" s="38"/>
      <c r="AE94" s="38"/>
    </row>
    <row r="95" s="2" customFormat="1" ht="10.32" customHeight="1">
      <c r="A95" s="38"/>
      <c r="B95" s="39"/>
      <c r="C95" s="38"/>
      <c r="D95" s="38"/>
      <c r="E95" s="38"/>
      <c r="F95" s="38"/>
      <c r="G95" s="38"/>
      <c r="H95" s="38"/>
      <c r="I95" s="38"/>
      <c r="J95" s="38"/>
      <c r="K95" s="38"/>
      <c r="L95" s="55"/>
      <c r="S95" s="38"/>
      <c r="T95" s="38"/>
      <c r="U95" s="38"/>
      <c r="V95" s="38"/>
      <c r="W95" s="38"/>
      <c r="X95" s="38"/>
      <c r="Y95" s="38"/>
      <c r="Z95" s="38"/>
      <c r="AA95" s="38"/>
      <c r="AB95" s="38"/>
      <c r="AC95" s="38"/>
      <c r="AD95" s="38"/>
      <c r="AE95" s="38"/>
    </row>
    <row r="96" s="2" customFormat="1" ht="29.28" customHeight="1">
      <c r="A96" s="38"/>
      <c r="B96" s="39"/>
      <c r="C96" s="145" t="s">
        <v>177</v>
      </c>
      <c r="D96" s="137"/>
      <c r="E96" s="137"/>
      <c r="F96" s="137"/>
      <c r="G96" s="137"/>
      <c r="H96" s="137"/>
      <c r="I96" s="137"/>
      <c r="J96" s="146" t="s">
        <v>178</v>
      </c>
      <c r="K96" s="137"/>
      <c r="L96" s="55"/>
      <c r="S96" s="38"/>
      <c r="T96" s="38"/>
      <c r="U96" s="38"/>
      <c r="V96" s="38"/>
      <c r="W96" s="38"/>
      <c r="X96" s="38"/>
      <c r="Y96" s="38"/>
      <c r="Z96" s="38"/>
      <c r="AA96" s="38"/>
      <c r="AB96" s="38"/>
      <c r="AC96" s="38"/>
      <c r="AD96" s="38"/>
      <c r="AE96" s="38"/>
    </row>
    <row r="97" s="2" customFormat="1" ht="10.32" customHeight="1">
      <c r="A97" s="38"/>
      <c r="B97" s="39"/>
      <c r="C97" s="38"/>
      <c r="D97" s="38"/>
      <c r="E97" s="38"/>
      <c r="F97" s="38"/>
      <c r="G97" s="38"/>
      <c r="H97" s="38"/>
      <c r="I97" s="38"/>
      <c r="J97" s="38"/>
      <c r="K97" s="38"/>
      <c r="L97" s="55"/>
      <c r="S97" s="38"/>
      <c r="T97" s="38"/>
      <c r="U97" s="38"/>
      <c r="V97" s="38"/>
      <c r="W97" s="38"/>
      <c r="X97" s="38"/>
      <c r="Y97" s="38"/>
      <c r="Z97" s="38"/>
      <c r="AA97" s="38"/>
      <c r="AB97" s="38"/>
      <c r="AC97" s="38"/>
      <c r="AD97" s="38"/>
      <c r="AE97" s="38"/>
    </row>
    <row r="98" s="2" customFormat="1" ht="22.8" customHeight="1">
      <c r="A98" s="38"/>
      <c r="B98" s="39"/>
      <c r="C98" s="147" t="s">
        <v>179</v>
      </c>
      <c r="D98" s="38"/>
      <c r="E98" s="38"/>
      <c r="F98" s="38"/>
      <c r="G98" s="38"/>
      <c r="H98" s="38"/>
      <c r="I98" s="38"/>
      <c r="J98" s="96">
        <f>J123</f>
        <v>0</v>
      </c>
      <c r="K98" s="38"/>
      <c r="L98" s="55"/>
      <c r="S98" s="38"/>
      <c r="T98" s="38"/>
      <c r="U98" s="38"/>
      <c r="V98" s="38"/>
      <c r="W98" s="38"/>
      <c r="X98" s="38"/>
      <c r="Y98" s="38"/>
      <c r="Z98" s="38"/>
      <c r="AA98" s="38"/>
      <c r="AB98" s="38"/>
      <c r="AC98" s="38"/>
      <c r="AD98" s="38"/>
      <c r="AE98" s="38"/>
      <c r="AU98" s="19" t="s">
        <v>180</v>
      </c>
    </row>
    <row r="99" s="9" customFormat="1" ht="24.96" customHeight="1">
      <c r="A99" s="9"/>
      <c r="B99" s="148"/>
      <c r="C99" s="9"/>
      <c r="D99" s="149" t="s">
        <v>181</v>
      </c>
      <c r="E99" s="150"/>
      <c r="F99" s="150"/>
      <c r="G99" s="150"/>
      <c r="H99" s="150"/>
      <c r="I99" s="150"/>
      <c r="J99" s="151">
        <f>J124</f>
        <v>0</v>
      </c>
      <c r="K99" s="9"/>
      <c r="L99" s="148"/>
      <c r="S99" s="9"/>
      <c r="T99" s="9"/>
      <c r="U99" s="9"/>
      <c r="V99" s="9"/>
      <c r="W99" s="9"/>
      <c r="X99" s="9"/>
      <c r="Y99" s="9"/>
      <c r="Z99" s="9"/>
      <c r="AA99" s="9"/>
      <c r="AB99" s="9"/>
      <c r="AC99" s="9"/>
      <c r="AD99" s="9"/>
      <c r="AE99" s="9"/>
    </row>
    <row r="100" s="10" customFormat="1" ht="19.92" customHeight="1">
      <c r="A100" s="10"/>
      <c r="B100" s="152"/>
      <c r="C100" s="10"/>
      <c r="D100" s="153" t="s">
        <v>187</v>
      </c>
      <c r="E100" s="154"/>
      <c r="F100" s="154"/>
      <c r="G100" s="154"/>
      <c r="H100" s="154"/>
      <c r="I100" s="154"/>
      <c r="J100" s="155">
        <f>J125</f>
        <v>0</v>
      </c>
      <c r="K100" s="10"/>
      <c r="L100" s="152"/>
      <c r="S100" s="10"/>
      <c r="T100" s="10"/>
      <c r="U100" s="10"/>
      <c r="V100" s="10"/>
      <c r="W100" s="10"/>
      <c r="X100" s="10"/>
      <c r="Y100" s="10"/>
      <c r="Z100" s="10"/>
      <c r="AA100" s="10"/>
      <c r="AB100" s="10"/>
      <c r="AC100" s="10"/>
      <c r="AD100" s="10"/>
      <c r="AE100" s="10"/>
    </row>
    <row r="101" s="10" customFormat="1" ht="19.92" customHeight="1">
      <c r="A101" s="10"/>
      <c r="B101" s="152"/>
      <c r="C101" s="10"/>
      <c r="D101" s="153" t="s">
        <v>742</v>
      </c>
      <c r="E101" s="154"/>
      <c r="F101" s="154"/>
      <c r="G101" s="154"/>
      <c r="H101" s="154"/>
      <c r="I101" s="154"/>
      <c r="J101" s="155">
        <f>J131</f>
        <v>0</v>
      </c>
      <c r="K101" s="10"/>
      <c r="L101" s="152"/>
      <c r="S101" s="10"/>
      <c r="T101" s="10"/>
      <c r="U101" s="10"/>
      <c r="V101" s="10"/>
      <c r="W101" s="10"/>
      <c r="X101" s="10"/>
      <c r="Y101" s="10"/>
      <c r="Z101" s="10"/>
      <c r="AA101" s="10"/>
      <c r="AB101" s="10"/>
      <c r="AC101" s="10"/>
      <c r="AD101" s="10"/>
      <c r="AE101" s="10"/>
    </row>
    <row r="102" s="2" customFormat="1" ht="21.84" customHeight="1">
      <c r="A102" s="38"/>
      <c r="B102" s="39"/>
      <c r="C102" s="38"/>
      <c r="D102" s="38"/>
      <c r="E102" s="38"/>
      <c r="F102" s="38"/>
      <c r="G102" s="38"/>
      <c r="H102" s="38"/>
      <c r="I102" s="38"/>
      <c r="J102" s="38"/>
      <c r="K102" s="38"/>
      <c r="L102" s="55"/>
      <c r="S102" s="38"/>
      <c r="T102" s="38"/>
      <c r="U102" s="38"/>
      <c r="V102" s="38"/>
      <c r="W102" s="38"/>
      <c r="X102" s="38"/>
      <c r="Y102" s="38"/>
      <c r="Z102" s="38"/>
      <c r="AA102" s="38"/>
      <c r="AB102" s="38"/>
      <c r="AC102" s="38"/>
      <c r="AD102" s="38"/>
      <c r="AE102" s="38"/>
    </row>
    <row r="103" s="2" customFormat="1" ht="6.96" customHeight="1">
      <c r="A103" s="38"/>
      <c r="B103" s="60"/>
      <c r="C103" s="61"/>
      <c r="D103" s="61"/>
      <c r="E103" s="61"/>
      <c r="F103" s="61"/>
      <c r="G103" s="61"/>
      <c r="H103" s="61"/>
      <c r="I103" s="61"/>
      <c r="J103" s="61"/>
      <c r="K103" s="61"/>
      <c r="L103" s="55"/>
      <c r="S103" s="38"/>
      <c r="T103" s="38"/>
      <c r="U103" s="38"/>
      <c r="V103" s="38"/>
      <c r="W103" s="38"/>
      <c r="X103" s="38"/>
      <c r="Y103" s="38"/>
      <c r="Z103" s="38"/>
      <c r="AA103" s="38"/>
      <c r="AB103" s="38"/>
      <c r="AC103" s="38"/>
      <c r="AD103" s="38"/>
      <c r="AE103" s="38"/>
    </row>
    <row r="107" s="2" customFormat="1" ht="6.96" customHeight="1">
      <c r="A107" s="38"/>
      <c r="B107" s="62"/>
      <c r="C107" s="63"/>
      <c r="D107" s="63"/>
      <c r="E107" s="63"/>
      <c r="F107" s="63"/>
      <c r="G107" s="63"/>
      <c r="H107" s="63"/>
      <c r="I107" s="63"/>
      <c r="J107" s="63"/>
      <c r="K107" s="63"/>
      <c r="L107" s="55"/>
      <c r="S107" s="38"/>
      <c r="T107" s="38"/>
      <c r="U107" s="38"/>
      <c r="V107" s="38"/>
      <c r="W107" s="38"/>
      <c r="X107" s="38"/>
      <c r="Y107" s="38"/>
      <c r="Z107" s="38"/>
      <c r="AA107" s="38"/>
      <c r="AB107" s="38"/>
      <c r="AC107" s="38"/>
      <c r="AD107" s="38"/>
      <c r="AE107" s="38"/>
    </row>
    <row r="108" s="2" customFormat="1" ht="24.96" customHeight="1">
      <c r="A108" s="38"/>
      <c r="B108" s="39"/>
      <c r="C108" s="23" t="s">
        <v>190</v>
      </c>
      <c r="D108" s="38"/>
      <c r="E108" s="38"/>
      <c r="F108" s="38"/>
      <c r="G108" s="38"/>
      <c r="H108" s="38"/>
      <c r="I108" s="38"/>
      <c r="J108" s="38"/>
      <c r="K108" s="38"/>
      <c r="L108" s="55"/>
      <c r="S108" s="38"/>
      <c r="T108" s="38"/>
      <c r="U108" s="38"/>
      <c r="V108" s="38"/>
      <c r="W108" s="38"/>
      <c r="X108" s="38"/>
      <c r="Y108" s="38"/>
      <c r="Z108" s="38"/>
      <c r="AA108" s="38"/>
      <c r="AB108" s="38"/>
      <c r="AC108" s="38"/>
      <c r="AD108" s="38"/>
      <c r="AE108" s="38"/>
    </row>
    <row r="109" s="2" customFormat="1" ht="6.96" customHeight="1">
      <c r="A109" s="38"/>
      <c r="B109" s="39"/>
      <c r="C109" s="38"/>
      <c r="D109" s="38"/>
      <c r="E109" s="38"/>
      <c r="F109" s="38"/>
      <c r="G109" s="38"/>
      <c r="H109" s="38"/>
      <c r="I109" s="38"/>
      <c r="J109" s="38"/>
      <c r="K109" s="38"/>
      <c r="L109" s="55"/>
      <c r="S109" s="38"/>
      <c r="T109" s="38"/>
      <c r="U109" s="38"/>
      <c r="V109" s="38"/>
      <c r="W109" s="38"/>
      <c r="X109" s="38"/>
      <c r="Y109" s="38"/>
      <c r="Z109" s="38"/>
      <c r="AA109" s="38"/>
      <c r="AB109" s="38"/>
      <c r="AC109" s="38"/>
      <c r="AD109" s="38"/>
      <c r="AE109" s="38"/>
    </row>
    <row r="110" s="2" customFormat="1" ht="12" customHeight="1">
      <c r="A110" s="38"/>
      <c r="B110" s="39"/>
      <c r="C110" s="32" t="s">
        <v>15</v>
      </c>
      <c r="D110" s="38"/>
      <c r="E110" s="38"/>
      <c r="F110" s="38"/>
      <c r="G110" s="38"/>
      <c r="H110" s="38"/>
      <c r="I110" s="38"/>
      <c r="J110" s="38"/>
      <c r="K110" s="38"/>
      <c r="L110" s="55"/>
      <c r="S110" s="38"/>
      <c r="T110" s="38"/>
      <c r="U110" s="38"/>
      <c r="V110" s="38"/>
      <c r="W110" s="38"/>
      <c r="X110" s="38"/>
      <c r="Y110" s="38"/>
      <c r="Z110" s="38"/>
      <c r="AA110" s="38"/>
      <c r="AB110" s="38"/>
      <c r="AC110" s="38"/>
      <c r="AD110" s="38"/>
      <c r="AE110" s="38"/>
    </row>
    <row r="111" s="2" customFormat="1" ht="16.5" customHeight="1">
      <c r="A111" s="38"/>
      <c r="B111" s="39"/>
      <c r="C111" s="38"/>
      <c r="D111" s="38"/>
      <c r="E111" s="129" t="str">
        <f>E7</f>
        <v>SN Žireč</v>
      </c>
      <c r="F111" s="32"/>
      <c r="G111" s="32"/>
      <c r="H111" s="32"/>
      <c r="I111" s="38"/>
      <c r="J111" s="38"/>
      <c r="K111" s="38"/>
      <c r="L111" s="55"/>
      <c r="S111" s="38"/>
      <c r="T111" s="38"/>
      <c r="U111" s="38"/>
      <c r="V111" s="38"/>
      <c r="W111" s="38"/>
      <c r="X111" s="38"/>
      <c r="Y111" s="38"/>
      <c r="Z111" s="38"/>
      <c r="AA111" s="38"/>
      <c r="AB111" s="38"/>
      <c r="AC111" s="38"/>
      <c r="AD111" s="38"/>
      <c r="AE111" s="38"/>
    </row>
    <row r="112" s="1" customFormat="1" ht="12" customHeight="1">
      <c r="B112" s="22"/>
      <c r="C112" s="32" t="s">
        <v>171</v>
      </c>
      <c r="L112" s="22"/>
    </row>
    <row r="113" s="2" customFormat="1" ht="16.5" customHeight="1">
      <c r="A113" s="38"/>
      <c r="B113" s="39"/>
      <c r="C113" s="38"/>
      <c r="D113" s="38"/>
      <c r="E113" s="129" t="s">
        <v>1232</v>
      </c>
      <c r="F113" s="38"/>
      <c r="G113" s="38"/>
      <c r="H113" s="38"/>
      <c r="I113" s="38"/>
      <c r="J113" s="38"/>
      <c r="K113" s="38"/>
      <c r="L113" s="55"/>
      <c r="S113" s="38"/>
      <c r="T113" s="38"/>
      <c r="U113" s="38"/>
      <c r="V113" s="38"/>
      <c r="W113" s="38"/>
      <c r="X113" s="38"/>
      <c r="Y113" s="38"/>
      <c r="Z113" s="38"/>
      <c r="AA113" s="38"/>
      <c r="AB113" s="38"/>
      <c r="AC113" s="38"/>
      <c r="AD113" s="38"/>
      <c r="AE113" s="38"/>
    </row>
    <row r="114" s="2" customFormat="1" ht="12" customHeight="1">
      <c r="A114" s="38"/>
      <c r="B114" s="39"/>
      <c r="C114" s="32" t="s">
        <v>173</v>
      </c>
      <c r="D114" s="38"/>
      <c r="E114" s="38"/>
      <c r="F114" s="38"/>
      <c r="G114" s="38"/>
      <c r="H114" s="38"/>
      <c r="I114" s="38"/>
      <c r="J114" s="38"/>
      <c r="K114" s="38"/>
      <c r="L114" s="55"/>
      <c r="S114" s="38"/>
      <c r="T114" s="38"/>
      <c r="U114" s="38"/>
      <c r="V114" s="38"/>
      <c r="W114" s="38"/>
      <c r="X114" s="38"/>
      <c r="Y114" s="38"/>
      <c r="Z114" s="38"/>
      <c r="AA114" s="38"/>
      <c r="AB114" s="38"/>
      <c r="AC114" s="38"/>
      <c r="AD114" s="38"/>
      <c r="AE114" s="38"/>
    </row>
    <row r="115" s="2" customFormat="1" ht="16.5" customHeight="1">
      <c r="A115" s="38"/>
      <c r="B115" s="39"/>
      <c r="C115" s="38"/>
      <c r="D115" s="38"/>
      <c r="E115" s="67" t="str">
        <f>E11</f>
        <v>SO 05.1 - Odstranění stávajícího odvodnění</v>
      </c>
      <c r="F115" s="38"/>
      <c r="G115" s="38"/>
      <c r="H115" s="38"/>
      <c r="I115" s="38"/>
      <c r="J115" s="38"/>
      <c r="K115" s="38"/>
      <c r="L115" s="55"/>
      <c r="S115" s="38"/>
      <c r="T115" s="38"/>
      <c r="U115" s="38"/>
      <c r="V115" s="38"/>
      <c r="W115" s="38"/>
      <c r="X115" s="38"/>
      <c r="Y115" s="38"/>
      <c r="Z115" s="38"/>
      <c r="AA115" s="38"/>
      <c r="AB115" s="38"/>
      <c r="AC115" s="38"/>
      <c r="AD115" s="38"/>
      <c r="AE115" s="38"/>
    </row>
    <row r="116" s="2" customFormat="1" ht="6.96" customHeight="1">
      <c r="A116" s="38"/>
      <c r="B116" s="39"/>
      <c r="C116" s="38"/>
      <c r="D116" s="38"/>
      <c r="E116" s="38"/>
      <c r="F116" s="38"/>
      <c r="G116" s="38"/>
      <c r="H116" s="38"/>
      <c r="I116" s="38"/>
      <c r="J116" s="38"/>
      <c r="K116" s="38"/>
      <c r="L116" s="55"/>
      <c r="S116" s="38"/>
      <c r="T116" s="38"/>
      <c r="U116" s="38"/>
      <c r="V116" s="38"/>
      <c r="W116" s="38"/>
      <c r="X116" s="38"/>
      <c r="Y116" s="38"/>
      <c r="Z116" s="38"/>
      <c r="AA116" s="38"/>
      <c r="AB116" s="38"/>
      <c r="AC116" s="38"/>
      <c r="AD116" s="38"/>
      <c r="AE116" s="38"/>
    </row>
    <row r="117" s="2" customFormat="1" ht="12" customHeight="1">
      <c r="A117" s="38"/>
      <c r="B117" s="39"/>
      <c r="C117" s="32" t="s">
        <v>19</v>
      </c>
      <c r="D117" s="38"/>
      <c r="E117" s="38"/>
      <c r="F117" s="27" t="str">
        <f>F14</f>
        <v xml:space="preserve"> </v>
      </c>
      <c r="G117" s="38"/>
      <c r="H117" s="38"/>
      <c r="I117" s="32" t="s">
        <v>21</v>
      </c>
      <c r="J117" s="69" t="str">
        <f>IF(J14="","",J14)</f>
        <v>17. 12. 2018</v>
      </c>
      <c r="K117" s="38"/>
      <c r="L117" s="55"/>
      <c r="S117" s="38"/>
      <c r="T117" s="38"/>
      <c r="U117" s="38"/>
      <c r="V117" s="38"/>
      <c r="W117" s="38"/>
      <c r="X117" s="38"/>
      <c r="Y117" s="38"/>
      <c r="Z117" s="38"/>
      <c r="AA117" s="38"/>
      <c r="AB117" s="38"/>
      <c r="AC117" s="38"/>
      <c r="AD117" s="38"/>
      <c r="AE117" s="38"/>
    </row>
    <row r="118" s="2" customFormat="1" ht="6.96" customHeight="1">
      <c r="A118" s="38"/>
      <c r="B118" s="39"/>
      <c r="C118" s="38"/>
      <c r="D118" s="38"/>
      <c r="E118" s="38"/>
      <c r="F118" s="38"/>
      <c r="G118" s="38"/>
      <c r="H118" s="38"/>
      <c r="I118" s="38"/>
      <c r="J118" s="38"/>
      <c r="K118" s="38"/>
      <c r="L118" s="55"/>
      <c r="S118" s="38"/>
      <c r="T118" s="38"/>
      <c r="U118" s="38"/>
      <c r="V118" s="38"/>
      <c r="W118" s="38"/>
      <c r="X118" s="38"/>
      <c r="Y118" s="38"/>
      <c r="Z118" s="38"/>
      <c r="AA118" s="38"/>
      <c r="AB118" s="38"/>
      <c r="AC118" s="38"/>
      <c r="AD118" s="38"/>
      <c r="AE118" s="38"/>
    </row>
    <row r="119" s="2" customFormat="1" ht="25.65" customHeight="1">
      <c r="A119" s="38"/>
      <c r="B119" s="39"/>
      <c r="C119" s="32" t="s">
        <v>23</v>
      </c>
      <c r="D119" s="38"/>
      <c r="E119" s="38"/>
      <c r="F119" s="27" t="str">
        <f>E17</f>
        <v>Povodí Labe, státní podnik</v>
      </c>
      <c r="G119" s="38"/>
      <c r="H119" s="38"/>
      <c r="I119" s="32" t="s">
        <v>31</v>
      </c>
      <c r="J119" s="36" t="str">
        <f>E23</f>
        <v>Sweco Hydroprojekt a.s.</v>
      </c>
      <c r="K119" s="38"/>
      <c r="L119" s="55"/>
      <c r="S119" s="38"/>
      <c r="T119" s="38"/>
      <c r="U119" s="38"/>
      <c r="V119" s="38"/>
      <c r="W119" s="38"/>
      <c r="X119" s="38"/>
      <c r="Y119" s="38"/>
      <c r="Z119" s="38"/>
      <c r="AA119" s="38"/>
      <c r="AB119" s="38"/>
      <c r="AC119" s="38"/>
      <c r="AD119" s="38"/>
      <c r="AE119" s="38"/>
    </row>
    <row r="120" s="2" customFormat="1" ht="15.15" customHeight="1">
      <c r="A120" s="38"/>
      <c r="B120" s="39"/>
      <c r="C120" s="32" t="s">
        <v>29</v>
      </c>
      <c r="D120" s="38"/>
      <c r="E120" s="38"/>
      <c r="F120" s="27" t="str">
        <f>IF(E20="","",E20)</f>
        <v>Vyplň údaj</v>
      </c>
      <c r="G120" s="38"/>
      <c r="H120" s="38"/>
      <c r="I120" s="32" t="s">
        <v>36</v>
      </c>
      <c r="J120" s="36" t="str">
        <f>E26</f>
        <v xml:space="preserve"> </v>
      </c>
      <c r="K120" s="38"/>
      <c r="L120" s="55"/>
      <c r="S120" s="38"/>
      <c r="T120" s="38"/>
      <c r="U120" s="38"/>
      <c r="V120" s="38"/>
      <c r="W120" s="38"/>
      <c r="X120" s="38"/>
      <c r="Y120" s="38"/>
      <c r="Z120" s="38"/>
      <c r="AA120" s="38"/>
      <c r="AB120" s="38"/>
      <c r="AC120" s="38"/>
      <c r="AD120" s="38"/>
      <c r="AE120" s="38"/>
    </row>
    <row r="121" s="2" customFormat="1" ht="10.32" customHeight="1">
      <c r="A121" s="38"/>
      <c r="B121" s="39"/>
      <c r="C121" s="38"/>
      <c r="D121" s="38"/>
      <c r="E121" s="38"/>
      <c r="F121" s="38"/>
      <c r="G121" s="38"/>
      <c r="H121" s="38"/>
      <c r="I121" s="38"/>
      <c r="J121" s="38"/>
      <c r="K121" s="38"/>
      <c r="L121" s="55"/>
      <c r="S121" s="38"/>
      <c r="T121" s="38"/>
      <c r="U121" s="38"/>
      <c r="V121" s="38"/>
      <c r="W121" s="38"/>
      <c r="X121" s="38"/>
      <c r="Y121" s="38"/>
      <c r="Z121" s="38"/>
      <c r="AA121" s="38"/>
      <c r="AB121" s="38"/>
      <c r="AC121" s="38"/>
      <c r="AD121" s="38"/>
      <c r="AE121" s="38"/>
    </row>
    <row r="122" s="11" customFormat="1" ht="29.28" customHeight="1">
      <c r="A122" s="156"/>
      <c r="B122" s="157"/>
      <c r="C122" s="158" t="s">
        <v>191</v>
      </c>
      <c r="D122" s="159" t="s">
        <v>64</v>
      </c>
      <c r="E122" s="159" t="s">
        <v>60</v>
      </c>
      <c r="F122" s="159" t="s">
        <v>61</v>
      </c>
      <c r="G122" s="159" t="s">
        <v>192</v>
      </c>
      <c r="H122" s="159" t="s">
        <v>193</v>
      </c>
      <c r="I122" s="159" t="s">
        <v>194</v>
      </c>
      <c r="J122" s="159" t="s">
        <v>178</v>
      </c>
      <c r="K122" s="160" t="s">
        <v>195</v>
      </c>
      <c r="L122" s="161"/>
      <c r="M122" s="86" t="s">
        <v>1</v>
      </c>
      <c r="N122" s="87" t="s">
        <v>43</v>
      </c>
      <c r="O122" s="87" t="s">
        <v>196</v>
      </c>
      <c r="P122" s="87" t="s">
        <v>197</v>
      </c>
      <c r="Q122" s="87" t="s">
        <v>198</v>
      </c>
      <c r="R122" s="87" t="s">
        <v>199</v>
      </c>
      <c r="S122" s="87" t="s">
        <v>200</v>
      </c>
      <c r="T122" s="88" t="s">
        <v>201</v>
      </c>
      <c r="U122" s="156"/>
      <c r="V122" s="156"/>
      <c r="W122" s="156"/>
      <c r="X122" s="156"/>
      <c r="Y122" s="156"/>
      <c r="Z122" s="156"/>
      <c r="AA122" s="156"/>
      <c r="AB122" s="156"/>
      <c r="AC122" s="156"/>
      <c r="AD122" s="156"/>
      <c r="AE122" s="156"/>
    </row>
    <row r="123" s="2" customFormat="1" ht="22.8" customHeight="1">
      <c r="A123" s="38"/>
      <c r="B123" s="39"/>
      <c r="C123" s="93" t="s">
        <v>202</v>
      </c>
      <c r="D123" s="38"/>
      <c r="E123" s="38"/>
      <c r="F123" s="38"/>
      <c r="G123" s="38"/>
      <c r="H123" s="38"/>
      <c r="I123" s="38"/>
      <c r="J123" s="162">
        <f>BK123</f>
        <v>0</v>
      </c>
      <c r="K123" s="38"/>
      <c r="L123" s="39"/>
      <c r="M123" s="89"/>
      <c r="N123" s="73"/>
      <c r="O123" s="90"/>
      <c r="P123" s="163">
        <f>P124</f>
        <v>0</v>
      </c>
      <c r="Q123" s="90"/>
      <c r="R123" s="163">
        <f>R124</f>
        <v>0</v>
      </c>
      <c r="S123" s="90"/>
      <c r="T123" s="164">
        <f>T124</f>
        <v>7.3368000000000002</v>
      </c>
      <c r="U123" s="38"/>
      <c r="V123" s="38"/>
      <c r="W123" s="38"/>
      <c r="X123" s="38"/>
      <c r="Y123" s="38"/>
      <c r="Z123" s="38"/>
      <c r="AA123" s="38"/>
      <c r="AB123" s="38"/>
      <c r="AC123" s="38"/>
      <c r="AD123" s="38"/>
      <c r="AE123" s="38"/>
      <c r="AT123" s="19" t="s">
        <v>78</v>
      </c>
      <c r="AU123" s="19" t="s">
        <v>180</v>
      </c>
      <c r="BK123" s="165">
        <f>BK124</f>
        <v>0</v>
      </c>
    </row>
    <row r="124" s="12" customFormat="1" ht="25.92" customHeight="1">
      <c r="A124" s="12"/>
      <c r="B124" s="166"/>
      <c r="C124" s="12"/>
      <c r="D124" s="167" t="s">
        <v>78</v>
      </c>
      <c r="E124" s="168" t="s">
        <v>203</v>
      </c>
      <c r="F124" s="168" t="s">
        <v>204</v>
      </c>
      <c r="G124" s="12"/>
      <c r="H124" s="12"/>
      <c r="I124" s="169"/>
      <c r="J124" s="170">
        <f>BK124</f>
        <v>0</v>
      </c>
      <c r="K124" s="12"/>
      <c r="L124" s="166"/>
      <c r="M124" s="171"/>
      <c r="N124" s="172"/>
      <c r="O124" s="172"/>
      <c r="P124" s="173">
        <f>P125+P131</f>
        <v>0</v>
      </c>
      <c r="Q124" s="172"/>
      <c r="R124" s="173">
        <f>R125+R131</f>
        <v>0</v>
      </c>
      <c r="S124" s="172"/>
      <c r="T124" s="174">
        <f>T125+T131</f>
        <v>7.3368000000000002</v>
      </c>
      <c r="U124" s="12"/>
      <c r="V124" s="12"/>
      <c r="W124" s="12"/>
      <c r="X124" s="12"/>
      <c r="Y124" s="12"/>
      <c r="Z124" s="12"/>
      <c r="AA124" s="12"/>
      <c r="AB124" s="12"/>
      <c r="AC124" s="12"/>
      <c r="AD124" s="12"/>
      <c r="AE124" s="12"/>
      <c r="AR124" s="167" t="s">
        <v>86</v>
      </c>
      <c r="AT124" s="175" t="s">
        <v>78</v>
      </c>
      <c r="AU124" s="175" t="s">
        <v>79</v>
      </c>
      <c r="AY124" s="167" t="s">
        <v>205</v>
      </c>
      <c r="BK124" s="176">
        <f>BK125+BK131</f>
        <v>0</v>
      </c>
    </row>
    <row r="125" s="12" customFormat="1" ht="22.8" customHeight="1">
      <c r="A125" s="12"/>
      <c r="B125" s="166"/>
      <c r="C125" s="12"/>
      <c r="D125" s="167" t="s">
        <v>78</v>
      </c>
      <c r="E125" s="177" t="s">
        <v>286</v>
      </c>
      <c r="F125" s="177" t="s">
        <v>406</v>
      </c>
      <c r="G125" s="12"/>
      <c r="H125" s="12"/>
      <c r="I125" s="169"/>
      <c r="J125" s="178">
        <f>BK125</f>
        <v>0</v>
      </c>
      <c r="K125" s="12"/>
      <c r="L125" s="166"/>
      <c r="M125" s="171"/>
      <c r="N125" s="172"/>
      <c r="O125" s="172"/>
      <c r="P125" s="173">
        <f>SUM(P126:P130)</f>
        <v>0</v>
      </c>
      <c r="Q125" s="172"/>
      <c r="R125" s="173">
        <f>SUM(R126:R130)</f>
        <v>0</v>
      </c>
      <c r="S125" s="172"/>
      <c r="T125" s="174">
        <f>SUM(T126:T130)</f>
        <v>7.3368000000000002</v>
      </c>
      <c r="U125" s="12"/>
      <c r="V125" s="12"/>
      <c r="W125" s="12"/>
      <c r="X125" s="12"/>
      <c r="Y125" s="12"/>
      <c r="Z125" s="12"/>
      <c r="AA125" s="12"/>
      <c r="AB125" s="12"/>
      <c r="AC125" s="12"/>
      <c r="AD125" s="12"/>
      <c r="AE125" s="12"/>
      <c r="AR125" s="167" t="s">
        <v>86</v>
      </c>
      <c r="AT125" s="175" t="s">
        <v>78</v>
      </c>
      <c r="AU125" s="175" t="s">
        <v>86</v>
      </c>
      <c r="AY125" s="167" t="s">
        <v>205</v>
      </c>
      <c r="BK125" s="176">
        <f>SUM(BK126:BK130)</f>
        <v>0</v>
      </c>
    </row>
    <row r="126" s="2" customFormat="1" ht="24.15" customHeight="1">
      <c r="A126" s="38"/>
      <c r="B126" s="179"/>
      <c r="C126" s="180" t="s">
        <v>86</v>
      </c>
      <c r="D126" s="180" t="s">
        <v>207</v>
      </c>
      <c r="E126" s="181" t="s">
        <v>1234</v>
      </c>
      <c r="F126" s="182" t="s">
        <v>1235</v>
      </c>
      <c r="G126" s="183" t="s">
        <v>371</v>
      </c>
      <c r="H126" s="184">
        <v>2038</v>
      </c>
      <c r="I126" s="185"/>
      <c r="J126" s="184">
        <f>ROUND(I126*H126,2)</f>
        <v>0</v>
      </c>
      <c r="K126" s="182" t="s">
        <v>234</v>
      </c>
      <c r="L126" s="39"/>
      <c r="M126" s="186" t="s">
        <v>1</v>
      </c>
      <c r="N126" s="187" t="s">
        <v>44</v>
      </c>
      <c r="O126" s="77"/>
      <c r="P126" s="188">
        <f>O126*H126</f>
        <v>0</v>
      </c>
      <c r="Q126" s="188">
        <v>0</v>
      </c>
      <c r="R126" s="188">
        <f>Q126*H126</f>
        <v>0</v>
      </c>
      <c r="S126" s="188">
        <v>0.0035999999999999999</v>
      </c>
      <c r="T126" s="189">
        <f>S126*H126</f>
        <v>7.3368000000000002</v>
      </c>
      <c r="U126" s="38"/>
      <c r="V126" s="38"/>
      <c r="W126" s="38"/>
      <c r="X126" s="38"/>
      <c r="Y126" s="38"/>
      <c r="Z126" s="38"/>
      <c r="AA126" s="38"/>
      <c r="AB126" s="38"/>
      <c r="AC126" s="38"/>
      <c r="AD126" s="38"/>
      <c r="AE126" s="38"/>
      <c r="AR126" s="190" t="s">
        <v>212</v>
      </c>
      <c r="AT126" s="190" t="s">
        <v>207</v>
      </c>
      <c r="AU126" s="190" t="s">
        <v>88</v>
      </c>
      <c r="AY126" s="19" t="s">
        <v>205</v>
      </c>
      <c r="BE126" s="191">
        <f>IF(N126="základní",J126,0)</f>
        <v>0</v>
      </c>
      <c r="BF126" s="191">
        <f>IF(N126="snížená",J126,0)</f>
        <v>0</v>
      </c>
      <c r="BG126" s="191">
        <f>IF(N126="zákl. přenesená",J126,0)</f>
        <v>0</v>
      </c>
      <c r="BH126" s="191">
        <f>IF(N126="sníž. přenesená",J126,0)</f>
        <v>0</v>
      </c>
      <c r="BI126" s="191">
        <f>IF(N126="nulová",J126,0)</f>
        <v>0</v>
      </c>
      <c r="BJ126" s="19" t="s">
        <v>86</v>
      </c>
      <c r="BK126" s="191">
        <f>ROUND(I126*H126,2)</f>
        <v>0</v>
      </c>
      <c r="BL126" s="19" t="s">
        <v>212</v>
      </c>
      <c r="BM126" s="190" t="s">
        <v>1236</v>
      </c>
    </row>
    <row r="127" s="2" customFormat="1">
      <c r="A127" s="38"/>
      <c r="B127" s="39"/>
      <c r="C127" s="38"/>
      <c r="D127" s="192" t="s">
        <v>214</v>
      </c>
      <c r="E127" s="38"/>
      <c r="F127" s="193" t="s">
        <v>1237</v>
      </c>
      <c r="G127" s="38"/>
      <c r="H127" s="38"/>
      <c r="I127" s="194"/>
      <c r="J127" s="38"/>
      <c r="K127" s="38"/>
      <c r="L127" s="39"/>
      <c r="M127" s="195"/>
      <c r="N127" s="196"/>
      <c r="O127" s="77"/>
      <c r="P127" s="77"/>
      <c r="Q127" s="77"/>
      <c r="R127" s="77"/>
      <c r="S127" s="77"/>
      <c r="T127" s="78"/>
      <c r="U127" s="38"/>
      <c r="V127" s="38"/>
      <c r="W127" s="38"/>
      <c r="X127" s="38"/>
      <c r="Y127" s="38"/>
      <c r="Z127" s="38"/>
      <c r="AA127" s="38"/>
      <c r="AB127" s="38"/>
      <c r="AC127" s="38"/>
      <c r="AD127" s="38"/>
      <c r="AE127" s="38"/>
      <c r="AT127" s="19" t="s">
        <v>214</v>
      </c>
      <c r="AU127" s="19" t="s">
        <v>88</v>
      </c>
    </row>
    <row r="128" s="15" customFormat="1">
      <c r="A128" s="15"/>
      <c r="B128" s="223"/>
      <c r="C128" s="15"/>
      <c r="D128" s="192" t="s">
        <v>218</v>
      </c>
      <c r="E128" s="224" t="s">
        <v>1</v>
      </c>
      <c r="F128" s="225" t="s">
        <v>1238</v>
      </c>
      <c r="G128" s="15"/>
      <c r="H128" s="224" t="s">
        <v>1</v>
      </c>
      <c r="I128" s="226"/>
      <c r="J128" s="15"/>
      <c r="K128" s="15"/>
      <c r="L128" s="223"/>
      <c r="M128" s="227"/>
      <c r="N128" s="228"/>
      <c r="O128" s="228"/>
      <c r="P128" s="228"/>
      <c r="Q128" s="228"/>
      <c r="R128" s="228"/>
      <c r="S128" s="228"/>
      <c r="T128" s="229"/>
      <c r="U128" s="15"/>
      <c r="V128" s="15"/>
      <c r="W128" s="15"/>
      <c r="X128" s="15"/>
      <c r="Y128" s="15"/>
      <c r="Z128" s="15"/>
      <c r="AA128" s="15"/>
      <c r="AB128" s="15"/>
      <c r="AC128" s="15"/>
      <c r="AD128" s="15"/>
      <c r="AE128" s="15"/>
      <c r="AT128" s="224" t="s">
        <v>218</v>
      </c>
      <c r="AU128" s="224" t="s">
        <v>88</v>
      </c>
      <c r="AV128" s="15" t="s">
        <v>86</v>
      </c>
      <c r="AW128" s="15" t="s">
        <v>35</v>
      </c>
      <c r="AX128" s="15" t="s">
        <v>79</v>
      </c>
      <c r="AY128" s="224" t="s">
        <v>205</v>
      </c>
    </row>
    <row r="129" s="13" customFormat="1">
      <c r="A129" s="13"/>
      <c r="B129" s="198"/>
      <c r="C129" s="13"/>
      <c r="D129" s="192" t="s">
        <v>218</v>
      </c>
      <c r="E129" s="199" t="s">
        <v>1</v>
      </c>
      <c r="F129" s="200" t="s">
        <v>1239</v>
      </c>
      <c r="G129" s="13"/>
      <c r="H129" s="201">
        <v>2038</v>
      </c>
      <c r="I129" s="202"/>
      <c r="J129" s="13"/>
      <c r="K129" s="13"/>
      <c r="L129" s="198"/>
      <c r="M129" s="203"/>
      <c r="N129" s="204"/>
      <c r="O129" s="204"/>
      <c r="P129" s="204"/>
      <c r="Q129" s="204"/>
      <c r="R129" s="204"/>
      <c r="S129" s="204"/>
      <c r="T129" s="205"/>
      <c r="U129" s="13"/>
      <c r="V129" s="13"/>
      <c r="W129" s="13"/>
      <c r="X129" s="13"/>
      <c r="Y129" s="13"/>
      <c r="Z129" s="13"/>
      <c r="AA129" s="13"/>
      <c r="AB129" s="13"/>
      <c r="AC129" s="13"/>
      <c r="AD129" s="13"/>
      <c r="AE129" s="13"/>
      <c r="AT129" s="199" t="s">
        <v>218</v>
      </c>
      <c r="AU129" s="199" t="s">
        <v>88</v>
      </c>
      <c r="AV129" s="13" t="s">
        <v>88</v>
      </c>
      <c r="AW129" s="13" t="s">
        <v>35</v>
      </c>
      <c r="AX129" s="13" t="s">
        <v>79</v>
      </c>
      <c r="AY129" s="199" t="s">
        <v>205</v>
      </c>
    </row>
    <row r="130" s="14" customFormat="1">
      <c r="A130" s="14"/>
      <c r="B130" s="206"/>
      <c r="C130" s="14"/>
      <c r="D130" s="192" t="s">
        <v>218</v>
      </c>
      <c r="E130" s="207" t="s">
        <v>1</v>
      </c>
      <c r="F130" s="208" t="s">
        <v>220</v>
      </c>
      <c r="G130" s="14"/>
      <c r="H130" s="209">
        <v>2038</v>
      </c>
      <c r="I130" s="210"/>
      <c r="J130" s="14"/>
      <c r="K130" s="14"/>
      <c r="L130" s="206"/>
      <c r="M130" s="211"/>
      <c r="N130" s="212"/>
      <c r="O130" s="212"/>
      <c r="P130" s="212"/>
      <c r="Q130" s="212"/>
      <c r="R130" s="212"/>
      <c r="S130" s="212"/>
      <c r="T130" s="213"/>
      <c r="U130" s="14"/>
      <c r="V130" s="14"/>
      <c r="W130" s="14"/>
      <c r="X130" s="14"/>
      <c r="Y130" s="14"/>
      <c r="Z130" s="14"/>
      <c r="AA130" s="14"/>
      <c r="AB130" s="14"/>
      <c r="AC130" s="14"/>
      <c r="AD130" s="14"/>
      <c r="AE130" s="14"/>
      <c r="AT130" s="207" t="s">
        <v>218</v>
      </c>
      <c r="AU130" s="207" t="s">
        <v>88</v>
      </c>
      <c r="AV130" s="14" t="s">
        <v>212</v>
      </c>
      <c r="AW130" s="14" t="s">
        <v>35</v>
      </c>
      <c r="AX130" s="14" t="s">
        <v>86</v>
      </c>
      <c r="AY130" s="207" t="s">
        <v>205</v>
      </c>
    </row>
    <row r="131" s="12" customFormat="1" ht="22.8" customHeight="1">
      <c r="A131" s="12"/>
      <c r="B131" s="166"/>
      <c r="C131" s="12"/>
      <c r="D131" s="167" t="s">
        <v>78</v>
      </c>
      <c r="E131" s="177" t="s">
        <v>918</v>
      </c>
      <c r="F131" s="177" t="s">
        <v>919</v>
      </c>
      <c r="G131" s="12"/>
      <c r="H131" s="12"/>
      <c r="I131" s="169"/>
      <c r="J131" s="178">
        <f>BK131</f>
        <v>0</v>
      </c>
      <c r="K131" s="12"/>
      <c r="L131" s="166"/>
      <c r="M131" s="171"/>
      <c r="N131" s="172"/>
      <c r="O131" s="172"/>
      <c r="P131" s="173">
        <f>SUM(P132:P141)</f>
        <v>0</v>
      </c>
      <c r="Q131" s="172"/>
      <c r="R131" s="173">
        <f>SUM(R132:R141)</f>
        <v>0</v>
      </c>
      <c r="S131" s="172"/>
      <c r="T131" s="174">
        <f>SUM(T132:T141)</f>
        <v>0</v>
      </c>
      <c r="U131" s="12"/>
      <c r="V131" s="12"/>
      <c r="W131" s="12"/>
      <c r="X131" s="12"/>
      <c r="Y131" s="12"/>
      <c r="Z131" s="12"/>
      <c r="AA131" s="12"/>
      <c r="AB131" s="12"/>
      <c r="AC131" s="12"/>
      <c r="AD131" s="12"/>
      <c r="AE131" s="12"/>
      <c r="AR131" s="167" t="s">
        <v>86</v>
      </c>
      <c r="AT131" s="175" t="s">
        <v>78</v>
      </c>
      <c r="AU131" s="175" t="s">
        <v>86</v>
      </c>
      <c r="AY131" s="167" t="s">
        <v>205</v>
      </c>
      <c r="BK131" s="176">
        <f>SUM(BK132:BK141)</f>
        <v>0</v>
      </c>
    </row>
    <row r="132" s="2" customFormat="1" ht="24.15" customHeight="1">
      <c r="A132" s="38"/>
      <c r="B132" s="179"/>
      <c r="C132" s="180" t="s">
        <v>88</v>
      </c>
      <c r="D132" s="180" t="s">
        <v>207</v>
      </c>
      <c r="E132" s="181" t="s">
        <v>921</v>
      </c>
      <c r="F132" s="182" t="s">
        <v>922</v>
      </c>
      <c r="G132" s="183" t="s">
        <v>224</v>
      </c>
      <c r="H132" s="184">
        <v>7.3399999999999999</v>
      </c>
      <c r="I132" s="185"/>
      <c r="J132" s="184">
        <f>ROUND(I132*H132,2)</f>
        <v>0</v>
      </c>
      <c r="K132" s="182" t="s">
        <v>234</v>
      </c>
      <c r="L132" s="39"/>
      <c r="M132" s="186" t="s">
        <v>1</v>
      </c>
      <c r="N132" s="187" t="s">
        <v>44</v>
      </c>
      <c r="O132" s="77"/>
      <c r="P132" s="188">
        <f>O132*H132</f>
        <v>0</v>
      </c>
      <c r="Q132" s="188">
        <v>0</v>
      </c>
      <c r="R132" s="188">
        <f>Q132*H132</f>
        <v>0</v>
      </c>
      <c r="S132" s="188">
        <v>0</v>
      </c>
      <c r="T132" s="189">
        <f>S132*H132</f>
        <v>0</v>
      </c>
      <c r="U132" s="38"/>
      <c r="V132" s="38"/>
      <c r="W132" s="38"/>
      <c r="X132" s="38"/>
      <c r="Y132" s="38"/>
      <c r="Z132" s="38"/>
      <c r="AA132" s="38"/>
      <c r="AB132" s="38"/>
      <c r="AC132" s="38"/>
      <c r="AD132" s="38"/>
      <c r="AE132" s="38"/>
      <c r="AR132" s="190" t="s">
        <v>212</v>
      </c>
      <c r="AT132" s="190" t="s">
        <v>207</v>
      </c>
      <c r="AU132" s="190" t="s">
        <v>88</v>
      </c>
      <c r="AY132" s="19" t="s">
        <v>205</v>
      </c>
      <c r="BE132" s="191">
        <f>IF(N132="základní",J132,0)</f>
        <v>0</v>
      </c>
      <c r="BF132" s="191">
        <f>IF(N132="snížená",J132,0)</f>
        <v>0</v>
      </c>
      <c r="BG132" s="191">
        <f>IF(N132="zákl. přenesená",J132,0)</f>
        <v>0</v>
      </c>
      <c r="BH132" s="191">
        <f>IF(N132="sníž. přenesená",J132,0)</f>
        <v>0</v>
      </c>
      <c r="BI132" s="191">
        <f>IF(N132="nulová",J132,0)</f>
        <v>0</v>
      </c>
      <c r="BJ132" s="19" t="s">
        <v>86</v>
      </c>
      <c r="BK132" s="191">
        <f>ROUND(I132*H132,2)</f>
        <v>0</v>
      </c>
      <c r="BL132" s="19" t="s">
        <v>212</v>
      </c>
      <c r="BM132" s="190" t="s">
        <v>1240</v>
      </c>
    </row>
    <row r="133" s="2" customFormat="1">
      <c r="A133" s="38"/>
      <c r="B133" s="39"/>
      <c r="C133" s="38"/>
      <c r="D133" s="192" t="s">
        <v>214</v>
      </c>
      <c r="E133" s="38"/>
      <c r="F133" s="193" t="s">
        <v>1241</v>
      </c>
      <c r="G133" s="38"/>
      <c r="H133" s="38"/>
      <c r="I133" s="194"/>
      <c r="J133" s="38"/>
      <c r="K133" s="38"/>
      <c r="L133" s="39"/>
      <c r="M133" s="195"/>
      <c r="N133" s="196"/>
      <c r="O133" s="77"/>
      <c r="P133" s="77"/>
      <c r="Q133" s="77"/>
      <c r="R133" s="77"/>
      <c r="S133" s="77"/>
      <c r="T133" s="78"/>
      <c r="U133" s="38"/>
      <c r="V133" s="38"/>
      <c r="W133" s="38"/>
      <c r="X133" s="38"/>
      <c r="Y133" s="38"/>
      <c r="Z133" s="38"/>
      <c r="AA133" s="38"/>
      <c r="AB133" s="38"/>
      <c r="AC133" s="38"/>
      <c r="AD133" s="38"/>
      <c r="AE133" s="38"/>
      <c r="AT133" s="19" t="s">
        <v>214</v>
      </c>
      <c r="AU133" s="19" t="s">
        <v>88</v>
      </c>
    </row>
    <row r="134" s="2" customFormat="1">
      <c r="A134" s="38"/>
      <c r="B134" s="39"/>
      <c r="C134" s="38"/>
      <c r="D134" s="192" t="s">
        <v>237</v>
      </c>
      <c r="E134" s="38"/>
      <c r="F134" s="197" t="s">
        <v>925</v>
      </c>
      <c r="G134" s="38"/>
      <c r="H134" s="38"/>
      <c r="I134" s="194"/>
      <c r="J134" s="38"/>
      <c r="K134" s="38"/>
      <c r="L134" s="39"/>
      <c r="M134" s="195"/>
      <c r="N134" s="196"/>
      <c r="O134" s="77"/>
      <c r="P134" s="77"/>
      <c r="Q134" s="77"/>
      <c r="R134" s="77"/>
      <c r="S134" s="77"/>
      <c r="T134" s="78"/>
      <c r="U134" s="38"/>
      <c r="V134" s="38"/>
      <c r="W134" s="38"/>
      <c r="X134" s="38"/>
      <c r="Y134" s="38"/>
      <c r="Z134" s="38"/>
      <c r="AA134" s="38"/>
      <c r="AB134" s="38"/>
      <c r="AC134" s="38"/>
      <c r="AD134" s="38"/>
      <c r="AE134" s="38"/>
      <c r="AT134" s="19" t="s">
        <v>237</v>
      </c>
      <c r="AU134" s="19" t="s">
        <v>88</v>
      </c>
    </row>
    <row r="135" s="2" customFormat="1" ht="24.15" customHeight="1">
      <c r="A135" s="38"/>
      <c r="B135" s="179"/>
      <c r="C135" s="180" t="s">
        <v>230</v>
      </c>
      <c r="D135" s="180" t="s">
        <v>207</v>
      </c>
      <c r="E135" s="181" t="s">
        <v>928</v>
      </c>
      <c r="F135" s="182" t="s">
        <v>929</v>
      </c>
      <c r="G135" s="183" t="s">
        <v>224</v>
      </c>
      <c r="H135" s="184">
        <v>249.56</v>
      </c>
      <c r="I135" s="185"/>
      <c r="J135" s="184">
        <f>ROUND(I135*H135,2)</f>
        <v>0</v>
      </c>
      <c r="K135" s="182" t="s">
        <v>234</v>
      </c>
      <c r="L135" s="39"/>
      <c r="M135" s="186" t="s">
        <v>1</v>
      </c>
      <c r="N135" s="187" t="s">
        <v>44</v>
      </c>
      <c r="O135" s="77"/>
      <c r="P135" s="188">
        <f>O135*H135</f>
        <v>0</v>
      </c>
      <c r="Q135" s="188">
        <v>0</v>
      </c>
      <c r="R135" s="188">
        <f>Q135*H135</f>
        <v>0</v>
      </c>
      <c r="S135" s="188">
        <v>0</v>
      </c>
      <c r="T135" s="189">
        <f>S135*H135</f>
        <v>0</v>
      </c>
      <c r="U135" s="38"/>
      <c r="V135" s="38"/>
      <c r="W135" s="38"/>
      <c r="X135" s="38"/>
      <c r="Y135" s="38"/>
      <c r="Z135" s="38"/>
      <c r="AA135" s="38"/>
      <c r="AB135" s="38"/>
      <c r="AC135" s="38"/>
      <c r="AD135" s="38"/>
      <c r="AE135" s="38"/>
      <c r="AR135" s="190" t="s">
        <v>212</v>
      </c>
      <c r="AT135" s="190" t="s">
        <v>207</v>
      </c>
      <c r="AU135" s="190" t="s">
        <v>88</v>
      </c>
      <c r="AY135" s="19" t="s">
        <v>205</v>
      </c>
      <c r="BE135" s="191">
        <f>IF(N135="základní",J135,0)</f>
        <v>0</v>
      </c>
      <c r="BF135" s="191">
        <f>IF(N135="snížená",J135,0)</f>
        <v>0</v>
      </c>
      <c r="BG135" s="191">
        <f>IF(N135="zákl. přenesená",J135,0)</f>
        <v>0</v>
      </c>
      <c r="BH135" s="191">
        <f>IF(N135="sníž. přenesená",J135,0)</f>
        <v>0</v>
      </c>
      <c r="BI135" s="191">
        <f>IF(N135="nulová",J135,0)</f>
        <v>0</v>
      </c>
      <c r="BJ135" s="19" t="s">
        <v>86</v>
      </c>
      <c r="BK135" s="191">
        <f>ROUND(I135*H135,2)</f>
        <v>0</v>
      </c>
      <c r="BL135" s="19" t="s">
        <v>212</v>
      </c>
      <c r="BM135" s="190" t="s">
        <v>1242</v>
      </c>
    </row>
    <row r="136" s="2" customFormat="1">
      <c r="A136" s="38"/>
      <c r="B136" s="39"/>
      <c r="C136" s="38"/>
      <c r="D136" s="192" t="s">
        <v>214</v>
      </c>
      <c r="E136" s="38"/>
      <c r="F136" s="193" t="s">
        <v>1243</v>
      </c>
      <c r="G136" s="38"/>
      <c r="H136" s="38"/>
      <c r="I136" s="194"/>
      <c r="J136" s="38"/>
      <c r="K136" s="38"/>
      <c r="L136" s="39"/>
      <c r="M136" s="195"/>
      <c r="N136" s="196"/>
      <c r="O136" s="77"/>
      <c r="P136" s="77"/>
      <c r="Q136" s="77"/>
      <c r="R136" s="77"/>
      <c r="S136" s="77"/>
      <c r="T136" s="78"/>
      <c r="U136" s="38"/>
      <c r="V136" s="38"/>
      <c r="W136" s="38"/>
      <c r="X136" s="38"/>
      <c r="Y136" s="38"/>
      <c r="Z136" s="38"/>
      <c r="AA136" s="38"/>
      <c r="AB136" s="38"/>
      <c r="AC136" s="38"/>
      <c r="AD136" s="38"/>
      <c r="AE136" s="38"/>
      <c r="AT136" s="19" t="s">
        <v>214</v>
      </c>
      <c r="AU136" s="19" t="s">
        <v>88</v>
      </c>
    </row>
    <row r="137" s="2" customFormat="1">
      <c r="A137" s="38"/>
      <c r="B137" s="39"/>
      <c r="C137" s="38"/>
      <c r="D137" s="192" t="s">
        <v>237</v>
      </c>
      <c r="E137" s="38"/>
      <c r="F137" s="197" t="s">
        <v>925</v>
      </c>
      <c r="G137" s="38"/>
      <c r="H137" s="38"/>
      <c r="I137" s="194"/>
      <c r="J137" s="38"/>
      <c r="K137" s="38"/>
      <c r="L137" s="39"/>
      <c r="M137" s="195"/>
      <c r="N137" s="196"/>
      <c r="O137" s="77"/>
      <c r="P137" s="77"/>
      <c r="Q137" s="77"/>
      <c r="R137" s="77"/>
      <c r="S137" s="77"/>
      <c r="T137" s="78"/>
      <c r="U137" s="38"/>
      <c r="V137" s="38"/>
      <c r="W137" s="38"/>
      <c r="X137" s="38"/>
      <c r="Y137" s="38"/>
      <c r="Z137" s="38"/>
      <c r="AA137" s="38"/>
      <c r="AB137" s="38"/>
      <c r="AC137" s="38"/>
      <c r="AD137" s="38"/>
      <c r="AE137" s="38"/>
      <c r="AT137" s="19" t="s">
        <v>237</v>
      </c>
      <c r="AU137" s="19" t="s">
        <v>88</v>
      </c>
    </row>
    <row r="138" s="13" customFormat="1">
      <c r="A138" s="13"/>
      <c r="B138" s="198"/>
      <c r="C138" s="13"/>
      <c r="D138" s="192" t="s">
        <v>218</v>
      </c>
      <c r="E138" s="13"/>
      <c r="F138" s="200" t="s">
        <v>1244</v>
      </c>
      <c r="G138" s="13"/>
      <c r="H138" s="201">
        <v>249.56</v>
      </c>
      <c r="I138" s="202"/>
      <c r="J138" s="13"/>
      <c r="K138" s="13"/>
      <c r="L138" s="198"/>
      <c r="M138" s="203"/>
      <c r="N138" s="204"/>
      <c r="O138" s="204"/>
      <c r="P138" s="204"/>
      <c r="Q138" s="204"/>
      <c r="R138" s="204"/>
      <c r="S138" s="204"/>
      <c r="T138" s="205"/>
      <c r="U138" s="13"/>
      <c r="V138" s="13"/>
      <c r="W138" s="13"/>
      <c r="X138" s="13"/>
      <c r="Y138" s="13"/>
      <c r="Z138" s="13"/>
      <c r="AA138" s="13"/>
      <c r="AB138" s="13"/>
      <c r="AC138" s="13"/>
      <c r="AD138" s="13"/>
      <c r="AE138" s="13"/>
      <c r="AT138" s="199" t="s">
        <v>218</v>
      </c>
      <c r="AU138" s="199" t="s">
        <v>88</v>
      </c>
      <c r="AV138" s="13" t="s">
        <v>88</v>
      </c>
      <c r="AW138" s="13" t="s">
        <v>3</v>
      </c>
      <c r="AX138" s="13" t="s">
        <v>86</v>
      </c>
      <c r="AY138" s="199" t="s">
        <v>205</v>
      </c>
    </row>
    <row r="139" s="2" customFormat="1" ht="33" customHeight="1">
      <c r="A139" s="38"/>
      <c r="B139" s="179"/>
      <c r="C139" s="180" t="s">
        <v>212</v>
      </c>
      <c r="D139" s="180" t="s">
        <v>207</v>
      </c>
      <c r="E139" s="181" t="s">
        <v>934</v>
      </c>
      <c r="F139" s="182" t="s">
        <v>1245</v>
      </c>
      <c r="G139" s="183" t="s">
        <v>224</v>
      </c>
      <c r="H139" s="184">
        <v>7.3399999999999999</v>
      </c>
      <c r="I139" s="185"/>
      <c r="J139" s="184">
        <f>ROUND(I139*H139,2)</f>
        <v>0</v>
      </c>
      <c r="K139" s="182" t="s">
        <v>211</v>
      </c>
      <c r="L139" s="39"/>
      <c r="M139" s="186" t="s">
        <v>1</v>
      </c>
      <c r="N139" s="187" t="s">
        <v>44</v>
      </c>
      <c r="O139" s="77"/>
      <c r="P139" s="188">
        <f>O139*H139</f>
        <v>0</v>
      </c>
      <c r="Q139" s="188">
        <v>0</v>
      </c>
      <c r="R139" s="188">
        <f>Q139*H139</f>
        <v>0</v>
      </c>
      <c r="S139" s="188">
        <v>0</v>
      </c>
      <c r="T139" s="189">
        <f>S139*H139</f>
        <v>0</v>
      </c>
      <c r="U139" s="38"/>
      <c r="V139" s="38"/>
      <c r="W139" s="38"/>
      <c r="X139" s="38"/>
      <c r="Y139" s="38"/>
      <c r="Z139" s="38"/>
      <c r="AA139" s="38"/>
      <c r="AB139" s="38"/>
      <c r="AC139" s="38"/>
      <c r="AD139" s="38"/>
      <c r="AE139" s="38"/>
      <c r="AR139" s="190" t="s">
        <v>212</v>
      </c>
      <c r="AT139" s="190" t="s">
        <v>207</v>
      </c>
      <c r="AU139" s="190" t="s">
        <v>88</v>
      </c>
      <c r="AY139" s="19" t="s">
        <v>205</v>
      </c>
      <c r="BE139" s="191">
        <f>IF(N139="základní",J139,0)</f>
        <v>0</v>
      </c>
      <c r="BF139" s="191">
        <f>IF(N139="snížená",J139,0)</f>
        <v>0</v>
      </c>
      <c r="BG139" s="191">
        <f>IF(N139="zákl. přenesená",J139,0)</f>
        <v>0</v>
      </c>
      <c r="BH139" s="191">
        <f>IF(N139="sníž. přenesená",J139,0)</f>
        <v>0</v>
      </c>
      <c r="BI139" s="191">
        <f>IF(N139="nulová",J139,0)</f>
        <v>0</v>
      </c>
      <c r="BJ139" s="19" t="s">
        <v>86</v>
      </c>
      <c r="BK139" s="191">
        <f>ROUND(I139*H139,2)</f>
        <v>0</v>
      </c>
      <c r="BL139" s="19" t="s">
        <v>212</v>
      </c>
      <c r="BM139" s="190" t="s">
        <v>1246</v>
      </c>
    </row>
    <row r="140" s="2" customFormat="1">
      <c r="A140" s="38"/>
      <c r="B140" s="39"/>
      <c r="C140" s="38"/>
      <c r="D140" s="192" t="s">
        <v>214</v>
      </c>
      <c r="E140" s="38"/>
      <c r="F140" s="193" t="s">
        <v>1247</v>
      </c>
      <c r="G140" s="38"/>
      <c r="H140" s="38"/>
      <c r="I140" s="194"/>
      <c r="J140" s="38"/>
      <c r="K140" s="38"/>
      <c r="L140" s="39"/>
      <c r="M140" s="195"/>
      <c r="N140" s="196"/>
      <c r="O140" s="77"/>
      <c r="P140" s="77"/>
      <c r="Q140" s="77"/>
      <c r="R140" s="77"/>
      <c r="S140" s="77"/>
      <c r="T140" s="78"/>
      <c r="U140" s="38"/>
      <c r="V140" s="38"/>
      <c r="W140" s="38"/>
      <c r="X140" s="38"/>
      <c r="Y140" s="38"/>
      <c r="Z140" s="38"/>
      <c r="AA140" s="38"/>
      <c r="AB140" s="38"/>
      <c r="AC140" s="38"/>
      <c r="AD140" s="38"/>
      <c r="AE140" s="38"/>
      <c r="AT140" s="19" t="s">
        <v>214</v>
      </c>
      <c r="AU140" s="19" t="s">
        <v>88</v>
      </c>
    </row>
    <row r="141" s="2" customFormat="1">
      <c r="A141" s="38"/>
      <c r="B141" s="39"/>
      <c r="C141" s="38"/>
      <c r="D141" s="192" t="s">
        <v>216</v>
      </c>
      <c r="E141" s="38"/>
      <c r="F141" s="197" t="s">
        <v>1248</v>
      </c>
      <c r="G141" s="38"/>
      <c r="H141" s="38"/>
      <c r="I141" s="194"/>
      <c r="J141" s="38"/>
      <c r="K141" s="38"/>
      <c r="L141" s="39"/>
      <c r="M141" s="243"/>
      <c r="N141" s="244"/>
      <c r="O141" s="240"/>
      <c r="P141" s="240"/>
      <c r="Q141" s="240"/>
      <c r="R141" s="240"/>
      <c r="S141" s="240"/>
      <c r="T141" s="245"/>
      <c r="U141" s="38"/>
      <c r="V141" s="38"/>
      <c r="W141" s="38"/>
      <c r="X141" s="38"/>
      <c r="Y141" s="38"/>
      <c r="Z141" s="38"/>
      <c r="AA141" s="38"/>
      <c r="AB141" s="38"/>
      <c r="AC141" s="38"/>
      <c r="AD141" s="38"/>
      <c r="AE141" s="38"/>
      <c r="AT141" s="19" t="s">
        <v>216</v>
      </c>
      <c r="AU141" s="19" t="s">
        <v>88</v>
      </c>
    </row>
    <row r="142" s="2" customFormat="1" ht="6.96" customHeight="1">
      <c r="A142" s="38"/>
      <c r="B142" s="60"/>
      <c r="C142" s="61"/>
      <c r="D142" s="61"/>
      <c r="E142" s="61"/>
      <c r="F142" s="61"/>
      <c r="G142" s="61"/>
      <c r="H142" s="61"/>
      <c r="I142" s="61"/>
      <c r="J142" s="61"/>
      <c r="K142" s="61"/>
      <c r="L142" s="39"/>
      <c r="M142" s="38"/>
      <c r="O142" s="38"/>
      <c r="P142" s="38"/>
      <c r="Q142" s="38"/>
      <c r="R142" s="38"/>
      <c r="S142" s="38"/>
      <c r="T142" s="38"/>
      <c r="U142" s="38"/>
      <c r="V142" s="38"/>
      <c r="W142" s="38"/>
      <c r="X142" s="38"/>
      <c r="Y142" s="38"/>
      <c r="Z142" s="38"/>
      <c r="AA142" s="38"/>
      <c r="AB142" s="38"/>
      <c r="AC142" s="38"/>
      <c r="AD142" s="38"/>
      <c r="AE142" s="38"/>
    </row>
  </sheetData>
  <autoFilter ref="C122:K141"/>
  <mergeCells count="12">
    <mergeCell ref="E7:H7"/>
    <mergeCell ref="E9:H9"/>
    <mergeCell ref="E11:H11"/>
    <mergeCell ref="E20:H20"/>
    <mergeCell ref="E29:H29"/>
    <mergeCell ref="E85:H85"/>
    <mergeCell ref="E87:H87"/>
    <mergeCell ref="E89:H89"/>
    <mergeCell ref="E111:H111"/>
    <mergeCell ref="E113:H113"/>
    <mergeCell ref="E115:H115"/>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8" t="s">
        <v>5</v>
      </c>
      <c r="M2" s="1"/>
      <c r="N2" s="1"/>
      <c r="O2" s="1"/>
      <c r="P2" s="1"/>
      <c r="Q2" s="1"/>
      <c r="R2" s="1"/>
      <c r="S2" s="1"/>
      <c r="T2" s="1"/>
      <c r="U2" s="1"/>
      <c r="V2" s="1"/>
      <c r="AT2" s="19" t="s">
        <v>139</v>
      </c>
    </row>
    <row r="3" s="1" customFormat="1" ht="6.96" customHeight="1">
      <c r="B3" s="20"/>
      <c r="C3" s="21"/>
      <c r="D3" s="21"/>
      <c r="E3" s="21"/>
      <c r="F3" s="21"/>
      <c r="G3" s="21"/>
      <c r="H3" s="21"/>
      <c r="I3" s="21"/>
      <c r="J3" s="21"/>
      <c r="K3" s="21"/>
      <c r="L3" s="22"/>
      <c r="AT3" s="19" t="s">
        <v>88</v>
      </c>
    </row>
    <row r="4" s="1" customFormat="1" ht="24.96" customHeight="1">
      <c r="B4" s="22"/>
      <c r="D4" s="23" t="s">
        <v>170</v>
      </c>
      <c r="L4" s="22"/>
      <c r="M4" s="128" t="s">
        <v>10</v>
      </c>
      <c r="AT4" s="19" t="s">
        <v>3</v>
      </c>
    </row>
    <row r="5" s="1" customFormat="1" ht="6.96" customHeight="1">
      <c r="B5" s="22"/>
      <c r="L5" s="22"/>
    </row>
    <row r="6" s="1" customFormat="1" ht="12" customHeight="1">
      <c r="B6" s="22"/>
      <c r="D6" s="32" t="s">
        <v>15</v>
      </c>
      <c r="L6" s="22"/>
    </row>
    <row r="7" s="1" customFormat="1" ht="16.5" customHeight="1">
      <c r="B7" s="22"/>
      <c r="E7" s="129" t="str">
        <f>'Rekapitulace stavby'!K6</f>
        <v>SN Žireč</v>
      </c>
      <c r="F7" s="32"/>
      <c r="G7" s="32"/>
      <c r="H7" s="32"/>
      <c r="L7" s="22"/>
    </row>
    <row r="8" s="1" customFormat="1" ht="12" customHeight="1">
      <c r="B8" s="22"/>
      <c r="D8" s="32" t="s">
        <v>171</v>
      </c>
      <c r="L8" s="22"/>
    </row>
    <row r="9" s="2" customFormat="1" ht="16.5" customHeight="1">
      <c r="A9" s="38"/>
      <c r="B9" s="39"/>
      <c r="C9" s="38"/>
      <c r="D9" s="38"/>
      <c r="E9" s="129" t="s">
        <v>1232</v>
      </c>
      <c r="F9" s="38"/>
      <c r="G9" s="38"/>
      <c r="H9" s="38"/>
      <c r="I9" s="38"/>
      <c r="J9" s="38"/>
      <c r="K9" s="38"/>
      <c r="L9" s="55"/>
      <c r="S9" s="38"/>
      <c r="T9" s="38"/>
      <c r="U9" s="38"/>
      <c r="V9" s="38"/>
      <c r="W9" s="38"/>
      <c r="X9" s="38"/>
      <c r="Y9" s="38"/>
      <c r="Z9" s="38"/>
      <c r="AA9" s="38"/>
      <c r="AB9" s="38"/>
      <c r="AC9" s="38"/>
      <c r="AD9" s="38"/>
      <c r="AE9" s="38"/>
    </row>
    <row r="10" s="2" customFormat="1" ht="12" customHeight="1">
      <c r="A10" s="38"/>
      <c r="B10" s="39"/>
      <c r="C10" s="38"/>
      <c r="D10" s="32" t="s">
        <v>173</v>
      </c>
      <c r="E10" s="38"/>
      <c r="F10" s="38"/>
      <c r="G10" s="38"/>
      <c r="H10" s="38"/>
      <c r="I10" s="38"/>
      <c r="J10" s="38"/>
      <c r="K10" s="38"/>
      <c r="L10" s="55"/>
      <c r="S10" s="38"/>
      <c r="T10" s="38"/>
      <c r="U10" s="38"/>
      <c r="V10" s="38"/>
      <c r="W10" s="38"/>
      <c r="X10" s="38"/>
      <c r="Y10" s="38"/>
      <c r="Z10" s="38"/>
      <c r="AA10" s="38"/>
      <c r="AB10" s="38"/>
      <c r="AC10" s="38"/>
      <c r="AD10" s="38"/>
      <c r="AE10" s="38"/>
    </row>
    <row r="11" s="2" customFormat="1" ht="16.5" customHeight="1">
      <c r="A11" s="38"/>
      <c r="B11" s="39"/>
      <c r="C11" s="38"/>
      <c r="D11" s="38"/>
      <c r="E11" s="67" t="s">
        <v>1249</v>
      </c>
      <c r="F11" s="38"/>
      <c r="G11" s="38"/>
      <c r="H11" s="38"/>
      <c r="I11" s="38"/>
      <c r="J11" s="38"/>
      <c r="K11" s="38"/>
      <c r="L11" s="55"/>
      <c r="S11" s="38"/>
      <c r="T11" s="38"/>
      <c r="U11" s="38"/>
      <c r="V11" s="38"/>
      <c r="W11" s="38"/>
      <c r="X11" s="38"/>
      <c r="Y11" s="38"/>
      <c r="Z11" s="38"/>
      <c r="AA11" s="38"/>
      <c r="AB11" s="38"/>
      <c r="AC11" s="38"/>
      <c r="AD11" s="38"/>
      <c r="AE11" s="38"/>
    </row>
    <row r="12" s="2" customFormat="1">
      <c r="A12" s="38"/>
      <c r="B12" s="39"/>
      <c r="C12" s="38"/>
      <c r="D12" s="38"/>
      <c r="E12" s="38"/>
      <c r="F12" s="38"/>
      <c r="G12" s="38"/>
      <c r="H12" s="38"/>
      <c r="I12" s="38"/>
      <c r="J12" s="38"/>
      <c r="K12" s="38"/>
      <c r="L12" s="55"/>
      <c r="S12" s="38"/>
      <c r="T12" s="38"/>
      <c r="U12" s="38"/>
      <c r="V12" s="38"/>
      <c r="W12" s="38"/>
      <c r="X12" s="38"/>
      <c r="Y12" s="38"/>
      <c r="Z12" s="38"/>
      <c r="AA12" s="38"/>
      <c r="AB12" s="38"/>
      <c r="AC12" s="38"/>
      <c r="AD12" s="38"/>
      <c r="AE12" s="38"/>
    </row>
    <row r="13" s="2" customFormat="1" ht="12" customHeight="1">
      <c r="A13" s="38"/>
      <c r="B13" s="39"/>
      <c r="C13" s="38"/>
      <c r="D13" s="32" t="s">
        <v>17</v>
      </c>
      <c r="E13" s="38"/>
      <c r="F13" s="27" t="s">
        <v>1</v>
      </c>
      <c r="G13" s="38"/>
      <c r="H13" s="38"/>
      <c r="I13" s="32" t="s">
        <v>18</v>
      </c>
      <c r="J13" s="27" t="s">
        <v>1</v>
      </c>
      <c r="K13" s="38"/>
      <c r="L13" s="55"/>
      <c r="S13" s="38"/>
      <c r="T13" s="38"/>
      <c r="U13" s="38"/>
      <c r="V13" s="38"/>
      <c r="W13" s="38"/>
      <c r="X13" s="38"/>
      <c r="Y13" s="38"/>
      <c r="Z13" s="38"/>
      <c r="AA13" s="38"/>
      <c r="AB13" s="38"/>
      <c r="AC13" s="38"/>
      <c r="AD13" s="38"/>
      <c r="AE13" s="38"/>
    </row>
    <row r="14" s="2" customFormat="1" ht="12" customHeight="1">
      <c r="A14" s="38"/>
      <c r="B14" s="39"/>
      <c r="C14" s="38"/>
      <c r="D14" s="32" t="s">
        <v>19</v>
      </c>
      <c r="E14" s="38"/>
      <c r="F14" s="27" t="s">
        <v>20</v>
      </c>
      <c r="G14" s="38"/>
      <c r="H14" s="38"/>
      <c r="I14" s="32" t="s">
        <v>21</v>
      </c>
      <c r="J14" s="69" t="str">
        <f>'Rekapitulace stavby'!AN8</f>
        <v>17. 12. 2018</v>
      </c>
      <c r="K14" s="38"/>
      <c r="L14" s="55"/>
      <c r="S14" s="38"/>
      <c r="T14" s="38"/>
      <c r="U14" s="38"/>
      <c r="V14" s="38"/>
      <c r="W14" s="38"/>
      <c r="X14" s="38"/>
      <c r="Y14" s="38"/>
      <c r="Z14" s="38"/>
      <c r="AA14" s="38"/>
      <c r="AB14" s="38"/>
      <c r="AC14" s="38"/>
      <c r="AD14" s="38"/>
      <c r="AE14" s="38"/>
    </row>
    <row r="15" s="2" customFormat="1" ht="10.8" customHeight="1">
      <c r="A15" s="38"/>
      <c r="B15" s="39"/>
      <c r="C15" s="38"/>
      <c r="D15" s="38"/>
      <c r="E15" s="38"/>
      <c r="F15" s="38"/>
      <c r="G15" s="38"/>
      <c r="H15" s="38"/>
      <c r="I15" s="38"/>
      <c r="J15" s="38"/>
      <c r="K15" s="38"/>
      <c r="L15" s="55"/>
      <c r="S15" s="38"/>
      <c r="T15" s="38"/>
      <c r="U15" s="38"/>
      <c r="V15" s="38"/>
      <c r="W15" s="38"/>
      <c r="X15" s="38"/>
      <c r="Y15" s="38"/>
      <c r="Z15" s="38"/>
      <c r="AA15" s="38"/>
      <c r="AB15" s="38"/>
      <c r="AC15" s="38"/>
      <c r="AD15" s="38"/>
      <c r="AE15" s="38"/>
    </row>
    <row r="16" s="2" customFormat="1" ht="12" customHeight="1">
      <c r="A16" s="38"/>
      <c r="B16" s="39"/>
      <c r="C16" s="38"/>
      <c r="D16" s="32" t="s">
        <v>23</v>
      </c>
      <c r="E16" s="38"/>
      <c r="F16" s="38"/>
      <c r="G16" s="38"/>
      <c r="H16" s="38"/>
      <c r="I16" s="32" t="s">
        <v>24</v>
      </c>
      <c r="J16" s="27" t="s">
        <v>25</v>
      </c>
      <c r="K16" s="38"/>
      <c r="L16" s="55"/>
      <c r="S16" s="38"/>
      <c r="T16" s="38"/>
      <c r="U16" s="38"/>
      <c r="V16" s="38"/>
      <c r="W16" s="38"/>
      <c r="X16" s="38"/>
      <c r="Y16" s="38"/>
      <c r="Z16" s="38"/>
      <c r="AA16" s="38"/>
      <c r="AB16" s="38"/>
      <c r="AC16" s="38"/>
      <c r="AD16" s="38"/>
      <c r="AE16" s="38"/>
    </row>
    <row r="17" s="2" customFormat="1" ht="18" customHeight="1">
      <c r="A17" s="38"/>
      <c r="B17" s="39"/>
      <c r="C17" s="38"/>
      <c r="D17" s="38"/>
      <c r="E17" s="27" t="s">
        <v>26</v>
      </c>
      <c r="F17" s="38"/>
      <c r="G17" s="38"/>
      <c r="H17" s="38"/>
      <c r="I17" s="32" t="s">
        <v>27</v>
      </c>
      <c r="J17" s="27" t="s">
        <v>28</v>
      </c>
      <c r="K17" s="38"/>
      <c r="L17" s="55"/>
      <c r="S17" s="38"/>
      <c r="T17" s="38"/>
      <c r="U17" s="38"/>
      <c r="V17" s="38"/>
      <c r="W17" s="38"/>
      <c r="X17" s="38"/>
      <c r="Y17" s="38"/>
      <c r="Z17" s="38"/>
      <c r="AA17" s="38"/>
      <c r="AB17" s="38"/>
      <c r="AC17" s="38"/>
      <c r="AD17" s="38"/>
      <c r="AE17" s="38"/>
    </row>
    <row r="18" s="2" customFormat="1" ht="6.96" customHeight="1">
      <c r="A18" s="38"/>
      <c r="B18" s="39"/>
      <c r="C18" s="38"/>
      <c r="D18" s="38"/>
      <c r="E18" s="38"/>
      <c r="F18" s="38"/>
      <c r="G18" s="38"/>
      <c r="H18" s="38"/>
      <c r="I18" s="38"/>
      <c r="J18" s="38"/>
      <c r="K18" s="38"/>
      <c r="L18" s="55"/>
      <c r="S18" s="38"/>
      <c r="T18" s="38"/>
      <c r="U18" s="38"/>
      <c r="V18" s="38"/>
      <c r="W18" s="38"/>
      <c r="X18" s="38"/>
      <c r="Y18" s="38"/>
      <c r="Z18" s="38"/>
      <c r="AA18" s="38"/>
      <c r="AB18" s="38"/>
      <c r="AC18" s="38"/>
      <c r="AD18" s="38"/>
      <c r="AE18" s="38"/>
    </row>
    <row r="19" s="2" customFormat="1" ht="12" customHeight="1">
      <c r="A19" s="38"/>
      <c r="B19" s="39"/>
      <c r="C19" s="38"/>
      <c r="D19" s="32" t="s">
        <v>29</v>
      </c>
      <c r="E19" s="38"/>
      <c r="F19" s="38"/>
      <c r="G19" s="38"/>
      <c r="H19" s="38"/>
      <c r="I19" s="32" t="s">
        <v>24</v>
      </c>
      <c r="J19" s="33" t="str">
        <f>'Rekapitulace stavby'!AN13</f>
        <v>Vyplň údaj</v>
      </c>
      <c r="K19" s="38"/>
      <c r="L19" s="55"/>
      <c r="S19" s="38"/>
      <c r="T19" s="38"/>
      <c r="U19" s="38"/>
      <c r="V19" s="38"/>
      <c r="W19" s="38"/>
      <c r="X19" s="38"/>
      <c r="Y19" s="38"/>
      <c r="Z19" s="38"/>
      <c r="AA19" s="38"/>
      <c r="AB19" s="38"/>
      <c r="AC19" s="38"/>
      <c r="AD19" s="38"/>
      <c r="AE19" s="38"/>
    </row>
    <row r="20" s="2" customFormat="1" ht="18" customHeight="1">
      <c r="A20" s="38"/>
      <c r="B20" s="39"/>
      <c r="C20" s="38"/>
      <c r="D20" s="38"/>
      <c r="E20" s="33" t="str">
        <f>'Rekapitulace stavby'!E14</f>
        <v>Vyplň údaj</v>
      </c>
      <c r="F20" s="27"/>
      <c r="G20" s="27"/>
      <c r="H20" s="27"/>
      <c r="I20" s="32" t="s">
        <v>27</v>
      </c>
      <c r="J20" s="33" t="str">
        <f>'Rekapitulace stavby'!AN14</f>
        <v>Vyplň údaj</v>
      </c>
      <c r="K20" s="38"/>
      <c r="L20" s="55"/>
      <c r="S20" s="38"/>
      <c r="T20" s="38"/>
      <c r="U20" s="38"/>
      <c r="V20" s="38"/>
      <c r="W20" s="38"/>
      <c r="X20" s="38"/>
      <c r="Y20" s="38"/>
      <c r="Z20" s="38"/>
      <c r="AA20" s="38"/>
      <c r="AB20" s="38"/>
      <c r="AC20" s="38"/>
      <c r="AD20" s="38"/>
      <c r="AE20" s="38"/>
    </row>
    <row r="21" s="2" customFormat="1" ht="6.96" customHeight="1">
      <c r="A21" s="38"/>
      <c r="B21" s="39"/>
      <c r="C21" s="38"/>
      <c r="D21" s="38"/>
      <c r="E21" s="38"/>
      <c r="F21" s="38"/>
      <c r="G21" s="38"/>
      <c r="H21" s="38"/>
      <c r="I21" s="38"/>
      <c r="J21" s="38"/>
      <c r="K21" s="38"/>
      <c r="L21" s="55"/>
      <c r="S21" s="38"/>
      <c r="T21" s="38"/>
      <c r="U21" s="38"/>
      <c r="V21" s="38"/>
      <c r="W21" s="38"/>
      <c r="X21" s="38"/>
      <c r="Y21" s="38"/>
      <c r="Z21" s="38"/>
      <c r="AA21" s="38"/>
      <c r="AB21" s="38"/>
      <c r="AC21" s="38"/>
      <c r="AD21" s="38"/>
      <c r="AE21" s="38"/>
    </row>
    <row r="22" s="2" customFormat="1" ht="12" customHeight="1">
      <c r="A22" s="38"/>
      <c r="B22" s="39"/>
      <c r="C22" s="38"/>
      <c r="D22" s="32" t="s">
        <v>31</v>
      </c>
      <c r="E22" s="38"/>
      <c r="F22" s="38"/>
      <c r="G22" s="38"/>
      <c r="H22" s="38"/>
      <c r="I22" s="32" t="s">
        <v>24</v>
      </c>
      <c r="J22" s="27" t="s">
        <v>32</v>
      </c>
      <c r="K22" s="38"/>
      <c r="L22" s="55"/>
      <c r="S22" s="38"/>
      <c r="T22" s="38"/>
      <c r="U22" s="38"/>
      <c r="V22" s="38"/>
      <c r="W22" s="38"/>
      <c r="X22" s="38"/>
      <c r="Y22" s="38"/>
      <c r="Z22" s="38"/>
      <c r="AA22" s="38"/>
      <c r="AB22" s="38"/>
      <c r="AC22" s="38"/>
      <c r="AD22" s="38"/>
      <c r="AE22" s="38"/>
    </row>
    <row r="23" s="2" customFormat="1" ht="18" customHeight="1">
      <c r="A23" s="38"/>
      <c r="B23" s="39"/>
      <c r="C23" s="38"/>
      <c r="D23" s="38"/>
      <c r="E23" s="27" t="s">
        <v>33</v>
      </c>
      <c r="F23" s="38"/>
      <c r="G23" s="38"/>
      <c r="H23" s="38"/>
      <c r="I23" s="32" t="s">
        <v>27</v>
      </c>
      <c r="J23" s="27" t="s">
        <v>34</v>
      </c>
      <c r="K23" s="38"/>
      <c r="L23" s="55"/>
      <c r="S23" s="38"/>
      <c r="T23" s="38"/>
      <c r="U23" s="38"/>
      <c r="V23" s="38"/>
      <c r="W23" s="38"/>
      <c r="X23" s="38"/>
      <c r="Y23" s="38"/>
      <c r="Z23" s="38"/>
      <c r="AA23" s="38"/>
      <c r="AB23" s="38"/>
      <c r="AC23" s="38"/>
      <c r="AD23" s="38"/>
      <c r="AE23" s="38"/>
    </row>
    <row r="24" s="2" customFormat="1" ht="6.96" customHeight="1">
      <c r="A24" s="38"/>
      <c r="B24" s="39"/>
      <c r="C24" s="38"/>
      <c r="D24" s="38"/>
      <c r="E24" s="38"/>
      <c r="F24" s="38"/>
      <c r="G24" s="38"/>
      <c r="H24" s="38"/>
      <c r="I24" s="38"/>
      <c r="J24" s="38"/>
      <c r="K24" s="38"/>
      <c r="L24" s="55"/>
      <c r="S24" s="38"/>
      <c r="T24" s="38"/>
      <c r="U24" s="38"/>
      <c r="V24" s="38"/>
      <c r="W24" s="38"/>
      <c r="X24" s="38"/>
      <c r="Y24" s="38"/>
      <c r="Z24" s="38"/>
      <c r="AA24" s="38"/>
      <c r="AB24" s="38"/>
      <c r="AC24" s="38"/>
      <c r="AD24" s="38"/>
      <c r="AE24" s="38"/>
    </row>
    <row r="25" s="2" customFormat="1" ht="12" customHeight="1">
      <c r="A25" s="38"/>
      <c r="B25" s="39"/>
      <c r="C25" s="38"/>
      <c r="D25" s="32" t="s">
        <v>36</v>
      </c>
      <c r="E25" s="38"/>
      <c r="F25" s="38"/>
      <c r="G25" s="38"/>
      <c r="H25" s="38"/>
      <c r="I25" s="32" t="s">
        <v>24</v>
      </c>
      <c r="J25" s="27" t="str">
        <f>IF('Rekapitulace stavby'!AN19="","",'Rekapitulace stavby'!AN19)</f>
        <v/>
      </c>
      <c r="K25" s="38"/>
      <c r="L25" s="55"/>
      <c r="S25" s="38"/>
      <c r="T25" s="38"/>
      <c r="U25" s="38"/>
      <c r="V25" s="38"/>
      <c r="W25" s="38"/>
      <c r="X25" s="38"/>
      <c r="Y25" s="38"/>
      <c r="Z25" s="38"/>
      <c r="AA25" s="38"/>
      <c r="AB25" s="38"/>
      <c r="AC25" s="38"/>
      <c r="AD25" s="38"/>
      <c r="AE25" s="38"/>
    </row>
    <row r="26" s="2" customFormat="1" ht="18" customHeight="1">
      <c r="A26" s="38"/>
      <c r="B26" s="39"/>
      <c r="C26" s="38"/>
      <c r="D26" s="38"/>
      <c r="E26" s="27" t="str">
        <f>IF('Rekapitulace stavby'!E20="","",'Rekapitulace stavby'!E20)</f>
        <v xml:space="preserve"> </v>
      </c>
      <c r="F26" s="38"/>
      <c r="G26" s="38"/>
      <c r="H26" s="38"/>
      <c r="I26" s="32" t="s">
        <v>27</v>
      </c>
      <c r="J26" s="27" t="str">
        <f>IF('Rekapitulace stavby'!AN20="","",'Rekapitulace stavby'!AN20)</f>
        <v/>
      </c>
      <c r="K26" s="38"/>
      <c r="L26" s="55"/>
      <c r="S26" s="38"/>
      <c r="T26" s="38"/>
      <c r="U26" s="38"/>
      <c r="V26" s="38"/>
      <c r="W26" s="38"/>
      <c r="X26" s="38"/>
      <c r="Y26" s="38"/>
      <c r="Z26" s="38"/>
      <c r="AA26" s="38"/>
      <c r="AB26" s="38"/>
      <c r="AC26" s="38"/>
      <c r="AD26" s="38"/>
      <c r="AE26" s="38"/>
    </row>
    <row r="27" s="2" customFormat="1" ht="6.96" customHeight="1">
      <c r="A27" s="38"/>
      <c r="B27" s="39"/>
      <c r="C27" s="38"/>
      <c r="D27" s="38"/>
      <c r="E27" s="38"/>
      <c r="F27" s="38"/>
      <c r="G27" s="38"/>
      <c r="H27" s="38"/>
      <c r="I27" s="38"/>
      <c r="J27" s="38"/>
      <c r="K27" s="38"/>
      <c r="L27" s="55"/>
      <c r="S27" s="38"/>
      <c r="T27" s="38"/>
      <c r="U27" s="38"/>
      <c r="V27" s="38"/>
      <c r="W27" s="38"/>
      <c r="X27" s="38"/>
      <c r="Y27" s="38"/>
      <c r="Z27" s="38"/>
      <c r="AA27" s="38"/>
      <c r="AB27" s="38"/>
      <c r="AC27" s="38"/>
      <c r="AD27" s="38"/>
      <c r="AE27" s="38"/>
    </row>
    <row r="28" s="2" customFormat="1" ht="12" customHeight="1">
      <c r="A28" s="38"/>
      <c r="B28" s="39"/>
      <c r="C28" s="38"/>
      <c r="D28" s="32" t="s">
        <v>37</v>
      </c>
      <c r="E28" s="38"/>
      <c r="F28" s="38"/>
      <c r="G28" s="38"/>
      <c r="H28" s="38"/>
      <c r="I28" s="38"/>
      <c r="J28" s="38"/>
      <c r="K28" s="38"/>
      <c r="L28" s="55"/>
      <c r="S28" s="38"/>
      <c r="T28" s="38"/>
      <c r="U28" s="38"/>
      <c r="V28" s="38"/>
      <c r="W28" s="38"/>
      <c r="X28" s="38"/>
      <c r="Y28" s="38"/>
      <c r="Z28" s="38"/>
      <c r="AA28" s="38"/>
      <c r="AB28" s="38"/>
      <c r="AC28" s="38"/>
      <c r="AD28" s="38"/>
      <c r="AE28" s="38"/>
    </row>
    <row r="29" s="8" customFormat="1" ht="16.5" customHeight="1">
      <c r="A29" s="130"/>
      <c r="B29" s="131"/>
      <c r="C29" s="130"/>
      <c r="D29" s="130"/>
      <c r="E29" s="36" t="s">
        <v>1</v>
      </c>
      <c r="F29" s="36"/>
      <c r="G29" s="36"/>
      <c r="H29" s="36"/>
      <c r="I29" s="130"/>
      <c r="J29" s="130"/>
      <c r="K29" s="130"/>
      <c r="L29" s="132"/>
      <c r="S29" s="130"/>
      <c r="T29" s="130"/>
      <c r="U29" s="130"/>
      <c r="V29" s="130"/>
      <c r="W29" s="130"/>
      <c r="X29" s="130"/>
      <c r="Y29" s="130"/>
      <c r="Z29" s="130"/>
      <c r="AA29" s="130"/>
      <c r="AB29" s="130"/>
      <c r="AC29" s="130"/>
      <c r="AD29" s="130"/>
      <c r="AE29" s="130"/>
    </row>
    <row r="30" s="2" customFormat="1" ht="6.96" customHeight="1">
      <c r="A30" s="38"/>
      <c r="B30" s="39"/>
      <c r="C30" s="38"/>
      <c r="D30" s="38"/>
      <c r="E30" s="38"/>
      <c r="F30" s="38"/>
      <c r="G30" s="38"/>
      <c r="H30" s="38"/>
      <c r="I30" s="38"/>
      <c r="J30" s="38"/>
      <c r="K30" s="38"/>
      <c r="L30" s="55"/>
      <c r="S30" s="38"/>
      <c r="T30" s="38"/>
      <c r="U30" s="38"/>
      <c r="V30" s="38"/>
      <c r="W30" s="38"/>
      <c r="X30" s="38"/>
      <c r="Y30" s="38"/>
      <c r="Z30" s="38"/>
      <c r="AA30" s="38"/>
      <c r="AB30" s="38"/>
      <c r="AC30" s="38"/>
      <c r="AD30" s="38"/>
      <c r="AE30" s="38"/>
    </row>
    <row r="31" s="2" customFormat="1" ht="6.96" customHeight="1">
      <c r="A31" s="38"/>
      <c r="B31" s="39"/>
      <c r="C31" s="38"/>
      <c r="D31" s="90"/>
      <c r="E31" s="90"/>
      <c r="F31" s="90"/>
      <c r="G31" s="90"/>
      <c r="H31" s="90"/>
      <c r="I31" s="90"/>
      <c r="J31" s="90"/>
      <c r="K31" s="90"/>
      <c r="L31" s="55"/>
      <c r="S31" s="38"/>
      <c r="T31" s="38"/>
      <c r="U31" s="38"/>
      <c r="V31" s="38"/>
      <c r="W31" s="38"/>
      <c r="X31" s="38"/>
      <c r="Y31" s="38"/>
      <c r="Z31" s="38"/>
      <c r="AA31" s="38"/>
      <c r="AB31" s="38"/>
      <c r="AC31" s="38"/>
      <c r="AD31" s="38"/>
      <c r="AE31" s="38"/>
    </row>
    <row r="32" s="2" customFormat="1" ht="25.44" customHeight="1">
      <c r="A32" s="38"/>
      <c r="B32" s="39"/>
      <c r="C32" s="38"/>
      <c r="D32" s="133" t="s">
        <v>39</v>
      </c>
      <c r="E32" s="38"/>
      <c r="F32" s="38"/>
      <c r="G32" s="38"/>
      <c r="H32" s="38"/>
      <c r="I32" s="38"/>
      <c r="J32" s="96">
        <f>ROUND(J124, 2)</f>
        <v>0</v>
      </c>
      <c r="K32" s="38"/>
      <c r="L32" s="55"/>
      <c r="S32" s="38"/>
      <c r="T32" s="38"/>
      <c r="U32" s="38"/>
      <c r="V32" s="38"/>
      <c r="W32" s="38"/>
      <c r="X32" s="38"/>
      <c r="Y32" s="38"/>
      <c r="Z32" s="38"/>
      <c r="AA32" s="38"/>
      <c r="AB32" s="38"/>
      <c r="AC32" s="38"/>
      <c r="AD32" s="38"/>
      <c r="AE32" s="38"/>
    </row>
    <row r="33" s="2" customFormat="1" ht="6.96" customHeight="1">
      <c r="A33" s="38"/>
      <c r="B33" s="39"/>
      <c r="C33" s="38"/>
      <c r="D33" s="90"/>
      <c r="E33" s="90"/>
      <c r="F33" s="90"/>
      <c r="G33" s="90"/>
      <c r="H33" s="90"/>
      <c r="I33" s="90"/>
      <c r="J33" s="90"/>
      <c r="K33" s="90"/>
      <c r="L33" s="55"/>
      <c r="S33" s="38"/>
      <c r="T33" s="38"/>
      <c r="U33" s="38"/>
      <c r="V33" s="38"/>
      <c r="W33" s="38"/>
      <c r="X33" s="38"/>
      <c r="Y33" s="38"/>
      <c r="Z33" s="38"/>
      <c r="AA33" s="38"/>
      <c r="AB33" s="38"/>
      <c r="AC33" s="38"/>
      <c r="AD33" s="38"/>
      <c r="AE33" s="38"/>
    </row>
    <row r="34" s="2" customFormat="1" ht="14.4" customHeight="1">
      <c r="A34" s="38"/>
      <c r="B34" s="39"/>
      <c r="C34" s="38"/>
      <c r="D34" s="38"/>
      <c r="E34" s="38"/>
      <c r="F34" s="43" t="s">
        <v>41</v>
      </c>
      <c r="G34" s="38"/>
      <c r="H34" s="38"/>
      <c r="I34" s="43" t="s">
        <v>40</v>
      </c>
      <c r="J34" s="43" t="s">
        <v>42</v>
      </c>
      <c r="K34" s="38"/>
      <c r="L34" s="55"/>
      <c r="S34" s="38"/>
      <c r="T34" s="38"/>
      <c r="U34" s="38"/>
      <c r="V34" s="38"/>
      <c r="W34" s="38"/>
      <c r="X34" s="38"/>
      <c r="Y34" s="38"/>
      <c r="Z34" s="38"/>
      <c r="AA34" s="38"/>
      <c r="AB34" s="38"/>
      <c r="AC34" s="38"/>
      <c r="AD34" s="38"/>
      <c r="AE34" s="38"/>
    </row>
    <row r="35" s="2" customFormat="1" ht="14.4" customHeight="1">
      <c r="A35" s="38"/>
      <c r="B35" s="39"/>
      <c r="C35" s="38"/>
      <c r="D35" s="134" t="s">
        <v>43</v>
      </c>
      <c r="E35" s="32" t="s">
        <v>44</v>
      </c>
      <c r="F35" s="135">
        <f>ROUND((SUM(BE124:BE162)),  2)</f>
        <v>0</v>
      </c>
      <c r="G35" s="38"/>
      <c r="H35" s="38"/>
      <c r="I35" s="136">
        <v>0.20999999999999999</v>
      </c>
      <c r="J35" s="135">
        <f>ROUND(((SUM(BE124:BE162))*I35),  2)</f>
        <v>0</v>
      </c>
      <c r="K35" s="38"/>
      <c r="L35" s="55"/>
      <c r="S35" s="38"/>
      <c r="T35" s="38"/>
      <c r="U35" s="38"/>
      <c r="V35" s="38"/>
      <c r="W35" s="38"/>
      <c r="X35" s="38"/>
      <c r="Y35" s="38"/>
      <c r="Z35" s="38"/>
      <c r="AA35" s="38"/>
      <c r="AB35" s="38"/>
      <c r="AC35" s="38"/>
      <c r="AD35" s="38"/>
      <c r="AE35" s="38"/>
    </row>
    <row r="36" s="2" customFormat="1" ht="14.4" customHeight="1">
      <c r="A36" s="38"/>
      <c r="B36" s="39"/>
      <c r="C36" s="38"/>
      <c r="D36" s="38"/>
      <c r="E36" s="32" t="s">
        <v>45</v>
      </c>
      <c r="F36" s="135">
        <f>ROUND((SUM(BF124:BF162)),  2)</f>
        <v>0</v>
      </c>
      <c r="G36" s="38"/>
      <c r="H36" s="38"/>
      <c r="I36" s="136">
        <v>0.14999999999999999</v>
      </c>
      <c r="J36" s="135">
        <f>ROUND(((SUM(BF124:BF162))*I36),  2)</f>
        <v>0</v>
      </c>
      <c r="K36" s="38"/>
      <c r="L36" s="55"/>
      <c r="S36" s="38"/>
      <c r="T36" s="38"/>
      <c r="U36" s="38"/>
      <c r="V36" s="38"/>
      <c r="W36" s="38"/>
      <c r="X36" s="38"/>
      <c r="Y36" s="38"/>
      <c r="Z36" s="38"/>
      <c r="AA36" s="38"/>
      <c r="AB36" s="38"/>
      <c r="AC36" s="38"/>
      <c r="AD36" s="38"/>
      <c r="AE36" s="38"/>
    </row>
    <row r="37" hidden="1" s="2" customFormat="1" ht="14.4" customHeight="1">
      <c r="A37" s="38"/>
      <c r="B37" s="39"/>
      <c r="C37" s="38"/>
      <c r="D37" s="38"/>
      <c r="E37" s="32" t="s">
        <v>46</v>
      </c>
      <c r="F37" s="135">
        <f>ROUND((SUM(BG124:BG162)),  2)</f>
        <v>0</v>
      </c>
      <c r="G37" s="38"/>
      <c r="H37" s="38"/>
      <c r="I37" s="136">
        <v>0.20999999999999999</v>
      </c>
      <c r="J37" s="135">
        <f>0</f>
        <v>0</v>
      </c>
      <c r="K37" s="38"/>
      <c r="L37" s="55"/>
      <c r="S37" s="38"/>
      <c r="T37" s="38"/>
      <c r="U37" s="38"/>
      <c r="V37" s="38"/>
      <c r="W37" s="38"/>
      <c r="X37" s="38"/>
      <c r="Y37" s="38"/>
      <c r="Z37" s="38"/>
      <c r="AA37" s="38"/>
      <c r="AB37" s="38"/>
      <c r="AC37" s="38"/>
      <c r="AD37" s="38"/>
      <c r="AE37" s="38"/>
    </row>
    <row r="38" hidden="1" s="2" customFormat="1" ht="14.4" customHeight="1">
      <c r="A38" s="38"/>
      <c r="B38" s="39"/>
      <c r="C38" s="38"/>
      <c r="D38" s="38"/>
      <c r="E38" s="32" t="s">
        <v>47</v>
      </c>
      <c r="F38" s="135">
        <f>ROUND((SUM(BH124:BH162)),  2)</f>
        <v>0</v>
      </c>
      <c r="G38" s="38"/>
      <c r="H38" s="38"/>
      <c r="I38" s="136">
        <v>0.14999999999999999</v>
      </c>
      <c r="J38" s="135">
        <f>0</f>
        <v>0</v>
      </c>
      <c r="K38" s="38"/>
      <c r="L38" s="55"/>
      <c r="S38" s="38"/>
      <c r="T38" s="38"/>
      <c r="U38" s="38"/>
      <c r="V38" s="38"/>
      <c r="W38" s="38"/>
      <c r="X38" s="38"/>
      <c r="Y38" s="38"/>
      <c r="Z38" s="38"/>
      <c r="AA38" s="38"/>
      <c r="AB38" s="38"/>
      <c r="AC38" s="38"/>
      <c r="AD38" s="38"/>
      <c r="AE38" s="38"/>
    </row>
    <row r="39" hidden="1" s="2" customFormat="1" ht="14.4" customHeight="1">
      <c r="A39" s="38"/>
      <c r="B39" s="39"/>
      <c r="C39" s="38"/>
      <c r="D39" s="38"/>
      <c r="E39" s="32" t="s">
        <v>48</v>
      </c>
      <c r="F39" s="135">
        <f>ROUND((SUM(BI124:BI162)),  2)</f>
        <v>0</v>
      </c>
      <c r="G39" s="38"/>
      <c r="H39" s="38"/>
      <c r="I39" s="136">
        <v>0</v>
      </c>
      <c r="J39" s="135">
        <f>0</f>
        <v>0</v>
      </c>
      <c r="K39" s="38"/>
      <c r="L39" s="55"/>
      <c r="S39" s="38"/>
      <c r="T39" s="38"/>
      <c r="U39" s="38"/>
      <c r="V39" s="38"/>
      <c r="W39" s="38"/>
      <c r="X39" s="38"/>
      <c r="Y39" s="38"/>
      <c r="Z39" s="38"/>
      <c r="AA39" s="38"/>
      <c r="AB39" s="38"/>
      <c r="AC39" s="38"/>
      <c r="AD39" s="38"/>
      <c r="AE39" s="38"/>
    </row>
    <row r="40" s="2" customFormat="1" ht="6.96" customHeight="1">
      <c r="A40" s="38"/>
      <c r="B40" s="39"/>
      <c r="C40" s="38"/>
      <c r="D40" s="38"/>
      <c r="E40" s="38"/>
      <c r="F40" s="38"/>
      <c r="G40" s="38"/>
      <c r="H40" s="38"/>
      <c r="I40" s="38"/>
      <c r="J40" s="38"/>
      <c r="K40" s="38"/>
      <c r="L40" s="55"/>
      <c r="S40" s="38"/>
      <c r="T40" s="38"/>
      <c r="U40" s="38"/>
      <c r="V40" s="38"/>
      <c r="W40" s="38"/>
      <c r="X40" s="38"/>
      <c r="Y40" s="38"/>
      <c r="Z40" s="38"/>
      <c r="AA40" s="38"/>
      <c r="AB40" s="38"/>
      <c r="AC40" s="38"/>
      <c r="AD40" s="38"/>
      <c r="AE40" s="38"/>
    </row>
    <row r="41" s="2" customFormat="1" ht="25.44" customHeight="1">
      <c r="A41" s="38"/>
      <c r="B41" s="39"/>
      <c r="C41" s="137"/>
      <c r="D41" s="138" t="s">
        <v>49</v>
      </c>
      <c r="E41" s="81"/>
      <c r="F41" s="81"/>
      <c r="G41" s="139" t="s">
        <v>50</v>
      </c>
      <c r="H41" s="140" t="s">
        <v>51</v>
      </c>
      <c r="I41" s="81"/>
      <c r="J41" s="141">
        <f>SUM(J32:J39)</f>
        <v>0</v>
      </c>
      <c r="K41" s="142"/>
      <c r="L41" s="55"/>
      <c r="S41" s="38"/>
      <c r="T41" s="38"/>
      <c r="U41" s="38"/>
      <c r="V41" s="38"/>
      <c r="W41" s="38"/>
      <c r="X41" s="38"/>
      <c r="Y41" s="38"/>
      <c r="Z41" s="38"/>
      <c r="AA41" s="38"/>
      <c r="AB41" s="38"/>
      <c r="AC41" s="38"/>
      <c r="AD41" s="38"/>
      <c r="AE41" s="38"/>
    </row>
    <row r="42" s="2" customFormat="1" ht="14.4" customHeight="1">
      <c r="A42" s="38"/>
      <c r="B42" s="39"/>
      <c r="C42" s="38"/>
      <c r="D42" s="38"/>
      <c r="E42" s="38"/>
      <c r="F42" s="38"/>
      <c r="G42" s="38"/>
      <c r="H42" s="38"/>
      <c r="I42" s="38"/>
      <c r="J42" s="38"/>
      <c r="K42" s="38"/>
      <c r="L42" s="55"/>
      <c r="S42" s="38"/>
      <c r="T42" s="38"/>
      <c r="U42" s="38"/>
      <c r="V42" s="38"/>
      <c r="W42" s="38"/>
      <c r="X42" s="38"/>
      <c r="Y42" s="38"/>
      <c r="Z42" s="38"/>
      <c r="AA42" s="38"/>
      <c r="AB42" s="38"/>
      <c r="AC42" s="38"/>
      <c r="AD42" s="38"/>
      <c r="AE42" s="38"/>
    </row>
    <row r="43" s="1" customFormat="1" ht="14.4" customHeight="1">
      <c r="B43" s="22"/>
      <c r="L43" s="22"/>
    </row>
    <row r="44" s="1" customFormat="1" ht="14.4" customHeight="1">
      <c r="B44" s="22"/>
      <c r="L44" s="22"/>
    </row>
    <row r="45" s="1" customFormat="1" ht="14.4" customHeight="1">
      <c r="B45" s="22"/>
      <c r="L45" s="22"/>
    </row>
    <row r="46" s="1" customFormat="1" ht="14.4" customHeight="1">
      <c r="B46" s="22"/>
      <c r="L46" s="22"/>
    </row>
    <row r="47" s="1" customFormat="1" ht="14.4" customHeight="1">
      <c r="B47" s="22"/>
      <c r="L47" s="22"/>
    </row>
    <row r="48" s="1" customFormat="1" ht="14.4" customHeight="1">
      <c r="B48" s="22"/>
      <c r="L48" s="22"/>
    </row>
    <row r="49" s="1" customFormat="1" ht="14.4" customHeight="1">
      <c r="B49" s="22"/>
      <c r="L49" s="22"/>
    </row>
    <row r="50" s="2" customFormat="1" ht="14.4" customHeight="1">
      <c r="B50" s="55"/>
      <c r="D50" s="56" t="s">
        <v>52</v>
      </c>
      <c r="E50" s="57"/>
      <c r="F50" s="57"/>
      <c r="G50" s="56" t="s">
        <v>53</v>
      </c>
      <c r="H50" s="57"/>
      <c r="I50" s="57"/>
      <c r="J50" s="57"/>
      <c r="K50" s="57"/>
      <c r="L50" s="55"/>
    </row>
    <row r="51">
      <c r="B51" s="22"/>
      <c r="L51" s="22"/>
    </row>
    <row r="52">
      <c r="B52" s="22"/>
      <c r="L52" s="22"/>
    </row>
    <row r="53">
      <c r="B53" s="22"/>
      <c r="L53" s="22"/>
    </row>
    <row r="54">
      <c r="B54" s="22"/>
      <c r="L54" s="22"/>
    </row>
    <row r="55">
      <c r="B55" s="22"/>
      <c r="L55" s="22"/>
    </row>
    <row r="56">
      <c r="B56" s="22"/>
      <c r="L56" s="22"/>
    </row>
    <row r="57">
      <c r="B57" s="22"/>
      <c r="L57" s="22"/>
    </row>
    <row r="58">
      <c r="B58" s="22"/>
      <c r="L58" s="22"/>
    </row>
    <row r="59">
      <c r="B59" s="22"/>
      <c r="L59" s="22"/>
    </row>
    <row r="60">
      <c r="B60" s="22"/>
      <c r="L60" s="22"/>
    </row>
    <row r="61" s="2" customFormat="1">
      <c r="A61" s="38"/>
      <c r="B61" s="39"/>
      <c r="C61" s="38"/>
      <c r="D61" s="58" t="s">
        <v>54</v>
      </c>
      <c r="E61" s="41"/>
      <c r="F61" s="143" t="s">
        <v>55</v>
      </c>
      <c r="G61" s="58" t="s">
        <v>54</v>
      </c>
      <c r="H61" s="41"/>
      <c r="I61" s="41"/>
      <c r="J61" s="144" t="s">
        <v>55</v>
      </c>
      <c r="K61" s="41"/>
      <c r="L61" s="55"/>
      <c r="S61" s="38"/>
      <c r="T61" s="38"/>
      <c r="U61" s="38"/>
      <c r="V61" s="38"/>
      <c r="W61" s="38"/>
      <c r="X61" s="38"/>
      <c r="Y61" s="38"/>
      <c r="Z61" s="38"/>
      <c r="AA61" s="38"/>
      <c r="AB61" s="38"/>
      <c r="AC61" s="38"/>
      <c r="AD61" s="38"/>
      <c r="AE61" s="38"/>
    </row>
    <row r="62">
      <c r="B62" s="22"/>
      <c r="L62" s="22"/>
    </row>
    <row r="63">
      <c r="B63" s="22"/>
      <c r="L63" s="22"/>
    </row>
    <row r="64">
      <c r="B64" s="22"/>
      <c r="L64" s="22"/>
    </row>
    <row r="65" s="2" customFormat="1">
      <c r="A65" s="38"/>
      <c r="B65" s="39"/>
      <c r="C65" s="38"/>
      <c r="D65" s="56" t="s">
        <v>56</v>
      </c>
      <c r="E65" s="59"/>
      <c r="F65" s="59"/>
      <c r="G65" s="56" t="s">
        <v>57</v>
      </c>
      <c r="H65" s="59"/>
      <c r="I65" s="59"/>
      <c r="J65" s="59"/>
      <c r="K65" s="59"/>
      <c r="L65" s="55"/>
      <c r="S65" s="38"/>
      <c r="T65" s="38"/>
      <c r="U65" s="38"/>
      <c r="V65" s="38"/>
      <c r="W65" s="38"/>
      <c r="X65" s="38"/>
      <c r="Y65" s="38"/>
      <c r="Z65" s="38"/>
      <c r="AA65" s="38"/>
      <c r="AB65" s="38"/>
      <c r="AC65" s="38"/>
      <c r="AD65" s="38"/>
      <c r="AE65" s="38"/>
    </row>
    <row r="66">
      <c r="B66" s="22"/>
      <c r="L66" s="22"/>
    </row>
    <row r="67">
      <c r="B67" s="22"/>
      <c r="L67" s="22"/>
    </row>
    <row r="68">
      <c r="B68" s="22"/>
      <c r="L68" s="22"/>
    </row>
    <row r="69">
      <c r="B69" s="22"/>
      <c r="L69" s="22"/>
    </row>
    <row r="70">
      <c r="B70" s="22"/>
      <c r="L70" s="22"/>
    </row>
    <row r="71">
      <c r="B71" s="22"/>
      <c r="L71" s="22"/>
    </row>
    <row r="72">
      <c r="B72" s="22"/>
      <c r="L72" s="22"/>
    </row>
    <row r="73">
      <c r="B73" s="22"/>
      <c r="L73" s="22"/>
    </row>
    <row r="74">
      <c r="B74" s="22"/>
      <c r="L74" s="22"/>
    </row>
    <row r="75">
      <c r="B75" s="22"/>
      <c r="L75" s="22"/>
    </row>
    <row r="76" s="2" customFormat="1">
      <c r="A76" s="38"/>
      <c r="B76" s="39"/>
      <c r="C76" s="38"/>
      <c r="D76" s="58" t="s">
        <v>54</v>
      </c>
      <c r="E76" s="41"/>
      <c r="F76" s="143" t="s">
        <v>55</v>
      </c>
      <c r="G76" s="58" t="s">
        <v>54</v>
      </c>
      <c r="H76" s="41"/>
      <c r="I76" s="41"/>
      <c r="J76" s="144" t="s">
        <v>55</v>
      </c>
      <c r="K76" s="41"/>
      <c r="L76" s="55"/>
      <c r="S76" s="38"/>
      <c r="T76" s="38"/>
      <c r="U76" s="38"/>
      <c r="V76" s="38"/>
      <c r="W76" s="38"/>
      <c r="X76" s="38"/>
      <c r="Y76" s="38"/>
      <c r="Z76" s="38"/>
      <c r="AA76" s="38"/>
      <c r="AB76" s="38"/>
      <c r="AC76" s="38"/>
      <c r="AD76" s="38"/>
      <c r="AE76" s="38"/>
    </row>
    <row r="77" s="2" customFormat="1" ht="14.4" customHeight="1">
      <c r="A77" s="38"/>
      <c r="B77" s="60"/>
      <c r="C77" s="61"/>
      <c r="D77" s="61"/>
      <c r="E77" s="61"/>
      <c r="F77" s="61"/>
      <c r="G77" s="61"/>
      <c r="H77" s="61"/>
      <c r="I77" s="61"/>
      <c r="J77" s="61"/>
      <c r="K77" s="61"/>
      <c r="L77" s="55"/>
      <c r="S77" s="38"/>
      <c r="T77" s="38"/>
      <c r="U77" s="38"/>
      <c r="V77" s="38"/>
      <c r="W77" s="38"/>
      <c r="X77" s="38"/>
      <c r="Y77" s="38"/>
      <c r="Z77" s="38"/>
      <c r="AA77" s="38"/>
      <c r="AB77" s="38"/>
      <c r="AC77" s="38"/>
      <c r="AD77" s="38"/>
      <c r="AE77" s="38"/>
    </row>
    <row r="81" s="2" customFormat="1" ht="6.96" customHeight="1">
      <c r="A81" s="38"/>
      <c r="B81" s="62"/>
      <c r="C81" s="63"/>
      <c r="D81" s="63"/>
      <c r="E81" s="63"/>
      <c r="F81" s="63"/>
      <c r="G81" s="63"/>
      <c r="H81" s="63"/>
      <c r="I81" s="63"/>
      <c r="J81" s="63"/>
      <c r="K81" s="63"/>
      <c r="L81" s="55"/>
      <c r="S81" s="38"/>
      <c r="T81" s="38"/>
      <c r="U81" s="38"/>
      <c r="V81" s="38"/>
      <c r="W81" s="38"/>
      <c r="X81" s="38"/>
      <c r="Y81" s="38"/>
      <c r="Z81" s="38"/>
      <c r="AA81" s="38"/>
      <c r="AB81" s="38"/>
      <c r="AC81" s="38"/>
      <c r="AD81" s="38"/>
      <c r="AE81" s="38"/>
    </row>
    <row r="82" s="2" customFormat="1" ht="24.96" customHeight="1">
      <c r="A82" s="38"/>
      <c r="B82" s="39"/>
      <c r="C82" s="23" t="s">
        <v>176</v>
      </c>
      <c r="D82" s="38"/>
      <c r="E82" s="38"/>
      <c r="F82" s="38"/>
      <c r="G82" s="38"/>
      <c r="H82" s="38"/>
      <c r="I82" s="38"/>
      <c r="J82" s="38"/>
      <c r="K82" s="38"/>
      <c r="L82" s="55"/>
      <c r="S82" s="38"/>
      <c r="T82" s="38"/>
      <c r="U82" s="38"/>
      <c r="V82" s="38"/>
      <c r="W82" s="38"/>
      <c r="X82" s="38"/>
      <c r="Y82" s="38"/>
      <c r="Z82" s="38"/>
      <c r="AA82" s="38"/>
      <c r="AB82" s="38"/>
      <c r="AC82" s="38"/>
      <c r="AD82" s="38"/>
      <c r="AE82" s="38"/>
    </row>
    <row r="83" s="2" customFormat="1" ht="6.96" customHeight="1">
      <c r="A83" s="38"/>
      <c r="B83" s="39"/>
      <c r="C83" s="38"/>
      <c r="D83" s="38"/>
      <c r="E83" s="38"/>
      <c r="F83" s="38"/>
      <c r="G83" s="38"/>
      <c r="H83" s="38"/>
      <c r="I83" s="38"/>
      <c r="J83" s="38"/>
      <c r="K83" s="38"/>
      <c r="L83" s="55"/>
      <c r="S83" s="38"/>
      <c r="T83" s="38"/>
      <c r="U83" s="38"/>
      <c r="V83" s="38"/>
      <c r="W83" s="38"/>
      <c r="X83" s="38"/>
      <c r="Y83" s="38"/>
      <c r="Z83" s="38"/>
      <c r="AA83" s="38"/>
      <c r="AB83" s="38"/>
      <c r="AC83" s="38"/>
      <c r="AD83" s="38"/>
      <c r="AE83" s="38"/>
    </row>
    <row r="84" s="2" customFormat="1" ht="12" customHeight="1">
      <c r="A84" s="38"/>
      <c r="B84" s="39"/>
      <c r="C84" s="32" t="s">
        <v>15</v>
      </c>
      <c r="D84" s="38"/>
      <c r="E84" s="38"/>
      <c r="F84" s="38"/>
      <c r="G84" s="38"/>
      <c r="H84" s="38"/>
      <c r="I84" s="38"/>
      <c r="J84" s="38"/>
      <c r="K84" s="38"/>
      <c r="L84" s="55"/>
      <c r="S84" s="38"/>
      <c r="T84" s="38"/>
      <c r="U84" s="38"/>
      <c r="V84" s="38"/>
      <c r="W84" s="38"/>
      <c r="X84" s="38"/>
      <c r="Y84" s="38"/>
      <c r="Z84" s="38"/>
      <c r="AA84" s="38"/>
      <c r="AB84" s="38"/>
      <c r="AC84" s="38"/>
      <c r="AD84" s="38"/>
      <c r="AE84" s="38"/>
    </row>
    <row r="85" s="2" customFormat="1" ht="16.5" customHeight="1">
      <c r="A85" s="38"/>
      <c r="B85" s="39"/>
      <c r="C85" s="38"/>
      <c r="D85" s="38"/>
      <c r="E85" s="129" t="str">
        <f>E7</f>
        <v>SN Žireč</v>
      </c>
      <c r="F85" s="32"/>
      <c r="G85" s="32"/>
      <c r="H85" s="32"/>
      <c r="I85" s="38"/>
      <c r="J85" s="38"/>
      <c r="K85" s="38"/>
      <c r="L85" s="55"/>
      <c r="S85" s="38"/>
      <c r="T85" s="38"/>
      <c r="U85" s="38"/>
      <c r="V85" s="38"/>
      <c r="W85" s="38"/>
      <c r="X85" s="38"/>
      <c r="Y85" s="38"/>
      <c r="Z85" s="38"/>
      <c r="AA85" s="38"/>
      <c r="AB85" s="38"/>
      <c r="AC85" s="38"/>
      <c r="AD85" s="38"/>
      <c r="AE85" s="38"/>
    </row>
    <row r="86" s="1" customFormat="1" ht="12" customHeight="1">
      <c r="B86" s="22"/>
      <c r="C86" s="32" t="s">
        <v>171</v>
      </c>
      <c r="L86" s="22"/>
    </row>
    <row r="87" s="2" customFormat="1" ht="16.5" customHeight="1">
      <c r="A87" s="38"/>
      <c r="B87" s="39"/>
      <c r="C87" s="38"/>
      <c r="D87" s="38"/>
      <c r="E87" s="129" t="s">
        <v>1232</v>
      </c>
      <c r="F87" s="38"/>
      <c r="G87" s="38"/>
      <c r="H87" s="38"/>
      <c r="I87" s="38"/>
      <c r="J87" s="38"/>
      <c r="K87" s="38"/>
      <c r="L87" s="55"/>
      <c r="S87" s="38"/>
      <c r="T87" s="38"/>
      <c r="U87" s="38"/>
      <c r="V87" s="38"/>
      <c r="W87" s="38"/>
      <c r="X87" s="38"/>
      <c r="Y87" s="38"/>
      <c r="Z87" s="38"/>
      <c r="AA87" s="38"/>
      <c r="AB87" s="38"/>
      <c r="AC87" s="38"/>
      <c r="AD87" s="38"/>
      <c r="AE87" s="38"/>
    </row>
    <row r="88" s="2" customFormat="1" ht="12" customHeight="1">
      <c r="A88" s="38"/>
      <c r="B88" s="39"/>
      <c r="C88" s="32" t="s">
        <v>173</v>
      </c>
      <c r="D88" s="38"/>
      <c r="E88" s="38"/>
      <c r="F88" s="38"/>
      <c r="G88" s="38"/>
      <c r="H88" s="38"/>
      <c r="I88" s="38"/>
      <c r="J88" s="38"/>
      <c r="K88" s="38"/>
      <c r="L88" s="55"/>
      <c r="S88" s="38"/>
      <c r="T88" s="38"/>
      <c r="U88" s="38"/>
      <c r="V88" s="38"/>
      <c r="W88" s="38"/>
      <c r="X88" s="38"/>
      <c r="Y88" s="38"/>
      <c r="Z88" s="38"/>
      <c r="AA88" s="38"/>
      <c r="AB88" s="38"/>
      <c r="AC88" s="38"/>
      <c r="AD88" s="38"/>
      <c r="AE88" s="38"/>
    </row>
    <row r="89" s="2" customFormat="1" ht="16.5" customHeight="1">
      <c r="A89" s="38"/>
      <c r="B89" s="39"/>
      <c r="C89" s="38"/>
      <c r="D89" s="38"/>
      <c r="E89" s="67" t="str">
        <f>E11</f>
        <v>SO 05.2 - Obnova odvodnění v místě boční hráze</v>
      </c>
      <c r="F89" s="38"/>
      <c r="G89" s="38"/>
      <c r="H89" s="38"/>
      <c r="I89" s="38"/>
      <c r="J89" s="38"/>
      <c r="K89" s="38"/>
      <c r="L89" s="55"/>
      <c r="S89" s="38"/>
      <c r="T89" s="38"/>
      <c r="U89" s="38"/>
      <c r="V89" s="38"/>
      <c r="W89" s="38"/>
      <c r="X89" s="38"/>
      <c r="Y89" s="38"/>
      <c r="Z89" s="38"/>
      <c r="AA89" s="38"/>
      <c r="AB89" s="38"/>
      <c r="AC89" s="38"/>
      <c r="AD89" s="38"/>
      <c r="AE89" s="38"/>
    </row>
    <row r="90" s="2" customFormat="1" ht="6.96" customHeight="1">
      <c r="A90" s="38"/>
      <c r="B90" s="39"/>
      <c r="C90" s="38"/>
      <c r="D90" s="38"/>
      <c r="E90" s="38"/>
      <c r="F90" s="38"/>
      <c r="G90" s="38"/>
      <c r="H90" s="38"/>
      <c r="I90" s="38"/>
      <c r="J90" s="38"/>
      <c r="K90" s="38"/>
      <c r="L90" s="55"/>
      <c r="S90" s="38"/>
      <c r="T90" s="38"/>
      <c r="U90" s="38"/>
      <c r="V90" s="38"/>
      <c r="W90" s="38"/>
      <c r="X90" s="38"/>
      <c r="Y90" s="38"/>
      <c r="Z90" s="38"/>
      <c r="AA90" s="38"/>
      <c r="AB90" s="38"/>
      <c r="AC90" s="38"/>
      <c r="AD90" s="38"/>
      <c r="AE90" s="38"/>
    </row>
    <row r="91" s="2" customFormat="1" ht="12" customHeight="1">
      <c r="A91" s="38"/>
      <c r="B91" s="39"/>
      <c r="C91" s="32" t="s">
        <v>19</v>
      </c>
      <c r="D91" s="38"/>
      <c r="E91" s="38"/>
      <c r="F91" s="27" t="str">
        <f>F14</f>
        <v xml:space="preserve"> </v>
      </c>
      <c r="G91" s="38"/>
      <c r="H91" s="38"/>
      <c r="I91" s="32" t="s">
        <v>21</v>
      </c>
      <c r="J91" s="69" t="str">
        <f>IF(J14="","",J14)</f>
        <v>17. 12. 2018</v>
      </c>
      <c r="K91" s="38"/>
      <c r="L91" s="55"/>
      <c r="S91" s="38"/>
      <c r="T91" s="38"/>
      <c r="U91" s="38"/>
      <c r="V91" s="38"/>
      <c r="W91" s="38"/>
      <c r="X91" s="38"/>
      <c r="Y91" s="38"/>
      <c r="Z91" s="38"/>
      <c r="AA91" s="38"/>
      <c r="AB91" s="38"/>
      <c r="AC91" s="38"/>
      <c r="AD91" s="38"/>
      <c r="AE91" s="38"/>
    </row>
    <row r="92" s="2" customFormat="1" ht="6.96" customHeight="1">
      <c r="A92" s="38"/>
      <c r="B92" s="39"/>
      <c r="C92" s="38"/>
      <c r="D92" s="38"/>
      <c r="E92" s="38"/>
      <c r="F92" s="38"/>
      <c r="G92" s="38"/>
      <c r="H92" s="38"/>
      <c r="I92" s="38"/>
      <c r="J92" s="38"/>
      <c r="K92" s="38"/>
      <c r="L92" s="55"/>
      <c r="S92" s="38"/>
      <c r="T92" s="38"/>
      <c r="U92" s="38"/>
      <c r="V92" s="38"/>
      <c r="W92" s="38"/>
      <c r="X92" s="38"/>
      <c r="Y92" s="38"/>
      <c r="Z92" s="38"/>
      <c r="AA92" s="38"/>
      <c r="AB92" s="38"/>
      <c r="AC92" s="38"/>
      <c r="AD92" s="38"/>
      <c r="AE92" s="38"/>
    </row>
    <row r="93" s="2" customFormat="1" ht="25.65" customHeight="1">
      <c r="A93" s="38"/>
      <c r="B93" s="39"/>
      <c r="C93" s="32" t="s">
        <v>23</v>
      </c>
      <c r="D93" s="38"/>
      <c r="E93" s="38"/>
      <c r="F93" s="27" t="str">
        <f>E17</f>
        <v>Povodí Labe, státní podnik</v>
      </c>
      <c r="G93" s="38"/>
      <c r="H93" s="38"/>
      <c r="I93" s="32" t="s">
        <v>31</v>
      </c>
      <c r="J93" s="36" t="str">
        <f>E23</f>
        <v>Sweco Hydroprojekt a.s.</v>
      </c>
      <c r="K93" s="38"/>
      <c r="L93" s="55"/>
      <c r="S93" s="38"/>
      <c r="T93" s="38"/>
      <c r="U93" s="38"/>
      <c r="V93" s="38"/>
      <c r="W93" s="38"/>
      <c r="X93" s="38"/>
      <c r="Y93" s="38"/>
      <c r="Z93" s="38"/>
      <c r="AA93" s="38"/>
      <c r="AB93" s="38"/>
      <c r="AC93" s="38"/>
      <c r="AD93" s="38"/>
      <c r="AE93" s="38"/>
    </row>
    <row r="94" s="2" customFormat="1" ht="15.15" customHeight="1">
      <c r="A94" s="38"/>
      <c r="B94" s="39"/>
      <c r="C94" s="32" t="s">
        <v>29</v>
      </c>
      <c r="D94" s="38"/>
      <c r="E94" s="38"/>
      <c r="F94" s="27" t="str">
        <f>IF(E20="","",E20)</f>
        <v>Vyplň údaj</v>
      </c>
      <c r="G94" s="38"/>
      <c r="H94" s="38"/>
      <c r="I94" s="32" t="s">
        <v>36</v>
      </c>
      <c r="J94" s="36" t="str">
        <f>E26</f>
        <v xml:space="preserve"> </v>
      </c>
      <c r="K94" s="38"/>
      <c r="L94" s="55"/>
      <c r="S94" s="38"/>
      <c r="T94" s="38"/>
      <c r="U94" s="38"/>
      <c r="V94" s="38"/>
      <c r="W94" s="38"/>
      <c r="X94" s="38"/>
      <c r="Y94" s="38"/>
      <c r="Z94" s="38"/>
      <c r="AA94" s="38"/>
      <c r="AB94" s="38"/>
      <c r="AC94" s="38"/>
      <c r="AD94" s="38"/>
      <c r="AE94" s="38"/>
    </row>
    <row r="95" s="2" customFormat="1" ht="10.32" customHeight="1">
      <c r="A95" s="38"/>
      <c r="B95" s="39"/>
      <c r="C95" s="38"/>
      <c r="D95" s="38"/>
      <c r="E95" s="38"/>
      <c r="F95" s="38"/>
      <c r="G95" s="38"/>
      <c r="H95" s="38"/>
      <c r="I95" s="38"/>
      <c r="J95" s="38"/>
      <c r="K95" s="38"/>
      <c r="L95" s="55"/>
      <c r="S95" s="38"/>
      <c r="T95" s="38"/>
      <c r="U95" s="38"/>
      <c r="V95" s="38"/>
      <c r="W95" s="38"/>
      <c r="X95" s="38"/>
      <c r="Y95" s="38"/>
      <c r="Z95" s="38"/>
      <c r="AA95" s="38"/>
      <c r="AB95" s="38"/>
      <c r="AC95" s="38"/>
      <c r="AD95" s="38"/>
      <c r="AE95" s="38"/>
    </row>
    <row r="96" s="2" customFormat="1" ht="29.28" customHeight="1">
      <c r="A96" s="38"/>
      <c r="B96" s="39"/>
      <c r="C96" s="145" t="s">
        <v>177</v>
      </c>
      <c r="D96" s="137"/>
      <c r="E96" s="137"/>
      <c r="F96" s="137"/>
      <c r="G96" s="137"/>
      <c r="H96" s="137"/>
      <c r="I96" s="137"/>
      <c r="J96" s="146" t="s">
        <v>178</v>
      </c>
      <c r="K96" s="137"/>
      <c r="L96" s="55"/>
      <c r="S96" s="38"/>
      <c r="T96" s="38"/>
      <c r="U96" s="38"/>
      <c r="V96" s="38"/>
      <c r="W96" s="38"/>
      <c r="X96" s="38"/>
      <c r="Y96" s="38"/>
      <c r="Z96" s="38"/>
      <c r="AA96" s="38"/>
      <c r="AB96" s="38"/>
      <c r="AC96" s="38"/>
      <c r="AD96" s="38"/>
      <c r="AE96" s="38"/>
    </row>
    <row r="97" s="2" customFormat="1" ht="10.32" customHeight="1">
      <c r="A97" s="38"/>
      <c r="B97" s="39"/>
      <c r="C97" s="38"/>
      <c r="D97" s="38"/>
      <c r="E97" s="38"/>
      <c r="F97" s="38"/>
      <c r="G97" s="38"/>
      <c r="H97" s="38"/>
      <c r="I97" s="38"/>
      <c r="J97" s="38"/>
      <c r="K97" s="38"/>
      <c r="L97" s="55"/>
      <c r="S97" s="38"/>
      <c r="T97" s="38"/>
      <c r="U97" s="38"/>
      <c r="V97" s="38"/>
      <c r="W97" s="38"/>
      <c r="X97" s="38"/>
      <c r="Y97" s="38"/>
      <c r="Z97" s="38"/>
      <c r="AA97" s="38"/>
      <c r="AB97" s="38"/>
      <c r="AC97" s="38"/>
      <c r="AD97" s="38"/>
      <c r="AE97" s="38"/>
    </row>
    <row r="98" s="2" customFormat="1" ht="22.8" customHeight="1">
      <c r="A98" s="38"/>
      <c r="B98" s="39"/>
      <c r="C98" s="147" t="s">
        <v>179</v>
      </c>
      <c r="D98" s="38"/>
      <c r="E98" s="38"/>
      <c r="F98" s="38"/>
      <c r="G98" s="38"/>
      <c r="H98" s="38"/>
      <c r="I98" s="38"/>
      <c r="J98" s="96">
        <f>J124</f>
        <v>0</v>
      </c>
      <c r="K98" s="38"/>
      <c r="L98" s="55"/>
      <c r="S98" s="38"/>
      <c r="T98" s="38"/>
      <c r="U98" s="38"/>
      <c r="V98" s="38"/>
      <c r="W98" s="38"/>
      <c r="X98" s="38"/>
      <c r="Y98" s="38"/>
      <c r="Z98" s="38"/>
      <c r="AA98" s="38"/>
      <c r="AB98" s="38"/>
      <c r="AC98" s="38"/>
      <c r="AD98" s="38"/>
      <c r="AE98" s="38"/>
      <c r="AU98" s="19" t="s">
        <v>180</v>
      </c>
    </row>
    <row r="99" s="9" customFormat="1" ht="24.96" customHeight="1">
      <c r="A99" s="9"/>
      <c r="B99" s="148"/>
      <c r="C99" s="9"/>
      <c r="D99" s="149" t="s">
        <v>181</v>
      </c>
      <c r="E99" s="150"/>
      <c r="F99" s="150"/>
      <c r="G99" s="150"/>
      <c r="H99" s="150"/>
      <c r="I99" s="150"/>
      <c r="J99" s="151">
        <f>J125</f>
        <v>0</v>
      </c>
      <c r="K99" s="9"/>
      <c r="L99" s="148"/>
      <c r="S99" s="9"/>
      <c r="T99" s="9"/>
      <c r="U99" s="9"/>
      <c r="V99" s="9"/>
      <c r="W99" s="9"/>
      <c r="X99" s="9"/>
      <c r="Y99" s="9"/>
      <c r="Z99" s="9"/>
      <c r="AA99" s="9"/>
      <c r="AB99" s="9"/>
      <c r="AC99" s="9"/>
      <c r="AD99" s="9"/>
      <c r="AE99" s="9"/>
    </row>
    <row r="100" s="10" customFormat="1" ht="19.92" customHeight="1">
      <c r="A100" s="10"/>
      <c r="B100" s="152"/>
      <c r="C100" s="10"/>
      <c r="D100" s="153" t="s">
        <v>182</v>
      </c>
      <c r="E100" s="154"/>
      <c r="F100" s="154"/>
      <c r="G100" s="154"/>
      <c r="H100" s="154"/>
      <c r="I100" s="154"/>
      <c r="J100" s="155">
        <f>J126</f>
        <v>0</v>
      </c>
      <c r="K100" s="10"/>
      <c r="L100" s="152"/>
      <c r="S100" s="10"/>
      <c r="T100" s="10"/>
      <c r="U100" s="10"/>
      <c r="V100" s="10"/>
      <c r="W100" s="10"/>
      <c r="X100" s="10"/>
      <c r="Y100" s="10"/>
      <c r="Z100" s="10"/>
      <c r="AA100" s="10"/>
      <c r="AB100" s="10"/>
      <c r="AC100" s="10"/>
      <c r="AD100" s="10"/>
      <c r="AE100" s="10"/>
    </row>
    <row r="101" s="10" customFormat="1" ht="19.92" customHeight="1">
      <c r="A101" s="10"/>
      <c r="B101" s="152"/>
      <c r="C101" s="10"/>
      <c r="D101" s="153" t="s">
        <v>183</v>
      </c>
      <c r="E101" s="154"/>
      <c r="F101" s="154"/>
      <c r="G101" s="154"/>
      <c r="H101" s="154"/>
      <c r="I101" s="154"/>
      <c r="J101" s="155">
        <f>J155</f>
        <v>0</v>
      </c>
      <c r="K101" s="10"/>
      <c r="L101" s="152"/>
      <c r="S101" s="10"/>
      <c r="T101" s="10"/>
      <c r="U101" s="10"/>
      <c r="V101" s="10"/>
      <c r="W101" s="10"/>
      <c r="X101" s="10"/>
      <c r="Y101" s="10"/>
      <c r="Z101" s="10"/>
      <c r="AA101" s="10"/>
      <c r="AB101" s="10"/>
      <c r="AC101" s="10"/>
      <c r="AD101" s="10"/>
      <c r="AE101" s="10"/>
    </row>
    <row r="102" s="10" customFormat="1" ht="19.92" customHeight="1">
      <c r="A102" s="10"/>
      <c r="B102" s="152"/>
      <c r="C102" s="10"/>
      <c r="D102" s="153" t="s">
        <v>188</v>
      </c>
      <c r="E102" s="154"/>
      <c r="F102" s="154"/>
      <c r="G102" s="154"/>
      <c r="H102" s="154"/>
      <c r="I102" s="154"/>
      <c r="J102" s="155">
        <f>J160</f>
        <v>0</v>
      </c>
      <c r="K102" s="10"/>
      <c r="L102" s="152"/>
      <c r="S102" s="10"/>
      <c r="T102" s="10"/>
      <c r="U102" s="10"/>
      <c r="V102" s="10"/>
      <c r="W102" s="10"/>
      <c r="X102" s="10"/>
      <c r="Y102" s="10"/>
      <c r="Z102" s="10"/>
      <c r="AA102" s="10"/>
      <c r="AB102" s="10"/>
      <c r="AC102" s="10"/>
      <c r="AD102" s="10"/>
      <c r="AE102" s="10"/>
    </row>
    <row r="103" s="2" customFormat="1" ht="21.84" customHeight="1">
      <c r="A103" s="38"/>
      <c r="B103" s="39"/>
      <c r="C103" s="38"/>
      <c r="D103" s="38"/>
      <c r="E103" s="38"/>
      <c r="F103" s="38"/>
      <c r="G103" s="38"/>
      <c r="H103" s="38"/>
      <c r="I103" s="38"/>
      <c r="J103" s="38"/>
      <c r="K103" s="38"/>
      <c r="L103" s="55"/>
      <c r="S103" s="38"/>
      <c r="T103" s="38"/>
      <c r="U103" s="38"/>
      <c r="V103" s="38"/>
      <c r="W103" s="38"/>
      <c r="X103" s="38"/>
      <c r="Y103" s="38"/>
      <c r="Z103" s="38"/>
      <c r="AA103" s="38"/>
      <c r="AB103" s="38"/>
      <c r="AC103" s="38"/>
      <c r="AD103" s="38"/>
      <c r="AE103" s="38"/>
    </row>
    <row r="104" s="2" customFormat="1" ht="6.96" customHeight="1">
      <c r="A104" s="38"/>
      <c r="B104" s="60"/>
      <c r="C104" s="61"/>
      <c r="D104" s="61"/>
      <c r="E104" s="61"/>
      <c r="F104" s="61"/>
      <c r="G104" s="61"/>
      <c r="H104" s="61"/>
      <c r="I104" s="61"/>
      <c r="J104" s="61"/>
      <c r="K104" s="61"/>
      <c r="L104" s="55"/>
      <c r="S104" s="38"/>
      <c r="T104" s="38"/>
      <c r="U104" s="38"/>
      <c r="V104" s="38"/>
      <c r="W104" s="38"/>
      <c r="X104" s="38"/>
      <c r="Y104" s="38"/>
      <c r="Z104" s="38"/>
      <c r="AA104" s="38"/>
      <c r="AB104" s="38"/>
      <c r="AC104" s="38"/>
      <c r="AD104" s="38"/>
      <c r="AE104" s="38"/>
    </row>
    <row r="108" s="2" customFormat="1" ht="6.96" customHeight="1">
      <c r="A108" s="38"/>
      <c r="B108" s="62"/>
      <c r="C108" s="63"/>
      <c r="D108" s="63"/>
      <c r="E108" s="63"/>
      <c r="F108" s="63"/>
      <c r="G108" s="63"/>
      <c r="H108" s="63"/>
      <c r="I108" s="63"/>
      <c r="J108" s="63"/>
      <c r="K108" s="63"/>
      <c r="L108" s="55"/>
      <c r="S108" s="38"/>
      <c r="T108" s="38"/>
      <c r="U108" s="38"/>
      <c r="V108" s="38"/>
      <c r="W108" s="38"/>
      <c r="X108" s="38"/>
      <c r="Y108" s="38"/>
      <c r="Z108" s="38"/>
      <c r="AA108" s="38"/>
      <c r="AB108" s="38"/>
      <c r="AC108" s="38"/>
      <c r="AD108" s="38"/>
      <c r="AE108" s="38"/>
    </row>
    <row r="109" s="2" customFormat="1" ht="24.96" customHeight="1">
      <c r="A109" s="38"/>
      <c r="B109" s="39"/>
      <c r="C109" s="23" t="s">
        <v>190</v>
      </c>
      <c r="D109" s="38"/>
      <c r="E109" s="38"/>
      <c r="F109" s="38"/>
      <c r="G109" s="38"/>
      <c r="H109" s="38"/>
      <c r="I109" s="38"/>
      <c r="J109" s="38"/>
      <c r="K109" s="38"/>
      <c r="L109" s="55"/>
      <c r="S109" s="38"/>
      <c r="T109" s="38"/>
      <c r="U109" s="38"/>
      <c r="V109" s="38"/>
      <c r="W109" s="38"/>
      <c r="X109" s="38"/>
      <c r="Y109" s="38"/>
      <c r="Z109" s="38"/>
      <c r="AA109" s="38"/>
      <c r="AB109" s="38"/>
      <c r="AC109" s="38"/>
      <c r="AD109" s="38"/>
      <c r="AE109" s="38"/>
    </row>
    <row r="110" s="2" customFormat="1" ht="6.96" customHeight="1">
      <c r="A110" s="38"/>
      <c r="B110" s="39"/>
      <c r="C110" s="38"/>
      <c r="D110" s="38"/>
      <c r="E110" s="38"/>
      <c r="F110" s="38"/>
      <c r="G110" s="38"/>
      <c r="H110" s="38"/>
      <c r="I110" s="38"/>
      <c r="J110" s="38"/>
      <c r="K110" s="38"/>
      <c r="L110" s="55"/>
      <c r="S110" s="38"/>
      <c r="T110" s="38"/>
      <c r="U110" s="38"/>
      <c r="V110" s="38"/>
      <c r="W110" s="38"/>
      <c r="X110" s="38"/>
      <c r="Y110" s="38"/>
      <c r="Z110" s="38"/>
      <c r="AA110" s="38"/>
      <c r="AB110" s="38"/>
      <c r="AC110" s="38"/>
      <c r="AD110" s="38"/>
      <c r="AE110" s="38"/>
    </row>
    <row r="111" s="2" customFormat="1" ht="12" customHeight="1">
      <c r="A111" s="38"/>
      <c r="B111" s="39"/>
      <c r="C111" s="32" t="s">
        <v>15</v>
      </c>
      <c r="D111" s="38"/>
      <c r="E111" s="38"/>
      <c r="F111" s="38"/>
      <c r="G111" s="38"/>
      <c r="H111" s="38"/>
      <c r="I111" s="38"/>
      <c r="J111" s="38"/>
      <c r="K111" s="38"/>
      <c r="L111" s="55"/>
      <c r="S111" s="38"/>
      <c r="T111" s="38"/>
      <c r="U111" s="38"/>
      <c r="V111" s="38"/>
      <c r="W111" s="38"/>
      <c r="X111" s="38"/>
      <c r="Y111" s="38"/>
      <c r="Z111" s="38"/>
      <c r="AA111" s="38"/>
      <c r="AB111" s="38"/>
      <c r="AC111" s="38"/>
      <c r="AD111" s="38"/>
      <c r="AE111" s="38"/>
    </row>
    <row r="112" s="2" customFormat="1" ht="16.5" customHeight="1">
      <c r="A112" s="38"/>
      <c r="B112" s="39"/>
      <c r="C112" s="38"/>
      <c r="D112" s="38"/>
      <c r="E112" s="129" t="str">
        <f>E7</f>
        <v>SN Žireč</v>
      </c>
      <c r="F112" s="32"/>
      <c r="G112" s="32"/>
      <c r="H112" s="32"/>
      <c r="I112" s="38"/>
      <c r="J112" s="38"/>
      <c r="K112" s="38"/>
      <c r="L112" s="55"/>
      <c r="S112" s="38"/>
      <c r="T112" s="38"/>
      <c r="U112" s="38"/>
      <c r="V112" s="38"/>
      <c r="W112" s="38"/>
      <c r="X112" s="38"/>
      <c r="Y112" s="38"/>
      <c r="Z112" s="38"/>
      <c r="AA112" s="38"/>
      <c r="AB112" s="38"/>
      <c r="AC112" s="38"/>
      <c r="AD112" s="38"/>
      <c r="AE112" s="38"/>
    </row>
    <row r="113" s="1" customFormat="1" ht="12" customHeight="1">
      <c r="B113" s="22"/>
      <c r="C113" s="32" t="s">
        <v>171</v>
      </c>
      <c r="L113" s="22"/>
    </row>
    <row r="114" s="2" customFormat="1" ht="16.5" customHeight="1">
      <c r="A114" s="38"/>
      <c r="B114" s="39"/>
      <c r="C114" s="38"/>
      <c r="D114" s="38"/>
      <c r="E114" s="129" t="s">
        <v>1232</v>
      </c>
      <c r="F114" s="38"/>
      <c r="G114" s="38"/>
      <c r="H114" s="38"/>
      <c r="I114" s="38"/>
      <c r="J114" s="38"/>
      <c r="K114" s="38"/>
      <c r="L114" s="55"/>
      <c r="S114" s="38"/>
      <c r="T114" s="38"/>
      <c r="U114" s="38"/>
      <c r="V114" s="38"/>
      <c r="W114" s="38"/>
      <c r="X114" s="38"/>
      <c r="Y114" s="38"/>
      <c r="Z114" s="38"/>
      <c r="AA114" s="38"/>
      <c r="AB114" s="38"/>
      <c r="AC114" s="38"/>
      <c r="AD114" s="38"/>
      <c r="AE114" s="38"/>
    </row>
    <row r="115" s="2" customFormat="1" ht="12" customHeight="1">
      <c r="A115" s="38"/>
      <c r="B115" s="39"/>
      <c r="C115" s="32" t="s">
        <v>173</v>
      </c>
      <c r="D115" s="38"/>
      <c r="E115" s="38"/>
      <c r="F115" s="38"/>
      <c r="G115" s="38"/>
      <c r="H115" s="38"/>
      <c r="I115" s="38"/>
      <c r="J115" s="38"/>
      <c r="K115" s="38"/>
      <c r="L115" s="55"/>
      <c r="S115" s="38"/>
      <c r="T115" s="38"/>
      <c r="U115" s="38"/>
      <c r="V115" s="38"/>
      <c r="W115" s="38"/>
      <c r="X115" s="38"/>
      <c r="Y115" s="38"/>
      <c r="Z115" s="38"/>
      <c r="AA115" s="38"/>
      <c r="AB115" s="38"/>
      <c r="AC115" s="38"/>
      <c r="AD115" s="38"/>
      <c r="AE115" s="38"/>
    </row>
    <row r="116" s="2" customFormat="1" ht="16.5" customHeight="1">
      <c r="A116" s="38"/>
      <c r="B116" s="39"/>
      <c r="C116" s="38"/>
      <c r="D116" s="38"/>
      <c r="E116" s="67" t="str">
        <f>E11</f>
        <v>SO 05.2 - Obnova odvodnění v místě boční hráze</v>
      </c>
      <c r="F116" s="38"/>
      <c r="G116" s="38"/>
      <c r="H116" s="38"/>
      <c r="I116" s="38"/>
      <c r="J116" s="38"/>
      <c r="K116" s="38"/>
      <c r="L116" s="55"/>
      <c r="S116" s="38"/>
      <c r="T116" s="38"/>
      <c r="U116" s="38"/>
      <c r="V116" s="38"/>
      <c r="W116" s="38"/>
      <c r="X116" s="38"/>
      <c r="Y116" s="38"/>
      <c r="Z116" s="38"/>
      <c r="AA116" s="38"/>
      <c r="AB116" s="38"/>
      <c r="AC116" s="38"/>
      <c r="AD116" s="38"/>
      <c r="AE116" s="38"/>
    </row>
    <row r="117" s="2" customFormat="1" ht="6.96" customHeight="1">
      <c r="A117" s="38"/>
      <c r="B117" s="39"/>
      <c r="C117" s="38"/>
      <c r="D117" s="38"/>
      <c r="E117" s="38"/>
      <c r="F117" s="38"/>
      <c r="G117" s="38"/>
      <c r="H117" s="38"/>
      <c r="I117" s="38"/>
      <c r="J117" s="38"/>
      <c r="K117" s="38"/>
      <c r="L117" s="55"/>
      <c r="S117" s="38"/>
      <c r="T117" s="38"/>
      <c r="U117" s="38"/>
      <c r="V117" s="38"/>
      <c r="W117" s="38"/>
      <c r="X117" s="38"/>
      <c r="Y117" s="38"/>
      <c r="Z117" s="38"/>
      <c r="AA117" s="38"/>
      <c r="AB117" s="38"/>
      <c r="AC117" s="38"/>
      <c r="AD117" s="38"/>
      <c r="AE117" s="38"/>
    </row>
    <row r="118" s="2" customFormat="1" ht="12" customHeight="1">
      <c r="A118" s="38"/>
      <c r="B118" s="39"/>
      <c r="C118" s="32" t="s">
        <v>19</v>
      </c>
      <c r="D118" s="38"/>
      <c r="E118" s="38"/>
      <c r="F118" s="27" t="str">
        <f>F14</f>
        <v xml:space="preserve"> </v>
      </c>
      <c r="G118" s="38"/>
      <c r="H118" s="38"/>
      <c r="I118" s="32" t="s">
        <v>21</v>
      </c>
      <c r="J118" s="69" t="str">
        <f>IF(J14="","",J14)</f>
        <v>17. 12. 2018</v>
      </c>
      <c r="K118" s="38"/>
      <c r="L118" s="55"/>
      <c r="S118" s="38"/>
      <c r="T118" s="38"/>
      <c r="U118" s="38"/>
      <c r="V118" s="38"/>
      <c r="W118" s="38"/>
      <c r="X118" s="38"/>
      <c r="Y118" s="38"/>
      <c r="Z118" s="38"/>
      <c r="AA118" s="38"/>
      <c r="AB118" s="38"/>
      <c r="AC118" s="38"/>
      <c r="AD118" s="38"/>
      <c r="AE118" s="38"/>
    </row>
    <row r="119" s="2" customFormat="1" ht="6.96" customHeight="1">
      <c r="A119" s="38"/>
      <c r="B119" s="39"/>
      <c r="C119" s="38"/>
      <c r="D119" s="38"/>
      <c r="E119" s="38"/>
      <c r="F119" s="38"/>
      <c r="G119" s="38"/>
      <c r="H119" s="38"/>
      <c r="I119" s="38"/>
      <c r="J119" s="38"/>
      <c r="K119" s="38"/>
      <c r="L119" s="55"/>
      <c r="S119" s="38"/>
      <c r="T119" s="38"/>
      <c r="U119" s="38"/>
      <c r="V119" s="38"/>
      <c r="W119" s="38"/>
      <c r="X119" s="38"/>
      <c r="Y119" s="38"/>
      <c r="Z119" s="38"/>
      <c r="AA119" s="38"/>
      <c r="AB119" s="38"/>
      <c r="AC119" s="38"/>
      <c r="AD119" s="38"/>
      <c r="AE119" s="38"/>
    </row>
    <row r="120" s="2" customFormat="1" ht="25.65" customHeight="1">
      <c r="A120" s="38"/>
      <c r="B120" s="39"/>
      <c r="C120" s="32" t="s">
        <v>23</v>
      </c>
      <c r="D120" s="38"/>
      <c r="E120" s="38"/>
      <c r="F120" s="27" t="str">
        <f>E17</f>
        <v>Povodí Labe, státní podnik</v>
      </c>
      <c r="G120" s="38"/>
      <c r="H120" s="38"/>
      <c r="I120" s="32" t="s">
        <v>31</v>
      </c>
      <c r="J120" s="36" t="str">
        <f>E23</f>
        <v>Sweco Hydroprojekt a.s.</v>
      </c>
      <c r="K120" s="38"/>
      <c r="L120" s="55"/>
      <c r="S120" s="38"/>
      <c r="T120" s="38"/>
      <c r="U120" s="38"/>
      <c r="V120" s="38"/>
      <c r="W120" s="38"/>
      <c r="X120" s="38"/>
      <c r="Y120" s="38"/>
      <c r="Z120" s="38"/>
      <c r="AA120" s="38"/>
      <c r="AB120" s="38"/>
      <c r="AC120" s="38"/>
      <c r="AD120" s="38"/>
      <c r="AE120" s="38"/>
    </row>
    <row r="121" s="2" customFormat="1" ht="15.15" customHeight="1">
      <c r="A121" s="38"/>
      <c r="B121" s="39"/>
      <c r="C121" s="32" t="s">
        <v>29</v>
      </c>
      <c r="D121" s="38"/>
      <c r="E121" s="38"/>
      <c r="F121" s="27" t="str">
        <f>IF(E20="","",E20)</f>
        <v>Vyplň údaj</v>
      </c>
      <c r="G121" s="38"/>
      <c r="H121" s="38"/>
      <c r="I121" s="32" t="s">
        <v>36</v>
      </c>
      <c r="J121" s="36" t="str">
        <f>E26</f>
        <v xml:space="preserve"> </v>
      </c>
      <c r="K121" s="38"/>
      <c r="L121" s="55"/>
      <c r="S121" s="38"/>
      <c r="T121" s="38"/>
      <c r="U121" s="38"/>
      <c r="V121" s="38"/>
      <c r="W121" s="38"/>
      <c r="X121" s="38"/>
      <c r="Y121" s="38"/>
      <c r="Z121" s="38"/>
      <c r="AA121" s="38"/>
      <c r="AB121" s="38"/>
      <c r="AC121" s="38"/>
      <c r="AD121" s="38"/>
      <c r="AE121" s="38"/>
    </row>
    <row r="122" s="2" customFormat="1" ht="10.32" customHeight="1">
      <c r="A122" s="38"/>
      <c r="B122" s="39"/>
      <c r="C122" s="38"/>
      <c r="D122" s="38"/>
      <c r="E122" s="38"/>
      <c r="F122" s="38"/>
      <c r="G122" s="38"/>
      <c r="H122" s="38"/>
      <c r="I122" s="38"/>
      <c r="J122" s="38"/>
      <c r="K122" s="38"/>
      <c r="L122" s="55"/>
      <c r="S122" s="38"/>
      <c r="T122" s="38"/>
      <c r="U122" s="38"/>
      <c r="V122" s="38"/>
      <c r="W122" s="38"/>
      <c r="X122" s="38"/>
      <c r="Y122" s="38"/>
      <c r="Z122" s="38"/>
      <c r="AA122" s="38"/>
      <c r="AB122" s="38"/>
      <c r="AC122" s="38"/>
      <c r="AD122" s="38"/>
      <c r="AE122" s="38"/>
    </row>
    <row r="123" s="11" customFormat="1" ht="29.28" customHeight="1">
      <c r="A123" s="156"/>
      <c r="B123" s="157"/>
      <c r="C123" s="158" t="s">
        <v>191</v>
      </c>
      <c r="D123" s="159" t="s">
        <v>64</v>
      </c>
      <c r="E123" s="159" t="s">
        <v>60</v>
      </c>
      <c r="F123" s="159" t="s">
        <v>61</v>
      </c>
      <c r="G123" s="159" t="s">
        <v>192</v>
      </c>
      <c r="H123" s="159" t="s">
        <v>193</v>
      </c>
      <c r="I123" s="159" t="s">
        <v>194</v>
      </c>
      <c r="J123" s="159" t="s">
        <v>178</v>
      </c>
      <c r="K123" s="160" t="s">
        <v>195</v>
      </c>
      <c r="L123" s="161"/>
      <c r="M123" s="86" t="s">
        <v>1</v>
      </c>
      <c r="N123" s="87" t="s">
        <v>43</v>
      </c>
      <c r="O123" s="87" t="s">
        <v>196</v>
      </c>
      <c r="P123" s="87" t="s">
        <v>197</v>
      </c>
      <c r="Q123" s="87" t="s">
        <v>198</v>
      </c>
      <c r="R123" s="87" t="s">
        <v>199</v>
      </c>
      <c r="S123" s="87" t="s">
        <v>200</v>
      </c>
      <c r="T123" s="88" t="s">
        <v>201</v>
      </c>
      <c r="U123" s="156"/>
      <c r="V123" s="156"/>
      <c r="W123" s="156"/>
      <c r="X123" s="156"/>
      <c r="Y123" s="156"/>
      <c r="Z123" s="156"/>
      <c r="AA123" s="156"/>
      <c r="AB123" s="156"/>
      <c r="AC123" s="156"/>
      <c r="AD123" s="156"/>
      <c r="AE123" s="156"/>
    </row>
    <row r="124" s="2" customFormat="1" ht="22.8" customHeight="1">
      <c r="A124" s="38"/>
      <c r="B124" s="39"/>
      <c r="C124" s="93" t="s">
        <v>202</v>
      </c>
      <c r="D124" s="38"/>
      <c r="E124" s="38"/>
      <c r="F124" s="38"/>
      <c r="G124" s="38"/>
      <c r="H124" s="38"/>
      <c r="I124" s="38"/>
      <c r="J124" s="162">
        <f>BK124</f>
        <v>0</v>
      </c>
      <c r="K124" s="38"/>
      <c r="L124" s="39"/>
      <c r="M124" s="89"/>
      <c r="N124" s="73"/>
      <c r="O124" s="90"/>
      <c r="P124" s="163">
        <f>P125</f>
        <v>0</v>
      </c>
      <c r="Q124" s="90"/>
      <c r="R124" s="163">
        <f>R125</f>
        <v>142.28946999999999</v>
      </c>
      <c r="S124" s="90"/>
      <c r="T124" s="164">
        <f>T125</f>
        <v>0</v>
      </c>
      <c r="U124" s="38"/>
      <c r="V124" s="38"/>
      <c r="W124" s="38"/>
      <c r="X124" s="38"/>
      <c r="Y124" s="38"/>
      <c r="Z124" s="38"/>
      <c r="AA124" s="38"/>
      <c r="AB124" s="38"/>
      <c r="AC124" s="38"/>
      <c r="AD124" s="38"/>
      <c r="AE124" s="38"/>
      <c r="AT124" s="19" t="s">
        <v>78</v>
      </c>
      <c r="AU124" s="19" t="s">
        <v>180</v>
      </c>
      <c r="BK124" s="165">
        <f>BK125</f>
        <v>0</v>
      </c>
    </row>
    <row r="125" s="12" customFormat="1" ht="25.92" customHeight="1">
      <c r="A125" s="12"/>
      <c r="B125" s="166"/>
      <c r="C125" s="12"/>
      <c r="D125" s="167" t="s">
        <v>78</v>
      </c>
      <c r="E125" s="168" t="s">
        <v>203</v>
      </c>
      <c r="F125" s="168" t="s">
        <v>204</v>
      </c>
      <c r="G125" s="12"/>
      <c r="H125" s="12"/>
      <c r="I125" s="169"/>
      <c r="J125" s="170">
        <f>BK125</f>
        <v>0</v>
      </c>
      <c r="K125" s="12"/>
      <c r="L125" s="166"/>
      <c r="M125" s="171"/>
      <c r="N125" s="172"/>
      <c r="O125" s="172"/>
      <c r="P125" s="173">
        <f>P126+P155+P160</f>
        <v>0</v>
      </c>
      <c r="Q125" s="172"/>
      <c r="R125" s="173">
        <f>R126+R155+R160</f>
        <v>142.28946999999999</v>
      </c>
      <c r="S125" s="172"/>
      <c r="T125" s="174">
        <f>T126+T155+T160</f>
        <v>0</v>
      </c>
      <c r="U125" s="12"/>
      <c r="V125" s="12"/>
      <c r="W125" s="12"/>
      <c r="X125" s="12"/>
      <c r="Y125" s="12"/>
      <c r="Z125" s="12"/>
      <c r="AA125" s="12"/>
      <c r="AB125" s="12"/>
      <c r="AC125" s="12"/>
      <c r="AD125" s="12"/>
      <c r="AE125" s="12"/>
      <c r="AR125" s="167" t="s">
        <v>86</v>
      </c>
      <c r="AT125" s="175" t="s">
        <v>78</v>
      </c>
      <c r="AU125" s="175" t="s">
        <v>79</v>
      </c>
      <c r="AY125" s="167" t="s">
        <v>205</v>
      </c>
      <c r="BK125" s="176">
        <f>BK126+BK155+BK160</f>
        <v>0</v>
      </c>
    </row>
    <row r="126" s="12" customFormat="1" ht="22.8" customHeight="1">
      <c r="A126" s="12"/>
      <c r="B126" s="166"/>
      <c r="C126" s="12"/>
      <c r="D126" s="167" t="s">
        <v>78</v>
      </c>
      <c r="E126" s="177" t="s">
        <v>86</v>
      </c>
      <c r="F126" s="177" t="s">
        <v>206</v>
      </c>
      <c r="G126" s="12"/>
      <c r="H126" s="12"/>
      <c r="I126" s="169"/>
      <c r="J126" s="178">
        <f>BK126</f>
        <v>0</v>
      </c>
      <c r="K126" s="12"/>
      <c r="L126" s="166"/>
      <c r="M126" s="171"/>
      <c r="N126" s="172"/>
      <c r="O126" s="172"/>
      <c r="P126" s="173">
        <f>SUM(P127:P154)</f>
        <v>0</v>
      </c>
      <c r="Q126" s="172"/>
      <c r="R126" s="173">
        <f>SUM(R127:R154)</f>
        <v>0</v>
      </c>
      <c r="S126" s="172"/>
      <c r="T126" s="174">
        <f>SUM(T127:T154)</f>
        <v>0</v>
      </c>
      <c r="U126" s="12"/>
      <c r="V126" s="12"/>
      <c r="W126" s="12"/>
      <c r="X126" s="12"/>
      <c r="Y126" s="12"/>
      <c r="Z126" s="12"/>
      <c r="AA126" s="12"/>
      <c r="AB126" s="12"/>
      <c r="AC126" s="12"/>
      <c r="AD126" s="12"/>
      <c r="AE126" s="12"/>
      <c r="AR126" s="167" t="s">
        <v>86</v>
      </c>
      <c r="AT126" s="175" t="s">
        <v>78</v>
      </c>
      <c r="AU126" s="175" t="s">
        <v>86</v>
      </c>
      <c r="AY126" s="167" t="s">
        <v>205</v>
      </c>
      <c r="BK126" s="176">
        <f>SUM(BK127:BK154)</f>
        <v>0</v>
      </c>
    </row>
    <row r="127" s="2" customFormat="1" ht="24.15" customHeight="1">
      <c r="A127" s="38"/>
      <c r="B127" s="179"/>
      <c r="C127" s="180" t="s">
        <v>86</v>
      </c>
      <c r="D127" s="180" t="s">
        <v>207</v>
      </c>
      <c r="E127" s="181" t="s">
        <v>1250</v>
      </c>
      <c r="F127" s="182" t="s">
        <v>1251</v>
      </c>
      <c r="G127" s="183" t="s">
        <v>233</v>
      </c>
      <c r="H127" s="184">
        <v>154.31999999999999</v>
      </c>
      <c r="I127" s="185"/>
      <c r="J127" s="184">
        <f>ROUND(I127*H127,2)</f>
        <v>0</v>
      </c>
      <c r="K127" s="182" t="s">
        <v>234</v>
      </c>
      <c r="L127" s="39"/>
      <c r="M127" s="186" t="s">
        <v>1</v>
      </c>
      <c r="N127" s="187" t="s">
        <v>44</v>
      </c>
      <c r="O127" s="77"/>
      <c r="P127" s="188">
        <f>O127*H127</f>
        <v>0</v>
      </c>
      <c r="Q127" s="188">
        <v>0</v>
      </c>
      <c r="R127" s="188">
        <f>Q127*H127</f>
        <v>0</v>
      </c>
      <c r="S127" s="188">
        <v>0</v>
      </c>
      <c r="T127" s="189">
        <f>S127*H127</f>
        <v>0</v>
      </c>
      <c r="U127" s="38"/>
      <c r="V127" s="38"/>
      <c r="W127" s="38"/>
      <c r="X127" s="38"/>
      <c r="Y127" s="38"/>
      <c r="Z127" s="38"/>
      <c r="AA127" s="38"/>
      <c r="AB127" s="38"/>
      <c r="AC127" s="38"/>
      <c r="AD127" s="38"/>
      <c r="AE127" s="38"/>
      <c r="AR127" s="190" t="s">
        <v>212</v>
      </c>
      <c r="AT127" s="190" t="s">
        <v>207</v>
      </c>
      <c r="AU127" s="190" t="s">
        <v>88</v>
      </c>
      <c r="AY127" s="19" t="s">
        <v>205</v>
      </c>
      <c r="BE127" s="191">
        <f>IF(N127="základní",J127,0)</f>
        <v>0</v>
      </c>
      <c r="BF127" s="191">
        <f>IF(N127="snížená",J127,0)</f>
        <v>0</v>
      </c>
      <c r="BG127" s="191">
        <f>IF(N127="zákl. přenesená",J127,0)</f>
        <v>0</v>
      </c>
      <c r="BH127" s="191">
        <f>IF(N127="sníž. přenesená",J127,0)</f>
        <v>0</v>
      </c>
      <c r="BI127" s="191">
        <f>IF(N127="nulová",J127,0)</f>
        <v>0</v>
      </c>
      <c r="BJ127" s="19" t="s">
        <v>86</v>
      </c>
      <c r="BK127" s="191">
        <f>ROUND(I127*H127,2)</f>
        <v>0</v>
      </c>
      <c r="BL127" s="19" t="s">
        <v>212</v>
      </c>
      <c r="BM127" s="190" t="s">
        <v>1252</v>
      </c>
    </row>
    <row r="128" s="2" customFormat="1">
      <c r="A128" s="38"/>
      <c r="B128" s="39"/>
      <c r="C128" s="38"/>
      <c r="D128" s="192" t="s">
        <v>214</v>
      </c>
      <c r="E128" s="38"/>
      <c r="F128" s="193" t="s">
        <v>1253</v>
      </c>
      <c r="G128" s="38"/>
      <c r="H128" s="38"/>
      <c r="I128" s="194"/>
      <c r="J128" s="38"/>
      <c r="K128" s="38"/>
      <c r="L128" s="39"/>
      <c r="M128" s="195"/>
      <c r="N128" s="196"/>
      <c r="O128" s="77"/>
      <c r="P128" s="77"/>
      <c r="Q128" s="77"/>
      <c r="R128" s="77"/>
      <c r="S128" s="77"/>
      <c r="T128" s="78"/>
      <c r="U128" s="38"/>
      <c r="V128" s="38"/>
      <c r="W128" s="38"/>
      <c r="X128" s="38"/>
      <c r="Y128" s="38"/>
      <c r="Z128" s="38"/>
      <c r="AA128" s="38"/>
      <c r="AB128" s="38"/>
      <c r="AC128" s="38"/>
      <c r="AD128" s="38"/>
      <c r="AE128" s="38"/>
      <c r="AT128" s="19" t="s">
        <v>214</v>
      </c>
      <c r="AU128" s="19" t="s">
        <v>88</v>
      </c>
    </row>
    <row r="129" s="2" customFormat="1">
      <c r="A129" s="38"/>
      <c r="B129" s="39"/>
      <c r="C129" s="38"/>
      <c r="D129" s="192" t="s">
        <v>237</v>
      </c>
      <c r="E129" s="38"/>
      <c r="F129" s="197" t="s">
        <v>1254</v>
      </c>
      <c r="G129" s="38"/>
      <c r="H129" s="38"/>
      <c r="I129" s="194"/>
      <c r="J129" s="38"/>
      <c r="K129" s="38"/>
      <c r="L129" s="39"/>
      <c r="M129" s="195"/>
      <c r="N129" s="196"/>
      <c r="O129" s="77"/>
      <c r="P129" s="77"/>
      <c r="Q129" s="77"/>
      <c r="R129" s="77"/>
      <c r="S129" s="77"/>
      <c r="T129" s="78"/>
      <c r="U129" s="38"/>
      <c r="V129" s="38"/>
      <c r="W129" s="38"/>
      <c r="X129" s="38"/>
      <c r="Y129" s="38"/>
      <c r="Z129" s="38"/>
      <c r="AA129" s="38"/>
      <c r="AB129" s="38"/>
      <c r="AC129" s="38"/>
      <c r="AD129" s="38"/>
      <c r="AE129" s="38"/>
      <c r="AT129" s="19" t="s">
        <v>237</v>
      </c>
      <c r="AU129" s="19" t="s">
        <v>88</v>
      </c>
    </row>
    <row r="130" s="15" customFormat="1">
      <c r="A130" s="15"/>
      <c r="B130" s="223"/>
      <c r="C130" s="15"/>
      <c r="D130" s="192" t="s">
        <v>218</v>
      </c>
      <c r="E130" s="224" t="s">
        <v>1</v>
      </c>
      <c r="F130" s="225" t="s">
        <v>1255</v>
      </c>
      <c r="G130" s="15"/>
      <c r="H130" s="224" t="s">
        <v>1</v>
      </c>
      <c r="I130" s="226"/>
      <c r="J130" s="15"/>
      <c r="K130" s="15"/>
      <c r="L130" s="223"/>
      <c r="M130" s="227"/>
      <c r="N130" s="228"/>
      <c r="O130" s="228"/>
      <c r="P130" s="228"/>
      <c r="Q130" s="228"/>
      <c r="R130" s="228"/>
      <c r="S130" s="228"/>
      <c r="T130" s="229"/>
      <c r="U130" s="15"/>
      <c r="V130" s="15"/>
      <c r="W130" s="15"/>
      <c r="X130" s="15"/>
      <c r="Y130" s="15"/>
      <c r="Z130" s="15"/>
      <c r="AA130" s="15"/>
      <c r="AB130" s="15"/>
      <c r="AC130" s="15"/>
      <c r="AD130" s="15"/>
      <c r="AE130" s="15"/>
      <c r="AT130" s="224" t="s">
        <v>218</v>
      </c>
      <c r="AU130" s="224" t="s">
        <v>88</v>
      </c>
      <c r="AV130" s="15" t="s">
        <v>86</v>
      </c>
      <c r="AW130" s="15" t="s">
        <v>35</v>
      </c>
      <c r="AX130" s="15" t="s">
        <v>79</v>
      </c>
      <c r="AY130" s="224" t="s">
        <v>205</v>
      </c>
    </row>
    <row r="131" s="13" customFormat="1">
      <c r="A131" s="13"/>
      <c r="B131" s="198"/>
      <c r="C131" s="13"/>
      <c r="D131" s="192" t="s">
        <v>218</v>
      </c>
      <c r="E131" s="199" t="s">
        <v>1</v>
      </c>
      <c r="F131" s="200" t="s">
        <v>1256</v>
      </c>
      <c r="G131" s="13"/>
      <c r="H131" s="201">
        <v>154.31999999999999</v>
      </c>
      <c r="I131" s="202"/>
      <c r="J131" s="13"/>
      <c r="K131" s="13"/>
      <c r="L131" s="198"/>
      <c r="M131" s="203"/>
      <c r="N131" s="204"/>
      <c r="O131" s="204"/>
      <c r="P131" s="204"/>
      <c r="Q131" s="204"/>
      <c r="R131" s="204"/>
      <c r="S131" s="204"/>
      <c r="T131" s="205"/>
      <c r="U131" s="13"/>
      <c r="V131" s="13"/>
      <c r="W131" s="13"/>
      <c r="X131" s="13"/>
      <c r="Y131" s="13"/>
      <c r="Z131" s="13"/>
      <c r="AA131" s="13"/>
      <c r="AB131" s="13"/>
      <c r="AC131" s="13"/>
      <c r="AD131" s="13"/>
      <c r="AE131" s="13"/>
      <c r="AT131" s="199" t="s">
        <v>218</v>
      </c>
      <c r="AU131" s="199" t="s">
        <v>88</v>
      </c>
      <c r="AV131" s="13" t="s">
        <v>88</v>
      </c>
      <c r="AW131" s="13" t="s">
        <v>35</v>
      </c>
      <c r="AX131" s="13" t="s">
        <v>79</v>
      </c>
      <c r="AY131" s="199" t="s">
        <v>205</v>
      </c>
    </row>
    <row r="132" s="14" customFormat="1">
      <c r="A132" s="14"/>
      <c r="B132" s="206"/>
      <c r="C132" s="14"/>
      <c r="D132" s="192" t="s">
        <v>218</v>
      </c>
      <c r="E132" s="207" t="s">
        <v>1</v>
      </c>
      <c r="F132" s="208" t="s">
        <v>220</v>
      </c>
      <c r="G132" s="14"/>
      <c r="H132" s="209">
        <v>154.31999999999999</v>
      </c>
      <c r="I132" s="210"/>
      <c r="J132" s="14"/>
      <c r="K132" s="14"/>
      <c r="L132" s="206"/>
      <c r="M132" s="211"/>
      <c r="N132" s="212"/>
      <c r="O132" s="212"/>
      <c r="P132" s="212"/>
      <c r="Q132" s="212"/>
      <c r="R132" s="212"/>
      <c r="S132" s="212"/>
      <c r="T132" s="213"/>
      <c r="U132" s="14"/>
      <c r="V132" s="14"/>
      <c r="W132" s="14"/>
      <c r="X132" s="14"/>
      <c r="Y132" s="14"/>
      <c r="Z132" s="14"/>
      <c r="AA132" s="14"/>
      <c r="AB132" s="14"/>
      <c r="AC132" s="14"/>
      <c r="AD132" s="14"/>
      <c r="AE132" s="14"/>
      <c r="AT132" s="207" t="s">
        <v>218</v>
      </c>
      <c r="AU132" s="207" t="s">
        <v>88</v>
      </c>
      <c r="AV132" s="14" t="s">
        <v>212</v>
      </c>
      <c r="AW132" s="14" t="s">
        <v>35</v>
      </c>
      <c r="AX132" s="14" t="s">
        <v>86</v>
      </c>
      <c r="AY132" s="207" t="s">
        <v>205</v>
      </c>
    </row>
    <row r="133" s="2" customFormat="1" ht="24.15" customHeight="1">
      <c r="A133" s="38"/>
      <c r="B133" s="179"/>
      <c r="C133" s="180" t="s">
        <v>88</v>
      </c>
      <c r="D133" s="180" t="s">
        <v>207</v>
      </c>
      <c r="E133" s="181" t="s">
        <v>242</v>
      </c>
      <c r="F133" s="182" t="s">
        <v>243</v>
      </c>
      <c r="G133" s="183" t="s">
        <v>233</v>
      </c>
      <c r="H133" s="184">
        <v>192.90000000000001</v>
      </c>
      <c r="I133" s="185"/>
      <c r="J133" s="184">
        <f>ROUND(I133*H133,2)</f>
        <v>0</v>
      </c>
      <c r="K133" s="182" t="s">
        <v>234</v>
      </c>
      <c r="L133" s="39"/>
      <c r="M133" s="186" t="s">
        <v>1</v>
      </c>
      <c r="N133" s="187" t="s">
        <v>44</v>
      </c>
      <c r="O133" s="77"/>
      <c r="P133" s="188">
        <f>O133*H133</f>
        <v>0</v>
      </c>
      <c r="Q133" s="188">
        <v>0</v>
      </c>
      <c r="R133" s="188">
        <f>Q133*H133</f>
        <v>0</v>
      </c>
      <c r="S133" s="188">
        <v>0</v>
      </c>
      <c r="T133" s="189">
        <f>S133*H133</f>
        <v>0</v>
      </c>
      <c r="U133" s="38"/>
      <c r="V133" s="38"/>
      <c r="W133" s="38"/>
      <c r="X133" s="38"/>
      <c r="Y133" s="38"/>
      <c r="Z133" s="38"/>
      <c r="AA133" s="38"/>
      <c r="AB133" s="38"/>
      <c r="AC133" s="38"/>
      <c r="AD133" s="38"/>
      <c r="AE133" s="38"/>
      <c r="AR133" s="190" t="s">
        <v>212</v>
      </c>
      <c r="AT133" s="190" t="s">
        <v>207</v>
      </c>
      <c r="AU133" s="190" t="s">
        <v>88</v>
      </c>
      <c r="AY133" s="19" t="s">
        <v>205</v>
      </c>
      <c r="BE133" s="191">
        <f>IF(N133="základní",J133,0)</f>
        <v>0</v>
      </c>
      <c r="BF133" s="191">
        <f>IF(N133="snížená",J133,0)</f>
        <v>0</v>
      </c>
      <c r="BG133" s="191">
        <f>IF(N133="zákl. přenesená",J133,0)</f>
        <v>0</v>
      </c>
      <c r="BH133" s="191">
        <f>IF(N133="sníž. přenesená",J133,0)</f>
        <v>0</v>
      </c>
      <c r="BI133" s="191">
        <f>IF(N133="nulová",J133,0)</f>
        <v>0</v>
      </c>
      <c r="BJ133" s="19" t="s">
        <v>86</v>
      </c>
      <c r="BK133" s="191">
        <f>ROUND(I133*H133,2)</f>
        <v>0</v>
      </c>
      <c r="BL133" s="19" t="s">
        <v>212</v>
      </c>
      <c r="BM133" s="190" t="s">
        <v>1257</v>
      </c>
    </row>
    <row r="134" s="2" customFormat="1">
      <c r="A134" s="38"/>
      <c r="B134" s="39"/>
      <c r="C134" s="38"/>
      <c r="D134" s="192" t="s">
        <v>214</v>
      </c>
      <c r="E134" s="38"/>
      <c r="F134" s="193" t="s">
        <v>245</v>
      </c>
      <c r="G134" s="38"/>
      <c r="H134" s="38"/>
      <c r="I134" s="194"/>
      <c r="J134" s="38"/>
      <c r="K134" s="38"/>
      <c r="L134" s="39"/>
      <c r="M134" s="195"/>
      <c r="N134" s="196"/>
      <c r="O134" s="77"/>
      <c r="P134" s="77"/>
      <c r="Q134" s="77"/>
      <c r="R134" s="77"/>
      <c r="S134" s="77"/>
      <c r="T134" s="78"/>
      <c r="U134" s="38"/>
      <c r="V134" s="38"/>
      <c r="W134" s="38"/>
      <c r="X134" s="38"/>
      <c r="Y134" s="38"/>
      <c r="Z134" s="38"/>
      <c r="AA134" s="38"/>
      <c r="AB134" s="38"/>
      <c r="AC134" s="38"/>
      <c r="AD134" s="38"/>
      <c r="AE134" s="38"/>
      <c r="AT134" s="19" t="s">
        <v>214</v>
      </c>
      <c r="AU134" s="19" t="s">
        <v>88</v>
      </c>
    </row>
    <row r="135" s="2" customFormat="1">
      <c r="A135" s="38"/>
      <c r="B135" s="39"/>
      <c r="C135" s="38"/>
      <c r="D135" s="192" t="s">
        <v>237</v>
      </c>
      <c r="E135" s="38"/>
      <c r="F135" s="197" t="s">
        <v>246</v>
      </c>
      <c r="G135" s="38"/>
      <c r="H135" s="38"/>
      <c r="I135" s="194"/>
      <c r="J135" s="38"/>
      <c r="K135" s="38"/>
      <c r="L135" s="39"/>
      <c r="M135" s="195"/>
      <c r="N135" s="196"/>
      <c r="O135" s="77"/>
      <c r="P135" s="77"/>
      <c r="Q135" s="77"/>
      <c r="R135" s="77"/>
      <c r="S135" s="77"/>
      <c r="T135" s="78"/>
      <c r="U135" s="38"/>
      <c r="V135" s="38"/>
      <c r="W135" s="38"/>
      <c r="X135" s="38"/>
      <c r="Y135" s="38"/>
      <c r="Z135" s="38"/>
      <c r="AA135" s="38"/>
      <c r="AB135" s="38"/>
      <c r="AC135" s="38"/>
      <c r="AD135" s="38"/>
      <c r="AE135" s="38"/>
      <c r="AT135" s="19" t="s">
        <v>237</v>
      </c>
      <c r="AU135" s="19" t="s">
        <v>88</v>
      </c>
    </row>
    <row r="136" s="15" customFormat="1">
      <c r="A136" s="15"/>
      <c r="B136" s="223"/>
      <c r="C136" s="15"/>
      <c r="D136" s="192" t="s">
        <v>218</v>
      </c>
      <c r="E136" s="224" t="s">
        <v>1</v>
      </c>
      <c r="F136" s="225" t="s">
        <v>1258</v>
      </c>
      <c r="G136" s="15"/>
      <c r="H136" s="224" t="s">
        <v>1</v>
      </c>
      <c r="I136" s="226"/>
      <c r="J136" s="15"/>
      <c r="K136" s="15"/>
      <c r="L136" s="223"/>
      <c r="M136" s="227"/>
      <c r="N136" s="228"/>
      <c r="O136" s="228"/>
      <c r="P136" s="228"/>
      <c r="Q136" s="228"/>
      <c r="R136" s="228"/>
      <c r="S136" s="228"/>
      <c r="T136" s="229"/>
      <c r="U136" s="15"/>
      <c r="V136" s="15"/>
      <c r="W136" s="15"/>
      <c r="X136" s="15"/>
      <c r="Y136" s="15"/>
      <c r="Z136" s="15"/>
      <c r="AA136" s="15"/>
      <c r="AB136" s="15"/>
      <c r="AC136" s="15"/>
      <c r="AD136" s="15"/>
      <c r="AE136" s="15"/>
      <c r="AT136" s="224" t="s">
        <v>218</v>
      </c>
      <c r="AU136" s="224" t="s">
        <v>88</v>
      </c>
      <c r="AV136" s="15" t="s">
        <v>86</v>
      </c>
      <c r="AW136" s="15" t="s">
        <v>35</v>
      </c>
      <c r="AX136" s="15" t="s">
        <v>79</v>
      </c>
      <c r="AY136" s="224" t="s">
        <v>205</v>
      </c>
    </row>
    <row r="137" s="13" customFormat="1">
      <c r="A137" s="13"/>
      <c r="B137" s="198"/>
      <c r="C137" s="13"/>
      <c r="D137" s="192" t="s">
        <v>218</v>
      </c>
      <c r="E137" s="199" t="s">
        <v>1</v>
      </c>
      <c r="F137" s="200" t="s">
        <v>1259</v>
      </c>
      <c r="G137" s="13"/>
      <c r="H137" s="201">
        <v>192.90000000000001</v>
      </c>
      <c r="I137" s="202"/>
      <c r="J137" s="13"/>
      <c r="K137" s="13"/>
      <c r="L137" s="198"/>
      <c r="M137" s="203"/>
      <c r="N137" s="204"/>
      <c r="O137" s="204"/>
      <c r="P137" s="204"/>
      <c r="Q137" s="204"/>
      <c r="R137" s="204"/>
      <c r="S137" s="204"/>
      <c r="T137" s="205"/>
      <c r="U137" s="13"/>
      <c r="V137" s="13"/>
      <c r="W137" s="13"/>
      <c r="X137" s="13"/>
      <c r="Y137" s="13"/>
      <c r="Z137" s="13"/>
      <c r="AA137" s="13"/>
      <c r="AB137" s="13"/>
      <c r="AC137" s="13"/>
      <c r="AD137" s="13"/>
      <c r="AE137" s="13"/>
      <c r="AT137" s="199" t="s">
        <v>218</v>
      </c>
      <c r="AU137" s="199" t="s">
        <v>88</v>
      </c>
      <c r="AV137" s="13" t="s">
        <v>88</v>
      </c>
      <c r="AW137" s="13" t="s">
        <v>35</v>
      </c>
      <c r="AX137" s="13" t="s">
        <v>79</v>
      </c>
      <c r="AY137" s="199" t="s">
        <v>205</v>
      </c>
    </row>
    <row r="138" s="14" customFormat="1">
      <c r="A138" s="14"/>
      <c r="B138" s="206"/>
      <c r="C138" s="14"/>
      <c r="D138" s="192" t="s">
        <v>218</v>
      </c>
      <c r="E138" s="207" t="s">
        <v>1</v>
      </c>
      <c r="F138" s="208" t="s">
        <v>220</v>
      </c>
      <c r="G138" s="14"/>
      <c r="H138" s="209">
        <v>192.90000000000001</v>
      </c>
      <c r="I138" s="210"/>
      <c r="J138" s="14"/>
      <c r="K138" s="14"/>
      <c r="L138" s="206"/>
      <c r="M138" s="211"/>
      <c r="N138" s="212"/>
      <c r="O138" s="212"/>
      <c r="P138" s="212"/>
      <c r="Q138" s="212"/>
      <c r="R138" s="212"/>
      <c r="S138" s="212"/>
      <c r="T138" s="213"/>
      <c r="U138" s="14"/>
      <c r="V138" s="14"/>
      <c r="W138" s="14"/>
      <c r="X138" s="14"/>
      <c r="Y138" s="14"/>
      <c r="Z138" s="14"/>
      <c r="AA138" s="14"/>
      <c r="AB138" s="14"/>
      <c r="AC138" s="14"/>
      <c r="AD138" s="14"/>
      <c r="AE138" s="14"/>
      <c r="AT138" s="207" t="s">
        <v>218</v>
      </c>
      <c r="AU138" s="207" t="s">
        <v>88</v>
      </c>
      <c r="AV138" s="14" t="s">
        <v>212</v>
      </c>
      <c r="AW138" s="14" t="s">
        <v>35</v>
      </c>
      <c r="AX138" s="14" t="s">
        <v>86</v>
      </c>
      <c r="AY138" s="207" t="s">
        <v>205</v>
      </c>
    </row>
    <row r="139" s="2" customFormat="1" ht="24.15" customHeight="1">
      <c r="A139" s="38"/>
      <c r="B139" s="179"/>
      <c r="C139" s="180" t="s">
        <v>230</v>
      </c>
      <c r="D139" s="180" t="s">
        <v>207</v>
      </c>
      <c r="E139" s="181" t="s">
        <v>259</v>
      </c>
      <c r="F139" s="182" t="s">
        <v>260</v>
      </c>
      <c r="G139" s="183" t="s">
        <v>233</v>
      </c>
      <c r="H139" s="184">
        <v>57.850000000000001</v>
      </c>
      <c r="I139" s="185"/>
      <c r="J139" s="184">
        <f>ROUND(I139*H139,2)</f>
        <v>0</v>
      </c>
      <c r="K139" s="182" t="s">
        <v>211</v>
      </c>
      <c r="L139" s="39"/>
      <c r="M139" s="186" t="s">
        <v>1</v>
      </c>
      <c r="N139" s="187" t="s">
        <v>44</v>
      </c>
      <c r="O139" s="77"/>
      <c r="P139" s="188">
        <f>O139*H139</f>
        <v>0</v>
      </c>
      <c r="Q139" s="188">
        <v>0</v>
      </c>
      <c r="R139" s="188">
        <f>Q139*H139</f>
        <v>0</v>
      </c>
      <c r="S139" s="188">
        <v>0</v>
      </c>
      <c r="T139" s="189">
        <f>S139*H139</f>
        <v>0</v>
      </c>
      <c r="U139" s="38"/>
      <c r="V139" s="38"/>
      <c r="W139" s="38"/>
      <c r="X139" s="38"/>
      <c r="Y139" s="38"/>
      <c r="Z139" s="38"/>
      <c r="AA139" s="38"/>
      <c r="AB139" s="38"/>
      <c r="AC139" s="38"/>
      <c r="AD139" s="38"/>
      <c r="AE139" s="38"/>
      <c r="AR139" s="190" t="s">
        <v>212</v>
      </c>
      <c r="AT139" s="190" t="s">
        <v>207</v>
      </c>
      <c r="AU139" s="190" t="s">
        <v>88</v>
      </c>
      <c r="AY139" s="19" t="s">
        <v>205</v>
      </c>
      <c r="BE139" s="191">
        <f>IF(N139="základní",J139,0)</f>
        <v>0</v>
      </c>
      <c r="BF139" s="191">
        <f>IF(N139="snížená",J139,0)</f>
        <v>0</v>
      </c>
      <c r="BG139" s="191">
        <f>IF(N139="zákl. přenesená",J139,0)</f>
        <v>0</v>
      </c>
      <c r="BH139" s="191">
        <f>IF(N139="sníž. přenesená",J139,0)</f>
        <v>0</v>
      </c>
      <c r="BI139" s="191">
        <f>IF(N139="nulová",J139,0)</f>
        <v>0</v>
      </c>
      <c r="BJ139" s="19" t="s">
        <v>86</v>
      </c>
      <c r="BK139" s="191">
        <f>ROUND(I139*H139,2)</f>
        <v>0</v>
      </c>
      <c r="BL139" s="19" t="s">
        <v>212</v>
      </c>
      <c r="BM139" s="190" t="s">
        <v>1260</v>
      </c>
    </row>
    <row r="140" s="13" customFormat="1">
      <c r="A140" s="13"/>
      <c r="B140" s="198"/>
      <c r="C140" s="13"/>
      <c r="D140" s="192" t="s">
        <v>218</v>
      </c>
      <c r="E140" s="199" t="s">
        <v>1</v>
      </c>
      <c r="F140" s="200" t="s">
        <v>1261</v>
      </c>
      <c r="G140" s="13"/>
      <c r="H140" s="201">
        <v>154.30000000000001</v>
      </c>
      <c r="I140" s="202"/>
      <c r="J140" s="13"/>
      <c r="K140" s="13"/>
      <c r="L140" s="198"/>
      <c r="M140" s="203"/>
      <c r="N140" s="204"/>
      <c r="O140" s="204"/>
      <c r="P140" s="204"/>
      <c r="Q140" s="204"/>
      <c r="R140" s="204"/>
      <c r="S140" s="204"/>
      <c r="T140" s="205"/>
      <c r="U140" s="13"/>
      <c r="V140" s="13"/>
      <c r="W140" s="13"/>
      <c r="X140" s="13"/>
      <c r="Y140" s="13"/>
      <c r="Z140" s="13"/>
      <c r="AA140" s="13"/>
      <c r="AB140" s="13"/>
      <c r="AC140" s="13"/>
      <c r="AD140" s="13"/>
      <c r="AE140" s="13"/>
      <c r="AT140" s="199" t="s">
        <v>218</v>
      </c>
      <c r="AU140" s="199" t="s">
        <v>88</v>
      </c>
      <c r="AV140" s="13" t="s">
        <v>88</v>
      </c>
      <c r="AW140" s="13" t="s">
        <v>35</v>
      </c>
      <c r="AX140" s="13" t="s">
        <v>79</v>
      </c>
      <c r="AY140" s="199" t="s">
        <v>205</v>
      </c>
    </row>
    <row r="141" s="13" customFormat="1">
      <c r="A141" s="13"/>
      <c r="B141" s="198"/>
      <c r="C141" s="13"/>
      <c r="D141" s="192" t="s">
        <v>218</v>
      </c>
      <c r="E141" s="199" t="s">
        <v>1</v>
      </c>
      <c r="F141" s="200" t="s">
        <v>1262</v>
      </c>
      <c r="G141" s="13"/>
      <c r="H141" s="201">
        <v>-96.450000000000003</v>
      </c>
      <c r="I141" s="202"/>
      <c r="J141" s="13"/>
      <c r="K141" s="13"/>
      <c r="L141" s="198"/>
      <c r="M141" s="203"/>
      <c r="N141" s="204"/>
      <c r="O141" s="204"/>
      <c r="P141" s="204"/>
      <c r="Q141" s="204"/>
      <c r="R141" s="204"/>
      <c r="S141" s="204"/>
      <c r="T141" s="205"/>
      <c r="U141" s="13"/>
      <c r="V141" s="13"/>
      <c r="W141" s="13"/>
      <c r="X141" s="13"/>
      <c r="Y141" s="13"/>
      <c r="Z141" s="13"/>
      <c r="AA141" s="13"/>
      <c r="AB141" s="13"/>
      <c r="AC141" s="13"/>
      <c r="AD141" s="13"/>
      <c r="AE141" s="13"/>
      <c r="AT141" s="199" t="s">
        <v>218</v>
      </c>
      <c r="AU141" s="199" t="s">
        <v>88</v>
      </c>
      <c r="AV141" s="13" t="s">
        <v>88</v>
      </c>
      <c r="AW141" s="13" t="s">
        <v>35</v>
      </c>
      <c r="AX141" s="13" t="s">
        <v>79</v>
      </c>
      <c r="AY141" s="199" t="s">
        <v>205</v>
      </c>
    </row>
    <row r="142" s="14" customFormat="1">
      <c r="A142" s="14"/>
      <c r="B142" s="206"/>
      <c r="C142" s="14"/>
      <c r="D142" s="192" t="s">
        <v>218</v>
      </c>
      <c r="E142" s="207" t="s">
        <v>1</v>
      </c>
      <c r="F142" s="208" t="s">
        <v>220</v>
      </c>
      <c r="G142" s="14"/>
      <c r="H142" s="209">
        <v>57.850000000000001</v>
      </c>
      <c r="I142" s="210"/>
      <c r="J142" s="14"/>
      <c r="K142" s="14"/>
      <c r="L142" s="206"/>
      <c r="M142" s="211"/>
      <c r="N142" s="212"/>
      <c r="O142" s="212"/>
      <c r="P142" s="212"/>
      <c r="Q142" s="212"/>
      <c r="R142" s="212"/>
      <c r="S142" s="212"/>
      <c r="T142" s="213"/>
      <c r="U142" s="14"/>
      <c r="V142" s="14"/>
      <c r="W142" s="14"/>
      <c r="X142" s="14"/>
      <c r="Y142" s="14"/>
      <c r="Z142" s="14"/>
      <c r="AA142" s="14"/>
      <c r="AB142" s="14"/>
      <c r="AC142" s="14"/>
      <c r="AD142" s="14"/>
      <c r="AE142" s="14"/>
      <c r="AT142" s="207" t="s">
        <v>218</v>
      </c>
      <c r="AU142" s="207" t="s">
        <v>88</v>
      </c>
      <c r="AV142" s="14" t="s">
        <v>212</v>
      </c>
      <c r="AW142" s="14" t="s">
        <v>35</v>
      </c>
      <c r="AX142" s="14" t="s">
        <v>86</v>
      </c>
      <c r="AY142" s="207" t="s">
        <v>205</v>
      </c>
    </row>
    <row r="143" s="2" customFormat="1" ht="21.75" customHeight="1">
      <c r="A143" s="38"/>
      <c r="B143" s="179"/>
      <c r="C143" s="180" t="s">
        <v>212</v>
      </c>
      <c r="D143" s="180" t="s">
        <v>207</v>
      </c>
      <c r="E143" s="181" t="s">
        <v>264</v>
      </c>
      <c r="F143" s="182" t="s">
        <v>265</v>
      </c>
      <c r="G143" s="183" t="s">
        <v>233</v>
      </c>
      <c r="H143" s="184">
        <v>96.450000000000003</v>
      </c>
      <c r="I143" s="185"/>
      <c r="J143" s="184">
        <f>ROUND(I143*H143,2)</f>
        <v>0</v>
      </c>
      <c r="K143" s="182" t="s">
        <v>234</v>
      </c>
      <c r="L143" s="39"/>
      <c r="M143" s="186" t="s">
        <v>1</v>
      </c>
      <c r="N143" s="187" t="s">
        <v>44</v>
      </c>
      <c r="O143" s="77"/>
      <c r="P143" s="188">
        <f>O143*H143</f>
        <v>0</v>
      </c>
      <c r="Q143" s="188">
        <v>0</v>
      </c>
      <c r="R143" s="188">
        <f>Q143*H143</f>
        <v>0</v>
      </c>
      <c r="S143" s="188">
        <v>0</v>
      </c>
      <c r="T143" s="189">
        <f>S143*H143</f>
        <v>0</v>
      </c>
      <c r="U143" s="38"/>
      <c r="V143" s="38"/>
      <c r="W143" s="38"/>
      <c r="X143" s="38"/>
      <c r="Y143" s="38"/>
      <c r="Z143" s="38"/>
      <c r="AA143" s="38"/>
      <c r="AB143" s="38"/>
      <c r="AC143" s="38"/>
      <c r="AD143" s="38"/>
      <c r="AE143" s="38"/>
      <c r="AR143" s="190" t="s">
        <v>212</v>
      </c>
      <c r="AT143" s="190" t="s">
        <v>207</v>
      </c>
      <c r="AU143" s="190" t="s">
        <v>88</v>
      </c>
      <c r="AY143" s="19" t="s">
        <v>205</v>
      </c>
      <c r="BE143" s="191">
        <f>IF(N143="základní",J143,0)</f>
        <v>0</v>
      </c>
      <c r="BF143" s="191">
        <f>IF(N143="snížená",J143,0)</f>
        <v>0</v>
      </c>
      <c r="BG143" s="191">
        <f>IF(N143="zákl. přenesená",J143,0)</f>
        <v>0</v>
      </c>
      <c r="BH143" s="191">
        <f>IF(N143="sníž. přenesená",J143,0)</f>
        <v>0</v>
      </c>
      <c r="BI143" s="191">
        <f>IF(N143="nulová",J143,0)</f>
        <v>0</v>
      </c>
      <c r="BJ143" s="19" t="s">
        <v>86</v>
      </c>
      <c r="BK143" s="191">
        <f>ROUND(I143*H143,2)</f>
        <v>0</v>
      </c>
      <c r="BL143" s="19" t="s">
        <v>212</v>
      </c>
      <c r="BM143" s="190" t="s">
        <v>1263</v>
      </c>
    </row>
    <row r="144" s="2" customFormat="1">
      <c r="A144" s="38"/>
      <c r="B144" s="39"/>
      <c r="C144" s="38"/>
      <c r="D144" s="192" t="s">
        <v>214</v>
      </c>
      <c r="E144" s="38"/>
      <c r="F144" s="193" t="s">
        <v>267</v>
      </c>
      <c r="G144" s="38"/>
      <c r="H144" s="38"/>
      <c r="I144" s="194"/>
      <c r="J144" s="38"/>
      <c r="K144" s="38"/>
      <c r="L144" s="39"/>
      <c r="M144" s="195"/>
      <c r="N144" s="196"/>
      <c r="O144" s="77"/>
      <c r="P144" s="77"/>
      <c r="Q144" s="77"/>
      <c r="R144" s="77"/>
      <c r="S144" s="77"/>
      <c r="T144" s="78"/>
      <c r="U144" s="38"/>
      <c r="V144" s="38"/>
      <c r="W144" s="38"/>
      <c r="X144" s="38"/>
      <c r="Y144" s="38"/>
      <c r="Z144" s="38"/>
      <c r="AA144" s="38"/>
      <c r="AB144" s="38"/>
      <c r="AC144" s="38"/>
      <c r="AD144" s="38"/>
      <c r="AE144" s="38"/>
      <c r="AT144" s="19" t="s">
        <v>214</v>
      </c>
      <c r="AU144" s="19" t="s">
        <v>88</v>
      </c>
    </row>
    <row r="145" s="2" customFormat="1">
      <c r="A145" s="38"/>
      <c r="B145" s="39"/>
      <c r="C145" s="38"/>
      <c r="D145" s="192" t="s">
        <v>237</v>
      </c>
      <c r="E145" s="38"/>
      <c r="F145" s="197" t="s">
        <v>268</v>
      </c>
      <c r="G145" s="38"/>
      <c r="H145" s="38"/>
      <c r="I145" s="194"/>
      <c r="J145" s="38"/>
      <c r="K145" s="38"/>
      <c r="L145" s="39"/>
      <c r="M145" s="195"/>
      <c r="N145" s="196"/>
      <c r="O145" s="77"/>
      <c r="P145" s="77"/>
      <c r="Q145" s="77"/>
      <c r="R145" s="77"/>
      <c r="S145" s="77"/>
      <c r="T145" s="78"/>
      <c r="U145" s="38"/>
      <c r="V145" s="38"/>
      <c r="W145" s="38"/>
      <c r="X145" s="38"/>
      <c r="Y145" s="38"/>
      <c r="Z145" s="38"/>
      <c r="AA145" s="38"/>
      <c r="AB145" s="38"/>
      <c r="AC145" s="38"/>
      <c r="AD145" s="38"/>
      <c r="AE145" s="38"/>
      <c r="AT145" s="19" t="s">
        <v>237</v>
      </c>
      <c r="AU145" s="19" t="s">
        <v>88</v>
      </c>
    </row>
    <row r="146" s="15" customFormat="1">
      <c r="A146" s="15"/>
      <c r="B146" s="223"/>
      <c r="C146" s="15"/>
      <c r="D146" s="192" t="s">
        <v>218</v>
      </c>
      <c r="E146" s="224" t="s">
        <v>1</v>
      </c>
      <c r="F146" s="225" t="s">
        <v>570</v>
      </c>
      <c r="G146" s="15"/>
      <c r="H146" s="224" t="s">
        <v>1</v>
      </c>
      <c r="I146" s="226"/>
      <c r="J146" s="15"/>
      <c r="K146" s="15"/>
      <c r="L146" s="223"/>
      <c r="M146" s="227"/>
      <c r="N146" s="228"/>
      <c r="O146" s="228"/>
      <c r="P146" s="228"/>
      <c r="Q146" s="228"/>
      <c r="R146" s="228"/>
      <c r="S146" s="228"/>
      <c r="T146" s="229"/>
      <c r="U146" s="15"/>
      <c r="V146" s="15"/>
      <c r="W146" s="15"/>
      <c r="X146" s="15"/>
      <c r="Y146" s="15"/>
      <c r="Z146" s="15"/>
      <c r="AA146" s="15"/>
      <c r="AB146" s="15"/>
      <c r="AC146" s="15"/>
      <c r="AD146" s="15"/>
      <c r="AE146" s="15"/>
      <c r="AT146" s="224" t="s">
        <v>218</v>
      </c>
      <c r="AU146" s="224" t="s">
        <v>88</v>
      </c>
      <c r="AV146" s="15" t="s">
        <v>86</v>
      </c>
      <c r="AW146" s="15" t="s">
        <v>35</v>
      </c>
      <c r="AX146" s="15" t="s">
        <v>79</v>
      </c>
      <c r="AY146" s="224" t="s">
        <v>205</v>
      </c>
    </row>
    <row r="147" s="13" customFormat="1">
      <c r="A147" s="13"/>
      <c r="B147" s="198"/>
      <c r="C147" s="13"/>
      <c r="D147" s="192" t="s">
        <v>218</v>
      </c>
      <c r="E147" s="199" t="s">
        <v>1</v>
      </c>
      <c r="F147" s="200" t="s">
        <v>1264</v>
      </c>
      <c r="G147" s="13"/>
      <c r="H147" s="201">
        <v>96.450000000000003</v>
      </c>
      <c r="I147" s="202"/>
      <c r="J147" s="13"/>
      <c r="K147" s="13"/>
      <c r="L147" s="198"/>
      <c r="M147" s="203"/>
      <c r="N147" s="204"/>
      <c r="O147" s="204"/>
      <c r="P147" s="204"/>
      <c r="Q147" s="204"/>
      <c r="R147" s="204"/>
      <c r="S147" s="204"/>
      <c r="T147" s="205"/>
      <c r="U147" s="13"/>
      <c r="V147" s="13"/>
      <c r="W147" s="13"/>
      <c r="X147" s="13"/>
      <c r="Y147" s="13"/>
      <c r="Z147" s="13"/>
      <c r="AA147" s="13"/>
      <c r="AB147" s="13"/>
      <c r="AC147" s="13"/>
      <c r="AD147" s="13"/>
      <c r="AE147" s="13"/>
      <c r="AT147" s="199" t="s">
        <v>218</v>
      </c>
      <c r="AU147" s="199" t="s">
        <v>88</v>
      </c>
      <c r="AV147" s="13" t="s">
        <v>88</v>
      </c>
      <c r="AW147" s="13" t="s">
        <v>35</v>
      </c>
      <c r="AX147" s="13" t="s">
        <v>79</v>
      </c>
      <c r="AY147" s="199" t="s">
        <v>205</v>
      </c>
    </row>
    <row r="148" s="14" customFormat="1">
      <c r="A148" s="14"/>
      <c r="B148" s="206"/>
      <c r="C148" s="14"/>
      <c r="D148" s="192" t="s">
        <v>218</v>
      </c>
      <c r="E148" s="207" t="s">
        <v>1</v>
      </c>
      <c r="F148" s="208" t="s">
        <v>220</v>
      </c>
      <c r="G148" s="14"/>
      <c r="H148" s="209">
        <v>96.450000000000003</v>
      </c>
      <c r="I148" s="210"/>
      <c r="J148" s="14"/>
      <c r="K148" s="14"/>
      <c r="L148" s="206"/>
      <c r="M148" s="211"/>
      <c r="N148" s="212"/>
      <c r="O148" s="212"/>
      <c r="P148" s="212"/>
      <c r="Q148" s="212"/>
      <c r="R148" s="212"/>
      <c r="S148" s="212"/>
      <c r="T148" s="213"/>
      <c r="U148" s="14"/>
      <c r="V148" s="14"/>
      <c r="W148" s="14"/>
      <c r="X148" s="14"/>
      <c r="Y148" s="14"/>
      <c r="Z148" s="14"/>
      <c r="AA148" s="14"/>
      <c r="AB148" s="14"/>
      <c r="AC148" s="14"/>
      <c r="AD148" s="14"/>
      <c r="AE148" s="14"/>
      <c r="AT148" s="207" t="s">
        <v>218</v>
      </c>
      <c r="AU148" s="207" t="s">
        <v>88</v>
      </c>
      <c r="AV148" s="14" t="s">
        <v>212</v>
      </c>
      <c r="AW148" s="14" t="s">
        <v>35</v>
      </c>
      <c r="AX148" s="14" t="s">
        <v>86</v>
      </c>
      <c r="AY148" s="207" t="s">
        <v>205</v>
      </c>
    </row>
    <row r="149" s="2" customFormat="1" ht="24.15" customHeight="1">
      <c r="A149" s="38"/>
      <c r="B149" s="179"/>
      <c r="C149" s="180" t="s">
        <v>258</v>
      </c>
      <c r="D149" s="180" t="s">
        <v>207</v>
      </c>
      <c r="E149" s="181" t="s">
        <v>576</v>
      </c>
      <c r="F149" s="182" t="s">
        <v>577</v>
      </c>
      <c r="G149" s="183" t="s">
        <v>233</v>
      </c>
      <c r="H149" s="184">
        <v>96.450000000000003</v>
      </c>
      <c r="I149" s="185"/>
      <c r="J149" s="184">
        <f>ROUND(I149*H149,2)</f>
        <v>0</v>
      </c>
      <c r="K149" s="182" t="s">
        <v>234</v>
      </c>
      <c r="L149" s="39"/>
      <c r="M149" s="186" t="s">
        <v>1</v>
      </c>
      <c r="N149" s="187" t="s">
        <v>44</v>
      </c>
      <c r="O149" s="77"/>
      <c r="P149" s="188">
        <f>O149*H149</f>
        <v>0</v>
      </c>
      <c r="Q149" s="188">
        <v>0</v>
      </c>
      <c r="R149" s="188">
        <f>Q149*H149</f>
        <v>0</v>
      </c>
      <c r="S149" s="188">
        <v>0</v>
      </c>
      <c r="T149" s="189">
        <f>S149*H149</f>
        <v>0</v>
      </c>
      <c r="U149" s="38"/>
      <c r="V149" s="38"/>
      <c r="W149" s="38"/>
      <c r="X149" s="38"/>
      <c r="Y149" s="38"/>
      <c r="Z149" s="38"/>
      <c r="AA149" s="38"/>
      <c r="AB149" s="38"/>
      <c r="AC149" s="38"/>
      <c r="AD149" s="38"/>
      <c r="AE149" s="38"/>
      <c r="AR149" s="190" t="s">
        <v>212</v>
      </c>
      <c r="AT149" s="190" t="s">
        <v>207</v>
      </c>
      <c r="AU149" s="190" t="s">
        <v>88</v>
      </c>
      <c r="AY149" s="19" t="s">
        <v>205</v>
      </c>
      <c r="BE149" s="191">
        <f>IF(N149="základní",J149,0)</f>
        <v>0</v>
      </c>
      <c r="BF149" s="191">
        <f>IF(N149="snížená",J149,0)</f>
        <v>0</v>
      </c>
      <c r="BG149" s="191">
        <f>IF(N149="zákl. přenesená",J149,0)</f>
        <v>0</v>
      </c>
      <c r="BH149" s="191">
        <f>IF(N149="sníž. přenesená",J149,0)</f>
        <v>0</v>
      </c>
      <c r="BI149" s="191">
        <f>IF(N149="nulová",J149,0)</f>
        <v>0</v>
      </c>
      <c r="BJ149" s="19" t="s">
        <v>86</v>
      </c>
      <c r="BK149" s="191">
        <f>ROUND(I149*H149,2)</f>
        <v>0</v>
      </c>
      <c r="BL149" s="19" t="s">
        <v>212</v>
      </c>
      <c r="BM149" s="190" t="s">
        <v>1265</v>
      </c>
    </row>
    <row r="150" s="2" customFormat="1">
      <c r="A150" s="38"/>
      <c r="B150" s="39"/>
      <c r="C150" s="38"/>
      <c r="D150" s="192" t="s">
        <v>214</v>
      </c>
      <c r="E150" s="38"/>
      <c r="F150" s="193" t="s">
        <v>579</v>
      </c>
      <c r="G150" s="38"/>
      <c r="H150" s="38"/>
      <c r="I150" s="194"/>
      <c r="J150" s="38"/>
      <c r="K150" s="38"/>
      <c r="L150" s="39"/>
      <c r="M150" s="195"/>
      <c r="N150" s="196"/>
      <c r="O150" s="77"/>
      <c r="P150" s="77"/>
      <c r="Q150" s="77"/>
      <c r="R150" s="77"/>
      <c r="S150" s="77"/>
      <c r="T150" s="78"/>
      <c r="U150" s="38"/>
      <c r="V150" s="38"/>
      <c r="W150" s="38"/>
      <c r="X150" s="38"/>
      <c r="Y150" s="38"/>
      <c r="Z150" s="38"/>
      <c r="AA150" s="38"/>
      <c r="AB150" s="38"/>
      <c r="AC150" s="38"/>
      <c r="AD150" s="38"/>
      <c r="AE150" s="38"/>
      <c r="AT150" s="19" t="s">
        <v>214</v>
      </c>
      <c r="AU150" s="19" t="s">
        <v>88</v>
      </c>
    </row>
    <row r="151" s="2" customFormat="1">
      <c r="A151" s="38"/>
      <c r="B151" s="39"/>
      <c r="C151" s="38"/>
      <c r="D151" s="192" t="s">
        <v>237</v>
      </c>
      <c r="E151" s="38"/>
      <c r="F151" s="197" t="s">
        <v>580</v>
      </c>
      <c r="G151" s="38"/>
      <c r="H151" s="38"/>
      <c r="I151" s="194"/>
      <c r="J151" s="38"/>
      <c r="K151" s="38"/>
      <c r="L151" s="39"/>
      <c r="M151" s="195"/>
      <c r="N151" s="196"/>
      <c r="O151" s="77"/>
      <c r="P151" s="77"/>
      <c r="Q151" s="77"/>
      <c r="R151" s="77"/>
      <c r="S151" s="77"/>
      <c r="T151" s="78"/>
      <c r="U151" s="38"/>
      <c r="V151" s="38"/>
      <c r="W151" s="38"/>
      <c r="X151" s="38"/>
      <c r="Y151" s="38"/>
      <c r="Z151" s="38"/>
      <c r="AA151" s="38"/>
      <c r="AB151" s="38"/>
      <c r="AC151" s="38"/>
      <c r="AD151" s="38"/>
      <c r="AE151" s="38"/>
      <c r="AT151" s="19" t="s">
        <v>237</v>
      </c>
      <c r="AU151" s="19" t="s">
        <v>88</v>
      </c>
    </row>
    <row r="152" s="15" customFormat="1">
      <c r="A152" s="15"/>
      <c r="B152" s="223"/>
      <c r="C152" s="15"/>
      <c r="D152" s="192" t="s">
        <v>218</v>
      </c>
      <c r="E152" s="224" t="s">
        <v>1</v>
      </c>
      <c r="F152" s="225" t="s">
        <v>680</v>
      </c>
      <c r="G152" s="15"/>
      <c r="H152" s="224" t="s">
        <v>1</v>
      </c>
      <c r="I152" s="226"/>
      <c r="J152" s="15"/>
      <c r="K152" s="15"/>
      <c r="L152" s="223"/>
      <c r="M152" s="227"/>
      <c r="N152" s="228"/>
      <c r="O152" s="228"/>
      <c r="P152" s="228"/>
      <c r="Q152" s="228"/>
      <c r="R152" s="228"/>
      <c r="S152" s="228"/>
      <c r="T152" s="229"/>
      <c r="U152" s="15"/>
      <c r="V152" s="15"/>
      <c r="W152" s="15"/>
      <c r="X152" s="15"/>
      <c r="Y152" s="15"/>
      <c r="Z152" s="15"/>
      <c r="AA152" s="15"/>
      <c r="AB152" s="15"/>
      <c r="AC152" s="15"/>
      <c r="AD152" s="15"/>
      <c r="AE152" s="15"/>
      <c r="AT152" s="224" t="s">
        <v>218</v>
      </c>
      <c r="AU152" s="224" t="s">
        <v>88</v>
      </c>
      <c r="AV152" s="15" t="s">
        <v>86</v>
      </c>
      <c r="AW152" s="15" t="s">
        <v>35</v>
      </c>
      <c r="AX152" s="15" t="s">
        <v>79</v>
      </c>
      <c r="AY152" s="224" t="s">
        <v>205</v>
      </c>
    </row>
    <row r="153" s="13" customFormat="1">
      <c r="A153" s="13"/>
      <c r="B153" s="198"/>
      <c r="C153" s="13"/>
      <c r="D153" s="192" t="s">
        <v>218</v>
      </c>
      <c r="E153" s="199" t="s">
        <v>1</v>
      </c>
      <c r="F153" s="200" t="s">
        <v>1266</v>
      </c>
      <c r="G153" s="13"/>
      <c r="H153" s="201">
        <v>96.450000000000003</v>
      </c>
      <c r="I153" s="202"/>
      <c r="J153" s="13"/>
      <c r="K153" s="13"/>
      <c r="L153" s="198"/>
      <c r="M153" s="203"/>
      <c r="N153" s="204"/>
      <c r="O153" s="204"/>
      <c r="P153" s="204"/>
      <c r="Q153" s="204"/>
      <c r="R153" s="204"/>
      <c r="S153" s="204"/>
      <c r="T153" s="205"/>
      <c r="U153" s="13"/>
      <c r="V153" s="13"/>
      <c r="W153" s="13"/>
      <c r="X153" s="13"/>
      <c r="Y153" s="13"/>
      <c r="Z153" s="13"/>
      <c r="AA153" s="13"/>
      <c r="AB153" s="13"/>
      <c r="AC153" s="13"/>
      <c r="AD153" s="13"/>
      <c r="AE153" s="13"/>
      <c r="AT153" s="199" t="s">
        <v>218</v>
      </c>
      <c r="AU153" s="199" t="s">
        <v>88</v>
      </c>
      <c r="AV153" s="13" t="s">
        <v>88</v>
      </c>
      <c r="AW153" s="13" t="s">
        <v>35</v>
      </c>
      <c r="AX153" s="13" t="s">
        <v>79</v>
      </c>
      <c r="AY153" s="199" t="s">
        <v>205</v>
      </c>
    </row>
    <row r="154" s="14" customFormat="1">
      <c r="A154" s="14"/>
      <c r="B154" s="206"/>
      <c r="C154" s="14"/>
      <c r="D154" s="192" t="s">
        <v>218</v>
      </c>
      <c r="E154" s="207" t="s">
        <v>1</v>
      </c>
      <c r="F154" s="208" t="s">
        <v>220</v>
      </c>
      <c r="G154" s="14"/>
      <c r="H154" s="209">
        <v>96.450000000000003</v>
      </c>
      <c r="I154" s="210"/>
      <c r="J154" s="14"/>
      <c r="K154" s="14"/>
      <c r="L154" s="206"/>
      <c r="M154" s="211"/>
      <c r="N154" s="212"/>
      <c r="O154" s="212"/>
      <c r="P154" s="212"/>
      <c r="Q154" s="212"/>
      <c r="R154" s="212"/>
      <c r="S154" s="212"/>
      <c r="T154" s="213"/>
      <c r="U154" s="14"/>
      <c r="V154" s="14"/>
      <c r="W154" s="14"/>
      <c r="X154" s="14"/>
      <c r="Y154" s="14"/>
      <c r="Z154" s="14"/>
      <c r="AA154" s="14"/>
      <c r="AB154" s="14"/>
      <c r="AC154" s="14"/>
      <c r="AD154" s="14"/>
      <c r="AE154" s="14"/>
      <c r="AT154" s="207" t="s">
        <v>218</v>
      </c>
      <c r="AU154" s="207" t="s">
        <v>88</v>
      </c>
      <c r="AV154" s="14" t="s">
        <v>212</v>
      </c>
      <c r="AW154" s="14" t="s">
        <v>35</v>
      </c>
      <c r="AX154" s="14" t="s">
        <v>86</v>
      </c>
      <c r="AY154" s="207" t="s">
        <v>205</v>
      </c>
    </row>
    <row r="155" s="12" customFormat="1" ht="22.8" customHeight="1">
      <c r="A155" s="12"/>
      <c r="B155" s="166"/>
      <c r="C155" s="12"/>
      <c r="D155" s="167" t="s">
        <v>78</v>
      </c>
      <c r="E155" s="177" t="s">
        <v>88</v>
      </c>
      <c r="F155" s="177" t="s">
        <v>333</v>
      </c>
      <c r="G155" s="12"/>
      <c r="H155" s="12"/>
      <c r="I155" s="169"/>
      <c r="J155" s="178">
        <f>BK155</f>
        <v>0</v>
      </c>
      <c r="K155" s="12"/>
      <c r="L155" s="166"/>
      <c r="M155" s="171"/>
      <c r="N155" s="172"/>
      <c r="O155" s="172"/>
      <c r="P155" s="173">
        <f>SUM(P156:P159)</f>
        <v>0</v>
      </c>
      <c r="Q155" s="172"/>
      <c r="R155" s="173">
        <f>SUM(R156:R159)</f>
        <v>142.28946999999999</v>
      </c>
      <c r="S155" s="172"/>
      <c r="T155" s="174">
        <f>SUM(T156:T159)</f>
        <v>0</v>
      </c>
      <c r="U155" s="12"/>
      <c r="V155" s="12"/>
      <c r="W155" s="12"/>
      <c r="X155" s="12"/>
      <c r="Y155" s="12"/>
      <c r="Z155" s="12"/>
      <c r="AA155" s="12"/>
      <c r="AB155" s="12"/>
      <c r="AC155" s="12"/>
      <c r="AD155" s="12"/>
      <c r="AE155" s="12"/>
      <c r="AR155" s="167" t="s">
        <v>86</v>
      </c>
      <c r="AT155" s="175" t="s">
        <v>78</v>
      </c>
      <c r="AU155" s="175" t="s">
        <v>86</v>
      </c>
      <c r="AY155" s="167" t="s">
        <v>205</v>
      </c>
      <c r="BK155" s="176">
        <f>SUM(BK156:BK159)</f>
        <v>0</v>
      </c>
    </row>
    <row r="156" s="2" customFormat="1" ht="33" customHeight="1">
      <c r="A156" s="38"/>
      <c r="B156" s="179"/>
      <c r="C156" s="180" t="s">
        <v>263</v>
      </c>
      <c r="D156" s="180" t="s">
        <v>207</v>
      </c>
      <c r="E156" s="181" t="s">
        <v>1267</v>
      </c>
      <c r="F156" s="182" t="s">
        <v>1268</v>
      </c>
      <c r="G156" s="183" t="s">
        <v>371</v>
      </c>
      <c r="H156" s="184">
        <v>643</v>
      </c>
      <c r="I156" s="185"/>
      <c r="J156" s="184">
        <f>ROUND(I156*H156,2)</f>
        <v>0</v>
      </c>
      <c r="K156" s="182" t="s">
        <v>211</v>
      </c>
      <c r="L156" s="39"/>
      <c r="M156" s="186" t="s">
        <v>1</v>
      </c>
      <c r="N156" s="187" t="s">
        <v>44</v>
      </c>
      <c r="O156" s="77"/>
      <c r="P156" s="188">
        <f>O156*H156</f>
        <v>0</v>
      </c>
      <c r="Q156" s="188">
        <v>0.22128999999999999</v>
      </c>
      <c r="R156" s="188">
        <f>Q156*H156</f>
        <v>142.28946999999999</v>
      </c>
      <c r="S156" s="188">
        <v>0</v>
      </c>
      <c r="T156" s="189">
        <f>S156*H156</f>
        <v>0</v>
      </c>
      <c r="U156" s="38"/>
      <c r="V156" s="38"/>
      <c r="W156" s="38"/>
      <c r="X156" s="38"/>
      <c r="Y156" s="38"/>
      <c r="Z156" s="38"/>
      <c r="AA156" s="38"/>
      <c r="AB156" s="38"/>
      <c r="AC156" s="38"/>
      <c r="AD156" s="38"/>
      <c r="AE156" s="38"/>
      <c r="AR156" s="190" t="s">
        <v>212</v>
      </c>
      <c r="AT156" s="190" t="s">
        <v>207</v>
      </c>
      <c r="AU156" s="190" t="s">
        <v>88</v>
      </c>
      <c r="AY156" s="19" t="s">
        <v>205</v>
      </c>
      <c r="BE156" s="191">
        <f>IF(N156="základní",J156,0)</f>
        <v>0</v>
      </c>
      <c r="BF156" s="191">
        <f>IF(N156="snížená",J156,0)</f>
        <v>0</v>
      </c>
      <c r="BG156" s="191">
        <f>IF(N156="zákl. přenesená",J156,0)</f>
        <v>0</v>
      </c>
      <c r="BH156" s="191">
        <f>IF(N156="sníž. přenesená",J156,0)</f>
        <v>0</v>
      </c>
      <c r="BI156" s="191">
        <f>IF(N156="nulová",J156,0)</f>
        <v>0</v>
      </c>
      <c r="BJ156" s="19" t="s">
        <v>86</v>
      </c>
      <c r="BK156" s="191">
        <f>ROUND(I156*H156,2)</f>
        <v>0</v>
      </c>
      <c r="BL156" s="19" t="s">
        <v>212</v>
      </c>
      <c r="BM156" s="190" t="s">
        <v>1269</v>
      </c>
    </row>
    <row r="157" s="2" customFormat="1">
      <c r="A157" s="38"/>
      <c r="B157" s="39"/>
      <c r="C157" s="38"/>
      <c r="D157" s="192" t="s">
        <v>214</v>
      </c>
      <c r="E157" s="38"/>
      <c r="F157" s="193" t="s">
        <v>1270</v>
      </c>
      <c r="G157" s="38"/>
      <c r="H157" s="38"/>
      <c r="I157" s="194"/>
      <c r="J157" s="38"/>
      <c r="K157" s="38"/>
      <c r="L157" s="39"/>
      <c r="M157" s="195"/>
      <c r="N157" s="196"/>
      <c r="O157" s="77"/>
      <c r="P157" s="77"/>
      <c r="Q157" s="77"/>
      <c r="R157" s="77"/>
      <c r="S157" s="77"/>
      <c r="T157" s="78"/>
      <c r="U157" s="38"/>
      <c r="V157" s="38"/>
      <c r="W157" s="38"/>
      <c r="X157" s="38"/>
      <c r="Y157" s="38"/>
      <c r="Z157" s="38"/>
      <c r="AA157" s="38"/>
      <c r="AB157" s="38"/>
      <c r="AC157" s="38"/>
      <c r="AD157" s="38"/>
      <c r="AE157" s="38"/>
      <c r="AT157" s="19" t="s">
        <v>214</v>
      </c>
      <c r="AU157" s="19" t="s">
        <v>88</v>
      </c>
    </row>
    <row r="158" s="15" customFormat="1">
      <c r="A158" s="15"/>
      <c r="B158" s="223"/>
      <c r="C158" s="15"/>
      <c r="D158" s="192" t="s">
        <v>218</v>
      </c>
      <c r="E158" s="224" t="s">
        <v>1</v>
      </c>
      <c r="F158" s="225" t="s">
        <v>1271</v>
      </c>
      <c r="G158" s="15"/>
      <c r="H158" s="224" t="s">
        <v>1</v>
      </c>
      <c r="I158" s="226"/>
      <c r="J158" s="15"/>
      <c r="K158" s="15"/>
      <c r="L158" s="223"/>
      <c r="M158" s="227"/>
      <c r="N158" s="228"/>
      <c r="O158" s="228"/>
      <c r="P158" s="228"/>
      <c r="Q158" s="228"/>
      <c r="R158" s="228"/>
      <c r="S158" s="228"/>
      <c r="T158" s="229"/>
      <c r="U158" s="15"/>
      <c r="V158" s="15"/>
      <c r="W158" s="15"/>
      <c r="X158" s="15"/>
      <c r="Y158" s="15"/>
      <c r="Z158" s="15"/>
      <c r="AA158" s="15"/>
      <c r="AB158" s="15"/>
      <c r="AC158" s="15"/>
      <c r="AD158" s="15"/>
      <c r="AE158" s="15"/>
      <c r="AT158" s="224" t="s">
        <v>218</v>
      </c>
      <c r="AU158" s="224" t="s">
        <v>88</v>
      </c>
      <c r="AV158" s="15" t="s">
        <v>86</v>
      </c>
      <c r="AW158" s="15" t="s">
        <v>35</v>
      </c>
      <c r="AX158" s="15" t="s">
        <v>79</v>
      </c>
      <c r="AY158" s="224" t="s">
        <v>205</v>
      </c>
    </row>
    <row r="159" s="13" customFormat="1">
      <c r="A159" s="13"/>
      <c r="B159" s="198"/>
      <c r="C159" s="13"/>
      <c r="D159" s="192" t="s">
        <v>218</v>
      </c>
      <c r="E159" s="199" t="s">
        <v>1</v>
      </c>
      <c r="F159" s="200" t="s">
        <v>1272</v>
      </c>
      <c r="G159" s="13"/>
      <c r="H159" s="201">
        <v>643</v>
      </c>
      <c r="I159" s="202"/>
      <c r="J159" s="13"/>
      <c r="K159" s="13"/>
      <c r="L159" s="198"/>
      <c r="M159" s="203"/>
      <c r="N159" s="204"/>
      <c r="O159" s="204"/>
      <c r="P159" s="204"/>
      <c r="Q159" s="204"/>
      <c r="R159" s="204"/>
      <c r="S159" s="204"/>
      <c r="T159" s="205"/>
      <c r="U159" s="13"/>
      <c r="V159" s="13"/>
      <c r="W159" s="13"/>
      <c r="X159" s="13"/>
      <c r="Y159" s="13"/>
      <c r="Z159" s="13"/>
      <c r="AA159" s="13"/>
      <c r="AB159" s="13"/>
      <c r="AC159" s="13"/>
      <c r="AD159" s="13"/>
      <c r="AE159" s="13"/>
      <c r="AT159" s="199" t="s">
        <v>218</v>
      </c>
      <c r="AU159" s="199" t="s">
        <v>88</v>
      </c>
      <c r="AV159" s="13" t="s">
        <v>88</v>
      </c>
      <c r="AW159" s="13" t="s">
        <v>35</v>
      </c>
      <c r="AX159" s="13" t="s">
        <v>86</v>
      </c>
      <c r="AY159" s="199" t="s">
        <v>205</v>
      </c>
    </row>
    <row r="160" s="12" customFormat="1" ht="22.8" customHeight="1">
      <c r="A160" s="12"/>
      <c r="B160" s="166"/>
      <c r="C160" s="12"/>
      <c r="D160" s="167" t="s">
        <v>78</v>
      </c>
      <c r="E160" s="177" t="s">
        <v>415</v>
      </c>
      <c r="F160" s="177" t="s">
        <v>416</v>
      </c>
      <c r="G160" s="12"/>
      <c r="H160" s="12"/>
      <c r="I160" s="169"/>
      <c r="J160" s="178">
        <f>BK160</f>
        <v>0</v>
      </c>
      <c r="K160" s="12"/>
      <c r="L160" s="166"/>
      <c r="M160" s="171"/>
      <c r="N160" s="172"/>
      <c r="O160" s="172"/>
      <c r="P160" s="173">
        <f>SUM(P161:P162)</f>
        <v>0</v>
      </c>
      <c r="Q160" s="172"/>
      <c r="R160" s="173">
        <f>SUM(R161:R162)</f>
        <v>0</v>
      </c>
      <c r="S160" s="172"/>
      <c r="T160" s="174">
        <f>SUM(T161:T162)</f>
        <v>0</v>
      </c>
      <c r="U160" s="12"/>
      <c r="V160" s="12"/>
      <c r="W160" s="12"/>
      <c r="X160" s="12"/>
      <c r="Y160" s="12"/>
      <c r="Z160" s="12"/>
      <c r="AA160" s="12"/>
      <c r="AB160" s="12"/>
      <c r="AC160" s="12"/>
      <c r="AD160" s="12"/>
      <c r="AE160" s="12"/>
      <c r="AR160" s="167" t="s">
        <v>86</v>
      </c>
      <c r="AT160" s="175" t="s">
        <v>78</v>
      </c>
      <c r="AU160" s="175" t="s">
        <v>86</v>
      </c>
      <c r="AY160" s="167" t="s">
        <v>205</v>
      </c>
      <c r="BK160" s="176">
        <f>SUM(BK161:BK162)</f>
        <v>0</v>
      </c>
    </row>
    <row r="161" s="2" customFormat="1" ht="21.75" customHeight="1">
      <c r="A161" s="38"/>
      <c r="B161" s="179"/>
      <c r="C161" s="180" t="s">
        <v>272</v>
      </c>
      <c r="D161" s="180" t="s">
        <v>207</v>
      </c>
      <c r="E161" s="181" t="s">
        <v>418</v>
      </c>
      <c r="F161" s="182" t="s">
        <v>419</v>
      </c>
      <c r="G161" s="183" t="s">
        <v>224</v>
      </c>
      <c r="H161" s="184">
        <v>142.28999999999999</v>
      </c>
      <c r="I161" s="185"/>
      <c r="J161" s="184">
        <f>ROUND(I161*H161,2)</f>
        <v>0</v>
      </c>
      <c r="K161" s="182" t="s">
        <v>234</v>
      </c>
      <c r="L161" s="39"/>
      <c r="M161" s="186" t="s">
        <v>1</v>
      </c>
      <c r="N161" s="187" t="s">
        <v>44</v>
      </c>
      <c r="O161" s="77"/>
      <c r="P161" s="188">
        <f>O161*H161</f>
        <v>0</v>
      </c>
      <c r="Q161" s="188">
        <v>0</v>
      </c>
      <c r="R161" s="188">
        <f>Q161*H161</f>
        <v>0</v>
      </c>
      <c r="S161" s="188">
        <v>0</v>
      </c>
      <c r="T161" s="189">
        <f>S161*H161</f>
        <v>0</v>
      </c>
      <c r="U161" s="38"/>
      <c r="V161" s="38"/>
      <c r="W161" s="38"/>
      <c r="X161" s="38"/>
      <c r="Y161" s="38"/>
      <c r="Z161" s="38"/>
      <c r="AA161" s="38"/>
      <c r="AB161" s="38"/>
      <c r="AC161" s="38"/>
      <c r="AD161" s="38"/>
      <c r="AE161" s="38"/>
      <c r="AR161" s="190" t="s">
        <v>212</v>
      </c>
      <c r="AT161" s="190" t="s">
        <v>207</v>
      </c>
      <c r="AU161" s="190" t="s">
        <v>88</v>
      </c>
      <c r="AY161" s="19" t="s">
        <v>205</v>
      </c>
      <c r="BE161" s="191">
        <f>IF(N161="základní",J161,0)</f>
        <v>0</v>
      </c>
      <c r="BF161" s="191">
        <f>IF(N161="snížená",J161,0)</f>
        <v>0</v>
      </c>
      <c r="BG161" s="191">
        <f>IF(N161="zákl. přenesená",J161,0)</f>
        <v>0</v>
      </c>
      <c r="BH161" s="191">
        <f>IF(N161="sníž. přenesená",J161,0)</f>
        <v>0</v>
      </c>
      <c r="BI161" s="191">
        <f>IF(N161="nulová",J161,0)</f>
        <v>0</v>
      </c>
      <c r="BJ161" s="19" t="s">
        <v>86</v>
      </c>
      <c r="BK161" s="191">
        <f>ROUND(I161*H161,2)</f>
        <v>0</v>
      </c>
      <c r="BL161" s="19" t="s">
        <v>212</v>
      </c>
      <c r="BM161" s="190" t="s">
        <v>1273</v>
      </c>
    </row>
    <row r="162" s="2" customFormat="1">
      <c r="A162" s="38"/>
      <c r="B162" s="39"/>
      <c r="C162" s="38"/>
      <c r="D162" s="192" t="s">
        <v>214</v>
      </c>
      <c r="E162" s="38"/>
      <c r="F162" s="193" t="s">
        <v>421</v>
      </c>
      <c r="G162" s="38"/>
      <c r="H162" s="38"/>
      <c r="I162" s="194"/>
      <c r="J162" s="38"/>
      <c r="K162" s="38"/>
      <c r="L162" s="39"/>
      <c r="M162" s="243"/>
      <c r="N162" s="244"/>
      <c r="O162" s="240"/>
      <c r="P162" s="240"/>
      <c r="Q162" s="240"/>
      <c r="R162" s="240"/>
      <c r="S162" s="240"/>
      <c r="T162" s="245"/>
      <c r="U162" s="38"/>
      <c r="V162" s="38"/>
      <c r="W162" s="38"/>
      <c r="X162" s="38"/>
      <c r="Y162" s="38"/>
      <c r="Z162" s="38"/>
      <c r="AA162" s="38"/>
      <c r="AB162" s="38"/>
      <c r="AC162" s="38"/>
      <c r="AD162" s="38"/>
      <c r="AE162" s="38"/>
      <c r="AT162" s="19" t="s">
        <v>214</v>
      </c>
      <c r="AU162" s="19" t="s">
        <v>88</v>
      </c>
    </row>
    <row r="163" s="2" customFormat="1" ht="6.96" customHeight="1">
      <c r="A163" s="38"/>
      <c r="B163" s="60"/>
      <c r="C163" s="61"/>
      <c r="D163" s="61"/>
      <c r="E163" s="61"/>
      <c r="F163" s="61"/>
      <c r="G163" s="61"/>
      <c r="H163" s="61"/>
      <c r="I163" s="61"/>
      <c r="J163" s="61"/>
      <c r="K163" s="61"/>
      <c r="L163" s="39"/>
      <c r="M163" s="38"/>
      <c r="O163" s="38"/>
      <c r="P163" s="38"/>
      <c r="Q163" s="38"/>
      <c r="R163" s="38"/>
      <c r="S163" s="38"/>
      <c r="T163" s="38"/>
      <c r="U163" s="38"/>
      <c r="V163" s="38"/>
      <c r="W163" s="38"/>
      <c r="X163" s="38"/>
      <c r="Y163" s="38"/>
      <c r="Z163" s="38"/>
      <c r="AA163" s="38"/>
      <c r="AB163" s="38"/>
      <c r="AC163" s="38"/>
      <c r="AD163" s="38"/>
      <c r="AE163" s="38"/>
    </row>
  </sheetData>
  <autoFilter ref="C123:K162"/>
  <mergeCells count="12">
    <mergeCell ref="E7:H7"/>
    <mergeCell ref="E9:H9"/>
    <mergeCell ref="E11:H11"/>
    <mergeCell ref="E20:H20"/>
    <mergeCell ref="E29:H29"/>
    <mergeCell ref="E85:H85"/>
    <mergeCell ref="E87:H87"/>
    <mergeCell ref="E89:H89"/>
    <mergeCell ref="E112:H112"/>
    <mergeCell ref="E114:H114"/>
    <mergeCell ref="E116:H116"/>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8" t="s">
        <v>5</v>
      </c>
      <c r="M2" s="1"/>
      <c r="N2" s="1"/>
      <c r="O2" s="1"/>
      <c r="P2" s="1"/>
      <c r="Q2" s="1"/>
      <c r="R2" s="1"/>
      <c r="S2" s="1"/>
      <c r="T2" s="1"/>
      <c r="U2" s="1"/>
      <c r="V2" s="1"/>
      <c r="AT2" s="19" t="s">
        <v>142</v>
      </c>
    </row>
    <row r="3" s="1" customFormat="1" ht="6.96" customHeight="1">
      <c r="B3" s="20"/>
      <c r="C3" s="21"/>
      <c r="D3" s="21"/>
      <c r="E3" s="21"/>
      <c r="F3" s="21"/>
      <c r="G3" s="21"/>
      <c r="H3" s="21"/>
      <c r="I3" s="21"/>
      <c r="J3" s="21"/>
      <c r="K3" s="21"/>
      <c r="L3" s="22"/>
      <c r="AT3" s="19" t="s">
        <v>88</v>
      </c>
    </row>
    <row r="4" s="1" customFormat="1" ht="24.96" customHeight="1">
      <c r="B4" s="22"/>
      <c r="D4" s="23" t="s">
        <v>170</v>
      </c>
      <c r="L4" s="22"/>
      <c r="M4" s="128" t="s">
        <v>10</v>
      </c>
      <c r="AT4" s="19" t="s">
        <v>3</v>
      </c>
    </row>
    <row r="5" s="1" customFormat="1" ht="6.96" customHeight="1">
      <c r="B5" s="22"/>
      <c r="L5" s="22"/>
    </row>
    <row r="6" s="1" customFormat="1" ht="12" customHeight="1">
      <c r="B6" s="22"/>
      <c r="D6" s="32" t="s">
        <v>15</v>
      </c>
      <c r="L6" s="22"/>
    </row>
    <row r="7" s="1" customFormat="1" ht="16.5" customHeight="1">
      <c r="B7" s="22"/>
      <c r="E7" s="129" t="str">
        <f>'Rekapitulace stavby'!K6</f>
        <v>SN Žireč</v>
      </c>
      <c r="F7" s="32"/>
      <c r="G7" s="32"/>
      <c r="H7" s="32"/>
      <c r="L7" s="22"/>
    </row>
    <row r="8" s="1" customFormat="1" ht="12" customHeight="1">
      <c r="B8" s="22"/>
      <c r="D8" s="32" t="s">
        <v>171</v>
      </c>
      <c r="L8" s="22"/>
    </row>
    <row r="9" s="2" customFormat="1" ht="16.5" customHeight="1">
      <c r="A9" s="38"/>
      <c r="B9" s="39"/>
      <c r="C9" s="38"/>
      <c r="D9" s="38"/>
      <c r="E9" s="129" t="s">
        <v>1232</v>
      </c>
      <c r="F9" s="38"/>
      <c r="G9" s="38"/>
      <c r="H9" s="38"/>
      <c r="I9" s="38"/>
      <c r="J9" s="38"/>
      <c r="K9" s="38"/>
      <c r="L9" s="55"/>
      <c r="S9" s="38"/>
      <c r="T9" s="38"/>
      <c r="U9" s="38"/>
      <c r="V9" s="38"/>
      <c r="W9" s="38"/>
      <c r="X9" s="38"/>
      <c r="Y9" s="38"/>
      <c r="Z9" s="38"/>
      <c r="AA9" s="38"/>
      <c r="AB9" s="38"/>
      <c r="AC9" s="38"/>
      <c r="AD9" s="38"/>
      <c r="AE9" s="38"/>
    </row>
    <row r="10" s="2" customFormat="1" ht="12" customHeight="1">
      <c r="A10" s="38"/>
      <c r="B10" s="39"/>
      <c r="C10" s="38"/>
      <c r="D10" s="32" t="s">
        <v>173</v>
      </c>
      <c r="E10" s="38"/>
      <c r="F10" s="38"/>
      <c r="G10" s="38"/>
      <c r="H10" s="38"/>
      <c r="I10" s="38"/>
      <c r="J10" s="38"/>
      <c r="K10" s="38"/>
      <c r="L10" s="55"/>
      <c r="S10" s="38"/>
      <c r="T10" s="38"/>
      <c r="U10" s="38"/>
      <c r="V10" s="38"/>
      <c r="W10" s="38"/>
      <c r="X10" s="38"/>
      <c r="Y10" s="38"/>
      <c r="Z10" s="38"/>
      <c r="AA10" s="38"/>
      <c r="AB10" s="38"/>
      <c r="AC10" s="38"/>
      <c r="AD10" s="38"/>
      <c r="AE10" s="38"/>
    </row>
    <row r="11" s="2" customFormat="1" ht="16.5" customHeight="1">
      <c r="A11" s="38"/>
      <c r="B11" s="39"/>
      <c r="C11" s="38"/>
      <c r="D11" s="38"/>
      <c r="E11" s="67" t="s">
        <v>1274</v>
      </c>
      <c r="F11" s="38"/>
      <c r="G11" s="38"/>
      <c r="H11" s="38"/>
      <c r="I11" s="38"/>
      <c r="J11" s="38"/>
      <c r="K11" s="38"/>
      <c r="L11" s="55"/>
      <c r="S11" s="38"/>
      <c r="T11" s="38"/>
      <c r="U11" s="38"/>
      <c r="V11" s="38"/>
      <c r="W11" s="38"/>
      <c r="X11" s="38"/>
      <c r="Y11" s="38"/>
      <c r="Z11" s="38"/>
      <c r="AA11" s="38"/>
      <c r="AB11" s="38"/>
      <c r="AC11" s="38"/>
      <c r="AD11" s="38"/>
      <c r="AE11" s="38"/>
    </row>
    <row r="12" s="2" customFormat="1">
      <c r="A12" s="38"/>
      <c r="B12" s="39"/>
      <c r="C12" s="38"/>
      <c r="D12" s="38"/>
      <c r="E12" s="38"/>
      <c r="F12" s="38"/>
      <c r="G12" s="38"/>
      <c r="H12" s="38"/>
      <c r="I12" s="38"/>
      <c r="J12" s="38"/>
      <c r="K12" s="38"/>
      <c r="L12" s="55"/>
      <c r="S12" s="38"/>
      <c r="T12" s="38"/>
      <c r="U12" s="38"/>
      <c r="V12" s="38"/>
      <c r="W12" s="38"/>
      <c r="X12" s="38"/>
      <c r="Y12" s="38"/>
      <c r="Z12" s="38"/>
      <c r="AA12" s="38"/>
      <c r="AB12" s="38"/>
      <c r="AC12" s="38"/>
      <c r="AD12" s="38"/>
      <c r="AE12" s="38"/>
    </row>
    <row r="13" s="2" customFormat="1" ht="12" customHeight="1">
      <c r="A13" s="38"/>
      <c r="B13" s="39"/>
      <c r="C13" s="38"/>
      <c r="D13" s="32" t="s">
        <v>17</v>
      </c>
      <c r="E13" s="38"/>
      <c r="F13" s="27" t="s">
        <v>1</v>
      </c>
      <c r="G13" s="38"/>
      <c r="H13" s="38"/>
      <c r="I13" s="32" t="s">
        <v>18</v>
      </c>
      <c r="J13" s="27" t="s">
        <v>1</v>
      </c>
      <c r="K13" s="38"/>
      <c r="L13" s="55"/>
      <c r="S13" s="38"/>
      <c r="T13" s="38"/>
      <c r="U13" s="38"/>
      <c r="V13" s="38"/>
      <c r="W13" s="38"/>
      <c r="X13" s="38"/>
      <c r="Y13" s="38"/>
      <c r="Z13" s="38"/>
      <c r="AA13" s="38"/>
      <c r="AB13" s="38"/>
      <c r="AC13" s="38"/>
      <c r="AD13" s="38"/>
      <c r="AE13" s="38"/>
    </row>
    <row r="14" s="2" customFormat="1" ht="12" customHeight="1">
      <c r="A14" s="38"/>
      <c r="B14" s="39"/>
      <c r="C14" s="38"/>
      <c r="D14" s="32" t="s">
        <v>19</v>
      </c>
      <c r="E14" s="38"/>
      <c r="F14" s="27" t="s">
        <v>20</v>
      </c>
      <c r="G14" s="38"/>
      <c r="H14" s="38"/>
      <c r="I14" s="32" t="s">
        <v>21</v>
      </c>
      <c r="J14" s="69" t="str">
        <f>'Rekapitulace stavby'!AN8</f>
        <v>17. 12. 2018</v>
      </c>
      <c r="K14" s="38"/>
      <c r="L14" s="55"/>
      <c r="S14" s="38"/>
      <c r="T14" s="38"/>
      <c r="U14" s="38"/>
      <c r="V14" s="38"/>
      <c r="W14" s="38"/>
      <c r="X14" s="38"/>
      <c r="Y14" s="38"/>
      <c r="Z14" s="38"/>
      <c r="AA14" s="38"/>
      <c r="AB14" s="38"/>
      <c r="AC14" s="38"/>
      <c r="AD14" s="38"/>
      <c r="AE14" s="38"/>
    </row>
    <row r="15" s="2" customFormat="1" ht="10.8" customHeight="1">
      <c r="A15" s="38"/>
      <c r="B15" s="39"/>
      <c r="C15" s="38"/>
      <c r="D15" s="38"/>
      <c r="E15" s="38"/>
      <c r="F15" s="38"/>
      <c r="G15" s="38"/>
      <c r="H15" s="38"/>
      <c r="I15" s="38"/>
      <c r="J15" s="38"/>
      <c r="K15" s="38"/>
      <c r="L15" s="55"/>
      <c r="S15" s="38"/>
      <c r="T15" s="38"/>
      <c r="U15" s="38"/>
      <c r="V15" s="38"/>
      <c r="W15" s="38"/>
      <c r="X15" s="38"/>
      <c r="Y15" s="38"/>
      <c r="Z15" s="38"/>
      <c r="AA15" s="38"/>
      <c r="AB15" s="38"/>
      <c r="AC15" s="38"/>
      <c r="AD15" s="38"/>
      <c r="AE15" s="38"/>
    </row>
    <row r="16" s="2" customFormat="1" ht="12" customHeight="1">
      <c r="A16" s="38"/>
      <c r="B16" s="39"/>
      <c r="C16" s="38"/>
      <c r="D16" s="32" t="s">
        <v>23</v>
      </c>
      <c r="E16" s="38"/>
      <c r="F16" s="38"/>
      <c r="G16" s="38"/>
      <c r="H16" s="38"/>
      <c r="I16" s="32" t="s">
        <v>24</v>
      </c>
      <c r="J16" s="27" t="s">
        <v>25</v>
      </c>
      <c r="K16" s="38"/>
      <c r="L16" s="55"/>
      <c r="S16" s="38"/>
      <c r="T16" s="38"/>
      <c r="U16" s="38"/>
      <c r="V16" s="38"/>
      <c r="W16" s="38"/>
      <c r="X16" s="38"/>
      <c r="Y16" s="38"/>
      <c r="Z16" s="38"/>
      <c r="AA16" s="38"/>
      <c r="AB16" s="38"/>
      <c r="AC16" s="38"/>
      <c r="AD16" s="38"/>
      <c r="AE16" s="38"/>
    </row>
    <row r="17" s="2" customFormat="1" ht="18" customHeight="1">
      <c r="A17" s="38"/>
      <c r="B17" s="39"/>
      <c r="C17" s="38"/>
      <c r="D17" s="38"/>
      <c r="E17" s="27" t="s">
        <v>26</v>
      </c>
      <c r="F17" s="38"/>
      <c r="G17" s="38"/>
      <c r="H17" s="38"/>
      <c r="I17" s="32" t="s">
        <v>27</v>
      </c>
      <c r="J17" s="27" t="s">
        <v>28</v>
      </c>
      <c r="K17" s="38"/>
      <c r="L17" s="55"/>
      <c r="S17" s="38"/>
      <c r="T17" s="38"/>
      <c r="U17" s="38"/>
      <c r="V17" s="38"/>
      <c r="W17" s="38"/>
      <c r="X17" s="38"/>
      <c r="Y17" s="38"/>
      <c r="Z17" s="38"/>
      <c r="AA17" s="38"/>
      <c r="AB17" s="38"/>
      <c r="AC17" s="38"/>
      <c r="AD17" s="38"/>
      <c r="AE17" s="38"/>
    </row>
    <row r="18" s="2" customFormat="1" ht="6.96" customHeight="1">
      <c r="A18" s="38"/>
      <c r="B18" s="39"/>
      <c r="C18" s="38"/>
      <c r="D18" s="38"/>
      <c r="E18" s="38"/>
      <c r="F18" s="38"/>
      <c r="G18" s="38"/>
      <c r="H18" s="38"/>
      <c r="I18" s="38"/>
      <c r="J18" s="38"/>
      <c r="K18" s="38"/>
      <c r="L18" s="55"/>
      <c r="S18" s="38"/>
      <c r="T18" s="38"/>
      <c r="U18" s="38"/>
      <c r="V18" s="38"/>
      <c r="W18" s="38"/>
      <c r="X18" s="38"/>
      <c r="Y18" s="38"/>
      <c r="Z18" s="38"/>
      <c r="AA18" s="38"/>
      <c r="AB18" s="38"/>
      <c r="AC18" s="38"/>
      <c r="AD18" s="38"/>
      <c r="AE18" s="38"/>
    </row>
    <row r="19" s="2" customFormat="1" ht="12" customHeight="1">
      <c r="A19" s="38"/>
      <c r="B19" s="39"/>
      <c r="C19" s="38"/>
      <c r="D19" s="32" t="s">
        <v>29</v>
      </c>
      <c r="E19" s="38"/>
      <c r="F19" s="38"/>
      <c r="G19" s="38"/>
      <c r="H19" s="38"/>
      <c r="I19" s="32" t="s">
        <v>24</v>
      </c>
      <c r="J19" s="33" t="str">
        <f>'Rekapitulace stavby'!AN13</f>
        <v>Vyplň údaj</v>
      </c>
      <c r="K19" s="38"/>
      <c r="L19" s="55"/>
      <c r="S19" s="38"/>
      <c r="T19" s="38"/>
      <c r="U19" s="38"/>
      <c r="V19" s="38"/>
      <c r="W19" s="38"/>
      <c r="X19" s="38"/>
      <c r="Y19" s="38"/>
      <c r="Z19" s="38"/>
      <c r="AA19" s="38"/>
      <c r="AB19" s="38"/>
      <c r="AC19" s="38"/>
      <c r="AD19" s="38"/>
      <c r="AE19" s="38"/>
    </row>
    <row r="20" s="2" customFormat="1" ht="18" customHeight="1">
      <c r="A20" s="38"/>
      <c r="B20" s="39"/>
      <c r="C20" s="38"/>
      <c r="D20" s="38"/>
      <c r="E20" s="33" t="str">
        <f>'Rekapitulace stavby'!E14</f>
        <v>Vyplň údaj</v>
      </c>
      <c r="F20" s="27"/>
      <c r="G20" s="27"/>
      <c r="H20" s="27"/>
      <c r="I20" s="32" t="s">
        <v>27</v>
      </c>
      <c r="J20" s="33" t="str">
        <f>'Rekapitulace stavby'!AN14</f>
        <v>Vyplň údaj</v>
      </c>
      <c r="K20" s="38"/>
      <c r="L20" s="55"/>
      <c r="S20" s="38"/>
      <c r="T20" s="38"/>
      <c r="U20" s="38"/>
      <c r="V20" s="38"/>
      <c r="W20" s="38"/>
      <c r="X20" s="38"/>
      <c r="Y20" s="38"/>
      <c r="Z20" s="38"/>
      <c r="AA20" s="38"/>
      <c r="AB20" s="38"/>
      <c r="AC20" s="38"/>
      <c r="AD20" s="38"/>
      <c r="AE20" s="38"/>
    </row>
    <row r="21" s="2" customFormat="1" ht="6.96" customHeight="1">
      <c r="A21" s="38"/>
      <c r="B21" s="39"/>
      <c r="C21" s="38"/>
      <c r="D21" s="38"/>
      <c r="E21" s="38"/>
      <c r="F21" s="38"/>
      <c r="G21" s="38"/>
      <c r="H21" s="38"/>
      <c r="I21" s="38"/>
      <c r="J21" s="38"/>
      <c r="K21" s="38"/>
      <c r="L21" s="55"/>
      <c r="S21" s="38"/>
      <c r="T21" s="38"/>
      <c r="U21" s="38"/>
      <c r="V21" s="38"/>
      <c r="W21" s="38"/>
      <c r="X21" s="38"/>
      <c r="Y21" s="38"/>
      <c r="Z21" s="38"/>
      <c r="AA21" s="38"/>
      <c r="AB21" s="38"/>
      <c r="AC21" s="38"/>
      <c r="AD21" s="38"/>
      <c r="AE21" s="38"/>
    </row>
    <row r="22" s="2" customFormat="1" ht="12" customHeight="1">
      <c r="A22" s="38"/>
      <c r="B22" s="39"/>
      <c r="C22" s="38"/>
      <c r="D22" s="32" t="s">
        <v>31</v>
      </c>
      <c r="E22" s="38"/>
      <c r="F22" s="38"/>
      <c r="G22" s="38"/>
      <c r="H22" s="38"/>
      <c r="I22" s="32" t="s">
        <v>24</v>
      </c>
      <c r="J22" s="27" t="s">
        <v>32</v>
      </c>
      <c r="K22" s="38"/>
      <c r="L22" s="55"/>
      <c r="S22" s="38"/>
      <c r="T22" s="38"/>
      <c r="U22" s="38"/>
      <c r="V22" s="38"/>
      <c r="W22" s="38"/>
      <c r="X22" s="38"/>
      <c r="Y22" s="38"/>
      <c r="Z22" s="38"/>
      <c r="AA22" s="38"/>
      <c r="AB22" s="38"/>
      <c r="AC22" s="38"/>
      <c r="AD22" s="38"/>
      <c r="AE22" s="38"/>
    </row>
    <row r="23" s="2" customFormat="1" ht="18" customHeight="1">
      <c r="A23" s="38"/>
      <c r="B23" s="39"/>
      <c r="C23" s="38"/>
      <c r="D23" s="38"/>
      <c r="E23" s="27" t="s">
        <v>33</v>
      </c>
      <c r="F23" s="38"/>
      <c r="G23" s="38"/>
      <c r="H23" s="38"/>
      <c r="I23" s="32" t="s">
        <v>27</v>
      </c>
      <c r="J23" s="27" t="s">
        <v>34</v>
      </c>
      <c r="K23" s="38"/>
      <c r="L23" s="55"/>
      <c r="S23" s="38"/>
      <c r="T23" s="38"/>
      <c r="U23" s="38"/>
      <c r="V23" s="38"/>
      <c r="W23" s="38"/>
      <c r="X23" s="38"/>
      <c r="Y23" s="38"/>
      <c r="Z23" s="38"/>
      <c r="AA23" s="38"/>
      <c r="AB23" s="38"/>
      <c r="AC23" s="38"/>
      <c r="AD23" s="38"/>
      <c r="AE23" s="38"/>
    </row>
    <row r="24" s="2" customFormat="1" ht="6.96" customHeight="1">
      <c r="A24" s="38"/>
      <c r="B24" s="39"/>
      <c r="C24" s="38"/>
      <c r="D24" s="38"/>
      <c r="E24" s="38"/>
      <c r="F24" s="38"/>
      <c r="G24" s="38"/>
      <c r="H24" s="38"/>
      <c r="I24" s="38"/>
      <c r="J24" s="38"/>
      <c r="K24" s="38"/>
      <c r="L24" s="55"/>
      <c r="S24" s="38"/>
      <c r="T24" s="38"/>
      <c r="U24" s="38"/>
      <c r="V24" s="38"/>
      <c r="W24" s="38"/>
      <c r="X24" s="38"/>
      <c r="Y24" s="38"/>
      <c r="Z24" s="38"/>
      <c r="AA24" s="38"/>
      <c r="AB24" s="38"/>
      <c r="AC24" s="38"/>
      <c r="AD24" s="38"/>
      <c r="AE24" s="38"/>
    </row>
    <row r="25" s="2" customFormat="1" ht="12" customHeight="1">
      <c r="A25" s="38"/>
      <c r="B25" s="39"/>
      <c r="C25" s="38"/>
      <c r="D25" s="32" t="s">
        <v>36</v>
      </c>
      <c r="E25" s="38"/>
      <c r="F25" s="38"/>
      <c r="G25" s="38"/>
      <c r="H25" s="38"/>
      <c r="I25" s="32" t="s">
        <v>24</v>
      </c>
      <c r="J25" s="27" t="str">
        <f>IF('Rekapitulace stavby'!AN19="","",'Rekapitulace stavby'!AN19)</f>
        <v/>
      </c>
      <c r="K25" s="38"/>
      <c r="L25" s="55"/>
      <c r="S25" s="38"/>
      <c r="T25" s="38"/>
      <c r="U25" s="38"/>
      <c r="V25" s="38"/>
      <c r="W25" s="38"/>
      <c r="X25" s="38"/>
      <c r="Y25" s="38"/>
      <c r="Z25" s="38"/>
      <c r="AA25" s="38"/>
      <c r="AB25" s="38"/>
      <c r="AC25" s="38"/>
      <c r="AD25" s="38"/>
      <c r="AE25" s="38"/>
    </row>
    <row r="26" s="2" customFormat="1" ht="18" customHeight="1">
      <c r="A26" s="38"/>
      <c r="B26" s="39"/>
      <c r="C26" s="38"/>
      <c r="D26" s="38"/>
      <c r="E26" s="27" t="str">
        <f>IF('Rekapitulace stavby'!E20="","",'Rekapitulace stavby'!E20)</f>
        <v xml:space="preserve"> </v>
      </c>
      <c r="F26" s="38"/>
      <c r="G26" s="38"/>
      <c r="H26" s="38"/>
      <c r="I26" s="32" t="s">
        <v>27</v>
      </c>
      <c r="J26" s="27" t="str">
        <f>IF('Rekapitulace stavby'!AN20="","",'Rekapitulace stavby'!AN20)</f>
        <v/>
      </c>
      <c r="K26" s="38"/>
      <c r="L26" s="55"/>
      <c r="S26" s="38"/>
      <c r="T26" s="38"/>
      <c r="U26" s="38"/>
      <c r="V26" s="38"/>
      <c r="W26" s="38"/>
      <c r="X26" s="38"/>
      <c r="Y26" s="38"/>
      <c r="Z26" s="38"/>
      <c r="AA26" s="38"/>
      <c r="AB26" s="38"/>
      <c r="AC26" s="38"/>
      <c r="AD26" s="38"/>
      <c r="AE26" s="38"/>
    </row>
    <row r="27" s="2" customFormat="1" ht="6.96" customHeight="1">
      <c r="A27" s="38"/>
      <c r="B27" s="39"/>
      <c r="C27" s="38"/>
      <c r="D27" s="38"/>
      <c r="E27" s="38"/>
      <c r="F27" s="38"/>
      <c r="G27" s="38"/>
      <c r="H27" s="38"/>
      <c r="I27" s="38"/>
      <c r="J27" s="38"/>
      <c r="K27" s="38"/>
      <c r="L27" s="55"/>
      <c r="S27" s="38"/>
      <c r="T27" s="38"/>
      <c r="U27" s="38"/>
      <c r="V27" s="38"/>
      <c r="W27" s="38"/>
      <c r="X27" s="38"/>
      <c r="Y27" s="38"/>
      <c r="Z27" s="38"/>
      <c r="AA27" s="38"/>
      <c r="AB27" s="38"/>
      <c r="AC27" s="38"/>
      <c r="AD27" s="38"/>
      <c r="AE27" s="38"/>
    </row>
    <row r="28" s="2" customFormat="1" ht="12" customHeight="1">
      <c r="A28" s="38"/>
      <c r="B28" s="39"/>
      <c r="C28" s="38"/>
      <c r="D28" s="32" t="s">
        <v>37</v>
      </c>
      <c r="E28" s="38"/>
      <c r="F28" s="38"/>
      <c r="G28" s="38"/>
      <c r="H28" s="38"/>
      <c r="I28" s="38"/>
      <c r="J28" s="38"/>
      <c r="K28" s="38"/>
      <c r="L28" s="55"/>
      <c r="S28" s="38"/>
      <c r="T28" s="38"/>
      <c r="U28" s="38"/>
      <c r="V28" s="38"/>
      <c r="W28" s="38"/>
      <c r="X28" s="38"/>
      <c r="Y28" s="38"/>
      <c r="Z28" s="38"/>
      <c r="AA28" s="38"/>
      <c r="AB28" s="38"/>
      <c r="AC28" s="38"/>
      <c r="AD28" s="38"/>
      <c r="AE28" s="38"/>
    </row>
    <row r="29" s="8" customFormat="1" ht="16.5" customHeight="1">
      <c r="A29" s="130"/>
      <c r="B29" s="131"/>
      <c r="C29" s="130"/>
      <c r="D29" s="130"/>
      <c r="E29" s="36" t="s">
        <v>1</v>
      </c>
      <c r="F29" s="36"/>
      <c r="G29" s="36"/>
      <c r="H29" s="36"/>
      <c r="I29" s="130"/>
      <c r="J29" s="130"/>
      <c r="K29" s="130"/>
      <c r="L29" s="132"/>
      <c r="S29" s="130"/>
      <c r="T29" s="130"/>
      <c r="U29" s="130"/>
      <c r="V29" s="130"/>
      <c r="W29" s="130"/>
      <c r="X29" s="130"/>
      <c r="Y29" s="130"/>
      <c r="Z29" s="130"/>
      <c r="AA29" s="130"/>
      <c r="AB29" s="130"/>
      <c r="AC29" s="130"/>
      <c r="AD29" s="130"/>
      <c r="AE29" s="130"/>
    </row>
    <row r="30" s="2" customFormat="1" ht="6.96" customHeight="1">
      <c r="A30" s="38"/>
      <c r="B30" s="39"/>
      <c r="C30" s="38"/>
      <c r="D30" s="38"/>
      <c r="E30" s="38"/>
      <c r="F30" s="38"/>
      <c r="G30" s="38"/>
      <c r="H30" s="38"/>
      <c r="I30" s="38"/>
      <c r="J30" s="38"/>
      <c r="K30" s="38"/>
      <c r="L30" s="55"/>
      <c r="S30" s="38"/>
      <c r="T30" s="38"/>
      <c r="U30" s="38"/>
      <c r="V30" s="38"/>
      <c r="W30" s="38"/>
      <c r="X30" s="38"/>
      <c r="Y30" s="38"/>
      <c r="Z30" s="38"/>
      <c r="AA30" s="38"/>
      <c r="AB30" s="38"/>
      <c r="AC30" s="38"/>
      <c r="AD30" s="38"/>
      <c r="AE30" s="38"/>
    </row>
    <row r="31" s="2" customFormat="1" ht="6.96" customHeight="1">
      <c r="A31" s="38"/>
      <c r="B31" s="39"/>
      <c r="C31" s="38"/>
      <c r="D31" s="90"/>
      <c r="E31" s="90"/>
      <c r="F31" s="90"/>
      <c r="G31" s="90"/>
      <c r="H31" s="90"/>
      <c r="I31" s="90"/>
      <c r="J31" s="90"/>
      <c r="K31" s="90"/>
      <c r="L31" s="55"/>
      <c r="S31" s="38"/>
      <c r="T31" s="38"/>
      <c r="U31" s="38"/>
      <c r="V31" s="38"/>
      <c r="W31" s="38"/>
      <c r="X31" s="38"/>
      <c r="Y31" s="38"/>
      <c r="Z31" s="38"/>
      <c r="AA31" s="38"/>
      <c r="AB31" s="38"/>
      <c r="AC31" s="38"/>
      <c r="AD31" s="38"/>
      <c r="AE31" s="38"/>
    </row>
    <row r="32" s="2" customFormat="1" ht="25.44" customHeight="1">
      <c r="A32" s="38"/>
      <c r="B32" s="39"/>
      <c r="C32" s="38"/>
      <c r="D32" s="133" t="s">
        <v>39</v>
      </c>
      <c r="E32" s="38"/>
      <c r="F32" s="38"/>
      <c r="G32" s="38"/>
      <c r="H32" s="38"/>
      <c r="I32" s="38"/>
      <c r="J32" s="96">
        <f>ROUND(J124, 2)</f>
        <v>0</v>
      </c>
      <c r="K32" s="38"/>
      <c r="L32" s="55"/>
      <c r="S32" s="38"/>
      <c r="T32" s="38"/>
      <c r="U32" s="38"/>
      <c r="V32" s="38"/>
      <c r="W32" s="38"/>
      <c r="X32" s="38"/>
      <c r="Y32" s="38"/>
      <c r="Z32" s="38"/>
      <c r="AA32" s="38"/>
      <c r="AB32" s="38"/>
      <c r="AC32" s="38"/>
      <c r="AD32" s="38"/>
      <c r="AE32" s="38"/>
    </row>
    <row r="33" s="2" customFormat="1" ht="6.96" customHeight="1">
      <c r="A33" s="38"/>
      <c r="B33" s="39"/>
      <c r="C33" s="38"/>
      <c r="D33" s="90"/>
      <c r="E33" s="90"/>
      <c r="F33" s="90"/>
      <c r="G33" s="90"/>
      <c r="H33" s="90"/>
      <c r="I33" s="90"/>
      <c r="J33" s="90"/>
      <c r="K33" s="90"/>
      <c r="L33" s="55"/>
      <c r="S33" s="38"/>
      <c r="T33" s="38"/>
      <c r="U33" s="38"/>
      <c r="V33" s="38"/>
      <c r="W33" s="38"/>
      <c r="X33" s="38"/>
      <c r="Y33" s="38"/>
      <c r="Z33" s="38"/>
      <c r="AA33" s="38"/>
      <c r="AB33" s="38"/>
      <c r="AC33" s="38"/>
      <c r="AD33" s="38"/>
      <c r="AE33" s="38"/>
    </row>
    <row r="34" s="2" customFormat="1" ht="14.4" customHeight="1">
      <c r="A34" s="38"/>
      <c r="B34" s="39"/>
      <c r="C34" s="38"/>
      <c r="D34" s="38"/>
      <c r="E34" s="38"/>
      <c r="F34" s="43" t="s">
        <v>41</v>
      </c>
      <c r="G34" s="38"/>
      <c r="H34" s="38"/>
      <c r="I34" s="43" t="s">
        <v>40</v>
      </c>
      <c r="J34" s="43" t="s">
        <v>42</v>
      </c>
      <c r="K34" s="38"/>
      <c r="L34" s="55"/>
      <c r="S34" s="38"/>
      <c r="T34" s="38"/>
      <c r="U34" s="38"/>
      <c r="V34" s="38"/>
      <c r="W34" s="38"/>
      <c r="X34" s="38"/>
      <c r="Y34" s="38"/>
      <c r="Z34" s="38"/>
      <c r="AA34" s="38"/>
      <c r="AB34" s="38"/>
      <c r="AC34" s="38"/>
      <c r="AD34" s="38"/>
      <c r="AE34" s="38"/>
    </row>
    <row r="35" s="2" customFormat="1" ht="14.4" customHeight="1">
      <c r="A35" s="38"/>
      <c r="B35" s="39"/>
      <c r="C35" s="38"/>
      <c r="D35" s="134" t="s">
        <v>43</v>
      </c>
      <c r="E35" s="32" t="s">
        <v>44</v>
      </c>
      <c r="F35" s="135">
        <f>ROUND((SUM(BE124:BE141)),  2)</f>
        <v>0</v>
      </c>
      <c r="G35" s="38"/>
      <c r="H35" s="38"/>
      <c r="I35" s="136">
        <v>0.20999999999999999</v>
      </c>
      <c r="J35" s="135">
        <f>ROUND(((SUM(BE124:BE141))*I35),  2)</f>
        <v>0</v>
      </c>
      <c r="K35" s="38"/>
      <c r="L35" s="55"/>
      <c r="S35" s="38"/>
      <c r="T35" s="38"/>
      <c r="U35" s="38"/>
      <c r="V35" s="38"/>
      <c r="W35" s="38"/>
      <c r="X35" s="38"/>
      <c r="Y35" s="38"/>
      <c r="Z35" s="38"/>
      <c r="AA35" s="38"/>
      <c r="AB35" s="38"/>
      <c r="AC35" s="38"/>
      <c r="AD35" s="38"/>
      <c r="AE35" s="38"/>
    </row>
    <row r="36" s="2" customFormat="1" ht="14.4" customHeight="1">
      <c r="A36" s="38"/>
      <c r="B36" s="39"/>
      <c r="C36" s="38"/>
      <c r="D36" s="38"/>
      <c r="E36" s="32" t="s">
        <v>45</v>
      </c>
      <c r="F36" s="135">
        <f>ROUND((SUM(BF124:BF141)),  2)</f>
        <v>0</v>
      </c>
      <c r="G36" s="38"/>
      <c r="H36" s="38"/>
      <c r="I36" s="136">
        <v>0.14999999999999999</v>
      </c>
      <c r="J36" s="135">
        <f>ROUND(((SUM(BF124:BF141))*I36),  2)</f>
        <v>0</v>
      </c>
      <c r="K36" s="38"/>
      <c r="L36" s="55"/>
      <c r="S36" s="38"/>
      <c r="T36" s="38"/>
      <c r="U36" s="38"/>
      <c r="V36" s="38"/>
      <c r="W36" s="38"/>
      <c r="X36" s="38"/>
      <c r="Y36" s="38"/>
      <c r="Z36" s="38"/>
      <c r="AA36" s="38"/>
      <c r="AB36" s="38"/>
      <c r="AC36" s="38"/>
      <c r="AD36" s="38"/>
      <c r="AE36" s="38"/>
    </row>
    <row r="37" hidden="1" s="2" customFormat="1" ht="14.4" customHeight="1">
      <c r="A37" s="38"/>
      <c r="B37" s="39"/>
      <c r="C37" s="38"/>
      <c r="D37" s="38"/>
      <c r="E37" s="32" t="s">
        <v>46</v>
      </c>
      <c r="F37" s="135">
        <f>ROUND((SUM(BG124:BG141)),  2)</f>
        <v>0</v>
      </c>
      <c r="G37" s="38"/>
      <c r="H37" s="38"/>
      <c r="I37" s="136">
        <v>0.20999999999999999</v>
      </c>
      <c r="J37" s="135">
        <f>0</f>
        <v>0</v>
      </c>
      <c r="K37" s="38"/>
      <c r="L37" s="55"/>
      <c r="S37" s="38"/>
      <c r="T37" s="38"/>
      <c r="U37" s="38"/>
      <c r="V37" s="38"/>
      <c r="W37" s="38"/>
      <c r="X37" s="38"/>
      <c r="Y37" s="38"/>
      <c r="Z37" s="38"/>
      <c r="AA37" s="38"/>
      <c r="AB37" s="38"/>
      <c r="AC37" s="38"/>
      <c r="AD37" s="38"/>
      <c r="AE37" s="38"/>
    </row>
    <row r="38" hidden="1" s="2" customFormat="1" ht="14.4" customHeight="1">
      <c r="A38" s="38"/>
      <c r="B38" s="39"/>
      <c r="C38" s="38"/>
      <c r="D38" s="38"/>
      <c r="E38" s="32" t="s">
        <v>47</v>
      </c>
      <c r="F38" s="135">
        <f>ROUND((SUM(BH124:BH141)),  2)</f>
        <v>0</v>
      </c>
      <c r="G38" s="38"/>
      <c r="H38" s="38"/>
      <c r="I38" s="136">
        <v>0.14999999999999999</v>
      </c>
      <c r="J38" s="135">
        <f>0</f>
        <v>0</v>
      </c>
      <c r="K38" s="38"/>
      <c r="L38" s="55"/>
      <c r="S38" s="38"/>
      <c r="T38" s="38"/>
      <c r="U38" s="38"/>
      <c r="V38" s="38"/>
      <c r="W38" s="38"/>
      <c r="X38" s="38"/>
      <c r="Y38" s="38"/>
      <c r="Z38" s="38"/>
      <c r="AA38" s="38"/>
      <c r="AB38" s="38"/>
      <c r="AC38" s="38"/>
      <c r="AD38" s="38"/>
      <c r="AE38" s="38"/>
    </row>
    <row r="39" hidden="1" s="2" customFormat="1" ht="14.4" customHeight="1">
      <c r="A39" s="38"/>
      <c r="B39" s="39"/>
      <c r="C39" s="38"/>
      <c r="D39" s="38"/>
      <c r="E39" s="32" t="s">
        <v>48</v>
      </c>
      <c r="F39" s="135">
        <f>ROUND((SUM(BI124:BI141)),  2)</f>
        <v>0</v>
      </c>
      <c r="G39" s="38"/>
      <c r="H39" s="38"/>
      <c r="I39" s="136">
        <v>0</v>
      </c>
      <c r="J39" s="135">
        <f>0</f>
        <v>0</v>
      </c>
      <c r="K39" s="38"/>
      <c r="L39" s="55"/>
      <c r="S39" s="38"/>
      <c r="T39" s="38"/>
      <c r="U39" s="38"/>
      <c r="V39" s="38"/>
      <c r="W39" s="38"/>
      <c r="X39" s="38"/>
      <c r="Y39" s="38"/>
      <c r="Z39" s="38"/>
      <c r="AA39" s="38"/>
      <c r="AB39" s="38"/>
      <c r="AC39" s="38"/>
      <c r="AD39" s="38"/>
      <c r="AE39" s="38"/>
    </row>
    <row r="40" s="2" customFormat="1" ht="6.96" customHeight="1">
      <c r="A40" s="38"/>
      <c r="B40" s="39"/>
      <c r="C40" s="38"/>
      <c r="D40" s="38"/>
      <c r="E40" s="38"/>
      <c r="F40" s="38"/>
      <c r="G40" s="38"/>
      <c r="H40" s="38"/>
      <c r="I40" s="38"/>
      <c r="J40" s="38"/>
      <c r="K40" s="38"/>
      <c r="L40" s="55"/>
      <c r="S40" s="38"/>
      <c r="T40" s="38"/>
      <c r="U40" s="38"/>
      <c r="V40" s="38"/>
      <c r="W40" s="38"/>
      <c r="X40" s="38"/>
      <c r="Y40" s="38"/>
      <c r="Z40" s="38"/>
      <c r="AA40" s="38"/>
      <c r="AB40" s="38"/>
      <c r="AC40" s="38"/>
      <c r="AD40" s="38"/>
      <c r="AE40" s="38"/>
    </row>
    <row r="41" s="2" customFormat="1" ht="25.44" customHeight="1">
      <c r="A41" s="38"/>
      <c r="B41" s="39"/>
      <c r="C41" s="137"/>
      <c r="D41" s="138" t="s">
        <v>49</v>
      </c>
      <c r="E41" s="81"/>
      <c r="F41" s="81"/>
      <c r="G41" s="139" t="s">
        <v>50</v>
      </c>
      <c r="H41" s="140" t="s">
        <v>51</v>
      </c>
      <c r="I41" s="81"/>
      <c r="J41" s="141">
        <f>SUM(J32:J39)</f>
        <v>0</v>
      </c>
      <c r="K41" s="142"/>
      <c r="L41" s="55"/>
      <c r="S41" s="38"/>
      <c r="T41" s="38"/>
      <c r="U41" s="38"/>
      <c r="V41" s="38"/>
      <c r="W41" s="38"/>
      <c r="X41" s="38"/>
      <c r="Y41" s="38"/>
      <c r="Z41" s="38"/>
      <c r="AA41" s="38"/>
      <c r="AB41" s="38"/>
      <c r="AC41" s="38"/>
      <c r="AD41" s="38"/>
      <c r="AE41" s="38"/>
    </row>
    <row r="42" s="2" customFormat="1" ht="14.4" customHeight="1">
      <c r="A42" s="38"/>
      <c r="B42" s="39"/>
      <c r="C42" s="38"/>
      <c r="D42" s="38"/>
      <c r="E42" s="38"/>
      <c r="F42" s="38"/>
      <c r="G42" s="38"/>
      <c r="H42" s="38"/>
      <c r="I42" s="38"/>
      <c r="J42" s="38"/>
      <c r="K42" s="38"/>
      <c r="L42" s="55"/>
      <c r="S42" s="38"/>
      <c r="T42" s="38"/>
      <c r="U42" s="38"/>
      <c r="V42" s="38"/>
      <c r="W42" s="38"/>
      <c r="X42" s="38"/>
      <c r="Y42" s="38"/>
      <c r="Z42" s="38"/>
      <c r="AA42" s="38"/>
      <c r="AB42" s="38"/>
      <c r="AC42" s="38"/>
      <c r="AD42" s="38"/>
      <c r="AE42" s="38"/>
    </row>
    <row r="43" s="1" customFormat="1" ht="14.4" customHeight="1">
      <c r="B43" s="22"/>
      <c r="L43" s="22"/>
    </row>
    <row r="44" s="1" customFormat="1" ht="14.4" customHeight="1">
      <c r="B44" s="22"/>
      <c r="L44" s="22"/>
    </row>
    <row r="45" s="1" customFormat="1" ht="14.4" customHeight="1">
      <c r="B45" s="22"/>
      <c r="L45" s="22"/>
    </row>
    <row r="46" s="1" customFormat="1" ht="14.4" customHeight="1">
      <c r="B46" s="22"/>
      <c r="L46" s="22"/>
    </row>
    <row r="47" s="1" customFormat="1" ht="14.4" customHeight="1">
      <c r="B47" s="22"/>
      <c r="L47" s="22"/>
    </row>
    <row r="48" s="1" customFormat="1" ht="14.4" customHeight="1">
      <c r="B48" s="22"/>
      <c r="L48" s="22"/>
    </row>
    <row r="49" s="1" customFormat="1" ht="14.4" customHeight="1">
      <c r="B49" s="22"/>
      <c r="L49" s="22"/>
    </row>
    <row r="50" s="2" customFormat="1" ht="14.4" customHeight="1">
      <c r="B50" s="55"/>
      <c r="D50" s="56" t="s">
        <v>52</v>
      </c>
      <c r="E50" s="57"/>
      <c r="F50" s="57"/>
      <c r="G50" s="56" t="s">
        <v>53</v>
      </c>
      <c r="H50" s="57"/>
      <c r="I50" s="57"/>
      <c r="J50" s="57"/>
      <c r="K50" s="57"/>
      <c r="L50" s="55"/>
    </row>
    <row r="51">
      <c r="B51" s="22"/>
      <c r="L51" s="22"/>
    </row>
    <row r="52">
      <c r="B52" s="22"/>
      <c r="L52" s="22"/>
    </row>
    <row r="53">
      <c r="B53" s="22"/>
      <c r="L53" s="22"/>
    </row>
    <row r="54">
      <c r="B54" s="22"/>
      <c r="L54" s="22"/>
    </row>
    <row r="55">
      <c r="B55" s="22"/>
      <c r="L55" s="22"/>
    </row>
    <row r="56">
      <c r="B56" s="22"/>
      <c r="L56" s="22"/>
    </row>
    <row r="57">
      <c r="B57" s="22"/>
      <c r="L57" s="22"/>
    </row>
    <row r="58">
      <c r="B58" s="22"/>
      <c r="L58" s="22"/>
    </row>
    <row r="59">
      <c r="B59" s="22"/>
      <c r="L59" s="22"/>
    </row>
    <row r="60">
      <c r="B60" s="22"/>
      <c r="L60" s="22"/>
    </row>
    <row r="61" s="2" customFormat="1">
      <c r="A61" s="38"/>
      <c r="B61" s="39"/>
      <c r="C61" s="38"/>
      <c r="D61" s="58" t="s">
        <v>54</v>
      </c>
      <c r="E61" s="41"/>
      <c r="F61" s="143" t="s">
        <v>55</v>
      </c>
      <c r="G61" s="58" t="s">
        <v>54</v>
      </c>
      <c r="H61" s="41"/>
      <c r="I61" s="41"/>
      <c r="J61" s="144" t="s">
        <v>55</v>
      </c>
      <c r="K61" s="41"/>
      <c r="L61" s="55"/>
      <c r="S61" s="38"/>
      <c r="T61" s="38"/>
      <c r="U61" s="38"/>
      <c r="V61" s="38"/>
      <c r="W61" s="38"/>
      <c r="X61" s="38"/>
      <c r="Y61" s="38"/>
      <c r="Z61" s="38"/>
      <c r="AA61" s="38"/>
      <c r="AB61" s="38"/>
      <c r="AC61" s="38"/>
      <c r="AD61" s="38"/>
      <c r="AE61" s="38"/>
    </row>
    <row r="62">
      <c r="B62" s="22"/>
      <c r="L62" s="22"/>
    </row>
    <row r="63">
      <c r="B63" s="22"/>
      <c r="L63" s="22"/>
    </row>
    <row r="64">
      <c r="B64" s="22"/>
      <c r="L64" s="22"/>
    </row>
    <row r="65" s="2" customFormat="1">
      <c r="A65" s="38"/>
      <c r="B65" s="39"/>
      <c r="C65" s="38"/>
      <c r="D65" s="56" t="s">
        <v>56</v>
      </c>
      <c r="E65" s="59"/>
      <c r="F65" s="59"/>
      <c r="G65" s="56" t="s">
        <v>57</v>
      </c>
      <c r="H65" s="59"/>
      <c r="I65" s="59"/>
      <c r="J65" s="59"/>
      <c r="K65" s="59"/>
      <c r="L65" s="55"/>
      <c r="S65" s="38"/>
      <c r="T65" s="38"/>
      <c r="U65" s="38"/>
      <c r="V65" s="38"/>
      <c r="W65" s="38"/>
      <c r="X65" s="38"/>
      <c r="Y65" s="38"/>
      <c r="Z65" s="38"/>
      <c r="AA65" s="38"/>
      <c r="AB65" s="38"/>
      <c r="AC65" s="38"/>
      <c r="AD65" s="38"/>
      <c r="AE65" s="38"/>
    </row>
    <row r="66">
      <c r="B66" s="22"/>
      <c r="L66" s="22"/>
    </row>
    <row r="67">
      <c r="B67" s="22"/>
      <c r="L67" s="22"/>
    </row>
    <row r="68">
      <c r="B68" s="22"/>
      <c r="L68" s="22"/>
    </row>
    <row r="69">
      <c r="B69" s="22"/>
      <c r="L69" s="22"/>
    </row>
    <row r="70">
      <c r="B70" s="22"/>
      <c r="L70" s="22"/>
    </row>
    <row r="71">
      <c r="B71" s="22"/>
      <c r="L71" s="22"/>
    </row>
    <row r="72">
      <c r="B72" s="22"/>
      <c r="L72" s="22"/>
    </row>
    <row r="73">
      <c r="B73" s="22"/>
      <c r="L73" s="22"/>
    </row>
    <row r="74">
      <c r="B74" s="22"/>
      <c r="L74" s="22"/>
    </row>
    <row r="75">
      <c r="B75" s="22"/>
      <c r="L75" s="22"/>
    </row>
    <row r="76" s="2" customFormat="1">
      <c r="A76" s="38"/>
      <c r="B76" s="39"/>
      <c r="C76" s="38"/>
      <c r="D76" s="58" t="s">
        <v>54</v>
      </c>
      <c r="E76" s="41"/>
      <c r="F76" s="143" t="s">
        <v>55</v>
      </c>
      <c r="G76" s="58" t="s">
        <v>54</v>
      </c>
      <c r="H76" s="41"/>
      <c r="I76" s="41"/>
      <c r="J76" s="144" t="s">
        <v>55</v>
      </c>
      <c r="K76" s="41"/>
      <c r="L76" s="55"/>
      <c r="S76" s="38"/>
      <c r="T76" s="38"/>
      <c r="U76" s="38"/>
      <c r="V76" s="38"/>
      <c r="W76" s="38"/>
      <c r="X76" s="38"/>
      <c r="Y76" s="38"/>
      <c r="Z76" s="38"/>
      <c r="AA76" s="38"/>
      <c r="AB76" s="38"/>
      <c r="AC76" s="38"/>
      <c r="AD76" s="38"/>
      <c r="AE76" s="38"/>
    </row>
    <row r="77" s="2" customFormat="1" ht="14.4" customHeight="1">
      <c r="A77" s="38"/>
      <c r="B77" s="60"/>
      <c r="C77" s="61"/>
      <c r="D77" s="61"/>
      <c r="E77" s="61"/>
      <c r="F77" s="61"/>
      <c r="G77" s="61"/>
      <c r="H77" s="61"/>
      <c r="I77" s="61"/>
      <c r="J77" s="61"/>
      <c r="K77" s="61"/>
      <c r="L77" s="55"/>
      <c r="S77" s="38"/>
      <c r="T77" s="38"/>
      <c r="U77" s="38"/>
      <c r="V77" s="38"/>
      <c r="W77" s="38"/>
      <c r="X77" s="38"/>
      <c r="Y77" s="38"/>
      <c r="Z77" s="38"/>
      <c r="AA77" s="38"/>
      <c r="AB77" s="38"/>
      <c r="AC77" s="38"/>
      <c r="AD77" s="38"/>
      <c r="AE77" s="38"/>
    </row>
    <row r="81" s="2" customFormat="1" ht="6.96" customHeight="1">
      <c r="A81" s="38"/>
      <c r="B81" s="62"/>
      <c r="C81" s="63"/>
      <c r="D81" s="63"/>
      <c r="E81" s="63"/>
      <c r="F81" s="63"/>
      <c r="G81" s="63"/>
      <c r="H81" s="63"/>
      <c r="I81" s="63"/>
      <c r="J81" s="63"/>
      <c r="K81" s="63"/>
      <c r="L81" s="55"/>
      <c r="S81" s="38"/>
      <c r="T81" s="38"/>
      <c r="U81" s="38"/>
      <c r="V81" s="38"/>
      <c r="W81" s="38"/>
      <c r="X81" s="38"/>
      <c r="Y81" s="38"/>
      <c r="Z81" s="38"/>
      <c r="AA81" s="38"/>
      <c r="AB81" s="38"/>
      <c r="AC81" s="38"/>
      <c r="AD81" s="38"/>
      <c r="AE81" s="38"/>
    </row>
    <row r="82" s="2" customFormat="1" ht="24.96" customHeight="1">
      <c r="A82" s="38"/>
      <c r="B82" s="39"/>
      <c r="C82" s="23" t="s">
        <v>176</v>
      </c>
      <c r="D82" s="38"/>
      <c r="E82" s="38"/>
      <c r="F82" s="38"/>
      <c r="G82" s="38"/>
      <c r="H82" s="38"/>
      <c r="I82" s="38"/>
      <c r="J82" s="38"/>
      <c r="K82" s="38"/>
      <c r="L82" s="55"/>
      <c r="S82" s="38"/>
      <c r="T82" s="38"/>
      <c r="U82" s="38"/>
      <c r="V82" s="38"/>
      <c r="W82" s="38"/>
      <c r="X82" s="38"/>
      <c r="Y82" s="38"/>
      <c r="Z82" s="38"/>
      <c r="AA82" s="38"/>
      <c r="AB82" s="38"/>
      <c r="AC82" s="38"/>
      <c r="AD82" s="38"/>
      <c r="AE82" s="38"/>
    </row>
    <row r="83" s="2" customFormat="1" ht="6.96" customHeight="1">
      <c r="A83" s="38"/>
      <c r="B83" s="39"/>
      <c r="C83" s="38"/>
      <c r="D83" s="38"/>
      <c r="E83" s="38"/>
      <c r="F83" s="38"/>
      <c r="G83" s="38"/>
      <c r="H83" s="38"/>
      <c r="I83" s="38"/>
      <c r="J83" s="38"/>
      <c r="K83" s="38"/>
      <c r="L83" s="55"/>
      <c r="S83" s="38"/>
      <c r="T83" s="38"/>
      <c r="U83" s="38"/>
      <c r="V83" s="38"/>
      <c r="W83" s="38"/>
      <c r="X83" s="38"/>
      <c r="Y83" s="38"/>
      <c r="Z83" s="38"/>
      <c r="AA83" s="38"/>
      <c r="AB83" s="38"/>
      <c r="AC83" s="38"/>
      <c r="AD83" s="38"/>
      <c r="AE83" s="38"/>
    </row>
    <row r="84" s="2" customFormat="1" ht="12" customHeight="1">
      <c r="A84" s="38"/>
      <c r="B84" s="39"/>
      <c r="C84" s="32" t="s">
        <v>15</v>
      </c>
      <c r="D84" s="38"/>
      <c r="E84" s="38"/>
      <c r="F84" s="38"/>
      <c r="G84" s="38"/>
      <c r="H84" s="38"/>
      <c r="I84" s="38"/>
      <c r="J84" s="38"/>
      <c r="K84" s="38"/>
      <c r="L84" s="55"/>
      <c r="S84" s="38"/>
      <c r="T84" s="38"/>
      <c r="U84" s="38"/>
      <c r="V84" s="38"/>
      <c r="W84" s="38"/>
      <c r="X84" s="38"/>
      <c r="Y84" s="38"/>
      <c r="Z84" s="38"/>
      <c r="AA84" s="38"/>
      <c r="AB84" s="38"/>
      <c r="AC84" s="38"/>
      <c r="AD84" s="38"/>
      <c r="AE84" s="38"/>
    </row>
    <row r="85" s="2" customFormat="1" ht="16.5" customHeight="1">
      <c r="A85" s="38"/>
      <c r="B85" s="39"/>
      <c r="C85" s="38"/>
      <c r="D85" s="38"/>
      <c r="E85" s="129" t="str">
        <f>E7</f>
        <v>SN Žireč</v>
      </c>
      <c r="F85" s="32"/>
      <c r="G85" s="32"/>
      <c r="H85" s="32"/>
      <c r="I85" s="38"/>
      <c r="J85" s="38"/>
      <c r="K85" s="38"/>
      <c r="L85" s="55"/>
      <c r="S85" s="38"/>
      <c r="T85" s="38"/>
      <c r="U85" s="38"/>
      <c r="V85" s="38"/>
      <c r="W85" s="38"/>
      <c r="X85" s="38"/>
      <c r="Y85" s="38"/>
      <c r="Z85" s="38"/>
      <c r="AA85" s="38"/>
      <c r="AB85" s="38"/>
      <c r="AC85" s="38"/>
      <c r="AD85" s="38"/>
      <c r="AE85" s="38"/>
    </row>
    <row r="86" s="1" customFormat="1" ht="12" customHeight="1">
      <c r="B86" s="22"/>
      <c r="C86" s="32" t="s">
        <v>171</v>
      </c>
      <c r="L86" s="22"/>
    </row>
    <row r="87" s="2" customFormat="1" ht="16.5" customHeight="1">
      <c r="A87" s="38"/>
      <c r="B87" s="39"/>
      <c r="C87" s="38"/>
      <c r="D87" s="38"/>
      <c r="E87" s="129" t="s">
        <v>1232</v>
      </c>
      <c r="F87" s="38"/>
      <c r="G87" s="38"/>
      <c r="H87" s="38"/>
      <c r="I87" s="38"/>
      <c r="J87" s="38"/>
      <c r="K87" s="38"/>
      <c r="L87" s="55"/>
      <c r="S87" s="38"/>
      <c r="T87" s="38"/>
      <c r="U87" s="38"/>
      <c r="V87" s="38"/>
      <c r="W87" s="38"/>
      <c r="X87" s="38"/>
      <c r="Y87" s="38"/>
      <c r="Z87" s="38"/>
      <c r="AA87" s="38"/>
      <c r="AB87" s="38"/>
      <c r="AC87" s="38"/>
      <c r="AD87" s="38"/>
      <c r="AE87" s="38"/>
    </row>
    <row r="88" s="2" customFormat="1" ht="12" customHeight="1">
      <c r="A88" s="38"/>
      <c r="B88" s="39"/>
      <c r="C88" s="32" t="s">
        <v>173</v>
      </c>
      <c r="D88" s="38"/>
      <c r="E88" s="38"/>
      <c r="F88" s="38"/>
      <c r="G88" s="38"/>
      <c r="H88" s="38"/>
      <c r="I88" s="38"/>
      <c r="J88" s="38"/>
      <c r="K88" s="38"/>
      <c r="L88" s="55"/>
      <c r="S88" s="38"/>
      <c r="T88" s="38"/>
      <c r="U88" s="38"/>
      <c r="V88" s="38"/>
      <c r="W88" s="38"/>
      <c r="X88" s="38"/>
      <c r="Y88" s="38"/>
      <c r="Z88" s="38"/>
      <c r="AA88" s="38"/>
      <c r="AB88" s="38"/>
      <c r="AC88" s="38"/>
      <c r="AD88" s="38"/>
      <c r="AE88" s="38"/>
    </row>
    <row r="89" s="2" customFormat="1" ht="16.5" customHeight="1">
      <c r="A89" s="38"/>
      <c r="B89" s="39"/>
      <c r="C89" s="38"/>
      <c r="D89" s="38"/>
      <c r="E89" s="67" t="str">
        <f>E11</f>
        <v>SO 05.3 - Obnova odvodnění v místě zemníku</v>
      </c>
      <c r="F89" s="38"/>
      <c r="G89" s="38"/>
      <c r="H89" s="38"/>
      <c r="I89" s="38"/>
      <c r="J89" s="38"/>
      <c r="K89" s="38"/>
      <c r="L89" s="55"/>
      <c r="S89" s="38"/>
      <c r="T89" s="38"/>
      <c r="U89" s="38"/>
      <c r="V89" s="38"/>
      <c r="W89" s="38"/>
      <c r="X89" s="38"/>
      <c r="Y89" s="38"/>
      <c r="Z89" s="38"/>
      <c r="AA89" s="38"/>
      <c r="AB89" s="38"/>
      <c r="AC89" s="38"/>
      <c r="AD89" s="38"/>
      <c r="AE89" s="38"/>
    </row>
    <row r="90" s="2" customFormat="1" ht="6.96" customHeight="1">
      <c r="A90" s="38"/>
      <c r="B90" s="39"/>
      <c r="C90" s="38"/>
      <c r="D90" s="38"/>
      <c r="E90" s="38"/>
      <c r="F90" s="38"/>
      <c r="G90" s="38"/>
      <c r="H90" s="38"/>
      <c r="I90" s="38"/>
      <c r="J90" s="38"/>
      <c r="K90" s="38"/>
      <c r="L90" s="55"/>
      <c r="S90" s="38"/>
      <c r="T90" s="38"/>
      <c r="U90" s="38"/>
      <c r="V90" s="38"/>
      <c r="W90" s="38"/>
      <c r="X90" s="38"/>
      <c r="Y90" s="38"/>
      <c r="Z90" s="38"/>
      <c r="AA90" s="38"/>
      <c r="AB90" s="38"/>
      <c r="AC90" s="38"/>
      <c r="AD90" s="38"/>
      <c r="AE90" s="38"/>
    </row>
    <row r="91" s="2" customFormat="1" ht="12" customHeight="1">
      <c r="A91" s="38"/>
      <c r="B91" s="39"/>
      <c r="C91" s="32" t="s">
        <v>19</v>
      </c>
      <c r="D91" s="38"/>
      <c r="E91" s="38"/>
      <c r="F91" s="27" t="str">
        <f>F14</f>
        <v xml:space="preserve"> </v>
      </c>
      <c r="G91" s="38"/>
      <c r="H91" s="38"/>
      <c r="I91" s="32" t="s">
        <v>21</v>
      </c>
      <c r="J91" s="69" t="str">
        <f>IF(J14="","",J14)</f>
        <v>17. 12. 2018</v>
      </c>
      <c r="K91" s="38"/>
      <c r="L91" s="55"/>
      <c r="S91" s="38"/>
      <c r="T91" s="38"/>
      <c r="U91" s="38"/>
      <c r="V91" s="38"/>
      <c r="W91" s="38"/>
      <c r="X91" s="38"/>
      <c r="Y91" s="38"/>
      <c r="Z91" s="38"/>
      <c r="AA91" s="38"/>
      <c r="AB91" s="38"/>
      <c r="AC91" s="38"/>
      <c r="AD91" s="38"/>
      <c r="AE91" s="38"/>
    </row>
    <row r="92" s="2" customFormat="1" ht="6.96" customHeight="1">
      <c r="A92" s="38"/>
      <c r="B92" s="39"/>
      <c r="C92" s="38"/>
      <c r="D92" s="38"/>
      <c r="E92" s="38"/>
      <c r="F92" s="38"/>
      <c r="G92" s="38"/>
      <c r="H92" s="38"/>
      <c r="I92" s="38"/>
      <c r="J92" s="38"/>
      <c r="K92" s="38"/>
      <c r="L92" s="55"/>
      <c r="S92" s="38"/>
      <c r="T92" s="38"/>
      <c r="U92" s="38"/>
      <c r="V92" s="38"/>
      <c r="W92" s="38"/>
      <c r="X92" s="38"/>
      <c r="Y92" s="38"/>
      <c r="Z92" s="38"/>
      <c r="AA92" s="38"/>
      <c r="AB92" s="38"/>
      <c r="AC92" s="38"/>
      <c r="AD92" s="38"/>
      <c r="AE92" s="38"/>
    </row>
    <row r="93" s="2" customFormat="1" ht="25.65" customHeight="1">
      <c r="A93" s="38"/>
      <c r="B93" s="39"/>
      <c r="C93" s="32" t="s">
        <v>23</v>
      </c>
      <c r="D93" s="38"/>
      <c r="E93" s="38"/>
      <c r="F93" s="27" t="str">
        <f>E17</f>
        <v>Povodí Labe, státní podnik</v>
      </c>
      <c r="G93" s="38"/>
      <c r="H93" s="38"/>
      <c r="I93" s="32" t="s">
        <v>31</v>
      </c>
      <c r="J93" s="36" t="str">
        <f>E23</f>
        <v>Sweco Hydroprojekt a.s.</v>
      </c>
      <c r="K93" s="38"/>
      <c r="L93" s="55"/>
      <c r="S93" s="38"/>
      <c r="T93" s="38"/>
      <c r="U93" s="38"/>
      <c r="V93" s="38"/>
      <c r="W93" s="38"/>
      <c r="X93" s="38"/>
      <c r="Y93" s="38"/>
      <c r="Z93" s="38"/>
      <c r="AA93" s="38"/>
      <c r="AB93" s="38"/>
      <c r="AC93" s="38"/>
      <c r="AD93" s="38"/>
      <c r="AE93" s="38"/>
    </row>
    <row r="94" s="2" customFormat="1" ht="15.15" customHeight="1">
      <c r="A94" s="38"/>
      <c r="B94" s="39"/>
      <c r="C94" s="32" t="s">
        <v>29</v>
      </c>
      <c r="D94" s="38"/>
      <c r="E94" s="38"/>
      <c r="F94" s="27" t="str">
        <f>IF(E20="","",E20)</f>
        <v>Vyplň údaj</v>
      </c>
      <c r="G94" s="38"/>
      <c r="H94" s="38"/>
      <c r="I94" s="32" t="s">
        <v>36</v>
      </c>
      <c r="J94" s="36" t="str">
        <f>E26</f>
        <v xml:space="preserve"> </v>
      </c>
      <c r="K94" s="38"/>
      <c r="L94" s="55"/>
      <c r="S94" s="38"/>
      <c r="T94" s="38"/>
      <c r="U94" s="38"/>
      <c r="V94" s="38"/>
      <c r="W94" s="38"/>
      <c r="X94" s="38"/>
      <c r="Y94" s="38"/>
      <c r="Z94" s="38"/>
      <c r="AA94" s="38"/>
      <c r="AB94" s="38"/>
      <c r="AC94" s="38"/>
      <c r="AD94" s="38"/>
      <c r="AE94" s="38"/>
    </row>
    <row r="95" s="2" customFormat="1" ht="10.32" customHeight="1">
      <c r="A95" s="38"/>
      <c r="B95" s="39"/>
      <c r="C95" s="38"/>
      <c r="D95" s="38"/>
      <c r="E95" s="38"/>
      <c r="F95" s="38"/>
      <c r="G95" s="38"/>
      <c r="H95" s="38"/>
      <c r="I95" s="38"/>
      <c r="J95" s="38"/>
      <c r="K95" s="38"/>
      <c r="L95" s="55"/>
      <c r="S95" s="38"/>
      <c r="T95" s="38"/>
      <c r="U95" s="38"/>
      <c r="V95" s="38"/>
      <c r="W95" s="38"/>
      <c r="X95" s="38"/>
      <c r="Y95" s="38"/>
      <c r="Z95" s="38"/>
      <c r="AA95" s="38"/>
      <c r="AB95" s="38"/>
      <c r="AC95" s="38"/>
      <c r="AD95" s="38"/>
      <c r="AE95" s="38"/>
    </row>
    <row r="96" s="2" customFormat="1" ht="29.28" customHeight="1">
      <c r="A96" s="38"/>
      <c r="B96" s="39"/>
      <c r="C96" s="145" t="s">
        <v>177</v>
      </c>
      <c r="D96" s="137"/>
      <c r="E96" s="137"/>
      <c r="F96" s="137"/>
      <c r="G96" s="137"/>
      <c r="H96" s="137"/>
      <c r="I96" s="137"/>
      <c r="J96" s="146" t="s">
        <v>178</v>
      </c>
      <c r="K96" s="137"/>
      <c r="L96" s="55"/>
      <c r="S96" s="38"/>
      <c r="T96" s="38"/>
      <c r="U96" s="38"/>
      <c r="V96" s="38"/>
      <c r="W96" s="38"/>
      <c r="X96" s="38"/>
      <c r="Y96" s="38"/>
      <c r="Z96" s="38"/>
      <c r="AA96" s="38"/>
      <c r="AB96" s="38"/>
      <c r="AC96" s="38"/>
      <c r="AD96" s="38"/>
      <c r="AE96" s="38"/>
    </row>
    <row r="97" s="2" customFormat="1" ht="10.32" customHeight="1">
      <c r="A97" s="38"/>
      <c r="B97" s="39"/>
      <c r="C97" s="38"/>
      <c r="D97" s="38"/>
      <c r="E97" s="38"/>
      <c r="F97" s="38"/>
      <c r="G97" s="38"/>
      <c r="H97" s="38"/>
      <c r="I97" s="38"/>
      <c r="J97" s="38"/>
      <c r="K97" s="38"/>
      <c r="L97" s="55"/>
      <c r="S97" s="38"/>
      <c r="T97" s="38"/>
      <c r="U97" s="38"/>
      <c r="V97" s="38"/>
      <c r="W97" s="38"/>
      <c r="X97" s="38"/>
      <c r="Y97" s="38"/>
      <c r="Z97" s="38"/>
      <c r="AA97" s="38"/>
      <c r="AB97" s="38"/>
      <c r="AC97" s="38"/>
      <c r="AD97" s="38"/>
      <c r="AE97" s="38"/>
    </row>
    <row r="98" s="2" customFormat="1" ht="22.8" customHeight="1">
      <c r="A98" s="38"/>
      <c r="B98" s="39"/>
      <c r="C98" s="147" t="s">
        <v>179</v>
      </c>
      <c r="D98" s="38"/>
      <c r="E98" s="38"/>
      <c r="F98" s="38"/>
      <c r="G98" s="38"/>
      <c r="H98" s="38"/>
      <c r="I98" s="38"/>
      <c r="J98" s="96">
        <f>J124</f>
        <v>0</v>
      </c>
      <c r="K98" s="38"/>
      <c r="L98" s="55"/>
      <c r="S98" s="38"/>
      <c r="T98" s="38"/>
      <c r="U98" s="38"/>
      <c r="V98" s="38"/>
      <c r="W98" s="38"/>
      <c r="X98" s="38"/>
      <c r="Y98" s="38"/>
      <c r="Z98" s="38"/>
      <c r="AA98" s="38"/>
      <c r="AB98" s="38"/>
      <c r="AC98" s="38"/>
      <c r="AD98" s="38"/>
      <c r="AE98" s="38"/>
      <c r="AU98" s="19" t="s">
        <v>180</v>
      </c>
    </row>
    <row r="99" s="9" customFormat="1" ht="24.96" customHeight="1">
      <c r="A99" s="9"/>
      <c r="B99" s="148"/>
      <c r="C99" s="9"/>
      <c r="D99" s="149" t="s">
        <v>181</v>
      </c>
      <c r="E99" s="150"/>
      <c r="F99" s="150"/>
      <c r="G99" s="150"/>
      <c r="H99" s="150"/>
      <c r="I99" s="150"/>
      <c r="J99" s="151">
        <f>J125</f>
        <v>0</v>
      </c>
      <c r="K99" s="9"/>
      <c r="L99" s="148"/>
      <c r="S99" s="9"/>
      <c r="T99" s="9"/>
      <c r="U99" s="9"/>
      <c r="V99" s="9"/>
      <c r="W99" s="9"/>
      <c r="X99" s="9"/>
      <c r="Y99" s="9"/>
      <c r="Z99" s="9"/>
      <c r="AA99" s="9"/>
      <c r="AB99" s="9"/>
      <c r="AC99" s="9"/>
      <c r="AD99" s="9"/>
      <c r="AE99" s="9"/>
    </row>
    <row r="100" s="10" customFormat="1" ht="19.92" customHeight="1">
      <c r="A100" s="10"/>
      <c r="B100" s="152"/>
      <c r="C100" s="10"/>
      <c r="D100" s="153" t="s">
        <v>182</v>
      </c>
      <c r="E100" s="154"/>
      <c r="F100" s="154"/>
      <c r="G100" s="154"/>
      <c r="H100" s="154"/>
      <c r="I100" s="154"/>
      <c r="J100" s="155">
        <f>J126</f>
        <v>0</v>
      </c>
      <c r="K100" s="10"/>
      <c r="L100" s="152"/>
      <c r="S100" s="10"/>
      <c r="T100" s="10"/>
      <c r="U100" s="10"/>
      <c r="V100" s="10"/>
      <c r="W100" s="10"/>
      <c r="X100" s="10"/>
      <c r="Y100" s="10"/>
      <c r="Z100" s="10"/>
      <c r="AA100" s="10"/>
      <c r="AB100" s="10"/>
      <c r="AC100" s="10"/>
      <c r="AD100" s="10"/>
      <c r="AE100" s="10"/>
    </row>
    <row r="101" s="10" customFormat="1" ht="19.92" customHeight="1">
      <c r="A101" s="10"/>
      <c r="B101" s="152"/>
      <c r="C101" s="10"/>
      <c r="D101" s="153" t="s">
        <v>183</v>
      </c>
      <c r="E101" s="154"/>
      <c r="F101" s="154"/>
      <c r="G101" s="154"/>
      <c r="H101" s="154"/>
      <c r="I101" s="154"/>
      <c r="J101" s="155">
        <f>J133</f>
        <v>0</v>
      </c>
      <c r="K101" s="10"/>
      <c r="L101" s="152"/>
      <c r="S101" s="10"/>
      <c r="T101" s="10"/>
      <c r="U101" s="10"/>
      <c r="V101" s="10"/>
      <c r="W101" s="10"/>
      <c r="X101" s="10"/>
      <c r="Y101" s="10"/>
      <c r="Z101" s="10"/>
      <c r="AA101" s="10"/>
      <c r="AB101" s="10"/>
      <c r="AC101" s="10"/>
      <c r="AD101" s="10"/>
      <c r="AE101" s="10"/>
    </row>
    <row r="102" s="10" customFormat="1" ht="19.92" customHeight="1">
      <c r="A102" s="10"/>
      <c r="B102" s="152"/>
      <c r="C102" s="10"/>
      <c r="D102" s="153" t="s">
        <v>188</v>
      </c>
      <c r="E102" s="154"/>
      <c r="F102" s="154"/>
      <c r="G102" s="154"/>
      <c r="H102" s="154"/>
      <c r="I102" s="154"/>
      <c r="J102" s="155">
        <f>J139</f>
        <v>0</v>
      </c>
      <c r="K102" s="10"/>
      <c r="L102" s="152"/>
      <c r="S102" s="10"/>
      <c r="T102" s="10"/>
      <c r="U102" s="10"/>
      <c r="V102" s="10"/>
      <c r="W102" s="10"/>
      <c r="X102" s="10"/>
      <c r="Y102" s="10"/>
      <c r="Z102" s="10"/>
      <c r="AA102" s="10"/>
      <c r="AB102" s="10"/>
      <c r="AC102" s="10"/>
      <c r="AD102" s="10"/>
      <c r="AE102" s="10"/>
    </row>
    <row r="103" s="2" customFormat="1" ht="21.84" customHeight="1">
      <c r="A103" s="38"/>
      <c r="B103" s="39"/>
      <c r="C103" s="38"/>
      <c r="D103" s="38"/>
      <c r="E103" s="38"/>
      <c r="F103" s="38"/>
      <c r="G103" s="38"/>
      <c r="H103" s="38"/>
      <c r="I103" s="38"/>
      <c r="J103" s="38"/>
      <c r="K103" s="38"/>
      <c r="L103" s="55"/>
      <c r="S103" s="38"/>
      <c r="T103" s="38"/>
      <c r="U103" s="38"/>
      <c r="V103" s="38"/>
      <c r="W103" s="38"/>
      <c r="X103" s="38"/>
      <c r="Y103" s="38"/>
      <c r="Z103" s="38"/>
      <c r="AA103" s="38"/>
      <c r="AB103" s="38"/>
      <c r="AC103" s="38"/>
      <c r="AD103" s="38"/>
      <c r="AE103" s="38"/>
    </row>
    <row r="104" s="2" customFormat="1" ht="6.96" customHeight="1">
      <c r="A104" s="38"/>
      <c r="B104" s="60"/>
      <c r="C104" s="61"/>
      <c r="D104" s="61"/>
      <c r="E104" s="61"/>
      <c r="F104" s="61"/>
      <c r="G104" s="61"/>
      <c r="H104" s="61"/>
      <c r="I104" s="61"/>
      <c r="J104" s="61"/>
      <c r="K104" s="61"/>
      <c r="L104" s="55"/>
      <c r="S104" s="38"/>
      <c r="T104" s="38"/>
      <c r="U104" s="38"/>
      <c r="V104" s="38"/>
      <c r="W104" s="38"/>
      <c r="X104" s="38"/>
      <c r="Y104" s="38"/>
      <c r="Z104" s="38"/>
      <c r="AA104" s="38"/>
      <c r="AB104" s="38"/>
      <c r="AC104" s="38"/>
      <c r="AD104" s="38"/>
      <c r="AE104" s="38"/>
    </row>
    <row r="108" s="2" customFormat="1" ht="6.96" customHeight="1">
      <c r="A108" s="38"/>
      <c r="B108" s="62"/>
      <c r="C108" s="63"/>
      <c r="D108" s="63"/>
      <c r="E108" s="63"/>
      <c r="F108" s="63"/>
      <c r="G108" s="63"/>
      <c r="H108" s="63"/>
      <c r="I108" s="63"/>
      <c r="J108" s="63"/>
      <c r="K108" s="63"/>
      <c r="L108" s="55"/>
      <c r="S108" s="38"/>
      <c r="T108" s="38"/>
      <c r="U108" s="38"/>
      <c r="V108" s="38"/>
      <c r="W108" s="38"/>
      <c r="X108" s="38"/>
      <c r="Y108" s="38"/>
      <c r="Z108" s="38"/>
      <c r="AA108" s="38"/>
      <c r="AB108" s="38"/>
      <c r="AC108" s="38"/>
      <c r="AD108" s="38"/>
      <c r="AE108" s="38"/>
    </row>
    <row r="109" s="2" customFormat="1" ht="24.96" customHeight="1">
      <c r="A109" s="38"/>
      <c r="B109" s="39"/>
      <c r="C109" s="23" t="s">
        <v>190</v>
      </c>
      <c r="D109" s="38"/>
      <c r="E109" s="38"/>
      <c r="F109" s="38"/>
      <c r="G109" s="38"/>
      <c r="H109" s="38"/>
      <c r="I109" s="38"/>
      <c r="J109" s="38"/>
      <c r="K109" s="38"/>
      <c r="L109" s="55"/>
      <c r="S109" s="38"/>
      <c r="T109" s="38"/>
      <c r="U109" s="38"/>
      <c r="V109" s="38"/>
      <c r="W109" s="38"/>
      <c r="X109" s="38"/>
      <c r="Y109" s="38"/>
      <c r="Z109" s="38"/>
      <c r="AA109" s="38"/>
      <c r="AB109" s="38"/>
      <c r="AC109" s="38"/>
      <c r="AD109" s="38"/>
      <c r="AE109" s="38"/>
    </row>
    <row r="110" s="2" customFormat="1" ht="6.96" customHeight="1">
      <c r="A110" s="38"/>
      <c r="B110" s="39"/>
      <c r="C110" s="38"/>
      <c r="D110" s="38"/>
      <c r="E110" s="38"/>
      <c r="F110" s="38"/>
      <c r="G110" s="38"/>
      <c r="H110" s="38"/>
      <c r="I110" s="38"/>
      <c r="J110" s="38"/>
      <c r="K110" s="38"/>
      <c r="L110" s="55"/>
      <c r="S110" s="38"/>
      <c r="T110" s="38"/>
      <c r="U110" s="38"/>
      <c r="V110" s="38"/>
      <c r="W110" s="38"/>
      <c r="X110" s="38"/>
      <c r="Y110" s="38"/>
      <c r="Z110" s="38"/>
      <c r="AA110" s="38"/>
      <c r="AB110" s="38"/>
      <c r="AC110" s="38"/>
      <c r="AD110" s="38"/>
      <c r="AE110" s="38"/>
    </row>
    <row r="111" s="2" customFormat="1" ht="12" customHeight="1">
      <c r="A111" s="38"/>
      <c r="B111" s="39"/>
      <c r="C111" s="32" t="s">
        <v>15</v>
      </c>
      <c r="D111" s="38"/>
      <c r="E111" s="38"/>
      <c r="F111" s="38"/>
      <c r="G111" s="38"/>
      <c r="H111" s="38"/>
      <c r="I111" s="38"/>
      <c r="J111" s="38"/>
      <c r="K111" s="38"/>
      <c r="L111" s="55"/>
      <c r="S111" s="38"/>
      <c r="T111" s="38"/>
      <c r="U111" s="38"/>
      <c r="V111" s="38"/>
      <c r="W111" s="38"/>
      <c r="X111" s="38"/>
      <c r="Y111" s="38"/>
      <c r="Z111" s="38"/>
      <c r="AA111" s="38"/>
      <c r="AB111" s="38"/>
      <c r="AC111" s="38"/>
      <c r="AD111" s="38"/>
      <c r="AE111" s="38"/>
    </row>
    <row r="112" s="2" customFormat="1" ht="16.5" customHeight="1">
      <c r="A112" s="38"/>
      <c r="B112" s="39"/>
      <c r="C112" s="38"/>
      <c r="D112" s="38"/>
      <c r="E112" s="129" t="str">
        <f>E7</f>
        <v>SN Žireč</v>
      </c>
      <c r="F112" s="32"/>
      <c r="G112" s="32"/>
      <c r="H112" s="32"/>
      <c r="I112" s="38"/>
      <c r="J112" s="38"/>
      <c r="K112" s="38"/>
      <c r="L112" s="55"/>
      <c r="S112" s="38"/>
      <c r="T112" s="38"/>
      <c r="U112" s="38"/>
      <c r="V112" s="38"/>
      <c r="W112" s="38"/>
      <c r="X112" s="38"/>
      <c r="Y112" s="38"/>
      <c r="Z112" s="38"/>
      <c r="AA112" s="38"/>
      <c r="AB112" s="38"/>
      <c r="AC112" s="38"/>
      <c r="AD112" s="38"/>
      <c r="AE112" s="38"/>
    </row>
    <row r="113" s="1" customFormat="1" ht="12" customHeight="1">
      <c r="B113" s="22"/>
      <c r="C113" s="32" t="s">
        <v>171</v>
      </c>
      <c r="L113" s="22"/>
    </row>
    <row r="114" s="2" customFormat="1" ht="16.5" customHeight="1">
      <c r="A114" s="38"/>
      <c r="B114" s="39"/>
      <c r="C114" s="38"/>
      <c r="D114" s="38"/>
      <c r="E114" s="129" t="s">
        <v>1232</v>
      </c>
      <c r="F114" s="38"/>
      <c r="G114" s="38"/>
      <c r="H114" s="38"/>
      <c r="I114" s="38"/>
      <c r="J114" s="38"/>
      <c r="K114" s="38"/>
      <c r="L114" s="55"/>
      <c r="S114" s="38"/>
      <c r="T114" s="38"/>
      <c r="U114" s="38"/>
      <c r="V114" s="38"/>
      <c r="W114" s="38"/>
      <c r="X114" s="38"/>
      <c r="Y114" s="38"/>
      <c r="Z114" s="38"/>
      <c r="AA114" s="38"/>
      <c r="AB114" s="38"/>
      <c r="AC114" s="38"/>
      <c r="AD114" s="38"/>
      <c r="AE114" s="38"/>
    </row>
    <row r="115" s="2" customFormat="1" ht="12" customHeight="1">
      <c r="A115" s="38"/>
      <c r="B115" s="39"/>
      <c r="C115" s="32" t="s">
        <v>173</v>
      </c>
      <c r="D115" s="38"/>
      <c r="E115" s="38"/>
      <c r="F115" s="38"/>
      <c r="G115" s="38"/>
      <c r="H115" s="38"/>
      <c r="I115" s="38"/>
      <c r="J115" s="38"/>
      <c r="K115" s="38"/>
      <c r="L115" s="55"/>
      <c r="S115" s="38"/>
      <c r="T115" s="38"/>
      <c r="U115" s="38"/>
      <c r="V115" s="38"/>
      <c r="W115" s="38"/>
      <c r="X115" s="38"/>
      <c r="Y115" s="38"/>
      <c r="Z115" s="38"/>
      <c r="AA115" s="38"/>
      <c r="AB115" s="38"/>
      <c r="AC115" s="38"/>
      <c r="AD115" s="38"/>
      <c r="AE115" s="38"/>
    </row>
    <row r="116" s="2" customFormat="1" ht="16.5" customHeight="1">
      <c r="A116" s="38"/>
      <c r="B116" s="39"/>
      <c r="C116" s="38"/>
      <c r="D116" s="38"/>
      <c r="E116" s="67" t="str">
        <f>E11</f>
        <v>SO 05.3 - Obnova odvodnění v místě zemníku</v>
      </c>
      <c r="F116" s="38"/>
      <c r="G116" s="38"/>
      <c r="H116" s="38"/>
      <c r="I116" s="38"/>
      <c r="J116" s="38"/>
      <c r="K116" s="38"/>
      <c r="L116" s="55"/>
      <c r="S116" s="38"/>
      <c r="T116" s="38"/>
      <c r="U116" s="38"/>
      <c r="V116" s="38"/>
      <c r="W116" s="38"/>
      <c r="X116" s="38"/>
      <c r="Y116" s="38"/>
      <c r="Z116" s="38"/>
      <c r="AA116" s="38"/>
      <c r="AB116" s="38"/>
      <c r="AC116" s="38"/>
      <c r="AD116" s="38"/>
      <c r="AE116" s="38"/>
    </row>
    <row r="117" s="2" customFormat="1" ht="6.96" customHeight="1">
      <c r="A117" s="38"/>
      <c r="B117" s="39"/>
      <c r="C117" s="38"/>
      <c r="D117" s="38"/>
      <c r="E117" s="38"/>
      <c r="F117" s="38"/>
      <c r="G117" s="38"/>
      <c r="H117" s="38"/>
      <c r="I117" s="38"/>
      <c r="J117" s="38"/>
      <c r="K117" s="38"/>
      <c r="L117" s="55"/>
      <c r="S117" s="38"/>
      <c r="T117" s="38"/>
      <c r="U117" s="38"/>
      <c r="V117" s="38"/>
      <c r="W117" s="38"/>
      <c r="X117" s="38"/>
      <c r="Y117" s="38"/>
      <c r="Z117" s="38"/>
      <c r="AA117" s="38"/>
      <c r="AB117" s="38"/>
      <c r="AC117" s="38"/>
      <c r="AD117" s="38"/>
      <c r="AE117" s="38"/>
    </row>
    <row r="118" s="2" customFormat="1" ht="12" customHeight="1">
      <c r="A118" s="38"/>
      <c r="B118" s="39"/>
      <c r="C118" s="32" t="s">
        <v>19</v>
      </c>
      <c r="D118" s="38"/>
      <c r="E118" s="38"/>
      <c r="F118" s="27" t="str">
        <f>F14</f>
        <v xml:space="preserve"> </v>
      </c>
      <c r="G118" s="38"/>
      <c r="H118" s="38"/>
      <c r="I118" s="32" t="s">
        <v>21</v>
      </c>
      <c r="J118" s="69" t="str">
        <f>IF(J14="","",J14)</f>
        <v>17. 12. 2018</v>
      </c>
      <c r="K118" s="38"/>
      <c r="L118" s="55"/>
      <c r="S118" s="38"/>
      <c r="T118" s="38"/>
      <c r="U118" s="38"/>
      <c r="V118" s="38"/>
      <c r="W118" s="38"/>
      <c r="X118" s="38"/>
      <c r="Y118" s="38"/>
      <c r="Z118" s="38"/>
      <c r="AA118" s="38"/>
      <c r="AB118" s="38"/>
      <c r="AC118" s="38"/>
      <c r="AD118" s="38"/>
      <c r="AE118" s="38"/>
    </row>
    <row r="119" s="2" customFormat="1" ht="6.96" customHeight="1">
      <c r="A119" s="38"/>
      <c r="B119" s="39"/>
      <c r="C119" s="38"/>
      <c r="D119" s="38"/>
      <c r="E119" s="38"/>
      <c r="F119" s="38"/>
      <c r="G119" s="38"/>
      <c r="H119" s="38"/>
      <c r="I119" s="38"/>
      <c r="J119" s="38"/>
      <c r="K119" s="38"/>
      <c r="L119" s="55"/>
      <c r="S119" s="38"/>
      <c r="T119" s="38"/>
      <c r="U119" s="38"/>
      <c r="V119" s="38"/>
      <c r="W119" s="38"/>
      <c r="X119" s="38"/>
      <c r="Y119" s="38"/>
      <c r="Z119" s="38"/>
      <c r="AA119" s="38"/>
      <c r="AB119" s="38"/>
      <c r="AC119" s="38"/>
      <c r="AD119" s="38"/>
      <c r="AE119" s="38"/>
    </row>
    <row r="120" s="2" customFormat="1" ht="25.65" customHeight="1">
      <c r="A120" s="38"/>
      <c r="B120" s="39"/>
      <c r="C120" s="32" t="s">
        <v>23</v>
      </c>
      <c r="D120" s="38"/>
      <c r="E120" s="38"/>
      <c r="F120" s="27" t="str">
        <f>E17</f>
        <v>Povodí Labe, státní podnik</v>
      </c>
      <c r="G120" s="38"/>
      <c r="H120" s="38"/>
      <c r="I120" s="32" t="s">
        <v>31</v>
      </c>
      <c r="J120" s="36" t="str">
        <f>E23</f>
        <v>Sweco Hydroprojekt a.s.</v>
      </c>
      <c r="K120" s="38"/>
      <c r="L120" s="55"/>
      <c r="S120" s="38"/>
      <c r="T120" s="38"/>
      <c r="U120" s="38"/>
      <c r="V120" s="38"/>
      <c r="W120" s="38"/>
      <c r="X120" s="38"/>
      <c r="Y120" s="38"/>
      <c r="Z120" s="38"/>
      <c r="AA120" s="38"/>
      <c r="AB120" s="38"/>
      <c r="AC120" s="38"/>
      <c r="AD120" s="38"/>
      <c r="AE120" s="38"/>
    </row>
    <row r="121" s="2" customFormat="1" ht="15.15" customHeight="1">
      <c r="A121" s="38"/>
      <c r="B121" s="39"/>
      <c r="C121" s="32" t="s">
        <v>29</v>
      </c>
      <c r="D121" s="38"/>
      <c r="E121" s="38"/>
      <c r="F121" s="27" t="str">
        <f>IF(E20="","",E20)</f>
        <v>Vyplň údaj</v>
      </c>
      <c r="G121" s="38"/>
      <c r="H121" s="38"/>
      <c r="I121" s="32" t="s">
        <v>36</v>
      </c>
      <c r="J121" s="36" t="str">
        <f>E26</f>
        <v xml:space="preserve"> </v>
      </c>
      <c r="K121" s="38"/>
      <c r="L121" s="55"/>
      <c r="S121" s="38"/>
      <c r="T121" s="38"/>
      <c r="U121" s="38"/>
      <c r="V121" s="38"/>
      <c r="W121" s="38"/>
      <c r="X121" s="38"/>
      <c r="Y121" s="38"/>
      <c r="Z121" s="38"/>
      <c r="AA121" s="38"/>
      <c r="AB121" s="38"/>
      <c r="AC121" s="38"/>
      <c r="AD121" s="38"/>
      <c r="AE121" s="38"/>
    </row>
    <row r="122" s="2" customFormat="1" ht="10.32" customHeight="1">
      <c r="A122" s="38"/>
      <c r="B122" s="39"/>
      <c r="C122" s="38"/>
      <c r="D122" s="38"/>
      <c r="E122" s="38"/>
      <c r="F122" s="38"/>
      <c r="G122" s="38"/>
      <c r="H122" s="38"/>
      <c r="I122" s="38"/>
      <c r="J122" s="38"/>
      <c r="K122" s="38"/>
      <c r="L122" s="55"/>
      <c r="S122" s="38"/>
      <c r="T122" s="38"/>
      <c r="U122" s="38"/>
      <c r="V122" s="38"/>
      <c r="W122" s="38"/>
      <c r="X122" s="38"/>
      <c r="Y122" s="38"/>
      <c r="Z122" s="38"/>
      <c r="AA122" s="38"/>
      <c r="AB122" s="38"/>
      <c r="AC122" s="38"/>
      <c r="AD122" s="38"/>
      <c r="AE122" s="38"/>
    </row>
    <row r="123" s="11" customFormat="1" ht="29.28" customHeight="1">
      <c r="A123" s="156"/>
      <c r="B123" s="157"/>
      <c r="C123" s="158" t="s">
        <v>191</v>
      </c>
      <c r="D123" s="159" t="s">
        <v>64</v>
      </c>
      <c r="E123" s="159" t="s">
        <v>60</v>
      </c>
      <c r="F123" s="159" t="s">
        <v>61</v>
      </c>
      <c r="G123" s="159" t="s">
        <v>192</v>
      </c>
      <c r="H123" s="159" t="s">
        <v>193</v>
      </c>
      <c r="I123" s="159" t="s">
        <v>194</v>
      </c>
      <c r="J123" s="159" t="s">
        <v>178</v>
      </c>
      <c r="K123" s="160" t="s">
        <v>195</v>
      </c>
      <c r="L123" s="161"/>
      <c r="M123" s="86" t="s">
        <v>1</v>
      </c>
      <c r="N123" s="87" t="s">
        <v>43</v>
      </c>
      <c r="O123" s="87" t="s">
        <v>196</v>
      </c>
      <c r="P123" s="87" t="s">
        <v>197</v>
      </c>
      <c r="Q123" s="87" t="s">
        <v>198</v>
      </c>
      <c r="R123" s="87" t="s">
        <v>199</v>
      </c>
      <c r="S123" s="87" t="s">
        <v>200</v>
      </c>
      <c r="T123" s="88" t="s">
        <v>201</v>
      </c>
      <c r="U123" s="156"/>
      <c r="V123" s="156"/>
      <c r="W123" s="156"/>
      <c r="X123" s="156"/>
      <c r="Y123" s="156"/>
      <c r="Z123" s="156"/>
      <c r="AA123" s="156"/>
      <c r="AB123" s="156"/>
      <c r="AC123" s="156"/>
      <c r="AD123" s="156"/>
      <c r="AE123" s="156"/>
    </row>
    <row r="124" s="2" customFormat="1" ht="22.8" customHeight="1">
      <c r="A124" s="38"/>
      <c r="B124" s="39"/>
      <c r="C124" s="93" t="s">
        <v>202</v>
      </c>
      <c r="D124" s="38"/>
      <c r="E124" s="38"/>
      <c r="F124" s="38"/>
      <c r="G124" s="38"/>
      <c r="H124" s="38"/>
      <c r="I124" s="38"/>
      <c r="J124" s="162">
        <f>BK124</f>
        <v>0</v>
      </c>
      <c r="K124" s="38"/>
      <c r="L124" s="39"/>
      <c r="M124" s="89"/>
      <c r="N124" s="73"/>
      <c r="O124" s="90"/>
      <c r="P124" s="163">
        <f>P125</f>
        <v>0</v>
      </c>
      <c r="Q124" s="90"/>
      <c r="R124" s="163">
        <f>R125</f>
        <v>35.406399999999998</v>
      </c>
      <c r="S124" s="90"/>
      <c r="T124" s="164">
        <f>T125</f>
        <v>0</v>
      </c>
      <c r="U124" s="38"/>
      <c r="V124" s="38"/>
      <c r="W124" s="38"/>
      <c r="X124" s="38"/>
      <c r="Y124" s="38"/>
      <c r="Z124" s="38"/>
      <c r="AA124" s="38"/>
      <c r="AB124" s="38"/>
      <c r="AC124" s="38"/>
      <c r="AD124" s="38"/>
      <c r="AE124" s="38"/>
      <c r="AT124" s="19" t="s">
        <v>78</v>
      </c>
      <c r="AU124" s="19" t="s">
        <v>180</v>
      </c>
      <c r="BK124" s="165">
        <f>BK125</f>
        <v>0</v>
      </c>
    </row>
    <row r="125" s="12" customFormat="1" ht="25.92" customHeight="1">
      <c r="A125" s="12"/>
      <c r="B125" s="166"/>
      <c r="C125" s="12"/>
      <c r="D125" s="167" t="s">
        <v>78</v>
      </c>
      <c r="E125" s="168" t="s">
        <v>203</v>
      </c>
      <c r="F125" s="168" t="s">
        <v>204</v>
      </c>
      <c r="G125" s="12"/>
      <c r="H125" s="12"/>
      <c r="I125" s="169"/>
      <c r="J125" s="170">
        <f>BK125</f>
        <v>0</v>
      </c>
      <c r="K125" s="12"/>
      <c r="L125" s="166"/>
      <c r="M125" s="171"/>
      <c r="N125" s="172"/>
      <c r="O125" s="172"/>
      <c r="P125" s="173">
        <f>P126+P133+P139</f>
        <v>0</v>
      </c>
      <c r="Q125" s="172"/>
      <c r="R125" s="173">
        <f>R126+R133+R139</f>
        <v>35.406399999999998</v>
      </c>
      <c r="S125" s="172"/>
      <c r="T125" s="174">
        <f>T126+T133+T139</f>
        <v>0</v>
      </c>
      <c r="U125" s="12"/>
      <c r="V125" s="12"/>
      <c r="W125" s="12"/>
      <c r="X125" s="12"/>
      <c r="Y125" s="12"/>
      <c r="Z125" s="12"/>
      <c r="AA125" s="12"/>
      <c r="AB125" s="12"/>
      <c r="AC125" s="12"/>
      <c r="AD125" s="12"/>
      <c r="AE125" s="12"/>
      <c r="AR125" s="167" t="s">
        <v>86</v>
      </c>
      <c r="AT125" s="175" t="s">
        <v>78</v>
      </c>
      <c r="AU125" s="175" t="s">
        <v>79</v>
      </c>
      <c r="AY125" s="167" t="s">
        <v>205</v>
      </c>
      <c r="BK125" s="176">
        <f>BK126+BK133+BK139</f>
        <v>0</v>
      </c>
    </row>
    <row r="126" s="12" customFormat="1" ht="22.8" customHeight="1">
      <c r="A126" s="12"/>
      <c r="B126" s="166"/>
      <c r="C126" s="12"/>
      <c r="D126" s="167" t="s">
        <v>78</v>
      </c>
      <c r="E126" s="177" t="s">
        <v>86</v>
      </c>
      <c r="F126" s="177" t="s">
        <v>206</v>
      </c>
      <c r="G126" s="12"/>
      <c r="H126" s="12"/>
      <c r="I126" s="169"/>
      <c r="J126" s="178">
        <f>BK126</f>
        <v>0</v>
      </c>
      <c r="K126" s="12"/>
      <c r="L126" s="166"/>
      <c r="M126" s="171"/>
      <c r="N126" s="172"/>
      <c r="O126" s="172"/>
      <c r="P126" s="173">
        <f>SUM(P127:P132)</f>
        <v>0</v>
      </c>
      <c r="Q126" s="172"/>
      <c r="R126" s="173">
        <f>SUM(R127:R132)</f>
        <v>0</v>
      </c>
      <c r="S126" s="172"/>
      <c r="T126" s="174">
        <f>SUM(T127:T132)</f>
        <v>0</v>
      </c>
      <c r="U126" s="12"/>
      <c r="V126" s="12"/>
      <c r="W126" s="12"/>
      <c r="X126" s="12"/>
      <c r="Y126" s="12"/>
      <c r="Z126" s="12"/>
      <c r="AA126" s="12"/>
      <c r="AB126" s="12"/>
      <c r="AC126" s="12"/>
      <c r="AD126" s="12"/>
      <c r="AE126" s="12"/>
      <c r="AR126" s="167" t="s">
        <v>86</v>
      </c>
      <c r="AT126" s="175" t="s">
        <v>78</v>
      </c>
      <c r="AU126" s="175" t="s">
        <v>86</v>
      </c>
      <c r="AY126" s="167" t="s">
        <v>205</v>
      </c>
      <c r="BK126" s="176">
        <f>SUM(BK127:BK132)</f>
        <v>0</v>
      </c>
    </row>
    <row r="127" s="2" customFormat="1" ht="21.75" customHeight="1">
      <c r="A127" s="38"/>
      <c r="B127" s="179"/>
      <c r="C127" s="180" t="s">
        <v>86</v>
      </c>
      <c r="D127" s="180" t="s">
        <v>207</v>
      </c>
      <c r="E127" s="181" t="s">
        <v>310</v>
      </c>
      <c r="F127" s="182" t="s">
        <v>311</v>
      </c>
      <c r="G127" s="183" t="s">
        <v>210</v>
      </c>
      <c r="H127" s="184">
        <v>48</v>
      </c>
      <c r="I127" s="185"/>
      <c r="J127" s="184">
        <f>ROUND(I127*H127,2)</f>
        <v>0</v>
      </c>
      <c r="K127" s="182" t="s">
        <v>234</v>
      </c>
      <c r="L127" s="39"/>
      <c r="M127" s="186" t="s">
        <v>1</v>
      </c>
      <c r="N127" s="187" t="s">
        <v>44</v>
      </c>
      <c r="O127" s="77"/>
      <c r="P127" s="188">
        <f>O127*H127</f>
        <v>0</v>
      </c>
      <c r="Q127" s="188">
        <v>0</v>
      </c>
      <c r="R127" s="188">
        <f>Q127*H127</f>
        <v>0</v>
      </c>
      <c r="S127" s="188">
        <v>0</v>
      </c>
      <c r="T127" s="189">
        <f>S127*H127</f>
        <v>0</v>
      </c>
      <c r="U127" s="38"/>
      <c r="V127" s="38"/>
      <c r="W127" s="38"/>
      <c r="X127" s="38"/>
      <c r="Y127" s="38"/>
      <c r="Z127" s="38"/>
      <c r="AA127" s="38"/>
      <c r="AB127" s="38"/>
      <c r="AC127" s="38"/>
      <c r="AD127" s="38"/>
      <c r="AE127" s="38"/>
      <c r="AR127" s="190" t="s">
        <v>212</v>
      </c>
      <c r="AT127" s="190" t="s">
        <v>207</v>
      </c>
      <c r="AU127" s="190" t="s">
        <v>88</v>
      </c>
      <c r="AY127" s="19" t="s">
        <v>205</v>
      </c>
      <c r="BE127" s="191">
        <f>IF(N127="základní",J127,0)</f>
        <v>0</v>
      </c>
      <c r="BF127" s="191">
        <f>IF(N127="snížená",J127,0)</f>
        <v>0</v>
      </c>
      <c r="BG127" s="191">
        <f>IF(N127="zákl. přenesená",J127,0)</f>
        <v>0</v>
      </c>
      <c r="BH127" s="191">
        <f>IF(N127="sníž. přenesená",J127,0)</f>
        <v>0</v>
      </c>
      <c r="BI127" s="191">
        <f>IF(N127="nulová",J127,0)</f>
        <v>0</v>
      </c>
      <c r="BJ127" s="19" t="s">
        <v>86</v>
      </c>
      <c r="BK127" s="191">
        <f>ROUND(I127*H127,2)</f>
        <v>0</v>
      </c>
      <c r="BL127" s="19" t="s">
        <v>212</v>
      </c>
      <c r="BM127" s="190" t="s">
        <v>1275</v>
      </c>
    </row>
    <row r="128" s="2" customFormat="1">
      <c r="A128" s="38"/>
      <c r="B128" s="39"/>
      <c r="C128" s="38"/>
      <c r="D128" s="192" t="s">
        <v>214</v>
      </c>
      <c r="E128" s="38"/>
      <c r="F128" s="193" t="s">
        <v>313</v>
      </c>
      <c r="G128" s="38"/>
      <c r="H128" s="38"/>
      <c r="I128" s="194"/>
      <c r="J128" s="38"/>
      <c r="K128" s="38"/>
      <c r="L128" s="39"/>
      <c r="M128" s="195"/>
      <c r="N128" s="196"/>
      <c r="O128" s="77"/>
      <c r="P128" s="77"/>
      <c r="Q128" s="77"/>
      <c r="R128" s="77"/>
      <c r="S128" s="77"/>
      <c r="T128" s="78"/>
      <c r="U128" s="38"/>
      <c r="V128" s="38"/>
      <c r="W128" s="38"/>
      <c r="X128" s="38"/>
      <c r="Y128" s="38"/>
      <c r="Z128" s="38"/>
      <c r="AA128" s="38"/>
      <c r="AB128" s="38"/>
      <c r="AC128" s="38"/>
      <c r="AD128" s="38"/>
      <c r="AE128" s="38"/>
      <c r="AT128" s="19" t="s">
        <v>214</v>
      </c>
      <c r="AU128" s="19" t="s">
        <v>88</v>
      </c>
    </row>
    <row r="129" s="2" customFormat="1">
      <c r="A129" s="38"/>
      <c r="B129" s="39"/>
      <c r="C129" s="38"/>
      <c r="D129" s="192" t="s">
        <v>237</v>
      </c>
      <c r="E129" s="38"/>
      <c r="F129" s="197" t="s">
        <v>314</v>
      </c>
      <c r="G129" s="38"/>
      <c r="H129" s="38"/>
      <c r="I129" s="194"/>
      <c r="J129" s="38"/>
      <c r="K129" s="38"/>
      <c r="L129" s="39"/>
      <c r="M129" s="195"/>
      <c r="N129" s="196"/>
      <c r="O129" s="77"/>
      <c r="P129" s="77"/>
      <c r="Q129" s="77"/>
      <c r="R129" s="77"/>
      <c r="S129" s="77"/>
      <c r="T129" s="78"/>
      <c r="U129" s="38"/>
      <c r="V129" s="38"/>
      <c r="W129" s="38"/>
      <c r="X129" s="38"/>
      <c r="Y129" s="38"/>
      <c r="Z129" s="38"/>
      <c r="AA129" s="38"/>
      <c r="AB129" s="38"/>
      <c r="AC129" s="38"/>
      <c r="AD129" s="38"/>
      <c r="AE129" s="38"/>
      <c r="AT129" s="19" t="s">
        <v>237</v>
      </c>
      <c r="AU129" s="19" t="s">
        <v>88</v>
      </c>
    </row>
    <row r="130" s="15" customFormat="1">
      <c r="A130" s="15"/>
      <c r="B130" s="223"/>
      <c r="C130" s="15"/>
      <c r="D130" s="192" t="s">
        <v>218</v>
      </c>
      <c r="E130" s="224" t="s">
        <v>1</v>
      </c>
      <c r="F130" s="225" t="s">
        <v>1276</v>
      </c>
      <c r="G130" s="15"/>
      <c r="H130" s="224" t="s">
        <v>1</v>
      </c>
      <c r="I130" s="226"/>
      <c r="J130" s="15"/>
      <c r="K130" s="15"/>
      <c r="L130" s="223"/>
      <c r="M130" s="227"/>
      <c r="N130" s="228"/>
      <c r="O130" s="228"/>
      <c r="P130" s="228"/>
      <c r="Q130" s="228"/>
      <c r="R130" s="228"/>
      <c r="S130" s="228"/>
      <c r="T130" s="229"/>
      <c r="U130" s="15"/>
      <c r="V130" s="15"/>
      <c r="W130" s="15"/>
      <c r="X130" s="15"/>
      <c r="Y130" s="15"/>
      <c r="Z130" s="15"/>
      <c r="AA130" s="15"/>
      <c r="AB130" s="15"/>
      <c r="AC130" s="15"/>
      <c r="AD130" s="15"/>
      <c r="AE130" s="15"/>
      <c r="AT130" s="224" t="s">
        <v>218</v>
      </c>
      <c r="AU130" s="224" t="s">
        <v>88</v>
      </c>
      <c r="AV130" s="15" t="s">
        <v>86</v>
      </c>
      <c r="AW130" s="15" t="s">
        <v>35</v>
      </c>
      <c r="AX130" s="15" t="s">
        <v>79</v>
      </c>
      <c r="AY130" s="224" t="s">
        <v>205</v>
      </c>
    </row>
    <row r="131" s="13" customFormat="1">
      <c r="A131" s="13"/>
      <c r="B131" s="198"/>
      <c r="C131" s="13"/>
      <c r="D131" s="192" t="s">
        <v>218</v>
      </c>
      <c r="E131" s="199" t="s">
        <v>1</v>
      </c>
      <c r="F131" s="200" t="s">
        <v>1277</v>
      </c>
      <c r="G131" s="13"/>
      <c r="H131" s="201">
        <v>48</v>
      </c>
      <c r="I131" s="202"/>
      <c r="J131" s="13"/>
      <c r="K131" s="13"/>
      <c r="L131" s="198"/>
      <c r="M131" s="203"/>
      <c r="N131" s="204"/>
      <c r="O131" s="204"/>
      <c r="P131" s="204"/>
      <c r="Q131" s="204"/>
      <c r="R131" s="204"/>
      <c r="S131" s="204"/>
      <c r="T131" s="205"/>
      <c r="U131" s="13"/>
      <c r="V131" s="13"/>
      <c r="W131" s="13"/>
      <c r="X131" s="13"/>
      <c r="Y131" s="13"/>
      <c r="Z131" s="13"/>
      <c r="AA131" s="13"/>
      <c r="AB131" s="13"/>
      <c r="AC131" s="13"/>
      <c r="AD131" s="13"/>
      <c r="AE131" s="13"/>
      <c r="AT131" s="199" t="s">
        <v>218</v>
      </c>
      <c r="AU131" s="199" t="s">
        <v>88</v>
      </c>
      <c r="AV131" s="13" t="s">
        <v>88</v>
      </c>
      <c r="AW131" s="13" t="s">
        <v>35</v>
      </c>
      <c r="AX131" s="13" t="s">
        <v>79</v>
      </c>
      <c r="AY131" s="199" t="s">
        <v>205</v>
      </c>
    </row>
    <row r="132" s="14" customFormat="1">
      <c r="A132" s="14"/>
      <c r="B132" s="206"/>
      <c r="C132" s="14"/>
      <c r="D132" s="192" t="s">
        <v>218</v>
      </c>
      <c r="E132" s="207" t="s">
        <v>1</v>
      </c>
      <c r="F132" s="208" t="s">
        <v>220</v>
      </c>
      <c r="G132" s="14"/>
      <c r="H132" s="209">
        <v>48</v>
      </c>
      <c r="I132" s="210"/>
      <c r="J132" s="14"/>
      <c r="K132" s="14"/>
      <c r="L132" s="206"/>
      <c r="M132" s="211"/>
      <c r="N132" s="212"/>
      <c r="O132" s="212"/>
      <c r="P132" s="212"/>
      <c r="Q132" s="212"/>
      <c r="R132" s="212"/>
      <c r="S132" s="212"/>
      <c r="T132" s="213"/>
      <c r="U132" s="14"/>
      <c r="V132" s="14"/>
      <c r="W132" s="14"/>
      <c r="X132" s="14"/>
      <c r="Y132" s="14"/>
      <c r="Z132" s="14"/>
      <c r="AA132" s="14"/>
      <c r="AB132" s="14"/>
      <c r="AC132" s="14"/>
      <c r="AD132" s="14"/>
      <c r="AE132" s="14"/>
      <c r="AT132" s="207" t="s">
        <v>218</v>
      </c>
      <c r="AU132" s="207" t="s">
        <v>88</v>
      </c>
      <c r="AV132" s="14" t="s">
        <v>212</v>
      </c>
      <c r="AW132" s="14" t="s">
        <v>35</v>
      </c>
      <c r="AX132" s="14" t="s">
        <v>86</v>
      </c>
      <c r="AY132" s="207" t="s">
        <v>205</v>
      </c>
    </row>
    <row r="133" s="12" customFormat="1" ht="22.8" customHeight="1">
      <c r="A133" s="12"/>
      <c r="B133" s="166"/>
      <c r="C133" s="12"/>
      <c r="D133" s="167" t="s">
        <v>78</v>
      </c>
      <c r="E133" s="177" t="s">
        <v>88</v>
      </c>
      <c r="F133" s="177" t="s">
        <v>333</v>
      </c>
      <c r="G133" s="12"/>
      <c r="H133" s="12"/>
      <c r="I133" s="169"/>
      <c r="J133" s="178">
        <f>BK133</f>
        <v>0</v>
      </c>
      <c r="K133" s="12"/>
      <c r="L133" s="166"/>
      <c r="M133" s="171"/>
      <c r="N133" s="172"/>
      <c r="O133" s="172"/>
      <c r="P133" s="173">
        <f>SUM(P134:P138)</f>
        <v>0</v>
      </c>
      <c r="Q133" s="172"/>
      <c r="R133" s="173">
        <f>SUM(R134:R138)</f>
        <v>35.406399999999998</v>
      </c>
      <c r="S133" s="172"/>
      <c r="T133" s="174">
        <f>SUM(T134:T138)</f>
        <v>0</v>
      </c>
      <c r="U133" s="12"/>
      <c r="V133" s="12"/>
      <c r="W133" s="12"/>
      <c r="X133" s="12"/>
      <c r="Y133" s="12"/>
      <c r="Z133" s="12"/>
      <c r="AA133" s="12"/>
      <c r="AB133" s="12"/>
      <c r="AC133" s="12"/>
      <c r="AD133" s="12"/>
      <c r="AE133" s="12"/>
      <c r="AR133" s="167" t="s">
        <v>86</v>
      </c>
      <c r="AT133" s="175" t="s">
        <v>78</v>
      </c>
      <c r="AU133" s="175" t="s">
        <v>86</v>
      </c>
      <c r="AY133" s="167" t="s">
        <v>205</v>
      </c>
      <c r="BK133" s="176">
        <f>SUM(BK134:BK138)</f>
        <v>0</v>
      </c>
    </row>
    <row r="134" s="2" customFormat="1" ht="33" customHeight="1">
      <c r="A134" s="38"/>
      <c r="B134" s="179"/>
      <c r="C134" s="180" t="s">
        <v>88</v>
      </c>
      <c r="D134" s="180" t="s">
        <v>207</v>
      </c>
      <c r="E134" s="181" t="s">
        <v>1267</v>
      </c>
      <c r="F134" s="182" t="s">
        <v>1268</v>
      </c>
      <c r="G134" s="183" t="s">
        <v>371</v>
      </c>
      <c r="H134" s="184">
        <v>160</v>
      </c>
      <c r="I134" s="185"/>
      <c r="J134" s="184">
        <f>ROUND(I134*H134,2)</f>
        <v>0</v>
      </c>
      <c r="K134" s="182" t="s">
        <v>211</v>
      </c>
      <c r="L134" s="39"/>
      <c r="M134" s="186" t="s">
        <v>1</v>
      </c>
      <c r="N134" s="187" t="s">
        <v>44</v>
      </c>
      <c r="O134" s="77"/>
      <c r="P134" s="188">
        <f>O134*H134</f>
        <v>0</v>
      </c>
      <c r="Q134" s="188">
        <v>0.22128999999999999</v>
      </c>
      <c r="R134" s="188">
        <f>Q134*H134</f>
        <v>35.406399999999998</v>
      </c>
      <c r="S134" s="188">
        <v>0</v>
      </c>
      <c r="T134" s="189">
        <f>S134*H134</f>
        <v>0</v>
      </c>
      <c r="U134" s="38"/>
      <c r="V134" s="38"/>
      <c r="W134" s="38"/>
      <c r="X134" s="38"/>
      <c r="Y134" s="38"/>
      <c r="Z134" s="38"/>
      <c r="AA134" s="38"/>
      <c r="AB134" s="38"/>
      <c r="AC134" s="38"/>
      <c r="AD134" s="38"/>
      <c r="AE134" s="38"/>
      <c r="AR134" s="190" t="s">
        <v>212</v>
      </c>
      <c r="AT134" s="190" t="s">
        <v>207</v>
      </c>
      <c r="AU134" s="190" t="s">
        <v>88</v>
      </c>
      <c r="AY134" s="19" t="s">
        <v>205</v>
      </c>
      <c r="BE134" s="191">
        <f>IF(N134="základní",J134,0)</f>
        <v>0</v>
      </c>
      <c r="BF134" s="191">
        <f>IF(N134="snížená",J134,0)</f>
        <v>0</v>
      </c>
      <c r="BG134" s="191">
        <f>IF(N134="zákl. přenesená",J134,0)</f>
        <v>0</v>
      </c>
      <c r="BH134" s="191">
        <f>IF(N134="sníž. přenesená",J134,0)</f>
        <v>0</v>
      </c>
      <c r="BI134" s="191">
        <f>IF(N134="nulová",J134,0)</f>
        <v>0</v>
      </c>
      <c r="BJ134" s="19" t="s">
        <v>86</v>
      </c>
      <c r="BK134" s="191">
        <f>ROUND(I134*H134,2)</f>
        <v>0</v>
      </c>
      <c r="BL134" s="19" t="s">
        <v>212</v>
      </c>
      <c r="BM134" s="190" t="s">
        <v>1278</v>
      </c>
    </row>
    <row r="135" s="2" customFormat="1">
      <c r="A135" s="38"/>
      <c r="B135" s="39"/>
      <c r="C135" s="38"/>
      <c r="D135" s="192" t="s">
        <v>214</v>
      </c>
      <c r="E135" s="38"/>
      <c r="F135" s="193" t="s">
        <v>1268</v>
      </c>
      <c r="G135" s="38"/>
      <c r="H135" s="38"/>
      <c r="I135" s="194"/>
      <c r="J135" s="38"/>
      <c r="K135" s="38"/>
      <c r="L135" s="39"/>
      <c r="M135" s="195"/>
      <c r="N135" s="196"/>
      <c r="O135" s="77"/>
      <c r="P135" s="77"/>
      <c r="Q135" s="77"/>
      <c r="R135" s="77"/>
      <c r="S135" s="77"/>
      <c r="T135" s="78"/>
      <c r="U135" s="38"/>
      <c r="V135" s="38"/>
      <c r="W135" s="38"/>
      <c r="X135" s="38"/>
      <c r="Y135" s="38"/>
      <c r="Z135" s="38"/>
      <c r="AA135" s="38"/>
      <c r="AB135" s="38"/>
      <c r="AC135" s="38"/>
      <c r="AD135" s="38"/>
      <c r="AE135" s="38"/>
      <c r="AT135" s="19" t="s">
        <v>214</v>
      </c>
      <c r="AU135" s="19" t="s">
        <v>88</v>
      </c>
    </row>
    <row r="136" s="15" customFormat="1">
      <c r="A136" s="15"/>
      <c r="B136" s="223"/>
      <c r="C136" s="15"/>
      <c r="D136" s="192" t="s">
        <v>218</v>
      </c>
      <c r="E136" s="224" t="s">
        <v>1</v>
      </c>
      <c r="F136" s="225" t="s">
        <v>1279</v>
      </c>
      <c r="G136" s="15"/>
      <c r="H136" s="224" t="s">
        <v>1</v>
      </c>
      <c r="I136" s="226"/>
      <c r="J136" s="15"/>
      <c r="K136" s="15"/>
      <c r="L136" s="223"/>
      <c r="M136" s="227"/>
      <c r="N136" s="228"/>
      <c r="O136" s="228"/>
      <c r="P136" s="228"/>
      <c r="Q136" s="228"/>
      <c r="R136" s="228"/>
      <c r="S136" s="228"/>
      <c r="T136" s="229"/>
      <c r="U136" s="15"/>
      <c r="V136" s="15"/>
      <c r="W136" s="15"/>
      <c r="X136" s="15"/>
      <c r="Y136" s="15"/>
      <c r="Z136" s="15"/>
      <c r="AA136" s="15"/>
      <c r="AB136" s="15"/>
      <c r="AC136" s="15"/>
      <c r="AD136" s="15"/>
      <c r="AE136" s="15"/>
      <c r="AT136" s="224" t="s">
        <v>218</v>
      </c>
      <c r="AU136" s="224" t="s">
        <v>88</v>
      </c>
      <c r="AV136" s="15" t="s">
        <v>86</v>
      </c>
      <c r="AW136" s="15" t="s">
        <v>35</v>
      </c>
      <c r="AX136" s="15" t="s">
        <v>79</v>
      </c>
      <c r="AY136" s="224" t="s">
        <v>205</v>
      </c>
    </row>
    <row r="137" s="13" customFormat="1">
      <c r="A137" s="13"/>
      <c r="B137" s="198"/>
      <c r="C137" s="13"/>
      <c r="D137" s="192" t="s">
        <v>218</v>
      </c>
      <c r="E137" s="199" t="s">
        <v>1</v>
      </c>
      <c r="F137" s="200" t="s">
        <v>1280</v>
      </c>
      <c r="G137" s="13"/>
      <c r="H137" s="201">
        <v>160</v>
      </c>
      <c r="I137" s="202"/>
      <c r="J137" s="13"/>
      <c r="K137" s="13"/>
      <c r="L137" s="198"/>
      <c r="M137" s="203"/>
      <c r="N137" s="204"/>
      <c r="O137" s="204"/>
      <c r="P137" s="204"/>
      <c r="Q137" s="204"/>
      <c r="R137" s="204"/>
      <c r="S137" s="204"/>
      <c r="T137" s="205"/>
      <c r="U137" s="13"/>
      <c r="V137" s="13"/>
      <c r="W137" s="13"/>
      <c r="X137" s="13"/>
      <c r="Y137" s="13"/>
      <c r="Z137" s="13"/>
      <c r="AA137" s="13"/>
      <c r="AB137" s="13"/>
      <c r="AC137" s="13"/>
      <c r="AD137" s="13"/>
      <c r="AE137" s="13"/>
      <c r="AT137" s="199" t="s">
        <v>218</v>
      </c>
      <c r="AU137" s="199" t="s">
        <v>88</v>
      </c>
      <c r="AV137" s="13" t="s">
        <v>88</v>
      </c>
      <c r="AW137" s="13" t="s">
        <v>35</v>
      </c>
      <c r="AX137" s="13" t="s">
        <v>79</v>
      </c>
      <c r="AY137" s="199" t="s">
        <v>205</v>
      </c>
    </row>
    <row r="138" s="14" customFormat="1">
      <c r="A138" s="14"/>
      <c r="B138" s="206"/>
      <c r="C138" s="14"/>
      <c r="D138" s="192" t="s">
        <v>218</v>
      </c>
      <c r="E138" s="207" t="s">
        <v>1</v>
      </c>
      <c r="F138" s="208" t="s">
        <v>220</v>
      </c>
      <c r="G138" s="14"/>
      <c r="H138" s="209">
        <v>160</v>
      </c>
      <c r="I138" s="210"/>
      <c r="J138" s="14"/>
      <c r="K138" s="14"/>
      <c r="L138" s="206"/>
      <c r="M138" s="211"/>
      <c r="N138" s="212"/>
      <c r="O138" s="212"/>
      <c r="P138" s="212"/>
      <c r="Q138" s="212"/>
      <c r="R138" s="212"/>
      <c r="S138" s="212"/>
      <c r="T138" s="213"/>
      <c r="U138" s="14"/>
      <c r="V138" s="14"/>
      <c r="W138" s="14"/>
      <c r="X138" s="14"/>
      <c r="Y138" s="14"/>
      <c r="Z138" s="14"/>
      <c r="AA138" s="14"/>
      <c r="AB138" s="14"/>
      <c r="AC138" s="14"/>
      <c r="AD138" s="14"/>
      <c r="AE138" s="14"/>
      <c r="AT138" s="207" t="s">
        <v>218</v>
      </c>
      <c r="AU138" s="207" t="s">
        <v>88</v>
      </c>
      <c r="AV138" s="14" t="s">
        <v>212</v>
      </c>
      <c r="AW138" s="14" t="s">
        <v>35</v>
      </c>
      <c r="AX138" s="14" t="s">
        <v>86</v>
      </c>
      <c r="AY138" s="207" t="s">
        <v>205</v>
      </c>
    </row>
    <row r="139" s="12" customFormat="1" ht="22.8" customHeight="1">
      <c r="A139" s="12"/>
      <c r="B139" s="166"/>
      <c r="C139" s="12"/>
      <c r="D139" s="167" t="s">
        <v>78</v>
      </c>
      <c r="E139" s="177" t="s">
        <v>415</v>
      </c>
      <c r="F139" s="177" t="s">
        <v>416</v>
      </c>
      <c r="G139" s="12"/>
      <c r="H139" s="12"/>
      <c r="I139" s="169"/>
      <c r="J139" s="178">
        <f>BK139</f>
        <v>0</v>
      </c>
      <c r="K139" s="12"/>
      <c r="L139" s="166"/>
      <c r="M139" s="171"/>
      <c r="N139" s="172"/>
      <c r="O139" s="172"/>
      <c r="P139" s="173">
        <f>SUM(P140:P141)</f>
        <v>0</v>
      </c>
      <c r="Q139" s="172"/>
      <c r="R139" s="173">
        <f>SUM(R140:R141)</f>
        <v>0</v>
      </c>
      <c r="S139" s="172"/>
      <c r="T139" s="174">
        <f>SUM(T140:T141)</f>
        <v>0</v>
      </c>
      <c r="U139" s="12"/>
      <c r="V139" s="12"/>
      <c r="W139" s="12"/>
      <c r="X139" s="12"/>
      <c r="Y139" s="12"/>
      <c r="Z139" s="12"/>
      <c r="AA139" s="12"/>
      <c r="AB139" s="12"/>
      <c r="AC139" s="12"/>
      <c r="AD139" s="12"/>
      <c r="AE139" s="12"/>
      <c r="AR139" s="167" t="s">
        <v>86</v>
      </c>
      <c r="AT139" s="175" t="s">
        <v>78</v>
      </c>
      <c r="AU139" s="175" t="s">
        <v>86</v>
      </c>
      <c r="AY139" s="167" t="s">
        <v>205</v>
      </c>
      <c r="BK139" s="176">
        <f>SUM(BK140:BK141)</f>
        <v>0</v>
      </c>
    </row>
    <row r="140" s="2" customFormat="1" ht="21.75" customHeight="1">
      <c r="A140" s="38"/>
      <c r="B140" s="179"/>
      <c r="C140" s="180" t="s">
        <v>230</v>
      </c>
      <c r="D140" s="180" t="s">
        <v>207</v>
      </c>
      <c r="E140" s="181" t="s">
        <v>418</v>
      </c>
      <c r="F140" s="182" t="s">
        <v>419</v>
      </c>
      <c r="G140" s="183" t="s">
        <v>224</v>
      </c>
      <c r="H140" s="184">
        <v>35.409999999999997</v>
      </c>
      <c r="I140" s="185"/>
      <c r="J140" s="184">
        <f>ROUND(I140*H140,2)</f>
        <v>0</v>
      </c>
      <c r="K140" s="182" t="s">
        <v>234</v>
      </c>
      <c r="L140" s="39"/>
      <c r="M140" s="186" t="s">
        <v>1</v>
      </c>
      <c r="N140" s="187" t="s">
        <v>44</v>
      </c>
      <c r="O140" s="77"/>
      <c r="P140" s="188">
        <f>O140*H140</f>
        <v>0</v>
      </c>
      <c r="Q140" s="188">
        <v>0</v>
      </c>
      <c r="R140" s="188">
        <f>Q140*H140</f>
        <v>0</v>
      </c>
      <c r="S140" s="188">
        <v>0</v>
      </c>
      <c r="T140" s="189">
        <f>S140*H140</f>
        <v>0</v>
      </c>
      <c r="U140" s="38"/>
      <c r="V140" s="38"/>
      <c r="W140" s="38"/>
      <c r="X140" s="38"/>
      <c r="Y140" s="38"/>
      <c r="Z140" s="38"/>
      <c r="AA140" s="38"/>
      <c r="AB140" s="38"/>
      <c r="AC140" s="38"/>
      <c r="AD140" s="38"/>
      <c r="AE140" s="38"/>
      <c r="AR140" s="190" t="s">
        <v>212</v>
      </c>
      <c r="AT140" s="190" t="s">
        <v>207</v>
      </c>
      <c r="AU140" s="190" t="s">
        <v>88</v>
      </c>
      <c r="AY140" s="19" t="s">
        <v>205</v>
      </c>
      <c r="BE140" s="191">
        <f>IF(N140="základní",J140,0)</f>
        <v>0</v>
      </c>
      <c r="BF140" s="191">
        <f>IF(N140="snížená",J140,0)</f>
        <v>0</v>
      </c>
      <c r="BG140" s="191">
        <f>IF(N140="zákl. přenesená",J140,0)</f>
        <v>0</v>
      </c>
      <c r="BH140" s="191">
        <f>IF(N140="sníž. přenesená",J140,0)</f>
        <v>0</v>
      </c>
      <c r="BI140" s="191">
        <f>IF(N140="nulová",J140,0)</f>
        <v>0</v>
      </c>
      <c r="BJ140" s="19" t="s">
        <v>86</v>
      </c>
      <c r="BK140" s="191">
        <f>ROUND(I140*H140,2)</f>
        <v>0</v>
      </c>
      <c r="BL140" s="19" t="s">
        <v>212</v>
      </c>
      <c r="BM140" s="190" t="s">
        <v>1281</v>
      </c>
    </row>
    <row r="141" s="2" customFormat="1">
      <c r="A141" s="38"/>
      <c r="B141" s="39"/>
      <c r="C141" s="38"/>
      <c r="D141" s="192" t="s">
        <v>214</v>
      </c>
      <c r="E141" s="38"/>
      <c r="F141" s="193" t="s">
        <v>421</v>
      </c>
      <c r="G141" s="38"/>
      <c r="H141" s="38"/>
      <c r="I141" s="194"/>
      <c r="J141" s="38"/>
      <c r="K141" s="38"/>
      <c r="L141" s="39"/>
      <c r="M141" s="243"/>
      <c r="N141" s="244"/>
      <c r="O141" s="240"/>
      <c r="P141" s="240"/>
      <c r="Q141" s="240"/>
      <c r="R141" s="240"/>
      <c r="S141" s="240"/>
      <c r="T141" s="245"/>
      <c r="U141" s="38"/>
      <c r="V141" s="38"/>
      <c r="W141" s="38"/>
      <c r="X141" s="38"/>
      <c r="Y141" s="38"/>
      <c r="Z141" s="38"/>
      <c r="AA141" s="38"/>
      <c r="AB141" s="38"/>
      <c r="AC141" s="38"/>
      <c r="AD141" s="38"/>
      <c r="AE141" s="38"/>
      <c r="AT141" s="19" t="s">
        <v>214</v>
      </c>
      <c r="AU141" s="19" t="s">
        <v>88</v>
      </c>
    </row>
    <row r="142" s="2" customFormat="1" ht="6.96" customHeight="1">
      <c r="A142" s="38"/>
      <c r="B142" s="60"/>
      <c r="C142" s="61"/>
      <c r="D142" s="61"/>
      <c r="E142" s="61"/>
      <c r="F142" s="61"/>
      <c r="G142" s="61"/>
      <c r="H142" s="61"/>
      <c r="I142" s="61"/>
      <c r="J142" s="61"/>
      <c r="K142" s="61"/>
      <c r="L142" s="39"/>
      <c r="M142" s="38"/>
      <c r="O142" s="38"/>
      <c r="P142" s="38"/>
      <c r="Q142" s="38"/>
      <c r="R142" s="38"/>
      <c r="S142" s="38"/>
      <c r="T142" s="38"/>
      <c r="U142" s="38"/>
      <c r="V142" s="38"/>
      <c r="W142" s="38"/>
      <c r="X142" s="38"/>
      <c r="Y142" s="38"/>
      <c r="Z142" s="38"/>
      <c r="AA142" s="38"/>
      <c r="AB142" s="38"/>
      <c r="AC142" s="38"/>
      <c r="AD142" s="38"/>
      <c r="AE142" s="38"/>
    </row>
  </sheetData>
  <autoFilter ref="C123:K141"/>
  <mergeCells count="12">
    <mergeCell ref="E7:H7"/>
    <mergeCell ref="E9:H9"/>
    <mergeCell ref="E11:H11"/>
    <mergeCell ref="E20:H20"/>
    <mergeCell ref="E29:H29"/>
    <mergeCell ref="E85:H85"/>
    <mergeCell ref="E87:H87"/>
    <mergeCell ref="E89:H89"/>
    <mergeCell ref="E112:H112"/>
    <mergeCell ref="E114:H114"/>
    <mergeCell ref="E116:H116"/>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8" t="s">
        <v>5</v>
      </c>
      <c r="M2" s="1"/>
      <c r="N2" s="1"/>
      <c r="O2" s="1"/>
      <c r="P2" s="1"/>
      <c r="Q2" s="1"/>
      <c r="R2" s="1"/>
      <c r="S2" s="1"/>
      <c r="T2" s="1"/>
      <c r="U2" s="1"/>
      <c r="V2" s="1"/>
      <c r="AT2" s="19" t="s">
        <v>145</v>
      </c>
    </row>
    <row r="3" s="1" customFormat="1" ht="6.96" customHeight="1">
      <c r="B3" s="20"/>
      <c r="C3" s="21"/>
      <c r="D3" s="21"/>
      <c r="E3" s="21"/>
      <c r="F3" s="21"/>
      <c r="G3" s="21"/>
      <c r="H3" s="21"/>
      <c r="I3" s="21"/>
      <c r="J3" s="21"/>
      <c r="K3" s="21"/>
      <c r="L3" s="22"/>
      <c r="AT3" s="19" t="s">
        <v>88</v>
      </c>
    </row>
    <row r="4" s="1" customFormat="1" ht="24.96" customHeight="1">
      <c r="B4" s="22"/>
      <c r="D4" s="23" t="s">
        <v>170</v>
      </c>
      <c r="L4" s="22"/>
      <c r="M4" s="128" t="s">
        <v>10</v>
      </c>
      <c r="AT4" s="19" t="s">
        <v>3</v>
      </c>
    </row>
    <row r="5" s="1" customFormat="1" ht="6.96" customHeight="1">
      <c r="B5" s="22"/>
      <c r="L5" s="22"/>
    </row>
    <row r="6" s="1" customFormat="1" ht="12" customHeight="1">
      <c r="B6" s="22"/>
      <c r="D6" s="32" t="s">
        <v>15</v>
      </c>
      <c r="L6" s="22"/>
    </row>
    <row r="7" s="1" customFormat="1" ht="16.5" customHeight="1">
      <c r="B7" s="22"/>
      <c r="E7" s="129" t="str">
        <f>'Rekapitulace stavby'!K6</f>
        <v>SN Žireč</v>
      </c>
      <c r="F7" s="32"/>
      <c r="G7" s="32"/>
      <c r="H7" s="32"/>
      <c r="L7" s="22"/>
    </row>
    <row r="8" s="1" customFormat="1" ht="12" customHeight="1">
      <c r="B8" s="22"/>
      <c r="D8" s="32" t="s">
        <v>171</v>
      </c>
      <c r="L8" s="22"/>
    </row>
    <row r="9" s="2" customFormat="1" ht="16.5" customHeight="1">
      <c r="A9" s="38"/>
      <c r="B9" s="39"/>
      <c r="C9" s="38"/>
      <c r="D9" s="38"/>
      <c r="E9" s="129" t="s">
        <v>1232</v>
      </c>
      <c r="F9" s="38"/>
      <c r="G9" s="38"/>
      <c r="H9" s="38"/>
      <c r="I9" s="38"/>
      <c r="J9" s="38"/>
      <c r="K9" s="38"/>
      <c r="L9" s="55"/>
      <c r="S9" s="38"/>
      <c r="T9" s="38"/>
      <c r="U9" s="38"/>
      <c r="V9" s="38"/>
      <c r="W9" s="38"/>
      <c r="X9" s="38"/>
      <c r="Y9" s="38"/>
      <c r="Z9" s="38"/>
      <c r="AA9" s="38"/>
      <c r="AB9" s="38"/>
      <c r="AC9" s="38"/>
      <c r="AD9" s="38"/>
      <c r="AE9" s="38"/>
    </row>
    <row r="10" s="2" customFormat="1" ht="12" customHeight="1">
      <c r="A10" s="38"/>
      <c r="B10" s="39"/>
      <c r="C10" s="38"/>
      <c r="D10" s="32" t="s">
        <v>173</v>
      </c>
      <c r="E10" s="38"/>
      <c r="F10" s="38"/>
      <c r="G10" s="38"/>
      <c r="H10" s="38"/>
      <c r="I10" s="38"/>
      <c r="J10" s="38"/>
      <c r="K10" s="38"/>
      <c r="L10" s="55"/>
      <c r="S10" s="38"/>
      <c r="T10" s="38"/>
      <c r="U10" s="38"/>
      <c r="V10" s="38"/>
      <c r="W10" s="38"/>
      <c r="X10" s="38"/>
      <c r="Y10" s="38"/>
      <c r="Z10" s="38"/>
      <c r="AA10" s="38"/>
      <c r="AB10" s="38"/>
      <c r="AC10" s="38"/>
      <c r="AD10" s="38"/>
      <c r="AE10" s="38"/>
    </row>
    <row r="11" s="2" customFormat="1" ht="16.5" customHeight="1">
      <c r="A11" s="38"/>
      <c r="B11" s="39"/>
      <c r="C11" s="38"/>
      <c r="D11" s="38"/>
      <c r="E11" s="67" t="s">
        <v>1282</v>
      </c>
      <c r="F11" s="38"/>
      <c r="G11" s="38"/>
      <c r="H11" s="38"/>
      <c r="I11" s="38"/>
      <c r="J11" s="38"/>
      <c r="K11" s="38"/>
      <c r="L11" s="55"/>
      <c r="S11" s="38"/>
      <c r="T11" s="38"/>
      <c r="U11" s="38"/>
      <c r="V11" s="38"/>
      <c r="W11" s="38"/>
      <c r="X11" s="38"/>
      <c r="Y11" s="38"/>
      <c r="Z11" s="38"/>
      <c r="AA11" s="38"/>
      <c r="AB11" s="38"/>
      <c r="AC11" s="38"/>
      <c r="AD11" s="38"/>
      <c r="AE11" s="38"/>
    </row>
    <row r="12" s="2" customFormat="1">
      <c r="A12" s="38"/>
      <c r="B12" s="39"/>
      <c r="C12" s="38"/>
      <c r="D12" s="38"/>
      <c r="E12" s="38"/>
      <c r="F12" s="38"/>
      <c r="G12" s="38"/>
      <c r="H12" s="38"/>
      <c r="I12" s="38"/>
      <c r="J12" s="38"/>
      <c r="K12" s="38"/>
      <c r="L12" s="55"/>
      <c r="S12" s="38"/>
      <c r="T12" s="38"/>
      <c r="U12" s="38"/>
      <c r="V12" s="38"/>
      <c r="W12" s="38"/>
      <c r="X12" s="38"/>
      <c r="Y12" s="38"/>
      <c r="Z12" s="38"/>
      <c r="AA12" s="38"/>
      <c r="AB12" s="38"/>
      <c r="AC12" s="38"/>
      <c r="AD12" s="38"/>
      <c r="AE12" s="38"/>
    </row>
    <row r="13" s="2" customFormat="1" ht="12" customHeight="1">
      <c r="A13" s="38"/>
      <c r="B13" s="39"/>
      <c r="C13" s="38"/>
      <c r="D13" s="32" t="s">
        <v>17</v>
      </c>
      <c r="E13" s="38"/>
      <c r="F13" s="27" t="s">
        <v>1</v>
      </c>
      <c r="G13" s="38"/>
      <c r="H13" s="38"/>
      <c r="I13" s="32" t="s">
        <v>18</v>
      </c>
      <c r="J13" s="27" t="s">
        <v>1</v>
      </c>
      <c r="K13" s="38"/>
      <c r="L13" s="55"/>
      <c r="S13" s="38"/>
      <c r="T13" s="38"/>
      <c r="U13" s="38"/>
      <c r="V13" s="38"/>
      <c r="W13" s="38"/>
      <c r="X13" s="38"/>
      <c r="Y13" s="38"/>
      <c r="Z13" s="38"/>
      <c r="AA13" s="38"/>
      <c r="AB13" s="38"/>
      <c r="AC13" s="38"/>
      <c r="AD13" s="38"/>
      <c r="AE13" s="38"/>
    </row>
    <row r="14" s="2" customFormat="1" ht="12" customHeight="1">
      <c r="A14" s="38"/>
      <c r="B14" s="39"/>
      <c r="C14" s="38"/>
      <c r="D14" s="32" t="s">
        <v>19</v>
      </c>
      <c r="E14" s="38"/>
      <c r="F14" s="27" t="s">
        <v>20</v>
      </c>
      <c r="G14" s="38"/>
      <c r="H14" s="38"/>
      <c r="I14" s="32" t="s">
        <v>21</v>
      </c>
      <c r="J14" s="69" t="str">
        <f>'Rekapitulace stavby'!AN8</f>
        <v>17. 12. 2018</v>
      </c>
      <c r="K14" s="38"/>
      <c r="L14" s="55"/>
      <c r="S14" s="38"/>
      <c r="T14" s="38"/>
      <c r="U14" s="38"/>
      <c r="V14" s="38"/>
      <c r="W14" s="38"/>
      <c r="X14" s="38"/>
      <c r="Y14" s="38"/>
      <c r="Z14" s="38"/>
      <c r="AA14" s="38"/>
      <c r="AB14" s="38"/>
      <c r="AC14" s="38"/>
      <c r="AD14" s="38"/>
      <c r="AE14" s="38"/>
    </row>
    <row r="15" s="2" customFormat="1" ht="10.8" customHeight="1">
      <c r="A15" s="38"/>
      <c r="B15" s="39"/>
      <c r="C15" s="38"/>
      <c r="D15" s="38"/>
      <c r="E15" s="38"/>
      <c r="F15" s="38"/>
      <c r="G15" s="38"/>
      <c r="H15" s="38"/>
      <c r="I15" s="38"/>
      <c r="J15" s="38"/>
      <c r="K15" s="38"/>
      <c r="L15" s="55"/>
      <c r="S15" s="38"/>
      <c r="T15" s="38"/>
      <c r="U15" s="38"/>
      <c r="V15" s="38"/>
      <c r="W15" s="38"/>
      <c r="X15" s="38"/>
      <c r="Y15" s="38"/>
      <c r="Z15" s="38"/>
      <c r="AA15" s="38"/>
      <c r="AB15" s="38"/>
      <c r="AC15" s="38"/>
      <c r="AD15" s="38"/>
      <c r="AE15" s="38"/>
    </row>
    <row r="16" s="2" customFormat="1" ht="12" customHeight="1">
      <c r="A16" s="38"/>
      <c r="B16" s="39"/>
      <c r="C16" s="38"/>
      <c r="D16" s="32" t="s">
        <v>23</v>
      </c>
      <c r="E16" s="38"/>
      <c r="F16" s="38"/>
      <c r="G16" s="38"/>
      <c r="H16" s="38"/>
      <c r="I16" s="32" t="s">
        <v>24</v>
      </c>
      <c r="J16" s="27" t="s">
        <v>25</v>
      </c>
      <c r="K16" s="38"/>
      <c r="L16" s="55"/>
      <c r="S16" s="38"/>
      <c r="T16" s="38"/>
      <c r="U16" s="38"/>
      <c r="V16" s="38"/>
      <c r="W16" s="38"/>
      <c r="X16" s="38"/>
      <c r="Y16" s="38"/>
      <c r="Z16" s="38"/>
      <c r="AA16" s="38"/>
      <c r="AB16" s="38"/>
      <c r="AC16" s="38"/>
      <c r="AD16" s="38"/>
      <c r="AE16" s="38"/>
    </row>
    <row r="17" s="2" customFormat="1" ht="18" customHeight="1">
      <c r="A17" s="38"/>
      <c r="B17" s="39"/>
      <c r="C17" s="38"/>
      <c r="D17" s="38"/>
      <c r="E17" s="27" t="s">
        <v>26</v>
      </c>
      <c r="F17" s="38"/>
      <c r="G17" s="38"/>
      <c r="H17" s="38"/>
      <c r="I17" s="32" t="s">
        <v>27</v>
      </c>
      <c r="J17" s="27" t="s">
        <v>28</v>
      </c>
      <c r="K17" s="38"/>
      <c r="L17" s="55"/>
      <c r="S17" s="38"/>
      <c r="T17" s="38"/>
      <c r="U17" s="38"/>
      <c r="V17" s="38"/>
      <c r="W17" s="38"/>
      <c r="X17" s="38"/>
      <c r="Y17" s="38"/>
      <c r="Z17" s="38"/>
      <c r="AA17" s="38"/>
      <c r="AB17" s="38"/>
      <c r="AC17" s="38"/>
      <c r="AD17" s="38"/>
      <c r="AE17" s="38"/>
    </row>
    <row r="18" s="2" customFormat="1" ht="6.96" customHeight="1">
      <c r="A18" s="38"/>
      <c r="B18" s="39"/>
      <c r="C18" s="38"/>
      <c r="D18" s="38"/>
      <c r="E18" s="38"/>
      <c r="F18" s="38"/>
      <c r="G18" s="38"/>
      <c r="H18" s="38"/>
      <c r="I18" s="38"/>
      <c r="J18" s="38"/>
      <c r="K18" s="38"/>
      <c r="L18" s="55"/>
      <c r="S18" s="38"/>
      <c r="T18" s="38"/>
      <c r="U18" s="38"/>
      <c r="V18" s="38"/>
      <c r="W18" s="38"/>
      <c r="X18" s="38"/>
      <c r="Y18" s="38"/>
      <c r="Z18" s="38"/>
      <c r="AA18" s="38"/>
      <c r="AB18" s="38"/>
      <c r="AC18" s="38"/>
      <c r="AD18" s="38"/>
      <c r="AE18" s="38"/>
    </row>
    <row r="19" s="2" customFormat="1" ht="12" customHeight="1">
      <c r="A19" s="38"/>
      <c r="B19" s="39"/>
      <c r="C19" s="38"/>
      <c r="D19" s="32" t="s">
        <v>29</v>
      </c>
      <c r="E19" s="38"/>
      <c r="F19" s="38"/>
      <c r="G19" s="38"/>
      <c r="H19" s="38"/>
      <c r="I19" s="32" t="s">
        <v>24</v>
      </c>
      <c r="J19" s="33" t="str">
        <f>'Rekapitulace stavby'!AN13</f>
        <v>Vyplň údaj</v>
      </c>
      <c r="K19" s="38"/>
      <c r="L19" s="55"/>
      <c r="S19" s="38"/>
      <c r="T19" s="38"/>
      <c r="U19" s="38"/>
      <c r="V19" s="38"/>
      <c r="W19" s="38"/>
      <c r="X19" s="38"/>
      <c r="Y19" s="38"/>
      <c r="Z19" s="38"/>
      <c r="AA19" s="38"/>
      <c r="AB19" s="38"/>
      <c r="AC19" s="38"/>
      <c r="AD19" s="38"/>
      <c r="AE19" s="38"/>
    </row>
    <row r="20" s="2" customFormat="1" ht="18" customHeight="1">
      <c r="A20" s="38"/>
      <c r="B20" s="39"/>
      <c r="C20" s="38"/>
      <c r="D20" s="38"/>
      <c r="E20" s="33" t="str">
        <f>'Rekapitulace stavby'!E14</f>
        <v>Vyplň údaj</v>
      </c>
      <c r="F20" s="27"/>
      <c r="G20" s="27"/>
      <c r="H20" s="27"/>
      <c r="I20" s="32" t="s">
        <v>27</v>
      </c>
      <c r="J20" s="33" t="str">
        <f>'Rekapitulace stavby'!AN14</f>
        <v>Vyplň údaj</v>
      </c>
      <c r="K20" s="38"/>
      <c r="L20" s="55"/>
      <c r="S20" s="38"/>
      <c r="T20" s="38"/>
      <c r="U20" s="38"/>
      <c r="V20" s="38"/>
      <c r="W20" s="38"/>
      <c r="X20" s="38"/>
      <c r="Y20" s="38"/>
      <c r="Z20" s="38"/>
      <c r="AA20" s="38"/>
      <c r="AB20" s="38"/>
      <c r="AC20" s="38"/>
      <c r="AD20" s="38"/>
      <c r="AE20" s="38"/>
    </row>
    <row r="21" s="2" customFormat="1" ht="6.96" customHeight="1">
      <c r="A21" s="38"/>
      <c r="B21" s="39"/>
      <c r="C21" s="38"/>
      <c r="D21" s="38"/>
      <c r="E21" s="38"/>
      <c r="F21" s="38"/>
      <c r="G21" s="38"/>
      <c r="H21" s="38"/>
      <c r="I21" s="38"/>
      <c r="J21" s="38"/>
      <c r="K21" s="38"/>
      <c r="L21" s="55"/>
      <c r="S21" s="38"/>
      <c r="T21" s="38"/>
      <c r="U21" s="38"/>
      <c r="V21" s="38"/>
      <c r="W21" s="38"/>
      <c r="X21" s="38"/>
      <c r="Y21" s="38"/>
      <c r="Z21" s="38"/>
      <c r="AA21" s="38"/>
      <c r="AB21" s="38"/>
      <c r="AC21" s="38"/>
      <c r="AD21" s="38"/>
      <c r="AE21" s="38"/>
    </row>
    <row r="22" s="2" customFormat="1" ht="12" customHeight="1">
      <c r="A22" s="38"/>
      <c r="B22" s="39"/>
      <c r="C22" s="38"/>
      <c r="D22" s="32" t="s">
        <v>31</v>
      </c>
      <c r="E22" s="38"/>
      <c r="F22" s="38"/>
      <c r="G22" s="38"/>
      <c r="H22" s="38"/>
      <c r="I22" s="32" t="s">
        <v>24</v>
      </c>
      <c r="J22" s="27" t="s">
        <v>32</v>
      </c>
      <c r="K22" s="38"/>
      <c r="L22" s="55"/>
      <c r="S22" s="38"/>
      <c r="T22" s="38"/>
      <c r="U22" s="38"/>
      <c r="V22" s="38"/>
      <c r="W22" s="38"/>
      <c r="X22" s="38"/>
      <c r="Y22" s="38"/>
      <c r="Z22" s="38"/>
      <c r="AA22" s="38"/>
      <c r="AB22" s="38"/>
      <c r="AC22" s="38"/>
      <c r="AD22" s="38"/>
      <c r="AE22" s="38"/>
    </row>
    <row r="23" s="2" customFormat="1" ht="18" customHeight="1">
      <c r="A23" s="38"/>
      <c r="B23" s="39"/>
      <c r="C23" s="38"/>
      <c r="D23" s="38"/>
      <c r="E23" s="27" t="s">
        <v>33</v>
      </c>
      <c r="F23" s="38"/>
      <c r="G23" s="38"/>
      <c r="H23" s="38"/>
      <c r="I23" s="32" t="s">
        <v>27</v>
      </c>
      <c r="J23" s="27" t="s">
        <v>34</v>
      </c>
      <c r="K23" s="38"/>
      <c r="L23" s="55"/>
      <c r="S23" s="38"/>
      <c r="T23" s="38"/>
      <c r="U23" s="38"/>
      <c r="V23" s="38"/>
      <c r="W23" s="38"/>
      <c r="X23" s="38"/>
      <c r="Y23" s="38"/>
      <c r="Z23" s="38"/>
      <c r="AA23" s="38"/>
      <c r="AB23" s="38"/>
      <c r="AC23" s="38"/>
      <c r="AD23" s="38"/>
      <c r="AE23" s="38"/>
    </row>
    <row r="24" s="2" customFormat="1" ht="6.96" customHeight="1">
      <c r="A24" s="38"/>
      <c r="B24" s="39"/>
      <c r="C24" s="38"/>
      <c r="D24" s="38"/>
      <c r="E24" s="38"/>
      <c r="F24" s="38"/>
      <c r="G24" s="38"/>
      <c r="H24" s="38"/>
      <c r="I24" s="38"/>
      <c r="J24" s="38"/>
      <c r="K24" s="38"/>
      <c r="L24" s="55"/>
      <c r="S24" s="38"/>
      <c r="T24" s="38"/>
      <c r="U24" s="38"/>
      <c r="V24" s="38"/>
      <c r="W24" s="38"/>
      <c r="X24" s="38"/>
      <c r="Y24" s="38"/>
      <c r="Z24" s="38"/>
      <c r="AA24" s="38"/>
      <c r="AB24" s="38"/>
      <c r="AC24" s="38"/>
      <c r="AD24" s="38"/>
      <c r="AE24" s="38"/>
    </row>
    <row r="25" s="2" customFormat="1" ht="12" customHeight="1">
      <c r="A25" s="38"/>
      <c r="B25" s="39"/>
      <c r="C25" s="38"/>
      <c r="D25" s="32" t="s">
        <v>36</v>
      </c>
      <c r="E25" s="38"/>
      <c r="F25" s="38"/>
      <c r="G25" s="38"/>
      <c r="H25" s="38"/>
      <c r="I25" s="32" t="s">
        <v>24</v>
      </c>
      <c r="J25" s="27" t="str">
        <f>IF('Rekapitulace stavby'!AN19="","",'Rekapitulace stavby'!AN19)</f>
        <v/>
      </c>
      <c r="K25" s="38"/>
      <c r="L25" s="55"/>
      <c r="S25" s="38"/>
      <c r="T25" s="38"/>
      <c r="U25" s="38"/>
      <c r="V25" s="38"/>
      <c r="W25" s="38"/>
      <c r="X25" s="38"/>
      <c r="Y25" s="38"/>
      <c r="Z25" s="38"/>
      <c r="AA25" s="38"/>
      <c r="AB25" s="38"/>
      <c r="AC25" s="38"/>
      <c r="AD25" s="38"/>
      <c r="AE25" s="38"/>
    </row>
    <row r="26" s="2" customFormat="1" ht="18" customHeight="1">
      <c r="A26" s="38"/>
      <c r="B26" s="39"/>
      <c r="C26" s="38"/>
      <c r="D26" s="38"/>
      <c r="E26" s="27" t="str">
        <f>IF('Rekapitulace stavby'!E20="","",'Rekapitulace stavby'!E20)</f>
        <v xml:space="preserve"> </v>
      </c>
      <c r="F26" s="38"/>
      <c r="G26" s="38"/>
      <c r="H26" s="38"/>
      <c r="I26" s="32" t="s">
        <v>27</v>
      </c>
      <c r="J26" s="27" t="str">
        <f>IF('Rekapitulace stavby'!AN20="","",'Rekapitulace stavby'!AN20)</f>
        <v/>
      </c>
      <c r="K26" s="38"/>
      <c r="L26" s="55"/>
      <c r="S26" s="38"/>
      <c r="T26" s="38"/>
      <c r="U26" s="38"/>
      <c r="V26" s="38"/>
      <c r="W26" s="38"/>
      <c r="X26" s="38"/>
      <c r="Y26" s="38"/>
      <c r="Z26" s="38"/>
      <c r="AA26" s="38"/>
      <c r="AB26" s="38"/>
      <c r="AC26" s="38"/>
      <c r="AD26" s="38"/>
      <c r="AE26" s="38"/>
    </row>
    <row r="27" s="2" customFormat="1" ht="6.96" customHeight="1">
      <c r="A27" s="38"/>
      <c r="B27" s="39"/>
      <c r="C27" s="38"/>
      <c r="D27" s="38"/>
      <c r="E27" s="38"/>
      <c r="F27" s="38"/>
      <c r="G27" s="38"/>
      <c r="H27" s="38"/>
      <c r="I27" s="38"/>
      <c r="J27" s="38"/>
      <c r="K27" s="38"/>
      <c r="L27" s="55"/>
      <c r="S27" s="38"/>
      <c r="T27" s="38"/>
      <c r="U27" s="38"/>
      <c r="V27" s="38"/>
      <c r="W27" s="38"/>
      <c r="X27" s="38"/>
      <c r="Y27" s="38"/>
      <c r="Z27" s="38"/>
      <c r="AA27" s="38"/>
      <c r="AB27" s="38"/>
      <c r="AC27" s="38"/>
      <c r="AD27" s="38"/>
      <c r="AE27" s="38"/>
    </row>
    <row r="28" s="2" customFormat="1" ht="12" customHeight="1">
      <c r="A28" s="38"/>
      <c r="B28" s="39"/>
      <c r="C28" s="38"/>
      <c r="D28" s="32" t="s">
        <v>37</v>
      </c>
      <c r="E28" s="38"/>
      <c r="F28" s="38"/>
      <c r="G28" s="38"/>
      <c r="H28" s="38"/>
      <c r="I28" s="38"/>
      <c r="J28" s="38"/>
      <c r="K28" s="38"/>
      <c r="L28" s="55"/>
      <c r="S28" s="38"/>
      <c r="T28" s="38"/>
      <c r="U28" s="38"/>
      <c r="V28" s="38"/>
      <c r="W28" s="38"/>
      <c r="X28" s="38"/>
      <c r="Y28" s="38"/>
      <c r="Z28" s="38"/>
      <c r="AA28" s="38"/>
      <c r="AB28" s="38"/>
      <c r="AC28" s="38"/>
      <c r="AD28" s="38"/>
      <c r="AE28" s="38"/>
    </row>
    <row r="29" s="8" customFormat="1" ht="16.5" customHeight="1">
      <c r="A29" s="130"/>
      <c r="B29" s="131"/>
      <c r="C29" s="130"/>
      <c r="D29" s="130"/>
      <c r="E29" s="36" t="s">
        <v>1</v>
      </c>
      <c r="F29" s="36"/>
      <c r="G29" s="36"/>
      <c r="H29" s="36"/>
      <c r="I29" s="130"/>
      <c r="J29" s="130"/>
      <c r="K29" s="130"/>
      <c r="L29" s="132"/>
      <c r="S29" s="130"/>
      <c r="T29" s="130"/>
      <c r="U29" s="130"/>
      <c r="V29" s="130"/>
      <c r="W29" s="130"/>
      <c r="X29" s="130"/>
      <c r="Y29" s="130"/>
      <c r="Z29" s="130"/>
      <c r="AA29" s="130"/>
      <c r="AB29" s="130"/>
      <c r="AC29" s="130"/>
      <c r="AD29" s="130"/>
      <c r="AE29" s="130"/>
    </row>
    <row r="30" s="2" customFormat="1" ht="6.96" customHeight="1">
      <c r="A30" s="38"/>
      <c r="B30" s="39"/>
      <c r="C30" s="38"/>
      <c r="D30" s="38"/>
      <c r="E30" s="38"/>
      <c r="F30" s="38"/>
      <c r="G30" s="38"/>
      <c r="H30" s="38"/>
      <c r="I30" s="38"/>
      <c r="J30" s="38"/>
      <c r="K30" s="38"/>
      <c r="L30" s="55"/>
      <c r="S30" s="38"/>
      <c r="T30" s="38"/>
      <c r="U30" s="38"/>
      <c r="V30" s="38"/>
      <c r="W30" s="38"/>
      <c r="X30" s="38"/>
      <c r="Y30" s="38"/>
      <c r="Z30" s="38"/>
      <c r="AA30" s="38"/>
      <c r="AB30" s="38"/>
      <c r="AC30" s="38"/>
      <c r="AD30" s="38"/>
      <c r="AE30" s="38"/>
    </row>
    <row r="31" s="2" customFormat="1" ht="6.96" customHeight="1">
      <c r="A31" s="38"/>
      <c r="B31" s="39"/>
      <c r="C31" s="38"/>
      <c r="D31" s="90"/>
      <c r="E31" s="90"/>
      <c r="F31" s="90"/>
      <c r="G31" s="90"/>
      <c r="H31" s="90"/>
      <c r="I31" s="90"/>
      <c r="J31" s="90"/>
      <c r="K31" s="90"/>
      <c r="L31" s="55"/>
      <c r="S31" s="38"/>
      <c r="T31" s="38"/>
      <c r="U31" s="38"/>
      <c r="V31" s="38"/>
      <c r="W31" s="38"/>
      <c r="X31" s="38"/>
      <c r="Y31" s="38"/>
      <c r="Z31" s="38"/>
      <c r="AA31" s="38"/>
      <c r="AB31" s="38"/>
      <c r="AC31" s="38"/>
      <c r="AD31" s="38"/>
      <c r="AE31" s="38"/>
    </row>
    <row r="32" s="2" customFormat="1" ht="25.44" customHeight="1">
      <c r="A32" s="38"/>
      <c r="B32" s="39"/>
      <c r="C32" s="38"/>
      <c r="D32" s="133" t="s">
        <v>39</v>
      </c>
      <c r="E32" s="38"/>
      <c r="F32" s="38"/>
      <c r="G32" s="38"/>
      <c r="H32" s="38"/>
      <c r="I32" s="38"/>
      <c r="J32" s="96">
        <f>ROUND(J124, 2)</f>
        <v>0</v>
      </c>
      <c r="K32" s="38"/>
      <c r="L32" s="55"/>
      <c r="S32" s="38"/>
      <c r="T32" s="38"/>
      <c r="U32" s="38"/>
      <c r="V32" s="38"/>
      <c r="W32" s="38"/>
      <c r="X32" s="38"/>
      <c r="Y32" s="38"/>
      <c r="Z32" s="38"/>
      <c r="AA32" s="38"/>
      <c r="AB32" s="38"/>
      <c r="AC32" s="38"/>
      <c r="AD32" s="38"/>
      <c r="AE32" s="38"/>
    </row>
    <row r="33" s="2" customFormat="1" ht="6.96" customHeight="1">
      <c r="A33" s="38"/>
      <c r="B33" s="39"/>
      <c r="C33" s="38"/>
      <c r="D33" s="90"/>
      <c r="E33" s="90"/>
      <c r="F33" s="90"/>
      <c r="G33" s="90"/>
      <c r="H33" s="90"/>
      <c r="I33" s="90"/>
      <c r="J33" s="90"/>
      <c r="K33" s="90"/>
      <c r="L33" s="55"/>
      <c r="S33" s="38"/>
      <c r="T33" s="38"/>
      <c r="U33" s="38"/>
      <c r="V33" s="38"/>
      <c r="W33" s="38"/>
      <c r="X33" s="38"/>
      <c r="Y33" s="38"/>
      <c r="Z33" s="38"/>
      <c r="AA33" s="38"/>
      <c r="AB33" s="38"/>
      <c r="AC33" s="38"/>
      <c r="AD33" s="38"/>
      <c r="AE33" s="38"/>
    </row>
    <row r="34" s="2" customFormat="1" ht="14.4" customHeight="1">
      <c r="A34" s="38"/>
      <c r="B34" s="39"/>
      <c r="C34" s="38"/>
      <c r="D34" s="38"/>
      <c r="E34" s="38"/>
      <c r="F34" s="43" t="s">
        <v>41</v>
      </c>
      <c r="G34" s="38"/>
      <c r="H34" s="38"/>
      <c r="I34" s="43" t="s">
        <v>40</v>
      </c>
      <c r="J34" s="43" t="s">
        <v>42</v>
      </c>
      <c r="K34" s="38"/>
      <c r="L34" s="55"/>
      <c r="S34" s="38"/>
      <c r="T34" s="38"/>
      <c r="U34" s="38"/>
      <c r="V34" s="38"/>
      <c r="W34" s="38"/>
      <c r="X34" s="38"/>
      <c r="Y34" s="38"/>
      <c r="Z34" s="38"/>
      <c r="AA34" s="38"/>
      <c r="AB34" s="38"/>
      <c r="AC34" s="38"/>
      <c r="AD34" s="38"/>
      <c r="AE34" s="38"/>
    </row>
    <row r="35" s="2" customFormat="1" ht="14.4" customHeight="1">
      <c r="A35" s="38"/>
      <c r="B35" s="39"/>
      <c r="C35" s="38"/>
      <c r="D35" s="134" t="s">
        <v>43</v>
      </c>
      <c r="E35" s="32" t="s">
        <v>44</v>
      </c>
      <c r="F35" s="135">
        <f>ROUND((SUM(BE124:BE163)),  2)</f>
        <v>0</v>
      </c>
      <c r="G35" s="38"/>
      <c r="H35" s="38"/>
      <c r="I35" s="136">
        <v>0.20999999999999999</v>
      </c>
      <c r="J35" s="135">
        <f>ROUND(((SUM(BE124:BE163))*I35),  2)</f>
        <v>0</v>
      </c>
      <c r="K35" s="38"/>
      <c r="L35" s="55"/>
      <c r="S35" s="38"/>
      <c r="T35" s="38"/>
      <c r="U35" s="38"/>
      <c r="V35" s="38"/>
      <c r="W35" s="38"/>
      <c r="X35" s="38"/>
      <c r="Y35" s="38"/>
      <c r="Z35" s="38"/>
      <c r="AA35" s="38"/>
      <c r="AB35" s="38"/>
      <c r="AC35" s="38"/>
      <c r="AD35" s="38"/>
      <c r="AE35" s="38"/>
    </row>
    <row r="36" s="2" customFormat="1" ht="14.4" customHeight="1">
      <c r="A36" s="38"/>
      <c r="B36" s="39"/>
      <c r="C36" s="38"/>
      <c r="D36" s="38"/>
      <c r="E36" s="32" t="s">
        <v>45</v>
      </c>
      <c r="F36" s="135">
        <f>ROUND((SUM(BF124:BF163)),  2)</f>
        <v>0</v>
      </c>
      <c r="G36" s="38"/>
      <c r="H36" s="38"/>
      <c r="I36" s="136">
        <v>0.14999999999999999</v>
      </c>
      <c r="J36" s="135">
        <f>ROUND(((SUM(BF124:BF163))*I36),  2)</f>
        <v>0</v>
      </c>
      <c r="K36" s="38"/>
      <c r="L36" s="55"/>
      <c r="S36" s="38"/>
      <c r="T36" s="38"/>
      <c r="U36" s="38"/>
      <c r="V36" s="38"/>
      <c r="W36" s="38"/>
      <c r="X36" s="38"/>
      <c r="Y36" s="38"/>
      <c r="Z36" s="38"/>
      <c r="AA36" s="38"/>
      <c r="AB36" s="38"/>
      <c r="AC36" s="38"/>
      <c r="AD36" s="38"/>
      <c r="AE36" s="38"/>
    </row>
    <row r="37" hidden="1" s="2" customFormat="1" ht="14.4" customHeight="1">
      <c r="A37" s="38"/>
      <c r="B37" s="39"/>
      <c r="C37" s="38"/>
      <c r="D37" s="38"/>
      <c r="E37" s="32" t="s">
        <v>46</v>
      </c>
      <c r="F37" s="135">
        <f>ROUND((SUM(BG124:BG163)),  2)</f>
        <v>0</v>
      </c>
      <c r="G37" s="38"/>
      <c r="H37" s="38"/>
      <c r="I37" s="136">
        <v>0.20999999999999999</v>
      </c>
      <c r="J37" s="135">
        <f>0</f>
        <v>0</v>
      </c>
      <c r="K37" s="38"/>
      <c r="L37" s="55"/>
      <c r="S37" s="38"/>
      <c r="T37" s="38"/>
      <c r="U37" s="38"/>
      <c r="V37" s="38"/>
      <c r="W37" s="38"/>
      <c r="X37" s="38"/>
      <c r="Y37" s="38"/>
      <c r="Z37" s="38"/>
      <c r="AA37" s="38"/>
      <c r="AB37" s="38"/>
      <c r="AC37" s="38"/>
      <c r="AD37" s="38"/>
      <c r="AE37" s="38"/>
    </row>
    <row r="38" hidden="1" s="2" customFormat="1" ht="14.4" customHeight="1">
      <c r="A38" s="38"/>
      <c r="B38" s="39"/>
      <c r="C38" s="38"/>
      <c r="D38" s="38"/>
      <c r="E38" s="32" t="s">
        <v>47</v>
      </c>
      <c r="F38" s="135">
        <f>ROUND((SUM(BH124:BH163)),  2)</f>
        <v>0</v>
      </c>
      <c r="G38" s="38"/>
      <c r="H38" s="38"/>
      <c r="I38" s="136">
        <v>0.14999999999999999</v>
      </c>
      <c r="J38" s="135">
        <f>0</f>
        <v>0</v>
      </c>
      <c r="K38" s="38"/>
      <c r="L38" s="55"/>
      <c r="S38" s="38"/>
      <c r="T38" s="38"/>
      <c r="U38" s="38"/>
      <c r="V38" s="38"/>
      <c r="W38" s="38"/>
      <c r="X38" s="38"/>
      <c r="Y38" s="38"/>
      <c r="Z38" s="38"/>
      <c r="AA38" s="38"/>
      <c r="AB38" s="38"/>
      <c r="AC38" s="38"/>
      <c r="AD38" s="38"/>
      <c r="AE38" s="38"/>
    </row>
    <row r="39" hidden="1" s="2" customFormat="1" ht="14.4" customHeight="1">
      <c r="A39" s="38"/>
      <c r="B39" s="39"/>
      <c r="C39" s="38"/>
      <c r="D39" s="38"/>
      <c r="E39" s="32" t="s">
        <v>48</v>
      </c>
      <c r="F39" s="135">
        <f>ROUND((SUM(BI124:BI163)),  2)</f>
        <v>0</v>
      </c>
      <c r="G39" s="38"/>
      <c r="H39" s="38"/>
      <c r="I39" s="136">
        <v>0</v>
      </c>
      <c r="J39" s="135">
        <f>0</f>
        <v>0</v>
      </c>
      <c r="K39" s="38"/>
      <c r="L39" s="55"/>
      <c r="S39" s="38"/>
      <c r="T39" s="38"/>
      <c r="U39" s="38"/>
      <c r="V39" s="38"/>
      <c r="W39" s="38"/>
      <c r="X39" s="38"/>
      <c r="Y39" s="38"/>
      <c r="Z39" s="38"/>
      <c r="AA39" s="38"/>
      <c r="AB39" s="38"/>
      <c r="AC39" s="38"/>
      <c r="AD39" s="38"/>
      <c r="AE39" s="38"/>
    </row>
    <row r="40" s="2" customFormat="1" ht="6.96" customHeight="1">
      <c r="A40" s="38"/>
      <c r="B40" s="39"/>
      <c r="C40" s="38"/>
      <c r="D40" s="38"/>
      <c r="E40" s="38"/>
      <c r="F40" s="38"/>
      <c r="G40" s="38"/>
      <c r="H40" s="38"/>
      <c r="I40" s="38"/>
      <c r="J40" s="38"/>
      <c r="K40" s="38"/>
      <c r="L40" s="55"/>
      <c r="S40" s="38"/>
      <c r="T40" s="38"/>
      <c r="U40" s="38"/>
      <c r="V40" s="38"/>
      <c r="W40" s="38"/>
      <c r="X40" s="38"/>
      <c r="Y40" s="38"/>
      <c r="Z40" s="38"/>
      <c r="AA40" s="38"/>
      <c r="AB40" s="38"/>
      <c r="AC40" s="38"/>
      <c r="AD40" s="38"/>
      <c r="AE40" s="38"/>
    </row>
    <row r="41" s="2" customFormat="1" ht="25.44" customHeight="1">
      <c r="A41" s="38"/>
      <c r="B41" s="39"/>
      <c r="C41" s="137"/>
      <c r="D41" s="138" t="s">
        <v>49</v>
      </c>
      <c r="E41" s="81"/>
      <c r="F41" s="81"/>
      <c r="G41" s="139" t="s">
        <v>50</v>
      </c>
      <c r="H41" s="140" t="s">
        <v>51</v>
      </c>
      <c r="I41" s="81"/>
      <c r="J41" s="141">
        <f>SUM(J32:J39)</f>
        <v>0</v>
      </c>
      <c r="K41" s="142"/>
      <c r="L41" s="55"/>
      <c r="S41" s="38"/>
      <c r="T41" s="38"/>
      <c r="U41" s="38"/>
      <c r="V41" s="38"/>
      <c r="W41" s="38"/>
      <c r="X41" s="38"/>
      <c r="Y41" s="38"/>
      <c r="Z41" s="38"/>
      <c r="AA41" s="38"/>
      <c r="AB41" s="38"/>
      <c r="AC41" s="38"/>
      <c r="AD41" s="38"/>
      <c r="AE41" s="38"/>
    </row>
    <row r="42" s="2" customFormat="1" ht="14.4" customHeight="1">
      <c r="A42" s="38"/>
      <c r="B42" s="39"/>
      <c r="C42" s="38"/>
      <c r="D42" s="38"/>
      <c r="E42" s="38"/>
      <c r="F42" s="38"/>
      <c r="G42" s="38"/>
      <c r="H42" s="38"/>
      <c r="I42" s="38"/>
      <c r="J42" s="38"/>
      <c r="K42" s="38"/>
      <c r="L42" s="55"/>
      <c r="S42" s="38"/>
      <c r="T42" s="38"/>
      <c r="U42" s="38"/>
      <c r="V42" s="38"/>
      <c r="W42" s="38"/>
      <c r="X42" s="38"/>
      <c r="Y42" s="38"/>
      <c r="Z42" s="38"/>
      <c r="AA42" s="38"/>
      <c r="AB42" s="38"/>
      <c r="AC42" s="38"/>
      <c r="AD42" s="38"/>
      <c r="AE42" s="38"/>
    </row>
    <row r="43" s="1" customFormat="1" ht="14.4" customHeight="1">
      <c r="B43" s="22"/>
      <c r="L43" s="22"/>
    </row>
    <row r="44" s="1" customFormat="1" ht="14.4" customHeight="1">
      <c r="B44" s="22"/>
      <c r="L44" s="22"/>
    </row>
    <row r="45" s="1" customFormat="1" ht="14.4" customHeight="1">
      <c r="B45" s="22"/>
      <c r="L45" s="22"/>
    </row>
    <row r="46" s="1" customFormat="1" ht="14.4" customHeight="1">
      <c r="B46" s="22"/>
      <c r="L46" s="22"/>
    </row>
    <row r="47" s="1" customFormat="1" ht="14.4" customHeight="1">
      <c r="B47" s="22"/>
      <c r="L47" s="22"/>
    </row>
    <row r="48" s="1" customFormat="1" ht="14.4" customHeight="1">
      <c r="B48" s="22"/>
      <c r="L48" s="22"/>
    </row>
    <row r="49" s="1" customFormat="1" ht="14.4" customHeight="1">
      <c r="B49" s="22"/>
      <c r="L49" s="22"/>
    </row>
    <row r="50" s="2" customFormat="1" ht="14.4" customHeight="1">
      <c r="B50" s="55"/>
      <c r="D50" s="56" t="s">
        <v>52</v>
      </c>
      <c r="E50" s="57"/>
      <c r="F50" s="57"/>
      <c r="G50" s="56" t="s">
        <v>53</v>
      </c>
      <c r="H50" s="57"/>
      <c r="I50" s="57"/>
      <c r="J50" s="57"/>
      <c r="K50" s="57"/>
      <c r="L50" s="55"/>
    </row>
    <row r="51">
      <c r="B51" s="22"/>
      <c r="L51" s="22"/>
    </row>
    <row r="52">
      <c r="B52" s="22"/>
      <c r="L52" s="22"/>
    </row>
    <row r="53">
      <c r="B53" s="22"/>
      <c r="L53" s="22"/>
    </row>
    <row r="54">
      <c r="B54" s="22"/>
      <c r="L54" s="22"/>
    </row>
    <row r="55">
      <c r="B55" s="22"/>
      <c r="L55" s="22"/>
    </row>
    <row r="56">
      <c r="B56" s="22"/>
      <c r="L56" s="22"/>
    </row>
    <row r="57">
      <c r="B57" s="22"/>
      <c r="L57" s="22"/>
    </row>
    <row r="58">
      <c r="B58" s="22"/>
      <c r="L58" s="22"/>
    </row>
    <row r="59">
      <c r="B59" s="22"/>
      <c r="L59" s="22"/>
    </row>
    <row r="60">
      <c r="B60" s="22"/>
      <c r="L60" s="22"/>
    </row>
    <row r="61" s="2" customFormat="1">
      <c r="A61" s="38"/>
      <c r="B61" s="39"/>
      <c r="C61" s="38"/>
      <c r="D61" s="58" t="s">
        <v>54</v>
      </c>
      <c r="E61" s="41"/>
      <c r="F61" s="143" t="s">
        <v>55</v>
      </c>
      <c r="G61" s="58" t="s">
        <v>54</v>
      </c>
      <c r="H61" s="41"/>
      <c r="I61" s="41"/>
      <c r="J61" s="144" t="s">
        <v>55</v>
      </c>
      <c r="K61" s="41"/>
      <c r="L61" s="55"/>
      <c r="S61" s="38"/>
      <c r="T61" s="38"/>
      <c r="U61" s="38"/>
      <c r="V61" s="38"/>
      <c r="W61" s="38"/>
      <c r="X61" s="38"/>
      <c r="Y61" s="38"/>
      <c r="Z61" s="38"/>
      <c r="AA61" s="38"/>
      <c r="AB61" s="38"/>
      <c r="AC61" s="38"/>
      <c r="AD61" s="38"/>
      <c r="AE61" s="38"/>
    </row>
    <row r="62">
      <c r="B62" s="22"/>
      <c r="L62" s="22"/>
    </row>
    <row r="63">
      <c r="B63" s="22"/>
      <c r="L63" s="22"/>
    </row>
    <row r="64">
      <c r="B64" s="22"/>
      <c r="L64" s="22"/>
    </row>
    <row r="65" s="2" customFormat="1">
      <c r="A65" s="38"/>
      <c r="B65" s="39"/>
      <c r="C65" s="38"/>
      <c r="D65" s="56" t="s">
        <v>56</v>
      </c>
      <c r="E65" s="59"/>
      <c r="F65" s="59"/>
      <c r="G65" s="56" t="s">
        <v>57</v>
      </c>
      <c r="H65" s="59"/>
      <c r="I65" s="59"/>
      <c r="J65" s="59"/>
      <c r="K65" s="59"/>
      <c r="L65" s="55"/>
      <c r="S65" s="38"/>
      <c r="T65" s="38"/>
      <c r="U65" s="38"/>
      <c r="V65" s="38"/>
      <c r="W65" s="38"/>
      <c r="X65" s="38"/>
      <c r="Y65" s="38"/>
      <c r="Z65" s="38"/>
      <c r="AA65" s="38"/>
      <c r="AB65" s="38"/>
      <c r="AC65" s="38"/>
      <c r="AD65" s="38"/>
      <c r="AE65" s="38"/>
    </row>
    <row r="66">
      <c r="B66" s="22"/>
      <c r="L66" s="22"/>
    </row>
    <row r="67">
      <c r="B67" s="22"/>
      <c r="L67" s="22"/>
    </row>
    <row r="68">
      <c r="B68" s="22"/>
      <c r="L68" s="22"/>
    </row>
    <row r="69">
      <c r="B69" s="22"/>
      <c r="L69" s="22"/>
    </row>
    <row r="70">
      <c r="B70" s="22"/>
      <c r="L70" s="22"/>
    </row>
    <row r="71">
      <c r="B71" s="22"/>
      <c r="L71" s="22"/>
    </row>
    <row r="72">
      <c r="B72" s="22"/>
      <c r="L72" s="22"/>
    </row>
    <row r="73">
      <c r="B73" s="22"/>
      <c r="L73" s="22"/>
    </row>
    <row r="74">
      <c r="B74" s="22"/>
      <c r="L74" s="22"/>
    </row>
    <row r="75">
      <c r="B75" s="22"/>
      <c r="L75" s="22"/>
    </row>
    <row r="76" s="2" customFormat="1">
      <c r="A76" s="38"/>
      <c r="B76" s="39"/>
      <c r="C76" s="38"/>
      <c r="D76" s="58" t="s">
        <v>54</v>
      </c>
      <c r="E76" s="41"/>
      <c r="F76" s="143" t="s">
        <v>55</v>
      </c>
      <c r="G76" s="58" t="s">
        <v>54</v>
      </c>
      <c r="H76" s="41"/>
      <c r="I76" s="41"/>
      <c r="J76" s="144" t="s">
        <v>55</v>
      </c>
      <c r="K76" s="41"/>
      <c r="L76" s="55"/>
      <c r="S76" s="38"/>
      <c r="T76" s="38"/>
      <c r="U76" s="38"/>
      <c r="V76" s="38"/>
      <c r="W76" s="38"/>
      <c r="X76" s="38"/>
      <c r="Y76" s="38"/>
      <c r="Z76" s="38"/>
      <c r="AA76" s="38"/>
      <c r="AB76" s="38"/>
      <c r="AC76" s="38"/>
      <c r="AD76" s="38"/>
      <c r="AE76" s="38"/>
    </row>
    <row r="77" s="2" customFormat="1" ht="14.4" customHeight="1">
      <c r="A77" s="38"/>
      <c r="B77" s="60"/>
      <c r="C77" s="61"/>
      <c r="D77" s="61"/>
      <c r="E77" s="61"/>
      <c r="F77" s="61"/>
      <c r="G77" s="61"/>
      <c r="H77" s="61"/>
      <c r="I77" s="61"/>
      <c r="J77" s="61"/>
      <c r="K77" s="61"/>
      <c r="L77" s="55"/>
      <c r="S77" s="38"/>
      <c r="T77" s="38"/>
      <c r="U77" s="38"/>
      <c r="V77" s="38"/>
      <c r="W77" s="38"/>
      <c r="X77" s="38"/>
      <c r="Y77" s="38"/>
      <c r="Z77" s="38"/>
      <c r="AA77" s="38"/>
      <c r="AB77" s="38"/>
      <c r="AC77" s="38"/>
      <c r="AD77" s="38"/>
      <c r="AE77" s="38"/>
    </row>
    <row r="81" s="2" customFormat="1" ht="6.96" customHeight="1">
      <c r="A81" s="38"/>
      <c r="B81" s="62"/>
      <c r="C81" s="63"/>
      <c r="D81" s="63"/>
      <c r="E81" s="63"/>
      <c r="F81" s="63"/>
      <c r="G81" s="63"/>
      <c r="H81" s="63"/>
      <c r="I81" s="63"/>
      <c r="J81" s="63"/>
      <c r="K81" s="63"/>
      <c r="L81" s="55"/>
      <c r="S81" s="38"/>
      <c r="T81" s="38"/>
      <c r="U81" s="38"/>
      <c r="V81" s="38"/>
      <c r="W81" s="38"/>
      <c r="X81" s="38"/>
      <c r="Y81" s="38"/>
      <c r="Z81" s="38"/>
      <c r="AA81" s="38"/>
      <c r="AB81" s="38"/>
      <c r="AC81" s="38"/>
      <c r="AD81" s="38"/>
      <c r="AE81" s="38"/>
    </row>
    <row r="82" s="2" customFormat="1" ht="24.96" customHeight="1">
      <c r="A82" s="38"/>
      <c r="B82" s="39"/>
      <c r="C82" s="23" t="s">
        <v>176</v>
      </c>
      <c r="D82" s="38"/>
      <c r="E82" s="38"/>
      <c r="F82" s="38"/>
      <c r="G82" s="38"/>
      <c r="H82" s="38"/>
      <c r="I82" s="38"/>
      <c r="J82" s="38"/>
      <c r="K82" s="38"/>
      <c r="L82" s="55"/>
      <c r="S82" s="38"/>
      <c r="T82" s="38"/>
      <c r="U82" s="38"/>
      <c r="V82" s="38"/>
      <c r="W82" s="38"/>
      <c r="X82" s="38"/>
      <c r="Y82" s="38"/>
      <c r="Z82" s="38"/>
      <c r="AA82" s="38"/>
      <c r="AB82" s="38"/>
      <c r="AC82" s="38"/>
      <c r="AD82" s="38"/>
      <c r="AE82" s="38"/>
    </row>
    <row r="83" s="2" customFormat="1" ht="6.96" customHeight="1">
      <c r="A83" s="38"/>
      <c r="B83" s="39"/>
      <c r="C83" s="38"/>
      <c r="D83" s="38"/>
      <c r="E83" s="38"/>
      <c r="F83" s="38"/>
      <c r="G83" s="38"/>
      <c r="H83" s="38"/>
      <c r="I83" s="38"/>
      <c r="J83" s="38"/>
      <c r="K83" s="38"/>
      <c r="L83" s="55"/>
      <c r="S83" s="38"/>
      <c r="T83" s="38"/>
      <c r="U83" s="38"/>
      <c r="V83" s="38"/>
      <c r="W83" s="38"/>
      <c r="X83" s="38"/>
      <c r="Y83" s="38"/>
      <c r="Z83" s="38"/>
      <c r="AA83" s="38"/>
      <c r="AB83" s="38"/>
      <c r="AC83" s="38"/>
      <c r="AD83" s="38"/>
      <c r="AE83" s="38"/>
    </row>
    <row r="84" s="2" customFormat="1" ht="12" customHeight="1">
      <c r="A84" s="38"/>
      <c r="B84" s="39"/>
      <c r="C84" s="32" t="s">
        <v>15</v>
      </c>
      <c r="D84" s="38"/>
      <c r="E84" s="38"/>
      <c r="F84" s="38"/>
      <c r="G84" s="38"/>
      <c r="H84" s="38"/>
      <c r="I84" s="38"/>
      <c r="J84" s="38"/>
      <c r="K84" s="38"/>
      <c r="L84" s="55"/>
      <c r="S84" s="38"/>
      <c r="T84" s="38"/>
      <c r="U84" s="38"/>
      <c r="V84" s="38"/>
      <c r="W84" s="38"/>
      <c r="X84" s="38"/>
      <c r="Y84" s="38"/>
      <c r="Z84" s="38"/>
      <c r="AA84" s="38"/>
      <c r="AB84" s="38"/>
      <c r="AC84" s="38"/>
      <c r="AD84" s="38"/>
      <c r="AE84" s="38"/>
    </row>
    <row r="85" s="2" customFormat="1" ht="16.5" customHeight="1">
      <c r="A85" s="38"/>
      <c r="B85" s="39"/>
      <c r="C85" s="38"/>
      <c r="D85" s="38"/>
      <c r="E85" s="129" t="str">
        <f>E7</f>
        <v>SN Žireč</v>
      </c>
      <c r="F85" s="32"/>
      <c r="G85" s="32"/>
      <c r="H85" s="32"/>
      <c r="I85" s="38"/>
      <c r="J85" s="38"/>
      <c r="K85" s="38"/>
      <c r="L85" s="55"/>
      <c r="S85" s="38"/>
      <c r="T85" s="38"/>
      <c r="U85" s="38"/>
      <c r="V85" s="38"/>
      <c r="W85" s="38"/>
      <c r="X85" s="38"/>
      <c r="Y85" s="38"/>
      <c r="Z85" s="38"/>
      <c r="AA85" s="38"/>
      <c r="AB85" s="38"/>
      <c r="AC85" s="38"/>
      <c r="AD85" s="38"/>
      <c r="AE85" s="38"/>
    </row>
    <row r="86" s="1" customFormat="1" ht="12" customHeight="1">
      <c r="B86" s="22"/>
      <c r="C86" s="32" t="s">
        <v>171</v>
      </c>
      <c r="L86" s="22"/>
    </row>
    <row r="87" s="2" customFormat="1" ht="16.5" customHeight="1">
      <c r="A87" s="38"/>
      <c r="B87" s="39"/>
      <c r="C87" s="38"/>
      <c r="D87" s="38"/>
      <c r="E87" s="129" t="s">
        <v>1232</v>
      </c>
      <c r="F87" s="38"/>
      <c r="G87" s="38"/>
      <c r="H87" s="38"/>
      <c r="I87" s="38"/>
      <c r="J87" s="38"/>
      <c r="K87" s="38"/>
      <c r="L87" s="55"/>
      <c r="S87" s="38"/>
      <c r="T87" s="38"/>
      <c r="U87" s="38"/>
      <c r="V87" s="38"/>
      <c r="W87" s="38"/>
      <c r="X87" s="38"/>
      <c r="Y87" s="38"/>
      <c r="Z87" s="38"/>
      <c r="AA87" s="38"/>
      <c r="AB87" s="38"/>
      <c r="AC87" s="38"/>
      <c r="AD87" s="38"/>
      <c r="AE87" s="38"/>
    </row>
    <row r="88" s="2" customFormat="1" ht="12" customHeight="1">
      <c r="A88" s="38"/>
      <c r="B88" s="39"/>
      <c r="C88" s="32" t="s">
        <v>173</v>
      </c>
      <c r="D88" s="38"/>
      <c r="E88" s="38"/>
      <c r="F88" s="38"/>
      <c r="G88" s="38"/>
      <c r="H88" s="38"/>
      <c r="I88" s="38"/>
      <c r="J88" s="38"/>
      <c r="K88" s="38"/>
      <c r="L88" s="55"/>
      <c r="S88" s="38"/>
      <c r="T88" s="38"/>
      <c r="U88" s="38"/>
      <c r="V88" s="38"/>
      <c r="W88" s="38"/>
      <c r="X88" s="38"/>
      <c r="Y88" s="38"/>
      <c r="Z88" s="38"/>
      <c r="AA88" s="38"/>
      <c r="AB88" s="38"/>
      <c r="AC88" s="38"/>
      <c r="AD88" s="38"/>
      <c r="AE88" s="38"/>
    </row>
    <row r="89" s="2" customFormat="1" ht="16.5" customHeight="1">
      <c r="A89" s="38"/>
      <c r="B89" s="39"/>
      <c r="C89" s="38"/>
      <c r="D89" s="38"/>
      <c r="E89" s="67" t="str">
        <f>E11</f>
        <v>SO 05.4 - Obnova odvodnění na pozemku 523/1</v>
      </c>
      <c r="F89" s="38"/>
      <c r="G89" s="38"/>
      <c r="H89" s="38"/>
      <c r="I89" s="38"/>
      <c r="J89" s="38"/>
      <c r="K89" s="38"/>
      <c r="L89" s="55"/>
      <c r="S89" s="38"/>
      <c r="T89" s="38"/>
      <c r="U89" s="38"/>
      <c r="V89" s="38"/>
      <c r="W89" s="38"/>
      <c r="X89" s="38"/>
      <c r="Y89" s="38"/>
      <c r="Z89" s="38"/>
      <c r="AA89" s="38"/>
      <c r="AB89" s="38"/>
      <c r="AC89" s="38"/>
      <c r="AD89" s="38"/>
      <c r="AE89" s="38"/>
    </row>
    <row r="90" s="2" customFormat="1" ht="6.96" customHeight="1">
      <c r="A90" s="38"/>
      <c r="B90" s="39"/>
      <c r="C90" s="38"/>
      <c r="D90" s="38"/>
      <c r="E90" s="38"/>
      <c r="F90" s="38"/>
      <c r="G90" s="38"/>
      <c r="H90" s="38"/>
      <c r="I90" s="38"/>
      <c r="J90" s="38"/>
      <c r="K90" s="38"/>
      <c r="L90" s="55"/>
      <c r="S90" s="38"/>
      <c r="T90" s="38"/>
      <c r="U90" s="38"/>
      <c r="V90" s="38"/>
      <c r="W90" s="38"/>
      <c r="X90" s="38"/>
      <c r="Y90" s="38"/>
      <c r="Z90" s="38"/>
      <c r="AA90" s="38"/>
      <c r="AB90" s="38"/>
      <c r="AC90" s="38"/>
      <c r="AD90" s="38"/>
      <c r="AE90" s="38"/>
    </row>
    <row r="91" s="2" customFormat="1" ht="12" customHeight="1">
      <c r="A91" s="38"/>
      <c r="B91" s="39"/>
      <c r="C91" s="32" t="s">
        <v>19</v>
      </c>
      <c r="D91" s="38"/>
      <c r="E91" s="38"/>
      <c r="F91" s="27" t="str">
        <f>F14</f>
        <v xml:space="preserve"> </v>
      </c>
      <c r="G91" s="38"/>
      <c r="H91" s="38"/>
      <c r="I91" s="32" t="s">
        <v>21</v>
      </c>
      <c r="J91" s="69" t="str">
        <f>IF(J14="","",J14)</f>
        <v>17. 12. 2018</v>
      </c>
      <c r="K91" s="38"/>
      <c r="L91" s="55"/>
      <c r="S91" s="38"/>
      <c r="T91" s="38"/>
      <c r="U91" s="38"/>
      <c r="V91" s="38"/>
      <c r="W91" s="38"/>
      <c r="X91" s="38"/>
      <c r="Y91" s="38"/>
      <c r="Z91" s="38"/>
      <c r="AA91" s="38"/>
      <c r="AB91" s="38"/>
      <c r="AC91" s="38"/>
      <c r="AD91" s="38"/>
      <c r="AE91" s="38"/>
    </row>
    <row r="92" s="2" customFormat="1" ht="6.96" customHeight="1">
      <c r="A92" s="38"/>
      <c r="B92" s="39"/>
      <c r="C92" s="38"/>
      <c r="D92" s="38"/>
      <c r="E92" s="38"/>
      <c r="F92" s="38"/>
      <c r="G92" s="38"/>
      <c r="H92" s="38"/>
      <c r="I92" s="38"/>
      <c r="J92" s="38"/>
      <c r="K92" s="38"/>
      <c r="L92" s="55"/>
      <c r="S92" s="38"/>
      <c r="T92" s="38"/>
      <c r="U92" s="38"/>
      <c r="V92" s="38"/>
      <c r="W92" s="38"/>
      <c r="X92" s="38"/>
      <c r="Y92" s="38"/>
      <c r="Z92" s="38"/>
      <c r="AA92" s="38"/>
      <c r="AB92" s="38"/>
      <c r="AC92" s="38"/>
      <c r="AD92" s="38"/>
      <c r="AE92" s="38"/>
    </row>
    <row r="93" s="2" customFormat="1" ht="25.65" customHeight="1">
      <c r="A93" s="38"/>
      <c r="B93" s="39"/>
      <c r="C93" s="32" t="s">
        <v>23</v>
      </c>
      <c r="D93" s="38"/>
      <c r="E93" s="38"/>
      <c r="F93" s="27" t="str">
        <f>E17</f>
        <v>Povodí Labe, státní podnik</v>
      </c>
      <c r="G93" s="38"/>
      <c r="H93" s="38"/>
      <c r="I93" s="32" t="s">
        <v>31</v>
      </c>
      <c r="J93" s="36" t="str">
        <f>E23</f>
        <v>Sweco Hydroprojekt a.s.</v>
      </c>
      <c r="K93" s="38"/>
      <c r="L93" s="55"/>
      <c r="S93" s="38"/>
      <c r="T93" s="38"/>
      <c r="U93" s="38"/>
      <c r="V93" s="38"/>
      <c r="W93" s="38"/>
      <c r="X93" s="38"/>
      <c r="Y93" s="38"/>
      <c r="Z93" s="38"/>
      <c r="AA93" s="38"/>
      <c r="AB93" s="38"/>
      <c r="AC93" s="38"/>
      <c r="AD93" s="38"/>
      <c r="AE93" s="38"/>
    </row>
    <row r="94" s="2" customFormat="1" ht="15.15" customHeight="1">
      <c r="A94" s="38"/>
      <c r="B94" s="39"/>
      <c r="C94" s="32" t="s">
        <v>29</v>
      </c>
      <c r="D94" s="38"/>
      <c r="E94" s="38"/>
      <c r="F94" s="27" t="str">
        <f>IF(E20="","",E20)</f>
        <v>Vyplň údaj</v>
      </c>
      <c r="G94" s="38"/>
      <c r="H94" s="38"/>
      <c r="I94" s="32" t="s">
        <v>36</v>
      </c>
      <c r="J94" s="36" t="str">
        <f>E26</f>
        <v xml:space="preserve"> </v>
      </c>
      <c r="K94" s="38"/>
      <c r="L94" s="55"/>
      <c r="S94" s="38"/>
      <c r="T94" s="38"/>
      <c r="U94" s="38"/>
      <c r="V94" s="38"/>
      <c r="W94" s="38"/>
      <c r="X94" s="38"/>
      <c r="Y94" s="38"/>
      <c r="Z94" s="38"/>
      <c r="AA94" s="38"/>
      <c r="AB94" s="38"/>
      <c r="AC94" s="38"/>
      <c r="AD94" s="38"/>
      <c r="AE94" s="38"/>
    </row>
    <row r="95" s="2" customFormat="1" ht="10.32" customHeight="1">
      <c r="A95" s="38"/>
      <c r="B95" s="39"/>
      <c r="C95" s="38"/>
      <c r="D95" s="38"/>
      <c r="E95" s="38"/>
      <c r="F95" s="38"/>
      <c r="G95" s="38"/>
      <c r="H95" s="38"/>
      <c r="I95" s="38"/>
      <c r="J95" s="38"/>
      <c r="K95" s="38"/>
      <c r="L95" s="55"/>
      <c r="S95" s="38"/>
      <c r="T95" s="38"/>
      <c r="U95" s="38"/>
      <c r="V95" s="38"/>
      <c r="W95" s="38"/>
      <c r="X95" s="38"/>
      <c r="Y95" s="38"/>
      <c r="Z95" s="38"/>
      <c r="AA95" s="38"/>
      <c r="AB95" s="38"/>
      <c r="AC95" s="38"/>
      <c r="AD95" s="38"/>
      <c r="AE95" s="38"/>
    </row>
    <row r="96" s="2" customFormat="1" ht="29.28" customHeight="1">
      <c r="A96" s="38"/>
      <c r="B96" s="39"/>
      <c r="C96" s="145" t="s">
        <v>177</v>
      </c>
      <c r="D96" s="137"/>
      <c r="E96" s="137"/>
      <c r="F96" s="137"/>
      <c r="G96" s="137"/>
      <c r="H96" s="137"/>
      <c r="I96" s="137"/>
      <c r="J96" s="146" t="s">
        <v>178</v>
      </c>
      <c r="K96" s="137"/>
      <c r="L96" s="55"/>
      <c r="S96" s="38"/>
      <c r="T96" s="38"/>
      <c r="U96" s="38"/>
      <c r="V96" s="38"/>
      <c r="W96" s="38"/>
      <c r="X96" s="38"/>
      <c r="Y96" s="38"/>
      <c r="Z96" s="38"/>
      <c r="AA96" s="38"/>
      <c r="AB96" s="38"/>
      <c r="AC96" s="38"/>
      <c r="AD96" s="38"/>
      <c r="AE96" s="38"/>
    </row>
    <row r="97" s="2" customFormat="1" ht="10.32" customHeight="1">
      <c r="A97" s="38"/>
      <c r="B97" s="39"/>
      <c r="C97" s="38"/>
      <c r="D97" s="38"/>
      <c r="E97" s="38"/>
      <c r="F97" s="38"/>
      <c r="G97" s="38"/>
      <c r="H97" s="38"/>
      <c r="I97" s="38"/>
      <c r="J97" s="38"/>
      <c r="K97" s="38"/>
      <c r="L97" s="55"/>
      <c r="S97" s="38"/>
      <c r="T97" s="38"/>
      <c r="U97" s="38"/>
      <c r="V97" s="38"/>
      <c r="W97" s="38"/>
      <c r="X97" s="38"/>
      <c r="Y97" s="38"/>
      <c r="Z97" s="38"/>
      <c r="AA97" s="38"/>
      <c r="AB97" s="38"/>
      <c r="AC97" s="38"/>
      <c r="AD97" s="38"/>
      <c r="AE97" s="38"/>
    </row>
    <row r="98" s="2" customFormat="1" ht="22.8" customHeight="1">
      <c r="A98" s="38"/>
      <c r="B98" s="39"/>
      <c r="C98" s="147" t="s">
        <v>179</v>
      </c>
      <c r="D98" s="38"/>
      <c r="E98" s="38"/>
      <c r="F98" s="38"/>
      <c r="G98" s="38"/>
      <c r="H98" s="38"/>
      <c r="I98" s="38"/>
      <c r="J98" s="96">
        <f>J124</f>
        <v>0</v>
      </c>
      <c r="K98" s="38"/>
      <c r="L98" s="55"/>
      <c r="S98" s="38"/>
      <c r="T98" s="38"/>
      <c r="U98" s="38"/>
      <c r="V98" s="38"/>
      <c r="W98" s="38"/>
      <c r="X98" s="38"/>
      <c r="Y98" s="38"/>
      <c r="Z98" s="38"/>
      <c r="AA98" s="38"/>
      <c r="AB98" s="38"/>
      <c r="AC98" s="38"/>
      <c r="AD98" s="38"/>
      <c r="AE98" s="38"/>
      <c r="AU98" s="19" t="s">
        <v>180</v>
      </c>
    </row>
    <row r="99" s="9" customFormat="1" ht="24.96" customHeight="1">
      <c r="A99" s="9"/>
      <c r="B99" s="148"/>
      <c r="C99" s="9"/>
      <c r="D99" s="149" t="s">
        <v>181</v>
      </c>
      <c r="E99" s="150"/>
      <c r="F99" s="150"/>
      <c r="G99" s="150"/>
      <c r="H99" s="150"/>
      <c r="I99" s="150"/>
      <c r="J99" s="151">
        <f>J125</f>
        <v>0</v>
      </c>
      <c r="K99" s="9"/>
      <c r="L99" s="148"/>
      <c r="S99" s="9"/>
      <c r="T99" s="9"/>
      <c r="U99" s="9"/>
      <c r="V99" s="9"/>
      <c r="W99" s="9"/>
      <c r="X99" s="9"/>
      <c r="Y99" s="9"/>
      <c r="Z99" s="9"/>
      <c r="AA99" s="9"/>
      <c r="AB99" s="9"/>
      <c r="AC99" s="9"/>
      <c r="AD99" s="9"/>
      <c r="AE99" s="9"/>
    </row>
    <row r="100" s="10" customFormat="1" ht="19.92" customHeight="1">
      <c r="A100" s="10"/>
      <c r="B100" s="152"/>
      <c r="C100" s="10"/>
      <c r="D100" s="153" t="s">
        <v>182</v>
      </c>
      <c r="E100" s="154"/>
      <c r="F100" s="154"/>
      <c r="G100" s="154"/>
      <c r="H100" s="154"/>
      <c r="I100" s="154"/>
      <c r="J100" s="155">
        <f>J126</f>
        <v>0</v>
      </c>
      <c r="K100" s="10"/>
      <c r="L100" s="152"/>
      <c r="S100" s="10"/>
      <c r="T100" s="10"/>
      <c r="U100" s="10"/>
      <c r="V100" s="10"/>
      <c r="W100" s="10"/>
      <c r="X100" s="10"/>
      <c r="Y100" s="10"/>
      <c r="Z100" s="10"/>
      <c r="AA100" s="10"/>
      <c r="AB100" s="10"/>
      <c r="AC100" s="10"/>
      <c r="AD100" s="10"/>
      <c r="AE100" s="10"/>
    </row>
    <row r="101" s="10" customFormat="1" ht="19.92" customHeight="1">
      <c r="A101" s="10"/>
      <c r="B101" s="152"/>
      <c r="C101" s="10"/>
      <c r="D101" s="153" t="s">
        <v>183</v>
      </c>
      <c r="E101" s="154"/>
      <c r="F101" s="154"/>
      <c r="G101" s="154"/>
      <c r="H101" s="154"/>
      <c r="I101" s="154"/>
      <c r="J101" s="155">
        <f>J155</f>
        <v>0</v>
      </c>
      <c r="K101" s="10"/>
      <c r="L101" s="152"/>
      <c r="S101" s="10"/>
      <c r="T101" s="10"/>
      <c r="U101" s="10"/>
      <c r="V101" s="10"/>
      <c r="W101" s="10"/>
      <c r="X101" s="10"/>
      <c r="Y101" s="10"/>
      <c r="Z101" s="10"/>
      <c r="AA101" s="10"/>
      <c r="AB101" s="10"/>
      <c r="AC101" s="10"/>
      <c r="AD101" s="10"/>
      <c r="AE101" s="10"/>
    </row>
    <row r="102" s="10" customFormat="1" ht="19.92" customHeight="1">
      <c r="A102" s="10"/>
      <c r="B102" s="152"/>
      <c r="C102" s="10"/>
      <c r="D102" s="153" t="s">
        <v>188</v>
      </c>
      <c r="E102" s="154"/>
      <c r="F102" s="154"/>
      <c r="G102" s="154"/>
      <c r="H102" s="154"/>
      <c r="I102" s="154"/>
      <c r="J102" s="155">
        <f>J161</f>
        <v>0</v>
      </c>
      <c r="K102" s="10"/>
      <c r="L102" s="152"/>
      <c r="S102" s="10"/>
      <c r="T102" s="10"/>
      <c r="U102" s="10"/>
      <c r="V102" s="10"/>
      <c r="W102" s="10"/>
      <c r="X102" s="10"/>
      <c r="Y102" s="10"/>
      <c r="Z102" s="10"/>
      <c r="AA102" s="10"/>
      <c r="AB102" s="10"/>
      <c r="AC102" s="10"/>
      <c r="AD102" s="10"/>
      <c r="AE102" s="10"/>
    </row>
    <row r="103" s="2" customFormat="1" ht="21.84" customHeight="1">
      <c r="A103" s="38"/>
      <c r="B103" s="39"/>
      <c r="C103" s="38"/>
      <c r="D103" s="38"/>
      <c r="E103" s="38"/>
      <c r="F103" s="38"/>
      <c r="G103" s="38"/>
      <c r="H103" s="38"/>
      <c r="I103" s="38"/>
      <c r="J103" s="38"/>
      <c r="K103" s="38"/>
      <c r="L103" s="55"/>
      <c r="S103" s="38"/>
      <c r="T103" s="38"/>
      <c r="U103" s="38"/>
      <c r="V103" s="38"/>
      <c r="W103" s="38"/>
      <c r="X103" s="38"/>
      <c r="Y103" s="38"/>
      <c r="Z103" s="38"/>
      <c r="AA103" s="38"/>
      <c r="AB103" s="38"/>
      <c r="AC103" s="38"/>
      <c r="AD103" s="38"/>
      <c r="AE103" s="38"/>
    </row>
    <row r="104" s="2" customFormat="1" ht="6.96" customHeight="1">
      <c r="A104" s="38"/>
      <c r="B104" s="60"/>
      <c r="C104" s="61"/>
      <c r="D104" s="61"/>
      <c r="E104" s="61"/>
      <c r="F104" s="61"/>
      <c r="G104" s="61"/>
      <c r="H104" s="61"/>
      <c r="I104" s="61"/>
      <c r="J104" s="61"/>
      <c r="K104" s="61"/>
      <c r="L104" s="55"/>
      <c r="S104" s="38"/>
      <c r="T104" s="38"/>
      <c r="U104" s="38"/>
      <c r="V104" s="38"/>
      <c r="W104" s="38"/>
      <c r="X104" s="38"/>
      <c r="Y104" s="38"/>
      <c r="Z104" s="38"/>
      <c r="AA104" s="38"/>
      <c r="AB104" s="38"/>
      <c r="AC104" s="38"/>
      <c r="AD104" s="38"/>
      <c r="AE104" s="38"/>
    </row>
    <row r="108" s="2" customFormat="1" ht="6.96" customHeight="1">
      <c r="A108" s="38"/>
      <c r="B108" s="62"/>
      <c r="C108" s="63"/>
      <c r="D108" s="63"/>
      <c r="E108" s="63"/>
      <c r="F108" s="63"/>
      <c r="G108" s="63"/>
      <c r="H108" s="63"/>
      <c r="I108" s="63"/>
      <c r="J108" s="63"/>
      <c r="K108" s="63"/>
      <c r="L108" s="55"/>
      <c r="S108" s="38"/>
      <c r="T108" s="38"/>
      <c r="U108" s="38"/>
      <c r="V108" s="38"/>
      <c r="W108" s="38"/>
      <c r="X108" s="38"/>
      <c r="Y108" s="38"/>
      <c r="Z108" s="38"/>
      <c r="AA108" s="38"/>
      <c r="AB108" s="38"/>
      <c r="AC108" s="38"/>
      <c r="AD108" s="38"/>
      <c r="AE108" s="38"/>
    </row>
    <row r="109" s="2" customFormat="1" ht="24.96" customHeight="1">
      <c r="A109" s="38"/>
      <c r="B109" s="39"/>
      <c r="C109" s="23" t="s">
        <v>190</v>
      </c>
      <c r="D109" s="38"/>
      <c r="E109" s="38"/>
      <c r="F109" s="38"/>
      <c r="G109" s="38"/>
      <c r="H109" s="38"/>
      <c r="I109" s="38"/>
      <c r="J109" s="38"/>
      <c r="K109" s="38"/>
      <c r="L109" s="55"/>
      <c r="S109" s="38"/>
      <c r="T109" s="38"/>
      <c r="U109" s="38"/>
      <c r="V109" s="38"/>
      <c r="W109" s="38"/>
      <c r="X109" s="38"/>
      <c r="Y109" s="38"/>
      <c r="Z109" s="38"/>
      <c r="AA109" s="38"/>
      <c r="AB109" s="38"/>
      <c r="AC109" s="38"/>
      <c r="AD109" s="38"/>
      <c r="AE109" s="38"/>
    </row>
    <row r="110" s="2" customFormat="1" ht="6.96" customHeight="1">
      <c r="A110" s="38"/>
      <c r="B110" s="39"/>
      <c r="C110" s="38"/>
      <c r="D110" s="38"/>
      <c r="E110" s="38"/>
      <c r="F110" s="38"/>
      <c r="G110" s="38"/>
      <c r="H110" s="38"/>
      <c r="I110" s="38"/>
      <c r="J110" s="38"/>
      <c r="K110" s="38"/>
      <c r="L110" s="55"/>
      <c r="S110" s="38"/>
      <c r="T110" s="38"/>
      <c r="U110" s="38"/>
      <c r="V110" s="38"/>
      <c r="W110" s="38"/>
      <c r="X110" s="38"/>
      <c r="Y110" s="38"/>
      <c r="Z110" s="38"/>
      <c r="AA110" s="38"/>
      <c r="AB110" s="38"/>
      <c r="AC110" s="38"/>
      <c r="AD110" s="38"/>
      <c r="AE110" s="38"/>
    </row>
    <row r="111" s="2" customFormat="1" ht="12" customHeight="1">
      <c r="A111" s="38"/>
      <c r="B111" s="39"/>
      <c r="C111" s="32" t="s">
        <v>15</v>
      </c>
      <c r="D111" s="38"/>
      <c r="E111" s="38"/>
      <c r="F111" s="38"/>
      <c r="G111" s="38"/>
      <c r="H111" s="38"/>
      <c r="I111" s="38"/>
      <c r="J111" s="38"/>
      <c r="K111" s="38"/>
      <c r="L111" s="55"/>
      <c r="S111" s="38"/>
      <c r="T111" s="38"/>
      <c r="U111" s="38"/>
      <c r="V111" s="38"/>
      <c r="W111" s="38"/>
      <c r="X111" s="38"/>
      <c r="Y111" s="38"/>
      <c r="Z111" s="38"/>
      <c r="AA111" s="38"/>
      <c r="AB111" s="38"/>
      <c r="AC111" s="38"/>
      <c r="AD111" s="38"/>
      <c r="AE111" s="38"/>
    </row>
    <row r="112" s="2" customFormat="1" ht="16.5" customHeight="1">
      <c r="A112" s="38"/>
      <c r="B112" s="39"/>
      <c r="C112" s="38"/>
      <c r="D112" s="38"/>
      <c r="E112" s="129" t="str">
        <f>E7</f>
        <v>SN Žireč</v>
      </c>
      <c r="F112" s="32"/>
      <c r="G112" s="32"/>
      <c r="H112" s="32"/>
      <c r="I112" s="38"/>
      <c r="J112" s="38"/>
      <c r="K112" s="38"/>
      <c r="L112" s="55"/>
      <c r="S112" s="38"/>
      <c r="T112" s="38"/>
      <c r="U112" s="38"/>
      <c r="V112" s="38"/>
      <c r="W112" s="38"/>
      <c r="X112" s="38"/>
      <c r="Y112" s="38"/>
      <c r="Z112" s="38"/>
      <c r="AA112" s="38"/>
      <c r="AB112" s="38"/>
      <c r="AC112" s="38"/>
      <c r="AD112" s="38"/>
      <c r="AE112" s="38"/>
    </row>
    <row r="113" s="1" customFormat="1" ht="12" customHeight="1">
      <c r="B113" s="22"/>
      <c r="C113" s="32" t="s">
        <v>171</v>
      </c>
      <c r="L113" s="22"/>
    </row>
    <row r="114" s="2" customFormat="1" ht="16.5" customHeight="1">
      <c r="A114" s="38"/>
      <c r="B114" s="39"/>
      <c r="C114" s="38"/>
      <c r="D114" s="38"/>
      <c r="E114" s="129" t="s">
        <v>1232</v>
      </c>
      <c r="F114" s="38"/>
      <c r="G114" s="38"/>
      <c r="H114" s="38"/>
      <c r="I114" s="38"/>
      <c r="J114" s="38"/>
      <c r="K114" s="38"/>
      <c r="L114" s="55"/>
      <c r="S114" s="38"/>
      <c r="T114" s="38"/>
      <c r="U114" s="38"/>
      <c r="V114" s="38"/>
      <c r="W114" s="38"/>
      <c r="X114" s="38"/>
      <c r="Y114" s="38"/>
      <c r="Z114" s="38"/>
      <c r="AA114" s="38"/>
      <c r="AB114" s="38"/>
      <c r="AC114" s="38"/>
      <c r="AD114" s="38"/>
      <c r="AE114" s="38"/>
    </row>
    <row r="115" s="2" customFormat="1" ht="12" customHeight="1">
      <c r="A115" s="38"/>
      <c r="B115" s="39"/>
      <c r="C115" s="32" t="s">
        <v>173</v>
      </c>
      <c r="D115" s="38"/>
      <c r="E115" s="38"/>
      <c r="F115" s="38"/>
      <c r="G115" s="38"/>
      <c r="H115" s="38"/>
      <c r="I115" s="38"/>
      <c r="J115" s="38"/>
      <c r="K115" s="38"/>
      <c r="L115" s="55"/>
      <c r="S115" s="38"/>
      <c r="T115" s="38"/>
      <c r="U115" s="38"/>
      <c r="V115" s="38"/>
      <c r="W115" s="38"/>
      <c r="X115" s="38"/>
      <c r="Y115" s="38"/>
      <c r="Z115" s="38"/>
      <c r="AA115" s="38"/>
      <c r="AB115" s="38"/>
      <c r="AC115" s="38"/>
      <c r="AD115" s="38"/>
      <c r="AE115" s="38"/>
    </row>
    <row r="116" s="2" customFormat="1" ht="16.5" customHeight="1">
      <c r="A116" s="38"/>
      <c r="B116" s="39"/>
      <c r="C116" s="38"/>
      <c r="D116" s="38"/>
      <c r="E116" s="67" t="str">
        <f>E11</f>
        <v>SO 05.4 - Obnova odvodnění na pozemku 523/1</v>
      </c>
      <c r="F116" s="38"/>
      <c r="G116" s="38"/>
      <c r="H116" s="38"/>
      <c r="I116" s="38"/>
      <c r="J116" s="38"/>
      <c r="K116" s="38"/>
      <c r="L116" s="55"/>
      <c r="S116" s="38"/>
      <c r="T116" s="38"/>
      <c r="U116" s="38"/>
      <c r="V116" s="38"/>
      <c r="W116" s="38"/>
      <c r="X116" s="38"/>
      <c r="Y116" s="38"/>
      <c r="Z116" s="38"/>
      <c r="AA116" s="38"/>
      <c r="AB116" s="38"/>
      <c r="AC116" s="38"/>
      <c r="AD116" s="38"/>
      <c r="AE116" s="38"/>
    </row>
    <row r="117" s="2" customFormat="1" ht="6.96" customHeight="1">
      <c r="A117" s="38"/>
      <c r="B117" s="39"/>
      <c r="C117" s="38"/>
      <c r="D117" s="38"/>
      <c r="E117" s="38"/>
      <c r="F117" s="38"/>
      <c r="G117" s="38"/>
      <c r="H117" s="38"/>
      <c r="I117" s="38"/>
      <c r="J117" s="38"/>
      <c r="K117" s="38"/>
      <c r="L117" s="55"/>
      <c r="S117" s="38"/>
      <c r="T117" s="38"/>
      <c r="U117" s="38"/>
      <c r="V117" s="38"/>
      <c r="W117" s="38"/>
      <c r="X117" s="38"/>
      <c r="Y117" s="38"/>
      <c r="Z117" s="38"/>
      <c r="AA117" s="38"/>
      <c r="AB117" s="38"/>
      <c r="AC117" s="38"/>
      <c r="AD117" s="38"/>
      <c r="AE117" s="38"/>
    </row>
    <row r="118" s="2" customFormat="1" ht="12" customHeight="1">
      <c r="A118" s="38"/>
      <c r="B118" s="39"/>
      <c r="C118" s="32" t="s">
        <v>19</v>
      </c>
      <c r="D118" s="38"/>
      <c r="E118" s="38"/>
      <c r="F118" s="27" t="str">
        <f>F14</f>
        <v xml:space="preserve"> </v>
      </c>
      <c r="G118" s="38"/>
      <c r="H118" s="38"/>
      <c r="I118" s="32" t="s">
        <v>21</v>
      </c>
      <c r="J118" s="69" t="str">
        <f>IF(J14="","",J14)</f>
        <v>17. 12. 2018</v>
      </c>
      <c r="K118" s="38"/>
      <c r="L118" s="55"/>
      <c r="S118" s="38"/>
      <c r="T118" s="38"/>
      <c r="U118" s="38"/>
      <c r="V118" s="38"/>
      <c r="W118" s="38"/>
      <c r="X118" s="38"/>
      <c r="Y118" s="38"/>
      <c r="Z118" s="38"/>
      <c r="AA118" s="38"/>
      <c r="AB118" s="38"/>
      <c r="AC118" s="38"/>
      <c r="AD118" s="38"/>
      <c r="AE118" s="38"/>
    </row>
    <row r="119" s="2" customFormat="1" ht="6.96" customHeight="1">
      <c r="A119" s="38"/>
      <c r="B119" s="39"/>
      <c r="C119" s="38"/>
      <c r="D119" s="38"/>
      <c r="E119" s="38"/>
      <c r="F119" s="38"/>
      <c r="G119" s="38"/>
      <c r="H119" s="38"/>
      <c r="I119" s="38"/>
      <c r="J119" s="38"/>
      <c r="K119" s="38"/>
      <c r="L119" s="55"/>
      <c r="S119" s="38"/>
      <c r="T119" s="38"/>
      <c r="U119" s="38"/>
      <c r="V119" s="38"/>
      <c r="W119" s="38"/>
      <c r="X119" s="38"/>
      <c r="Y119" s="38"/>
      <c r="Z119" s="38"/>
      <c r="AA119" s="38"/>
      <c r="AB119" s="38"/>
      <c r="AC119" s="38"/>
      <c r="AD119" s="38"/>
      <c r="AE119" s="38"/>
    </row>
    <row r="120" s="2" customFormat="1" ht="25.65" customHeight="1">
      <c r="A120" s="38"/>
      <c r="B120" s="39"/>
      <c r="C120" s="32" t="s">
        <v>23</v>
      </c>
      <c r="D120" s="38"/>
      <c r="E120" s="38"/>
      <c r="F120" s="27" t="str">
        <f>E17</f>
        <v>Povodí Labe, státní podnik</v>
      </c>
      <c r="G120" s="38"/>
      <c r="H120" s="38"/>
      <c r="I120" s="32" t="s">
        <v>31</v>
      </c>
      <c r="J120" s="36" t="str">
        <f>E23</f>
        <v>Sweco Hydroprojekt a.s.</v>
      </c>
      <c r="K120" s="38"/>
      <c r="L120" s="55"/>
      <c r="S120" s="38"/>
      <c r="T120" s="38"/>
      <c r="U120" s="38"/>
      <c r="V120" s="38"/>
      <c r="W120" s="38"/>
      <c r="X120" s="38"/>
      <c r="Y120" s="38"/>
      <c r="Z120" s="38"/>
      <c r="AA120" s="38"/>
      <c r="AB120" s="38"/>
      <c r="AC120" s="38"/>
      <c r="AD120" s="38"/>
      <c r="AE120" s="38"/>
    </row>
    <row r="121" s="2" customFormat="1" ht="15.15" customHeight="1">
      <c r="A121" s="38"/>
      <c r="B121" s="39"/>
      <c r="C121" s="32" t="s">
        <v>29</v>
      </c>
      <c r="D121" s="38"/>
      <c r="E121" s="38"/>
      <c r="F121" s="27" t="str">
        <f>IF(E20="","",E20)</f>
        <v>Vyplň údaj</v>
      </c>
      <c r="G121" s="38"/>
      <c r="H121" s="38"/>
      <c r="I121" s="32" t="s">
        <v>36</v>
      </c>
      <c r="J121" s="36" t="str">
        <f>E26</f>
        <v xml:space="preserve"> </v>
      </c>
      <c r="K121" s="38"/>
      <c r="L121" s="55"/>
      <c r="S121" s="38"/>
      <c r="T121" s="38"/>
      <c r="U121" s="38"/>
      <c r="V121" s="38"/>
      <c r="W121" s="38"/>
      <c r="X121" s="38"/>
      <c r="Y121" s="38"/>
      <c r="Z121" s="38"/>
      <c r="AA121" s="38"/>
      <c r="AB121" s="38"/>
      <c r="AC121" s="38"/>
      <c r="AD121" s="38"/>
      <c r="AE121" s="38"/>
    </row>
    <row r="122" s="2" customFormat="1" ht="10.32" customHeight="1">
      <c r="A122" s="38"/>
      <c r="B122" s="39"/>
      <c r="C122" s="38"/>
      <c r="D122" s="38"/>
      <c r="E122" s="38"/>
      <c r="F122" s="38"/>
      <c r="G122" s="38"/>
      <c r="H122" s="38"/>
      <c r="I122" s="38"/>
      <c r="J122" s="38"/>
      <c r="K122" s="38"/>
      <c r="L122" s="55"/>
      <c r="S122" s="38"/>
      <c r="T122" s="38"/>
      <c r="U122" s="38"/>
      <c r="V122" s="38"/>
      <c r="W122" s="38"/>
      <c r="X122" s="38"/>
      <c r="Y122" s="38"/>
      <c r="Z122" s="38"/>
      <c r="AA122" s="38"/>
      <c r="AB122" s="38"/>
      <c r="AC122" s="38"/>
      <c r="AD122" s="38"/>
      <c r="AE122" s="38"/>
    </row>
    <row r="123" s="11" customFormat="1" ht="29.28" customHeight="1">
      <c r="A123" s="156"/>
      <c r="B123" s="157"/>
      <c r="C123" s="158" t="s">
        <v>191</v>
      </c>
      <c r="D123" s="159" t="s">
        <v>64</v>
      </c>
      <c r="E123" s="159" t="s">
        <v>60</v>
      </c>
      <c r="F123" s="159" t="s">
        <v>61</v>
      </c>
      <c r="G123" s="159" t="s">
        <v>192</v>
      </c>
      <c r="H123" s="159" t="s">
        <v>193</v>
      </c>
      <c r="I123" s="159" t="s">
        <v>194</v>
      </c>
      <c r="J123" s="159" t="s">
        <v>178</v>
      </c>
      <c r="K123" s="160" t="s">
        <v>195</v>
      </c>
      <c r="L123" s="161"/>
      <c r="M123" s="86" t="s">
        <v>1</v>
      </c>
      <c r="N123" s="87" t="s">
        <v>43</v>
      </c>
      <c r="O123" s="87" t="s">
        <v>196</v>
      </c>
      <c r="P123" s="87" t="s">
        <v>197</v>
      </c>
      <c r="Q123" s="87" t="s">
        <v>198</v>
      </c>
      <c r="R123" s="87" t="s">
        <v>199</v>
      </c>
      <c r="S123" s="87" t="s">
        <v>200</v>
      </c>
      <c r="T123" s="88" t="s">
        <v>201</v>
      </c>
      <c r="U123" s="156"/>
      <c r="V123" s="156"/>
      <c r="W123" s="156"/>
      <c r="X123" s="156"/>
      <c r="Y123" s="156"/>
      <c r="Z123" s="156"/>
      <c r="AA123" s="156"/>
      <c r="AB123" s="156"/>
      <c r="AC123" s="156"/>
      <c r="AD123" s="156"/>
      <c r="AE123" s="156"/>
    </row>
    <row r="124" s="2" customFormat="1" ht="22.8" customHeight="1">
      <c r="A124" s="38"/>
      <c r="B124" s="39"/>
      <c r="C124" s="93" t="s">
        <v>202</v>
      </c>
      <c r="D124" s="38"/>
      <c r="E124" s="38"/>
      <c r="F124" s="38"/>
      <c r="G124" s="38"/>
      <c r="H124" s="38"/>
      <c r="I124" s="38"/>
      <c r="J124" s="162">
        <f>BK124</f>
        <v>0</v>
      </c>
      <c r="K124" s="38"/>
      <c r="L124" s="39"/>
      <c r="M124" s="89"/>
      <c r="N124" s="73"/>
      <c r="O124" s="90"/>
      <c r="P124" s="163">
        <f>P125</f>
        <v>0</v>
      </c>
      <c r="Q124" s="90"/>
      <c r="R124" s="163">
        <f>R125</f>
        <v>14.162559999999999</v>
      </c>
      <c r="S124" s="90"/>
      <c r="T124" s="164">
        <f>T125</f>
        <v>0</v>
      </c>
      <c r="U124" s="38"/>
      <c r="V124" s="38"/>
      <c r="W124" s="38"/>
      <c r="X124" s="38"/>
      <c r="Y124" s="38"/>
      <c r="Z124" s="38"/>
      <c r="AA124" s="38"/>
      <c r="AB124" s="38"/>
      <c r="AC124" s="38"/>
      <c r="AD124" s="38"/>
      <c r="AE124" s="38"/>
      <c r="AT124" s="19" t="s">
        <v>78</v>
      </c>
      <c r="AU124" s="19" t="s">
        <v>180</v>
      </c>
      <c r="BK124" s="165">
        <f>BK125</f>
        <v>0</v>
      </c>
    </row>
    <row r="125" s="12" customFormat="1" ht="25.92" customHeight="1">
      <c r="A125" s="12"/>
      <c r="B125" s="166"/>
      <c r="C125" s="12"/>
      <c r="D125" s="167" t="s">
        <v>78</v>
      </c>
      <c r="E125" s="168" t="s">
        <v>203</v>
      </c>
      <c r="F125" s="168" t="s">
        <v>204</v>
      </c>
      <c r="G125" s="12"/>
      <c r="H125" s="12"/>
      <c r="I125" s="169"/>
      <c r="J125" s="170">
        <f>BK125</f>
        <v>0</v>
      </c>
      <c r="K125" s="12"/>
      <c r="L125" s="166"/>
      <c r="M125" s="171"/>
      <c r="N125" s="172"/>
      <c r="O125" s="172"/>
      <c r="P125" s="173">
        <f>P126+P155+P161</f>
        <v>0</v>
      </c>
      <c r="Q125" s="172"/>
      <c r="R125" s="173">
        <f>R126+R155+R161</f>
        <v>14.162559999999999</v>
      </c>
      <c r="S125" s="172"/>
      <c r="T125" s="174">
        <f>T126+T155+T161</f>
        <v>0</v>
      </c>
      <c r="U125" s="12"/>
      <c r="V125" s="12"/>
      <c r="W125" s="12"/>
      <c r="X125" s="12"/>
      <c r="Y125" s="12"/>
      <c r="Z125" s="12"/>
      <c r="AA125" s="12"/>
      <c r="AB125" s="12"/>
      <c r="AC125" s="12"/>
      <c r="AD125" s="12"/>
      <c r="AE125" s="12"/>
      <c r="AR125" s="167" t="s">
        <v>86</v>
      </c>
      <c r="AT125" s="175" t="s">
        <v>78</v>
      </c>
      <c r="AU125" s="175" t="s">
        <v>79</v>
      </c>
      <c r="AY125" s="167" t="s">
        <v>205</v>
      </c>
      <c r="BK125" s="176">
        <f>BK126+BK155+BK161</f>
        <v>0</v>
      </c>
    </row>
    <row r="126" s="12" customFormat="1" ht="22.8" customHeight="1">
      <c r="A126" s="12"/>
      <c r="B126" s="166"/>
      <c r="C126" s="12"/>
      <c r="D126" s="167" t="s">
        <v>78</v>
      </c>
      <c r="E126" s="177" t="s">
        <v>86</v>
      </c>
      <c r="F126" s="177" t="s">
        <v>206</v>
      </c>
      <c r="G126" s="12"/>
      <c r="H126" s="12"/>
      <c r="I126" s="169"/>
      <c r="J126" s="178">
        <f>BK126</f>
        <v>0</v>
      </c>
      <c r="K126" s="12"/>
      <c r="L126" s="166"/>
      <c r="M126" s="171"/>
      <c r="N126" s="172"/>
      <c r="O126" s="172"/>
      <c r="P126" s="173">
        <f>SUM(P127:P154)</f>
        <v>0</v>
      </c>
      <c r="Q126" s="172"/>
      <c r="R126" s="173">
        <f>SUM(R127:R154)</f>
        <v>0</v>
      </c>
      <c r="S126" s="172"/>
      <c r="T126" s="174">
        <f>SUM(T127:T154)</f>
        <v>0</v>
      </c>
      <c r="U126" s="12"/>
      <c r="V126" s="12"/>
      <c r="W126" s="12"/>
      <c r="X126" s="12"/>
      <c r="Y126" s="12"/>
      <c r="Z126" s="12"/>
      <c r="AA126" s="12"/>
      <c r="AB126" s="12"/>
      <c r="AC126" s="12"/>
      <c r="AD126" s="12"/>
      <c r="AE126" s="12"/>
      <c r="AR126" s="167" t="s">
        <v>86</v>
      </c>
      <c r="AT126" s="175" t="s">
        <v>78</v>
      </c>
      <c r="AU126" s="175" t="s">
        <v>86</v>
      </c>
      <c r="AY126" s="167" t="s">
        <v>205</v>
      </c>
      <c r="BK126" s="176">
        <f>SUM(BK127:BK154)</f>
        <v>0</v>
      </c>
    </row>
    <row r="127" s="2" customFormat="1" ht="24.15" customHeight="1">
      <c r="A127" s="38"/>
      <c r="B127" s="179"/>
      <c r="C127" s="180" t="s">
        <v>86</v>
      </c>
      <c r="D127" s="180" t="s">
        <v>207</v>
      </c>
      <c r="E127" s="181" t="s">
        <v>1250</v>
      </c>
      <c r="F127" s="182" t="s">
        <v>1251</v>
      </c>
      <c r="G127" s="183" t="s">
        <v>233</v>
      </c>
      <c r="H127" s="184">
        <v>15.359999999999999</v>
      </c>
      <c r="I127" s="185"/>
      <c r="J127" s="184">
        <f>ROUND(I127*H127,2)</f>
        <v>0</v>
      </c>
      <c r="K127" s="182" t="s">
        <v>234</v>
      </c>
      <c r="L127" s="39"/>
      <c r="M127" s="186" t="s">
        <v>1</v>
      </c>
      <c r="N127" s="187" t="s">
        <v>44</v>
      </c>
      <c r="O127" s="77"/>
      <c r="P127" s="188">
        <f>O127*H127</f>
        <v>0</v>
      </c>
      <c r="Q127" s="188">
        <v>0</v>
      </c>
      <c r="R127" s="188">
        <f>Q127*H127</f>
        <v>0</v>
      </c>
      <c r="S127" s="188">
        <v>0</v>
      </c>
      <c r="T127" s="189">
        <f>S127*H127</f>
        <v>0</v>
      </c>
      <c r="U127" s="38"/>
      <c r="V127" s="38"/>
      <c r="W127" s="38"/>
      <c r="X127" s="38"/>
      <c r="Y127" s="38"/>
      <c r="Z127" s="38"/>
      <c r="AA127" s="38"/>
      <c r="AB127" s="38"/>
      <c r="AC127" s="38"/>
      <c r="AD127" s="38"/>
      <c r="AE127" s="38"/>
      <c r="AR127" s="190" t="s">
        <v>212</v>
      </c>
      <c r="AT127" s="190" t="s">
        <v>207</v>
      </c>
      <c r="AU127" s="190" t="s">
        <v>88</v>
      </c>
      <c r="AY127" s="19" t="s">
        <v>205</v>
      </c>
      <c r="BE127" s="191">
        <f>IF(N127="základní",J127,0)</f>
        <v>0</v>
      </c>
      <c r="BF127" s="191">
        <f>IF(N127="snížená",J127,0)</f>
        <v>0</v>
      </c>
      <c r="BG127" s="191">
        <f>IF(N127="zákl. přenesená",J127,0)</f>
        <v>0</v>
      </c>
      <c r="BH127" s="191">
        <f>IF(N127="sníž. přenesená",J127,0)</f>
        <v>0</v>
      </c>
      <c r="BI127" s="191">
        <f>IF(N127="nulová",J127,0)</f>
        <v>0</v>
      </c>
      <c r="BJ127" s="19" t="s">
        <v>86</v>
      </c>
      <c r="BK127" s="191">
        <f>ROUND(I127*H127,2)</f>
        <v>0</v>
      </c>
      <c r="BL127" s="19" t="s">
        <v>212</v>
      </c>
      <c r="BM127" s="190" t="s">
        <v>1283</v>
      </c>
    </row>
    <row r="128" s="2" customFormat="1">
      <c r="A128" s="38"/>
      <c r="B128" s="39"/>
      <c r="C128" s="38"/>
      <c r="D128" s="192" t="s">
        <v>214</v>
      </c>
      <c r="E128" s="38"/>
      <c r="F128" s="193" t="s">
        <v>1253</v>
      </c>
      <c r="G128" s="38"/>
      <c r="H128" s="38"/>
      <c r="I128" s="194"/>
      <c r="J128" s="38"/>
      <c r="K128" s="38"/>
      <c r="L128" s="39"/>
      <c r="M128" s="195"/>
      <c r="N128" s="196"/>
      <c r="O128" s="77"/>
      <c r="P128" s="77"/>
      <c r="Q128" s="77"/>
      <c r="R128" s="77"/>
      <c r="S128" s="77"/>
      <c r="T128" s="78"/>
      <c r="U128" s="38"/>
      <c r="V128" s="38"/>
      <c r="W128" s="38"/>
      <c r="X128" s="38"/>
      <c r="Y128" s="38"/>
      <c r="Z128" s="38"/>
      <c r="AA128" s="38"/>
      <c r="AB128" s="38"/>
      <c r="AC128" s="38"/>
      <c r="AD128" s="38"/>
      <c r="AE128" s="38"/>
      <c r="AT128" s="19" t="s">
        <v>214</v>
      </c>
      <c r="AU128" s="19" t="s">
        <v>88</v>
      </c>
    </row>
    <row r="129" s="2" customFormat="1">
      <c r="A129" s="38"/>
      <c r="B129" s="39"/>
      <c r="C129" s="38"/>
      <c r="D129" s="192" t="s">
        <v>237</v>
      </c>
      <c r="E129" s="38"/>
      <c r="F129" s="197" t="s">
        <v>1254</v>
      </c>
      <c r="G129" s="38"/>
      <c r="H129" s="38"/>
      <c r="I129" s="194"/>
      <c r="J129" s="38"/>
      <c r="K129" s="38"/>
      <c r="L129" s="39"/>
      <c r="M129" s="195"/>
      <c r="N129" s="196"/>
      <c r="O129" s="77"/>
      <c r="P129" s="77"/>
      <c r="Q129" s="77"/>
      <c r="R129" s="77"/>
      <c r="S129" s="77"/>
      <c r="T129" s="78"/>
      <c r="U129" s="38"/>
      <c r="V129" s="38"/>
      <c r="W129" s="38"/>
      <c r="X129" s="38"/>
      <c r="Y129" s="38"/>
      <c r="Z129" s="38"/>
      <c r="AA129" s="38"/>
      <c r="AB129" s="38"/>
      <c r="AC129" s="38"/>
      <c r="AD129" s="38"/>
      <c r="AE129" s="38"/>
      <c r="AT129" s="19" t="s">
        <v>237</v>
      </c>
      <c r="AU129" s="19" t="s">
        <v>88</v>
      </c>
    </row>
    <row r="130" s="15" customFormat="1">
      <c r="A130" s="15"/>
      <c r="B130" s="223"/>
      <c r="C130" s="15"/>
      <c r="D130" s="192" t="s">
        <v>218</v>
      </c>
      <c r="E130" s="224" t="s">
        <v>1</v>
      </c>
      <c r="F130" s="225" t="s">
        <v>1255</v>
      </c>
      <c r="G130" s="15"/>
      <c r="H130" s="224" t="s">
        <v>1</v>
      </c>
      <c r="I130" s="226"/>
      <c r="J130" s="15"/>
      <c r="K130" s="15"/>
      <c r="L130" s="223"/>
      <c r="M130" s="227"/>
      <c r="N130" s="228"/>
      <c r="O130" s="228"/>
      <c r="P130" s="228"/>
      <c r="Q130" s="228"/>
      <c r="R130" s="228"/>
      <c r="S130" s="228"/>
      <c r="T130" s="229"/>
      <c r="U130" s="15"/>
      <c r="V130" s="15"/>
      <c r="W130" s="15"/>
      <c r="X130" s="15"/>
      <c r="Y130" s="15"/>
      <c r="Z130" s="15"/>
      <c r="AA130" s="15"/>
      <c r="AB130" s="15"/>
      <c r="AC130" s="15"/>
      <c r="AD130" s="15"/>
      <c r="AE130" s="15"/>
      <c r="AT130" s="224" t="s">
        <v>218</v>
      </c>
      <c r="AU130" s="224" t="s">
        <v>88</v>
      </c>
      <c r="AV130" s="15" t="s">
        <v>86</v>
      </c>
      <c r="AW130" s="15" t="s">
        <v>35</v>
      </c>
      <c r="AX130" s="15" t="s">
        <v>79</v>
      </c>
      <c r="AY130" s="224" t="s">
        <v>205</v>
      </c>
    </row>
    <row r="131" s="13" customFormat="1">
      <c r="A131" s="13"/>
      <c r="B131" s="198"/>
      <c r="C131" s="13"/>
      <c r="D131" s="192" t="s">
        <v>218</v>
      </c>
      <c r="E131" s="199" t="s">
        <v>1</v>
      </c>
      <c r="F131" s="200" t="s">
        <v>1284</v>
      </c>
      <c r="G131" s="13"/>
      <c r="H131" s="201">
        <v>15.359999999999999</v>
      </c>
      <c r="I131" s="202"/>
      <c r="J131" s="13"/>
      <c r="K131" s="13"/>
      <c r="L131" s="198"/>
      <c r="M131" s="203"/>
      <c r="N131" s="204"/>
      <c r="O131" s="204"/>
      <c r="P131" s="204"/>
      <c r="Q131" s="204"/>
      <c r="R131" s="204"/>
      <c r="S131" s="204"/>
      <c r="T131" s="205"/>
      <c r="U131" s="13"/>
      <c r="V131" s="13"/>
      <c r="W131" s="13"/>
      <c r="X131" s="13"/>
      <c r="Y131" s="13"/>
      <c r="Z131" s="13"/>
      <c r="AA131" s="13"/>
      <c r="AB131" s="13"/>
      <c r="AC131" s="13"/>
      <c r="AD131" s="13"/>
      <c r="AE131" s="13"/>
      <c r="AT131" s="199" t="s">
        <v>218</v>
      </c>
      <c r="AU131" s="199" t="s">
        <v>88</v>
      </c>
      <c r="AV131" s="13" t="s">
        <v>88</v>
      </c>
      <c r="AW131" s="13" t="s">
        <v>35</v>
      </c>
      <c r="AX131" s="13" t="s">
        <v>79</v>
      </c>
      <c r="AY131" s="199" t="s">
        <v>205</v>
      </c>
    </row>
    <row r="132" s="14" customFormat="1">
      <c r="A132" s="14"/>
      <c r="B132" s="206"/>
      <c r="C132" s="14"/>
      <c r="D132" s="192" t="s">
        <v>218</v>
      </c>
      <c r="E132" s="207" t="s">
        <v>1</v>
      </c>
      <c r="F132" s="208" t="s">
        <v>220</v>
      </c>
      <c r="G132" s="14"/>
      <c r="H132" s="209">
        <v>15.359999999999999</v>
      </c>
      <c r="I132" s="210"/>
      <c r="J132" s="14"/>
      <c r="K132" s="14"/>
      <c r="L132" s="206"/>
      <c r="M132" s="211"/>
      <c r="N132" s="212"/>
      <c r="O132" s="212"/>
      <c r="P132" s="212"/>
      <c r="Q132" s="212"/>
      <c r="R132" s="212"/>
      <c r="S132" s="212"/>
      <c r="T132" s="213"/>
      <c r="U132" s="14"/>
      <c r="V132" s="14"/>
      <c r="W132" s="14"/>
      <c r="X132" s="14"/>
      <c r="Y132" s="14"/>
      <c r="Z132" s="14"/>
      <c r="AA132" s="14"/>
      <c r="AB132" s="14"/>
      <c r="AC132" s="14"/>
      <c r="AD132" s="14"/>
      <c r="AE132" s="14"/>
      <c r="AT132" s="207" t="s">
        <v>218</v>
      </c>
      <c r="AU132" s="207" t="s">
        <v>88</v>
      </c>
      <c r="AV132" s="14" t="s">
        <v>212</v>
      </c>
      <c r="AW132" s="14" t="s">
        <v>35</v>
      </c>
      <c r="AX132" s="14" t="s">
        <v>86</v>
      </c>
      <c r="AY132" s="207" t="s">
        <v>205</v>
      </c>
    </row>
    <row r="133" s="2" customFormat="1" ht="24.15" customHeight="1">
      <c r="A133" s="38"/>
      <c r="B133" s="179"/>
      <c r="C133" s="180" t="s">
        <v>88</v>
      </c>
      <c r="D133" s="180" t="s">
        <v>207</v>
      </c>
      <c r="E133" s="181" t="s">
        <v>242</v>
      </c>
      <c r="F133" s="182" t="s">
        <v>243</v>
      </c>
      <c r="G133" s="183" t="s">
        <v>233</v>
      </c>
      <c r="H133" s="184">
        <v>19.199999999999999</v>
      </c>
      <c r="I133" s="185"/>
      <c r="J133" s="184">
        <f>ROUND(I133*H133,2)</f>
        <v>0</v>
      </c>
      <c r="K133" s="182" t="s">
        <v>234</v>
      </c>
      <c r="L133" s="39"/>
      <c r="M133" s="186" t="s">
        <v>1</v>
      </c>
      <c r="N133" s="187" t="s">
        <v>44</v>
      </c>
      <c r="O133" s="77"/>
      <c r="P133" s="188">
        <f>O133*H133</f>
        <v>0</v>
      </c>
      <c r="Q133" s="188">
        <v>0</v>
      </c>
      <c r="R133" s="188">
        <f>Q133*H133</f>
        <v>0</v>
      </c>
      <c r="S133" s="188">
        <v>0</v>
      </c>
      <c r="T133" s="189">
        <f>S133*H133</f>
        <v>0</v>
      </c>
      <c r="U133" s="38"/>
      <c r="V133" s="38"/>
      <c r="W133" s="38"/>
      <c r="X133" s="38"/>
      <c r="Y133" s="38"/>
      <c r="Z133" s="38"/>
      <c r="AA133" s="38"/>
      <c r="AB133" s="38"/>
      <c r="AC133" s="38"/>
      <c r="AD133" s="38"/>
      <c r="AE133" s="38"/>
      <c r="AR133" s="190" t="s">
        <v>212</v>
      </c>
      <c r="AT133" s="190" t="s">
        <v>207</v>
      </c>
      <c r="AU133" s="190" t="s">
        <v>88</v>
      </c>
      <c r="AY133" s="19" t="s">
        <v>205</v>
      </c>
      <c r="BE133" s="191">
        <f>IF(N133="základní",J133,0)</f>
        <v>0</v>
      </c>
      <c r="BF133" s="191">
        <f>IF(N133="snížená",J133,0)</f>
        <v>0</v>
      </c>
      <c r="BG133" s="191">
        <f>IF(N133="zákl. přenesená",J133,0)</f>
        <v>0</v>
      </c>
      <c r="BH133" s="191">
        <f>IF(N133="sníž. přenesená",J133,0)</f>
        <v>0</v>
      </c>
      <c r="BI133" s="191">
        <f>IF(N133="nulová",J133,0)</f>
        <v>0</v>
      </c>
      <c r="BJ133" s="19" t="s">
        <v>86</v>
      </c>
      <c r="BK133" s="191">
        <f>ROUND(I133*H133,2)</f>
        <v>0</v>
      </c>
      <c r="BL133" s="19" t="s">
        <v>212</v>
      </c>
      <c r="BM133" s="190" t="s">
        <v>1285</v>
      </c>
    </row>
    <row r="134" s="2" customFormat="1">
      <c r="A134" s="38"/>
      <c r="B134" s="39"/>
      <c r="C134" s="38"/>
      <c r="D134" s="192" t="s">
        <v>214</v>
      </c>
      <c r="E134" s="38"/>
      <c r="F134" s="193" t="s">
        <v>245</v>
      </c>
      <c r="G134" s="38"/>
      <c r="H134" s="38"/>
      <c r="I134" s="194"/>
      <c r="J134" s="38"/>
      <c r="K134" s="38"/>
      <c r="L134" s="39"/>
      <c r="M134" s="195"/>
      <c r="N134" s="196"/>
      <c r="O134" s="77"/>
      <c r="P134" s="77"/>
      <c r="Q134" s="77"/>
      <c r="R134" s="77"/>
      <c r="S134" s="77"/>
      <c r="T134" s="78"/>
      <c r="U134" s="38"/>
      <c r="V134" s="38"/>
      <c r="W134" s="38"/>
      <c r="X134" s="38"/>
      <c r="Y134" s="38"/>
      <c r="Z134" s="38"/>
      <c r="AA134" s="38"/>
      <c r="AB134" s="38"/>
      <c r="AC134" s="38"/>
      <c r="AD134" s="38"/>
      <c r="AE134" s="38"/>
      <c r="AT134" s="19" t="s">
        <v>214</v>
      </c>
      <c r="AU134" s="19" t="s">
        <v>88</v>
      </c>
    </row>
    <row r="135" s="2" customFormat="1">
      <c r="A135" s="38"/>
      <c r="B135" s="39"/>
      <c r="C135" s="38"/>
      <c r="D135" s="192" t="s">
        <v>237</v>
      </c>
      <c r="E135" s="38"/>
      <c r="F135" s="197" t="s">
        <v>246</v>
      </c>
      <c r="G135" s="38"/>
      <c r="H135" s="38"/>
      <c r="I135" s="194"/>
      <c r="J135" s="38"/>
      <c r="K135" s="38"/>
      <c r="L135" s="39"/>
      <c r="M135" s="195"/>
      <c r="N135" s="196"/>
      <c r="O135" s="77"/>
      <c r="P135" s="77"/>
      <c r="Q135" s="77"/>
      <c r="R135" s="77"/>
      <c r="S135" s="77"/>
      <c r="T135" s="78"/>
      <c r="U135" s="38"/>
      <c r="V135" s="38"/>
      <c r="W135" s="38"/>
      <c r="X135" s="38"/>
      <c r="Y135" s="38"/>
      <c r="Z135" s="38"/>
      <c r="AA135" s="38"/>
      <c r="AB135" s="38"/>
      <c r="AC135" s="38"/>
      <c r="AD135" s="38"/>
      <c r="AE135" s="38"/>
      <c r="AT135" s="19" t="s">
        <v>237</v>
      </c>
      <c r="AU135" s="19" t="s">
        <v>88</v>
      </c>
    </row>
    <row r="136" s="15" customFormat="1">
      <c r="A136" s="15"/>
      <c r="B136" s="223"/>
      <c r="C136" s="15"/>
      <c r="D136" s="192" t="s">
        <v>218</v>
      </c>
      <c r="E136" s="224" t="s">
        <v>1</v>
      </c>
      <c r="F136" s="225" t="s">
        <v>1258</v>
      </c>
      <c r="G136" s="15"/>
      <c r="H136" s="224" t="s">
        <v>1</v>
      </c>
      <c r="I136" s="226"/>
      <c r="J136" s="15"/>
      <c r="K136" s="15"/>
      <c r="L136" s="223"/>
      <c r="M136" s="227"/>
      <c r="N136" s="228"/>
      <c r="O136" s="228"/>
      <c r="P136" s="228"/>
      <c r="Q136" s="228"/>
      <c r="R136" s="228"/>
      <c r="S136" s="228"/>
      <c r="T136" s="229"/>
      <c r="U136" s="15"/>
      <c r="V136" s="15"/>
      <c r="W136" s="15"/>
      <c r="X136" s="15"/>
      <c r="Y136" s="15"/>
      <c r="Z136" s="15"/>
      <c r="AA136" s="15"/>
      <c r="AB136" s="15"/>
      <c r="AC136" s="15"/>
      <c r="AD136" s="15"/>
      <c r="AE136" s="15"/>
      <c r="AT136" s="224" t="s">
        <v>218</v>
      </c>
      <c r="AU136" s="224" t="s">
        <v>88</v>
      </c>
      <c r="AV136" s="15" t="s">
        <v>86</v>
      </c>
      <c r="AW136" s="15" t="s">
        <v>35</v>
      </c>
      <c r="AX136" s="15" t="s">
        <v>79</v>
      </c>
      <c r="AY136" s="224" t="s">
        <v>205</v>
      </c>
    </row>
    <row r="137" s="13" customFormat="1">
      <c r="A137" s="13"/>
      <c r="B137" s="198"/>
      <c r="C137" s="13"/>
      <c r="D137" s="192" t="s">
        <v>218</v>
      </c>
      <c r="E137" s="199" t="s">
        <v>1</v>
      </c>
      <c r="F137" s="200" t="s">
        <v>1286</v>
      </c>
      <c r="G137" s="13"/>
      <c r="H137" s="201">
        <v>19.199999999999999</v>
      </c>
      <c r="I137" s="202"/>
      <c r="J137" s="13"/>
      <c r="K137" s="13"/>
      <c r="L137" s="198"/>
      <c r="M137" s="203"/>
      <c r="N137" s="204"/>
      <c r="O137" s="204"/>
      <c r="P137" s="204"/>
      <c r="Q137" s="204"/>
      <c r="R137" s="204"/>
      <c r="S137" s="204"/>
      <c r="T137" s="205"/>
      <c r="U137" s="13"/>
      <c r="V137" s="13"/>
      <c r="W137" s="13"/>
      <c r="X137" s="13"/>
      <c r="Y137" s="13"/>
      <c r="Z137" s="13"/>
      <c r="AA137" s="13"/>
      <c r="AB137" s="13"/>
      <c r="AC137" s="13"/>
      <c r="AD137" s="13"/>
      <c r="AE137" s="13"/>
      <c r="AT137" s="199" t="s">
        <v>218</v>
      </c>
      <c r="AU137" s="199" t="s">
        <v>88</v>
      </c>
      <c r="AV137" s="13" t="s">
        <v>88</v>
      </c>
      <c r="AW137" s="13" t="s">
        <v>35</v>
      </c>
      <c r="AX137" s="13" t="s">
        <v>79</v>
      </c>
      <c r="AY137" s="199" t="s">
        <v>205</v>
      </c>
    </row>
    <row r="138" s="14" customFormat="1">
      <c r="A138" s="14"/>
      <c r="B138" s="206"/>
      <c r="C138" s="14"/>
      <c r="D138" s="192" t="s">
        <v>218</v>
      </c>
      <c r="E138" s="207" t="s">
        <v>1</v>
      </c>
      <c r="F138" s="208" t="s">
        <v>220</v>
      </c>
      <c r="G138" s="14"/>
      <c r="H138" s="209">
        <v>19.199999999999999</v>
      </c>
      <c r="I138" s="210"/>
      <c r="J138" s="14"/>
      <c r="K138" s="14"/>
      <c r="L138" s="206"/>
      <c r="M138" s="211"/>
      <c r="N138" s="212"/>
      <c r="O138" s="212"/>
      <c r="P138" s="212"/>
      <c r="Q138" s="212"/>
      <c r="R138" s="212"/>
      <c r="S138" s="212"/>
      <c r="T138" s="213"/>
      <c r="U138" s="14"/>
      <c r="V138" s="14"/>
      <c r="W138" s="14"/>
      <c r="X138" s="14"/>
      <c r="Y138" s="14"/>
      <c r="Z138" s="14"/>
      <c r="AA138" s="14"/>
      <c r="AB138" s="14"/>
      <c r="AC138" s="14"/>
      <c r="AD138" s="14"/>
      <c r="AE138" s="14"/>
      <c r="AT138" s="207" t="s">
        <v>218</v>
      </c>
      <c r="AU138" s="207" t="s">
        <v>88</v>
      </c>
      <c r="AV138" s="14" t="s">
        <v>212</v>
      </c>
      <c r="AW138" s="14" t="s">
        <v>35</v>
      </c>
      <c r="AX138" s="14" t="s">
        <v>86</v>
      </c>
      <c r="AY138" s="207" t="s">
        <v>205</v>
      </c>
    </row>
    <row r="139" s="2" customFormat="1" ht="24.15" customHeight="1">
      <c r="A139" s="38"/>
      <c r="B139" s="179"/>
      <c r="C139" s="180" t="s">
        <v>230</v>
      </c>
      <c r="D139" s="180" t="s">
        <v>207</v>
      </c>
      <c r="E139" s="181" t="s">
        <v>259</v>
      </c>
      <c r="F139" s="182" t="s">
        <v>260</v>
      </c>
      <c r="G139" s="183" t="s">
        <v>233</v>
      </c>
      <c r="H139" s="184">
        <v>5.7599999999999998</v>
      </c>
      <c r="I139" s="185"/>
      <c r="J139" s="184">
        <f>ROUND(I139*H139,2)</f>
        <v>0</v>
      </c>
      <c r="K139" s="182" t="s">
        <v>211</v>
      </c>
      <c r="L139" s="39"/>
      <c r="M139" s="186" t="s">
        <v>1</v>
      </c>
      <c r="N139" s="187" t="s">
        <v>44</v>
      </c>
      <c r="O139" s="77"/>
      <c r="P139" s="188">
        <f>O139*H139</f>
        <v>0</v>
      </c>
      <c r="Q139" s="188">
        <v>0</v>
      </c>
      <c r="R139" s="188">
        <f>Q139*H139</f>
        <v>0</v>
      </c>
      <c r="S139" s="188">
        <v>0</v>
      </c>
      <c r="T139" s="189">
        <f>S139*H139</f>
        <v>0</v>
      </c>
      <c r="U139" s="38"/>
      <c r="V139" s="38"/>
      <c r="W139" s="38"/>
      <c r="X139" s="38"/>
      <c r="Y139" s="38"/>
      <c r="Z139" s="38"/>
      <c r="AA139" s="38"/>
      <c r="AB139" s="38"/>
      <c r="AC139" s="38"/>
      <c r="AD139" s="38"/>
      <c r="AE139" s="38"/>
      <c r="AR139" s="190" t="s">
        <v>212</v>
      </c>
      <c r="AT139" s="190" t="s">
        <v>207</v>
      </c>
      <c r="AU139" s="190" t="s">
        <v>88</v>
      </c>
      <c r="AY139" s="19" t="s">
        <v>205</v>
      </c>
      <c r="BE139" s="191">
        <f>IF(N139="základní",J139,0)</f>
        <v>0</v>
      </c>
      <c r="BF139" s="191">
        <f>IF(N139="snížená",J139,0)</f>
        <v>0</v>
      </c>
      <c r="BG139" s="191">
        <f>IF(N139="zákl. přenesená",J139,0)</f>
        <v>0</v>
      </c>
      <c r="BH139" s="191">
        <f>IF(N139="sníž. přenesená",J139,0)</f>
        <v>0</v>
      </c>
      <c r="BI139" s="191">
        <f>IF(N139="nulová",J139,0)</f>
        <v>0</v>
      </c>
      <c r="BJ139" s="19" t="s">
        <v>86</v>
      </c>
      <c r="BK139" s="191">
        <f>ROUND(I139*H139,2)</f>
        <v>0</v>
      </c>
      <c r="BL139" s="19" t="s">
        <v>212</v>
      </c>
      <c r="BM139" s="190" t="s">
        <v>1287</v>
      </c>
    </row>
    <row r="140" s="13" customFormat="1">
      <c r="A140" s="13"/>
      <c r="B140" s="198"/>
      <c r="C140" s="13"/>
      <c r="D140" s="192" t="s">
        <v>218</v>
      </c>
      <c r="E140" s="199" t="s">
        <v>1</v>
      </c>
      <c r="F140" s="200" t="s">
        <v>1288</v>
      </c>
      <c r="G140" s="13"/>
      <c r="H140" s="201">
        <v>15.359999999999999</v>
      </c>
      <c r="I140" s="202"/>
      <c r="J140" s="13"/>
      <c r="K140" s="13"/>
      <c r="L140" s="198"/>
      <c r="M140" s="203"/>
      <c r="N140" s="204"/>
      <c r="O140" s="204"/>
      <c r="P140" s="204"/>
      <c r="Q140" s="204"/>
      <c r="R140" s="204"/>
      <c r="S140" s="204"/>
      <c r="T140" s="205"/>
      <c r="U140" s="13"/>
      <c r="V140" s="13"/>
      <c r="W140" s="13"/>
      <c r="X140" s="13"/>
      <c r="Y140" s="13"/>
      <c r="Z140" s="13"/>
      <c r="AA140" s="13"/>
      <c r="AB140" s="13"/>
      <c r="AC140" s="13"/>
      <c r="AD140" s="13"/>
      <c r="AE140" s="13"/>
      <c r="AT140" s="199" t="s">
        <v>218</v>
      </c>
      <c r="AU140" s="199" t="s">
        <v>88</v>
      </c>
      <c r="AV140" s="13" t="s">
        <v>88</v>
      </c>
      <c r="AW140" s="13" t="s">
        <v>35</v>
      </c>
      <c r="AX140" s="13" t="s">
        <v>79</v>
      </c>
      <c r="AY140" s="199" t="s">
        <v>205</v>
      </c>
    </row>
    <row r="141" s="13" customFormat="1">
      <c r="A141" s="13"/>
      <c r="B141" s="198"/>
      <c r="C141" s="13"/>
      <c r="D141" s="192" t="s">
        <v>218</v>
      </c>
      <c r="E141" s="199" t="s">
        <v>1</v>
      </c>
      <c r="F141" s="200" t="s">
        <v>1289</v>
      </c>
      <c r="G141" s="13"/>
      <c r="H141" s="201">
        <v>-9.5999999999999996</v>
      </c>
      <c r="I141" s="202"/>
      <c r="J141" s="13"/>
      <c r="K141" s="13"/>
      <c r="L141" s="198"/>
      <c r="M141" s="203"/>
      <c r="N141" s="204"/>
      <c r="O141" s="204"/>
      <c r="P141" s="204"/>
      <c r="Q141" s="204"/>
      <c r="R141" s="204"/>
      <c r="S141" s="204"/>
      <c r="T141" s="205"/>
      <c r="U141" s="13"/>
      <c r="V141" s="13"/>
      <c r="W141" s="13"/>
      <c r="X141" s="13"/>
      <c r="Y141" s="13"/>
      <c r="Z141" s="13"/>
      <c r="AA141" s="13"/>
      <c r="AB141" s="13"/>
      <c r="AC141" s="13"/>
      <c r="AD141" s="13"/>
      <c r="AE141" s="13"/>
      <c r="AT141" s="199" t="s">
        <v>218</v>
      </c>
      <c r="AU141" s="199" t="s">
        <v>88</v>
      </c>
      <c r="AV141" s="13" t="s">
        <v>88</v>
      </c>
      <c r="AW141" s="13" t="s">
        <v>35</v>
      </c>
      <c r="AX141" s="13" t="s">
        <v>79</v>
      </c>
      <c r="AY141" s="199" t="s">
        <v>205</v>
      </c>
    </row>
    <row r="142" s="14" customFormat="1">
      <c r="A142" s="14"/>
      <c r="B142" s="206"/>
      <c r="C142" s="14"/>
      <c r="D142" s="192" t="s">
        <v>218</v>
      </c>
      <c r="E142" s="207" t="s">
        <v>1</v>
      </c>
      <c r="F142" s="208" t="s">
        <v>220</v>
      </c>
      <c r="G142" s="14"/>
      <c r="H142" s="209">
        <v>5.7599999999999998</v>
      </c>
      <c r="I142" s="210"/>
      <c r="J142" s="14"/>
      <c r="K142" s="14"/>
      <c r="L142" s="206"/>
      <c r="M142" s="211"/>
      <c r="N142" s="212"/>
      <c r="O142" s="212"/>
      <c r="P142" s="212"/>
      <c r="Q142" s="212"/>
      <c r="R142" s="212"/>
      <c r="S142" s="212"/>
      <c r="T142" s="213"/>
      <c r="U142" s="14"/>
      <c r="V142" s="14"/>
      <c r="W142" s="14"/>
      <c r="X142" s="14"/>
      <c r="Y142" s="14"/>
      <c r="Z142" s="14"/>
      <c r="AA142" s="14"/>
      <c r="AB142" s="14"/>
      <c r="AC142" s="14"/>
      <c r="AD142" s="14"/>
      <c r="AE142" s="14"/>
      <c r="AT142" s="207" t="s">
        <v>218</v>
      </c>
      <c r="AU142" s="207" t="s">
        <v>88</v>
      </c>
      <c r="AV142" s="14" t="s">
        <v>212</v>
      </c>
      <c r="AW142" s="14" t="s">
        <v>35</v>
      </c>
      <c r="AX142" s="14" t="s">
        <v>86</v>
      </c>
      <c r="AY142" s="207" t="s">
        <v>205</v>
      </c>
    </row>
    <row r="143" s="2" customFormat="1" ht="21.75" customHeight="1">
      <c r="A143" s="38"/>
      <c r="B143" s="179"/>
      <c r="C143" s="180" t="s">
        <v>212</v>
      </c>
      <c r="D143" s="180" t="s">
        <v>207</v>
      </c>
      <c r="E143" s="181" t="s">
        <v>264</v>
      </c>
      <c r="F143" s="182" t="s">
        <v>265</v>
      </c>
      <c r="G143" s="183" t="s">
        <v>233</v>
      </c>
      <c r="H143" s="184">
        <v>9.5999999999999996</v>
      </c>
      <c r="I143" s="185"/>
      <c r="J143" s="184">
        <f>ROUND(I143*H143,2)</f>
        <v>0</v>
      </c>
      <c r="K143" s="182" t="s">
        <v>234</v>
      </c>
      <c r="L143" s="39"/>
      <c r="M143" s="186" t="s">
        <v>1</v>
      </c>
      <c r="N143" s="187" t="s">
        <v>44</v>
      </c>
      <c r="O143" s="77"/>
      <c r="P143" s="188">
        <f>O143*H143</f>
        <v>0</v>
      </c>
      <c r="Q143" s="188">
        <v>0</v>
      </c>
      <c r="R143" s="188">
        <f>Q143*H143</f>
        <v>0</v>
      </c>
      <c r="S143" s="188">
        <v>0</v>
      </c>
      <c r="T143" s="189">
        <f>S143*H143</f>
        <v>0</v>
      </c>
      <c r="U143" s="38"/>
      <c r="V143" s="38"/>
      <c r="W143" s="38"/>
      <c r="X143" s="38"/>
      <c r="Y143" s="38"/>
      <c r="Z143" s="38"/>
      <c r="AA143" s="38"/>
      <c r="AB143" s="38"/>
      <c r="AC143" s="38"/>
      <c r="AD143" s="38"/>
      <c r="AE143" s="38"/>
      <c r="AR143" s="190" t="s">
        <v>212</v>
      </c>
      <c r="AT143" s="190" t="s">
        <v>207</v>
      </c>
      <c r="AU143" s="190" t="s">
        <v>88</v>
      </c>
      <c r="AY143" s="19" t="s">
        <v>205</v>
      </c>
      <c r="BE143" s="191">
        <f>IF(N143="základní",J143,0)</f>
        <v>0</v>
      </c>
      <c r="BF143" s="191">
        <f>IF(N143="snížená",J143,0)</f>
        <v>0</v>
      </c>
      <c r="BG143" s="191">
        <f>IF(N143="zákl. přenesená",J143,0)</f>
        <v>0</v>
      </c>
      <c r="BH143" s="191">
        <f>IF(N143="sníž. přenesená",J143,0)</f>
        <v>0</v>
      </c>
      <c r="BI143" s="191">
        <f>IF(N143="nulová",J143,0)</f>
        <v>0</v>
      </c>
      <c r="BJ143" s="19" t="s">
        <v>86</v>
      </c>
      <c r="BK143" s="191">
        <f>ROUND(I143*H143,2)</f>
        <v>0</v>
      </c>
      <c r="BL143" s="19" t="s">
        <v>212</v>
      </c>
      <c r="BM143" s="190" t="s">
        <v>1290</v>
      </c>
    </row>
    <row r="144" s="2" customFormat="1">
      <c r="A144" s="38"/>
      <c r="B144" s="39"/>
      <c r="C144" s="38"/>
      <c r="D144" s="192" t="s">
        <v>214</v>
      </c>
      <c r="E144" s="38"/>
      <c r="F144" s="193" t="s">
        <v>267</v>
      </c>
      <c r="G144" s="38"/>
      <c r="H144" s="38"/>
      <c r="I144" s="194"/>
      <c r="J144" s="38"/>
      <c r="K144" s="38"/>
      <c r="L144" s="39"/>
      <c r="M144" s="195"/>
      <c r="N144" s="196"/>
      <c r="O144" s="77"/>
      <c r="P144" s="77"/>
      <c r="Q144" s="77"/>
      <c r="R144" s="77"/>
      <c r="S144" s="77"/>
      <c r="T144" s="78"/>
      <c r="U144" s="38"/>
      <c r="V144" s="38"/>
      <c r="W144" s="38"/>
      <c r="X144" s="38"/>
      <c r="Y144" s="38"/>
      <c r="Z144" s="38"/>
      <c r="AA144" s="38"/>
      <c r="AB144" s="38"/>
      <c r="AC144" s="38"/>
      <c r="AD144" s="38"/>
      <c r="AE144" s="38"/>
      <c r="AT144" s="19" t="s">
        <v>214</v>
      </c>
      <c r="AU144" s="19" t="s">
        <v>88</v>
      </c>
    </row>
    <row r="145" s="2" customFormat="1">
      <c r="A145" s="38"/>
      <c r="B145" s="39"/>
      <c r="C145" s="38"/>
      <c r="D145" s="192" t="s">
        <v>237</v>
      </c>
      <c r="E145" s="38"/>
      <c r="F145" s="197" t="s">
        <v>268</v>
      </c>
      <c r="G145" s="38"/>
      <c r="H145" s="38"/>
      <c r="I145" s="194"/>
      <c r="J145" s="38"/>
      <c r="K145" s="38"/>
      <c r="L145" s="39"/>
      <c r="M145" s="195"/>
      <c r="N145" s="196"/>
      <c r="O145" s="77"/>
      <c r="P145" s="77"/>
      <c r="Q145" s="77"/>
      <c r="R145" s="77"/>
      <c r="S145" s="77"/>
      <c r="T145" s="78"/>
      <c r="U145" s="38"/>
      <c r="V145" s="38"/>
      <c r="W145" s="38"/>
      <c r="X145" s="38"/>
      <c r="Y145" s="38"/>
      <c r="Z145" s="38"/>
      <c r="AA145" s="38"/>
      <c r="AB145" s="38"/>
      <c r="AC145" s="38"/>
      <c r="AD145" s="38"/>
      <c r="AE145" s="38"/>
      <c r="AT145" s="19" t="s">
        <v>237</v>
      </c>
      <c r="AU145" s="19" t="s">
        <v>88</v>
      </c>
    </row>
    <row r="146" s="15" customFormat="1">
      <c r="A146" s="15"/>
      <c r="B146" s="223"/>
      <c r="C146" s="15"/>
      <c r="D146" s="192" t="s">
        <v>218</v>
      </c>
      <c r="E146" s="224" t="s">
        <v>1</v>
      </c>
      <c r="F146" s="225" t="s">
        <v>570</v>
      </c>
      <c r="G146" s="15"/>
      <c r="H146" s="224" t="s">
        <v>1</v>
      </c>
      <c r="I146" s="226"/>
      <c r="J146" s="15"/>
      <c r="K146" s="15"/>
      <c r="L146" s="223"/>
      <c r="M146" s="227"/>
      <c r="N146" s="228"/>
      <c r="O146" s="228"/>
      <c r="P146" s="228"/>
      <c r="Q146" s="228"/>
      <c r="R146" s="228"/>
      <c r="S146" s="228"/>
      <c r="T146" s="229"/>
      <c r="U146" s="15"/>
      <c r="V146" s="15"/>
      <c r="W146" s="15"/>
      <c r="X146" s="15"/>
      <c r="Y146" s="15"/>
      <c r="Z146" s="15"/>
      <c r="AA146" s="15"/>
      <c r="AB146" s="15"/>
      <c r="AC146" s="15"/>
      <c r="AD146" s="15"/>
      <c r="AE146" s="15"/>
      <c r="AT146" s="224" t="s">
        <v>218</v>
      </c>
      <c r="AU146" s="224" t="s">
        <v>88</v>
      </c>
      <c r="AV146" s="15" t="s">
        <v>86</v>
      </c>
      <c r="AW146" s="15" t="s">
        <v>35</v>
      </c>
      <c r="AX146" s="15" t="s">
        <v>79</v>
      </c>
      <c r="AY146" s="224" t="s">
        <v>205</v>
      </c>
    </row>
    <row r="147" s="13" customFormat="1">
      <c r="A147" s="13"/>
      <c r="B147" s="198"/>
      <c r="C147" s="13"/>
      <c r="D147" s="192" t="s">
        <v>218</v>
      </c>
      <c r="E147" s="199" t="s">
        <v>1</v>
      </c>
      <c r="F147" s="200" t="s">
        <v>1291</v>
      </c>
      <c r="G147" s="13"/>
      <c r="H147" s="201">
        <v>9.5999999999999996</v>
      </c>
      <c r="I147" s="202"/>
      <c r="J147" s="13"/>
      <c r="K147" s="13"/>
      <c r="L147" s="198"/>
      <c r="M147" s="203"/>
      <c r="N147" s="204"/>
      <c r="O147" s="204"/>
      <c r="P147" s="204"/>
      <c r="Q147" s="204"/>
      <c r="R147" s="204"/>
      <c r="S147" s="204"/>
      <c r="T147" s="205"/>
      <c r="U147" s="13"/>
      <c r="V147" s="13"/>
      <c r="W147" s="13"/>
      <c r="X147" s="13"/>
      <c r="Y147" s="13"/>
      <c r="Z147" s="13"/>
      <c r="AA147" s="13"/>
      <c r="AB147" s="13"/>
      <c r="AC147" s="13"/>
      <c r="AD147" s="13"/>
      <c r="AE147" s="13"/>
      <c r="AT147" s="199" t="s">
        <v>218</v>
      </c>
      <c r="AU147" s="199" t="s">
        <v>88</v>
      </c>
      <c r="AV147" s="13" t="s">
        <v>88</v>
      </c>
      <c r="AW147" s="13" t="s">
        <v>35</v>
      </c>
      <c r="AX147" s="13" t="s">
        <v>79</v>
      </c>
      <c r="AY147" s="199" t="s">
        <v>205</v>
      </c>
    </row>
    <row r="148" s="14" customFormat="1">
      <c r="A148" s="14"/>
      <c r="B148" s="206"/>
      <c r="C148" s="14"/>
      <c r="D148" s="192" t="s">
        <v>218</v>
      </c>
      <c r="E148" s="207" t="s">
        <v>1</v>
      </c>
      <c r="F148" s="208" t="s">
        <v>220</v>
      </c>
      <c r="G148" s="14"/>
      <c r="H148" s="209">
        <v>9.5999999999999996</v>
      </c>
      <c r="I148" s="210"/>
      <c r="J148" s="14"/>
      <c r="K148" s="14"/>
      <c r="L148" s="206"/>
      <c r="M148" s="211"/>
      <c r="N148" s="212"/>
      <c r="O148" s="212"/>
      <c r="P148" s="212"/>
      <c r="Q148" s="212"/>
      <c r="R148" s="212"/>
      <c r="S148" s="212"/>
      <c r="T148" s="213"/>
      <c r="U148" s="14"/>
      <c r="V148" s="14"/>
      <c r="W148" s="14"/>
      <c r="X148" s="14"/>
      <c r="Y148" s="14"/>
      <c r="Z148" s="14"/>
      <c r="AA148" s="14"/>
      <c r="AB148" s="14"/>
      <c r="AC148" s="14"/>
      <c r="AD148" s="14"/>
      <c r="AE148" s="14"/>
      <c r="AT148" s="207" t="s">
        <v>218</v>
      </c>
      <c r="AU148" s="207" t="s">
        <v>88</v>
      </c>
      <c r="AV148" s="14" t="s">
        <v>212</v>
      </c>
      <c r="AW148" s="14" t="s">
        <v>35</v>
      </c>
      <c r="AX148" s="14" t="s">
        <v>86</v>
      </c>
      <c r="AY148" s="207" t="s">
        <v>205</v>
      </c>
    </row>
    <row r="149" s="2" customFormat="1" ht="24.15" customHeight="1">
      <c r="A149" s="38"/>
      <c r="B149" s="179"/>
      <c r="C149" s="180" t="s">
        <v>258</v>
      </c>
      <c r="D149" s="180" t="s">
        <v>207</v>
      </c>
      <c r="E149" s="181" t="s">
        <v>576</v>
      </c>
      <c r="F149" s="182" t="s">
        <v>577</v>
      </c>
      <c r="G149" s="183" t="s">
        <v>233</v>
      </c>
      <c r="H149" s="184">
        <v>9.5999999999999996</v>
      </c>
      <c r="I149" s="185"/>
      <c r="J149" s="184">
        <f>ROUND(I149*H149,2)</f>
        <v>0</v>
      </c>
      <c r="K149" s="182" t="s">
        <v>234</v>
      </c>
      <c r="L149" s="39"/>
      <c r="M149" s="186" t="s">
        <v>1</v>
      </c>
      <c r="N149" s="187" t="s">
        <v>44</v>
      </c>
      <c r="O149" s="77"/>
      <c r="P149" s="188">
        <f>O149*H149</f>
        <v>0</v>
      </c>
      <c r="Q149" s="188">
        <v>0</v>
      </c>
      <c r="R149" s="188">
        <f>Q149*H149</f>
        <v>0</v>
      </c>
      <c r="S149" s="188">
        <v>0</v>
      </c>
      <c r="T149" s="189">
        <f>S149*H149</f>
        <v>0</v>
      </c>
      <c r="U149" s="38"/>
      <c r="V149" s="38"/>
      <c r="W149" s="38"/>
      <c r="X149" s="38"/>
      <c r="Y149" s="38"/>
      <c r="Z149" s="38"/>
      <c r="AA149" s="38"/>
      <c r="AB149" s="38"/>
      <c r="AC149" s="38"/>
      <c r="AD149" s="38"/>
      <c r="AE149" s="38"/>
      <c r="AR149" s="190" t="s">
        <v>212</v>
      </c>
      <c r="AT149" s="190" t="s">
        <v>207</v>
      </c>
      <c r="AU149" s="190" t="s">
        <v>88</v>
      </c>
      <c r="AY149" s="19" t="s">
        <v>205</v>
      </c>
      <c r="BE149" s="191">
        <f>IF(N149="základní",J149,0)</f>
        <v>0</v>
      </c>
      <c r="BF149" s="191">
        <f>IF(N149="snížená",J149,0)</f>
        <v>0</v>
      </c>
      <c r="BG149" s="191">
        <f>IF(N149="zákl. přenesená",J149,0)</f>
        <v>0</v>
      </c>
      <c r="BH149" s="191">
        <f>IF(N149="sníž. přenesená",J149,0)</f>
        <v>0</v>
      </c>
      <c r="BI149" s="191">
        <f>IF(N149="nulová",J149,0)</f>
        <v>0</v>
      </c>
      <c r="BJ149" s="19" t="s">
        <v>86</v>
      </c>
      <c r="BK149" s="191">
        <f>ROUND(I149*H149,2)</f>
        <v>0</v>
      </c>
      <c r="BL149" s="19" t="s">
        <v>212</v>
      </c>
      <c r="BM149" s="190" t="s">
        <v>1292</v>
      </c>
    </row>
    <row r="150" s="2" customFormat="1">
      <c r="A150" s="38"/>
      <c r="B150" s="39"/>
      <c r="C150" s="38"/>
      <c r="D150" s="192" t="s">
        <v>214</v>
      </c>
      <c r="E150" s="38"/>
      <c r="F150" s="193" t="s">
        <v>579</v>
      </c>
      <c r="G150" s="38"/>
      <c r="H150" s="38"/>
      <c r="I150" s="194"/>
      <c r="J150" s="38"/>
      <c r="K150" s="38"/>
      <c r="L150" s="39"/>
      <c r="M150" s="195"/>
      <c r="N150" s="196"/>
      <c r="O150" s="77"/>
      <c r="P150" s="77"/>
      <c r="Q150" s="77"/>
      <c r="R150" s="77"/>
      <c r="S150" s="77"/>
      <c r="T150" s="78"/>
      <c r="U150" s="38"/>
      <c r="V150" s="38"/>
      <c r="W150" s="38"/>
      <c r="X150" s="38"/>
      <c r="Y150" s="38"/>
      <c r="Z150" s="38"/>
      <c r="AA150" s="38"/>
      <c r="AB150" s="38"/>
      <c r="AC150" s="38"/>
      <c r="AD150" s="38"/>
      <c r="AE150" s="38"/>
      <c r="AT150" s="19" t="s">
        <v>214</v>
      </c>
      <c r="AU150" s="19" t="s">
        <v>88</v>
      </c>
    </row>
    <row r="151" s="2" customFormat="1">
      <c r="A151" s="38"/>
      <c r="B151" s="39"/>
      <c r="C151" s="38"/>
      <c r="D151" s="192" t="s">
        <v>237</v>
      </c>
      <c r="E151" s="38"/>
      <c r="F151" s="197" t="s">
        <v>580</v>
      </c>
      <c r="G151" s="38"/>
      <c r="H151" s="38"/>
      <c r="I151" s="194"/>
      <c r="J151" s="38"/>
      <c r="K151" s="38"/>
      <c r="L151" s="39"/>
      <c r="M151" s="195"/>
      <c r="N151" s="196"/>
      <c r="O151" s="77"/>
      <c r="P151" s="77"/>
      <c r="Q151" s="77"/>
      <c r="R151" s="77"/>
      <c r="S151" s="77"/>
      <c r="T151" s="78"/>
      <c r="U151" s="38"/>
      <c r="V151" s="38"/>
      <c r="W151" s="38"/>
      <c r="X151" s="38"/>
      <c r="Y151" s="38"/>
      <c r="Z151" s="38"/>
      <c r="AA151" s="38"/>
      <c r="AB151" s="38"/>
      <c r="AC151" s="38"/>
      <c r="AD151" s="38"/>
      <c r="AE151" s="38"/>
      <c r="AT151" s="19" t="s">
        <v>237</v>
      </c>
      <c r="AU151" s="19" t="s">
        <v>88</v>
      </c>
    </row>
    <row r="152" s="15" customFormat="1">
      <c r="A152" s="15"/>
      <c r="B152" s="223"/>
      <c r="C152" s="15"/>
      <c r="D152" s="192" t="s">
        <v>218</v>
      </c>
      <c r="E152" s="224" t="s">
        <v>1</v>
      </c>
      <c r="F152" s="225" t="s">
        <v>680</v>
      </c>
      <c r="G152" s="15"/>
      <c r="H152" s="224" t="s">
        <v>1</v>
      </c>
      <c r="I152" s="226"/>
      <c r="J152" s="15"/>
      <c r="K152" s="15"/>
      <c r="L152" s="223"/>
      <c r="M152" s="227"/>
      <c r="N152" s="228"/>
      <c r="O152" s="228"/>
      <c r="P152" s="228"/>
      <c r="Q152" s="228"/>
      <c r="R152" s="228"/>
      <c r="S152" s="228"/>
      <c r="T152" s="229"/>
      <c r="U152" s="15"/>
      <c r="V152" s="15"/>
      <c r="W152" s="15"/>
      <c r="X152" s="15"/>
      <c r="Y152" s="15"/>
      <c r="Z152" s="15"/>
      <c r="AA152" s="15"/>
      <c r="AB152" s="15"/>
      <c r="AC152" s="15"/>
      <c r="AD152" s="15"/>
      <c r="AE152" s="15"/>
      <c r="AT152" s="224" t="s">
        <v>218</v>
      </c>
      <c r="AU152" s="224" t="s">
        <v>88</v>
      </c>
      <c r="AV152" s="15" t="s">
        <v>86</v>
      </c>
      <c r="AW152" s="15" t="s">
        <v>35</v>
      </c>
      <c r="AX152" s="15" t="s">
        <v>79</v>
      </c>
      <c r="AY152" s="224" t="s">
        <v>205</v>
      </c>
    </row>
    <row r="153" s="13" customFormat="1">
      <c r="A153" s="13"/>
      <c r="B153" s="198"/>
      <c r="C153" s="13"/>
      <c r="D153" s="192" t="s">
        <v>218</v>
      </c>
      <c r="E153" s="199" t="s">
        <v>1</v>
      </c>
      <c r="F153" s="200" t="s">
        <v>1293</v>
      </c>
      <c r="G153" s="13"/>
      <c r="H153" s="201">
        <v>9.5999999999999996</v>
      </c>
      <c r="I153" s="202"/>
      <c r="J153" s="13"/>
      <c r="K153" s="13"/>
      <c r="L153" s="198"/>
      <c r="M153" s="203"/>
      <c r="N153" s="204"/>
      <c r="O153" s="204"/>
      <c r="P153" s="204"/>
      <c r="Q153" s="204"/>
      <c r="R153" s="204"/>
      <c r="S153" s="204"/>
      <c r="T153" s="205"/>
      <c r="U153" s="13"/>
      <c r="V153" s="13"/>
      <c r="W153" s="13"/>
      <c r="X153" s="13"/>
      <c r="Y153" s="13"/>
      <c r="Z153" s="13"/>
      <c r="AA153" s="13"/>
      <c r="AB153" s="13"/>
      <c r="AC153" s="13"/>
      <c r="AD153" s="13"/>
      <c r="AE153" s="13"/>
      <c r="AT153" s="199" t="s">
        <v>218</v>
      </c>
      <c r="AU153" s="199" t="s">
        <v>88</v>
      </c>
      <c r="AV153" s="13" t="s">
        <v>88</v>
      </c>
      <c r="AW153" s="13" t="s">
        <v>35</v>
      </c>
      <c r="AX153" s="13" t="s">
        <v>79</v>
      </c>
      <c r="AY153" s="199" t="s">
        <v>205</v>
      </c>
    </row>
    <row r="154" s="14" customFormat="1">
      <c r="A154" s="14"/>
      <c r="B154" s="206"/>
      <c r="C154" s="14"/>
      <c r="D154" s="192" t="s">
        <v>218</v>
      </c>
      <c r="E154" s="207" t="s">
        <v>1</v>
      </c>
      <c r="F154" s="208" t="s">
        <v>220</v>
      </c>
      <c r="G154" s="14"/>
      <c r="H154" s="209">
        <v>9.5999999999999996</v>
      </c>
      <c r="I154" s="210"/>
      <c r="J154" s="14"/>
      <c r="K154" s="14"/>
      <c r="L154" s="206"/>
      <c r="M154" s="211"/>
      <c r="N154" s="212"/>
      <c r="O154" s="212"/>
      <c r="P154" s="212"/>
      <c r="Q154" s="212"/>
      <c r="R154" s="212"/>
      <c r="S154" s="212"/>
      <c r="T154" s="213"/>
      <c r="U154" s="14"/>
      <c r="V154" s="14"/>
      <c r="W154" s="14"/>
      <c r="X154" s="14"/>
      <c r="Y154" s="14"/>
      <c r="Z154" s="14"/>
      <c r="AA154" s="14"/>
      <c r="AB154" s="14"/>
      <c r="AC154" s="14"/>
      <c r="AD154" s="14"/>
      <c r="AE154" s="14"/>
      <c r="AT154" s="207" t="s">
        <v>218</v>
      </c>
      <c r="AU154" s="207" t="s">
        <v>88</v>
      </c>
      <c r="AV154" s="14" t="s">
        <v>212</v>
      </c>
      <c r="AW154" s="14" t="s">
        <v>35</v>
      </c>
      <c r="AX154" s="14" t="s">
        <v>86</v>
      </c>
      <c r="AY154" s="207" t="s">
        <v>205</v>
      </c>
    </row>
    <row r="155" s="12" customFormat="1" ht="22.8" customHeight="1">
      <c r="A155" s="12"/>
      <c r="B155" s="166"/>
      <c r="C155" s="12"/>
      <c r="D155" s="167" t="s">
        <v>78</v>
      </c>
      <c r="E155" s="177" t="s">
        <v>88</v>
      </c>
      <c r="F155" s="177" t="s">
        <v>333</v>
      </c>
      <c r="G155" s="12"/>
      <c r="H155" s="12"/>
      <c r="I155" s="169"/>
      <c r="J155" s="178">
        <f>BK155</f>
        <v>0</v>
      </c>
      <c r="K155" s="12"/>
      <c r="L155" s="166"/>
      <c r="M155" s="171"/>
      <c r="N155" s="172"/>
      <c r="O155" s="172"/>
      <c r="P155" s="173">
        <f>SUM(P156:P160)</f>
        <v>0</v>
      </c>
      <c r="Q155" s="172"/>
      <c r="R155" s="173">
        <f>SUM(R156:R160)</f>
        <v>14.162559999999999</v>
      </c>
      <c r="S155" s="172"/>
      <c r="T155" s="174">
        <f>SUM(T156:T160)</f>
        <v>0</v>
      </c>
      <c r="U155" s="12"/>
      <c r="V155" s="12"/>
      <c r="W155" s="12"/>
      <c r="X155" s="12"/>
      <c r="Y155" s="12"/>
      <c r="Z155" s="12"/>
      <c r="AA155" s="12"/>
      <c r="AB155" s="12"/>
      <c r="AC155" s="12"/>
      <c r="AD155" s="12"/>
      <c r="AE155" s="12"/>
      <c r="AR155" s="167" t="s">
        <v>86</v>
      </c>
      <c r="AT155" s="175" t="s">
        <v>78</v>
      </c>
      <c r="AU155" s="175" t="s">
        <v>86</v>
      </c>
      <c r="AY155" s="167" t="s">
        <v>205</v>
      </c>
      <c r="BK155" s="176">
        <f>SUM(BK156:BK160)</f>
        <v>0</v>
      </c>
    </row>
    <row r="156" s="2" customFormat="1" ht="33" customHeight="1">
      <c r="A156" s="38"/>
      <c r="B156" s="179"/>
      <c r="C156" s="180" t="s">
        <v>263</v>
      </c>
      <c r="D156" s="180" t="s">
        <v>207</v>
      </c>
      <c r="E156" s="181" t="s">
        <v>1267</v>
      </c>
      <c r="F156" s="182" t="s">
        <v>1268</v>
      </c>
      <c r="G156" s="183" t="s">
        <v>371</v>
      </c>
      <c r="H156" s="184">
        <v>64</v>
      </c>
      <c r="I156" s="185"/>
      <c r="J156" s="184">
        <f>ROUND(I156*H156,2)</f>
        <v>0</v>
      </c>
      <c r="K156" s="182" t="s">
        <v>211</v>
      </c>
      <c r="L156" s="39"/>
      <c r="M156" s="186" t="s">
        <v>1</v>
      </c>
      <c r="N156" s="187" t="s">
        <v>44</v>
      </c>
      <c r="O156" s="77"/>
      <c r="P156" s="188">
        <f>O156*H156</f>
        <v>0</v>
      </c>
      <c r="Q156" s="188">
        <v>0.22128999999999999</v>
      </c>
      <c r="R156" s="188">
        <f>Q156*H156</f>
        <v>14.162559999999999</v>
      </c>
      <c r="S156" s="188">
        <v>0</v>
      </c>
      <c r="T156" s="189">
        <f>S156*H156</f>
        <v>0</v>
      </c>
      <c r="U156" s="38"/>
      <c r="V156" s="38"/>
      <c r="W156" s="38"/>
      <c r="X156" s="38"/>
      <c r="Y156" s="38"/>
      <c r="Z156" s="38"/>
      <c r="AA156" s="38"/>
      <c r="AB156" s="38"/>
      <c r="AC156" s="38"/>
      <c r="AD156" s="38"/>
      <c r="AE156" s="38"/>
      <c r="AR156" s="190" t="s">
        <v>212</v>
      </c>
      <c r="AT156" s="190" t="s">
        <v>207</v>
      </c>
      <c r="AU156" s="190" t="s">
        <v>88</v>
      </c>
      <c r="AY156" s="19" t="s">
        <v>205</v>
      </c>
      <c r="BE156" s="191">
        <f>IF(N156="základní",J156,0)</f>
        <v>0</v>
      </c>
      <c r="BF156" s="191">
        <f>IF(N156="snížená",J156,0)</f>
        <v>0</v>
      </c>
      <c r="BG156" s="191">
        <f>IF(N156="zákl. přenesená",J156,0)</f>
        <v>0</v>
      </c>
      <c r="BH156" s="191">
        <f>IF(N156="sníž. přenesená",J156,0)</f>
        <v>0</v>
      </c>
      <c r="BI156" s="191">
        <f>IF(N156="nulová",J156,0)</f>
        <v>0</v>
      </c>
      <c r="BJ156" s="19" t="s">
        <v>86</v>
      </c>
      <c r="BK156" s="191">
        <f>ROUND(I156*H156,2)</f>
        <v>0</v>
      </c>
      <c r="BL156" s="19" t="s">
        <v>212</v>
      </c>
      <c r="BM156" s="190" t="s">
        <v>1294</v>
      </c>
    </row>
    <row r="157" s="2" customFormat="1">
      <c r="A157" s="38"/>
      <c r="B157" s="39"/>
      <c r="C157" s="38"/>
      <c r="D157" s="192" t="s">
        <v>214</v>
      </c>
      <c r="E157" s="38"/>
      <c r="F157" s="193" t="s">
        <v>1268</v>
      </c>
      <c r="G157" s="38"/>
      <c r="H157" s="38"/>
      <c r="I157" s="194"/>
      <c r="J157" s="38"/>
      <c r="K157" s="38"/>
      <c r="L157" s="39"/>
      <c r="M157" s="195"/>
      <c r="N157" s="196"/>
      <c r="O157" s="77"/>
      <c r="P157" s="77"/>
      <c r="Q157" s="77"/>
      <c r="R157" s="77"/>
      <c r="S157" s="77"/>
      <c r="T157" s="78"/>
      <c r="U157" s="38"/>
      <c r="V157" s="38"/>
      <c r="W157" s="38"/>
      <c r="X157" s="38"/>
      <c r="Y157" s="38"/>
      <c r="Z157" s="38"/>
      <c r="AA157" s="38"/>
      <c r="AB157" s="38"/>
      <c r="AC157" s="38"/>
      <c r="AD157" s="38"/>
      <c r="AE157" s="38"/>
      <c r="AT157" s="19" t="s">
        <v>214</v>
      </c>
      <c r="AU157" s="19" t="s">
        <v>88</v>
      </c>
    </row>
    <row r="158" s="15" customFormat="1">
      <c r="A158" s="15"/>
      <c r="B158" s="223"/>
      <c r="C158" s="15"/>
      <c r="D158" s="192" t="s">
        <v>218</v>
      </c>
      <c r="E158" s="224" t="s">
        <v>1</v>
      </c>
      <c r="F158" s="225" t="s">
        <v>1279</v>
      </c>
      <c r="G158" s="15"/>
      <c r="H158" s="224" t="s">
        <v>1</v>
      </c>
      <c r="I158" s="226"/>
      <c r="J158" s="15"/>
      <c r="K158" s="15"/>
      <c r="L158" s="223"/>
      <c r="M158" s="227"/>
      <c r="N158" s="228"/>
      <c r="O158" s="228"/>
      <c r="P158" s="228"/>
      <c r="Q158" s="228"/>
      <c r="R158" s="228"/>
      <c r="S158" s="228"/>
      <c r="T158" s="229"/>
      <c r="U158" s="15"/>
      <c r="V158" s="15"/>
      <c r="W158" s="15"/>
      <c r="X158" s="15"/>
      <c r="Y158" s="15"/>
      <c r="Z158" s="15"/>
      <c r="AA158" s="15"/>
      <c r="AB158" s="15"/>
      <c r="AC158" s="15"/>
      <c r="AD158" s="15"/>
      <c r="AE158" s="15"/>
      <c r="AT158" s="224" t="s">
        <v>218</v>
      </c>
      <c r="AU158" s="224" t="s">
        <v>88</v>
      </c>
      <c r="AV158" s="15" t="s">
        <v>86</v>
      </c>
      <c r="AW158" s="15" t="s">
        <v>35</v>
      </c>
      <c r="AX158" s="15" t="s">
        <v>79</v>
      </c>
      <c r="AY158" s="224" t="s">
        <v>205</v>
      </c>
    </row>
    <row r="159" s="13" customFormat="1">
      <c r="A159" s="13"/>
      <c r="B159" s="198"/>
      <c r="C159" s="13"/>
      <c r="D159" s="192" t="s">
        <v>218</v>
      </c>
      <c r="E159" s="199" t="s">
        <v>1</v>
      </c>
      <c r="F159" s="200" t="s">
        <v>1295</v>
      </c>
      <c r="G159" s="13"/>
      <c r="H159" s="201">
        <v>64</v>
      </c>
      <c r="I159" s="202"/>
      <c r="J159" s="13"/>
      <c r="K159" s="13"/>
      <c r="L159" s="198"/>
      <c r="M159" s="203"/>
      <c r="N159" s="204"/>
      <c r="O159" s="204"/>
      <c r="P159" s="204"/>
      <c r="Q159" s="204"/>
      <c r="R159" s="204"/>
      <c r="S159" s="204"/>
      <c r="T159" s="205"/>
      <c r="U159" s="13"/>
      <c r="V159" s="13"/>
      <c r="W159" s="13"/>
      <c r="X159" s="13"/>
      <c r="Y159" s="13"/>
      <c r="Z159" s="13"/>
      <c r="AA159" s="13"/>
      <c r="AB159" s="13"/>
      <c r="AC159" s="13"/>
      <c r="AD159" s="13"/>
      <c r="AE159" s="13"/>
      <c r="AT159" s="199" t="s">
        <v>218</v>
      </c>
      <c r="AU159" s="199" t="s">
        <v>88</v>
      </c>
      <c r="AV159" s="13" t="s">
        <v>88</v>
      </c>
      <c r="AW159" s="13" t="s">
        <v>35</v>
      </c>
      <c r="AX159" s="13" t="s">
        <v>79</v>
      </c>
      <c r="AY159" s="199" t="s">
        <v>205</v>
      </c>
    </row>
    <row r="160" s="14" customFormat="1">
      <c r="A160" s="14"/>
      <c r="B160" s="206"/>
      <c r="C160" s="14"/>
      <c r="D160" s="192" t="s">
        <v>218</v>
      </c>
      <c r="E160" s="207" t="s">
        <v>1</v>
      </c>
      <c r="F160" s="208" t="s">
        <v>220</v>
      </c>
      <c r="G160" s="14"/>
      <c r="H160" s="209">
        <v>64</v>
      </c>
      <c r="I160" s="210"/>
      <c r="J160" s="14"/>
      <c r="K160" s="14"/>
      <c r="L160" s="206"/>
      <c r="M160" s="211"/>
      <c r="N160" s="212"/>
      <c r="O160" s="212"/>
      <c r="P160" s="212"/>
      <c r="Q160" s="212"/>
      <c r="R160" s="212"/>
      <c r="S160" s="212"/>
      <c r="T160" s="213"/>
      <c r="U160" s="14"/>
      <c r="V160" s="14"/>
      <c r="W160" s="14"/>
      <c r="X160" s="14"/>
      <c r="Y160" s="14"/>
      <c r="Z160" s="14"/>
      <c r="AA160" s="14"/>
      <c r="AB160" s="14"/>
      <c r="AC160" s="14"/>
      <c r="AD160" s="14"/>
      <c r="AE160" s="14"/>
      <c r="AT160" s="207" t="s">
        <v>218</v>
      </c>
      <c r="AU160" s="207" t="s">
        <v>88</v>
      </c>
      <c r="AV160" s="14" t="s">
        <v>212</v>
      </c>
      <c r="AW160" s="14" t="s">
        <v>35</v>
      </c>
      <c r="AX160" s="14" t="s">
        <v>86</v>
      </c>
      <c r="AY160" s="207" t="s">
        <v>205</v>
      </c>
    </row>
    <row r="161" s="12" customFormat="1" ht="22.8" customHeight="1">
      <c r="A161" s="12"/>
      <c r="B161" s="166"/>
      <c r="C161" s="12"/>
      <c r="D161" s="167" t="s">
        <v>78</v>
      </c>
      <c r="E161" s="177" t="s">
        <v>415</v>
      </c>
      <c r="F161" s="177" t="s">
        <v>416</v>
      </c>
      <c r="G161" s="12"/>
      <c r="H161" s="12"/>
      <c r="I161" s="169"/>
      <c r="J161" s="178">
        <f>BK161</f>
        <v>0</v>
      </c>
      <c r="K161" s="12"/>
      <c r="L161" s="166"/>
      <c r="M161" s="171"/>
      <c r="N161" s="172"/>
      <c r="O161" s="172"/>
      <c r="P161" s="173">
        <f>SUM(P162:P163)</f>
        <v>0</v>
      </c>
      <c r="Q161" s="172"/>
      <c r="R161" s="173">
        <f>SUM(R162:R163)</f>
        <v>0</v>
      </c>
      <c r="S161" s="172"/>
      <c r="T161" s="174">
        <f>SUM(T162:T163)</f>
        <v>0</v>
      </c>
      <c r="U161" s="12"/>
      <c r="V161" s="12"/>
      <c r="W161" s="12"/>
      <c r="X161" s="12"/>
      <c r="Y161" s="12"/>
      <c r="Z161" s="12"/>
      <c r="AA161" s="12"/>
      <c r="AB161" s="12"/>
      <c r="AC161" s="12"/>
      <c r="AD161" s="12"/>
      <c r="AE161" s="12"/>
      <c r="AR161" s="167" t="s">
        <v>86</v>
      </c>
      <c r="AT161" s="175" t="s">
        <v>78</v>
      </c>
      <c r="AU161" s="175" t="s">
        <v>86</v>
      </c>
      <c r="AY161" s="167" t="s">
        <v>205</v>
      </c>
      <c r="BK161" s="176">
        <f>SUM(BK162:BK163)</f>
        <v>0</v>
      </c>
    </row>
    <row r="162" s="2" customFormat="1" ht="21.75" customHeight="1">
      <c r="A162" s="38"/>
      <c r="B162" s="179"/>
      <c r="C162" s="180" t="s">
        <v>272</v>
      </c>
      <c r="D162" s="180" t="s">
        <v>207</v>
      </c>
      <c r="E162" s="181" t="s">
        <v>418</v>
      </c>
      <c r="F162" s="182" t="s">
        <v>419</v>
      </c>
      <c r="G162" s="183" t="s">
        <v>224</v>
      </c>
      <c r="H162" s="184">
        <v>14.16</v>
      </c>
      <c r="I162" s="185"/>
      <c r="J162" s="184">
        <f>ROUND(I162*H162,2)</f>
        <v>0</v>
      </c>
      <c r="K162" s="182" t="s">
        <v>234</v>
      </c>
      <c r="L162" s="39"/>
      <c r="M162" s="186" t="s">
        <v>1</v>
      </c>
      <c r="N162" s="187" t="s">
        <v>44</v>
      </c>
      <c r="O162" s="77"/>
      <c r="P162" s="188">
        <f>O162*H162</f>
        <v>0</v>
      </c>
      <c r="Q162" s="188">
        <v>0</v>
      </c>
      <c r="R162" s="188">
        <f>Q162*H162</f>
        <v>0</v>
      </c>
      <c r="S162" s="188">
        <v>0</v>
      </c>
      <c r="T162" s="189">
        <f>S162*H162</f>
        <v>0</v>
      </c>
      <c r="U162" s="38"/>
      <c r="V162" s="38"/>
      <c r="W162" s="38"/>
      <c r="X162" s="38"/>
      <c r="Y162" s="38"/>
      <c r="Z162" s="38"/>
      <c r="AA162" s="38"/>
      <c r="AB162" s="38"/>
      <c r="AC162" s="38"/>
      <c r="AD162" s="38"/>
      <c r="AE162" s="38"/>
      <c r="AR162" s="190" t="s">
        <v>212</v>
      </c>
      <c r="AT162" s="190" t="s">
        <v>207</v>
      </c>
      <c r="AU162" s="190" t="s">
        <v>88</v>
      </c>
      <c r="AY162" s="19" t="s">
        <v>205</v>
      </c>
      <c r="BE162" s="191">
        <f>IF(N162="základní",J162,0)</f>
        <v>0</v>
      </c>
      <c r="BF162" s="191">
        <f>IF(N162="snížená",J162,0)</f>
        <v>0</v>
      </c>
      <c r="BG162" s="191">
        <f>IF(N162="zákl. přenesená",J162,0)</f>
        <v>0</v>
      </c>
      <c r="BH162" s="191">
        <f>IF(N162="sníž. přenesená",J162,0)</f>
        <v>0</v>
      </c>
      <c r="BI162" s="191">
        <f>IF(N162="nulová",J162,0)</f>
        <v>0</v>
      </c>
      <c r="BJ162" s="19" t="s">
        <v>86</v>
      </c>
      <c r="BK162" s="191">
        <f>ROUND(I162*H162,2)</f>
        <v>0</v>
      </c>
      <c r="BL162" s="19" t="s">
        <v>212</v>
      </c>
      <c r="BM162" s="190" t="s">
        <v>1296</v>
      </c>
    </row>
    <row r="163" s="2" customFormat="1">
      <c r="A163" s="38"/>
      <c r="B163" s="39"/>
      <c r="C163" s="38"/>
      <c r="D163" s="192" t="s">
        <v>214</v>
      </c>
      <c r="E163" s="38"/>
      <c r="F163" s="193" t="s">
        <v>421</v>
      </c>
      <c r="G163" s="38"/>
      <c r="H163" s="38"/>
      <c r="I163" s="194"/>
      <c r="J163" s="38"/>
      <c r="K163" s="38"/>
      <c r="L163" s="39"/>
      <c r="M163" s="243"/>
      <c r="N163" s="244"/>
      <c r="O163" s="240"/>
      <c r="P163" s="240"/>
      <c r="Q163" s="240"/>
      <c r="R163" s="240"/>
      <c r="S163" s="240"/>
      <c r="T163" s="245"/>
      <c r="U163" s="38"/>
      <c r="V163" s="38"/>
      <c r="W163" s="38"/>
      <c r="X163" s="38"/>
      <c r="Y163" s="38"/>
      <c r="Z163" s="38"/>
      <c r="AA163" s="38"/>
      <c r="AB163" s="38"/>
      <c r="AC163" s="38"/>
      <c r="AD163" s="38"/>
      <c r="AE163" s="38"/>
      <c r="AT163" s="19" t="s">
        <v>214</v>
      </c>
      <c r="AU163" s="19" t="s">
        <v>88</v>
      </c>
    </row>
    <row r="164" s="2" customFormat="1" ht="6.96" customHeight="1">
      <c r="A164" s="38"/>
      <c r="B164" s="60"/>
      <c r="C164" s="61"/>
      <c r="D164" s="61"/>
      <c r="E164" s="61"/>
      <c r="F164" s="61"/>
      <c r="G164" s="61"/>
      <c r="H164" s="61"/>
      <c r="I164" s="61"/>
      <c r="J164" s="61"/>
      <c r="K164" s="61"/>
      <c r="L164" s="39"/>
      <c r="M164" s="38"/>
      <c r="O164" s="38"/>
      <c r="P164" s="38"/>
      <c r="Q164" s="38"/>
      <c r="R164" s="38"/>
      <c r="S164" s="38"/>
      <c r="T164" s="38"/>
      <c r="U164" s="38"/>
      <c r="V164" s="38"/>
      <c r="W164" s="38"/>
      <c r="X164" s="38"/>
      <c r="Y164" s="38"/>
      <c r="Z164" s="38"/>
      <c r="AA164" s="38"/>
      <c r="AB164" s="38"/>
      <c r="AC164" s="38"/>
      <c r="AD164" s="38"/>
      <c r="AE164" s="38"/>
    </row>
  </sheetData>
  <autoFilter ref="C123:K163"/>
  <mergeCells count="12">
    <mergeCell ref="E7:H7"/>
    <mergeCell ref="E9:H9"/>
    <mergeCell ref="E11:H11"/>
    <mergeCell ref="E20:H20"/>
    <mergeCell ref="E29:H29"/>
    <mergeCell ref="E85:H85"/>
    <mergeCell ref="E87:H87"/>
    <mergeCell ref="E89:H89"/>
    <mergeCell ref="E112:H112"/>
    <mergeCell ref="E114:H114"/>
    <mergeCell ref="E116:H116"/>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8" t="s">
        <v>5</v>
      </c>
      <c r="M2" s="1"/>
      <c r="N2" s="1"/>
      <c r="O2" s="1"/>
      <c r="P2" s="1"/>
      <c r="Q2" s="1"/>
      <c r="R2" s="1"/>
      <c r="S2" s="1"/>
      <c r="T2" s="1"/>
      <c r="U2" s="1"/>
      <c r="V2" s="1"/>
      <c r="AT2" s="19" t="s">
        <v>148</v>
      </c>
    </row>
    <row r="3" s="1" customFormat="1" ht="6.96" customHeight="1">
      <c r="B3" s="20"/>
      <c r="C3" s="21"/>
      <c r="D3" s="21"/>
      <c r="E3" s="21"/>
      <c r="F3" s="21"/>
      <c r="G3" s="21"/>
      <c r="H3" s="21"/>
      <c r="I3" s="21"/>
      <c r="J3" s="21"/>
      <c r="K3" s="21"/>
      <c r="L3" s="22"/>
      <c r="AT3" s="19" t="s">
        <v>88</v>
      </c>
    </row>
    <row r="4" s="1" customFormat="1" ht="24.96" customHeight="1">
      <c r="B4" s="22"/>
      <c r="D4" s="23" t="s">
        <v>170</v>
      </c>
      <c r="L4" s="22"/>
      <c r="M4" s="128" t="s">
        <v>10</v>
      </c>
      <c r="AT4" s="19" t="s">
        <v>3</v>
      </c>
    </row>
    <row r="5" s="1" customFormat="1" ht="6.96" customHeight="1">
      <c r="B5" s="22"/>
      <c r="L5" s="22"/>
    </row>
    <row r="6" s="1" customFormat="1" ht="12" customHeight="1">
      <c r="B6" s="22"/>
      <c r="D6" s="32" t="s">
        <v>15</v>
      </c>
      <c r="L6" s="22"/>
    </row>
    <row r="7" s="1" customFormat="1" ht="16.5" customHeight="1">
      <c r="B7" s="22"/>
      <c r="E7" s="129" t="str">
        <f>'Rekapitulace stavby'!K6</f>
        <v>SN Žireč</v>
      </c>
      <c r="F7" s="32"/>
      <c r="G7" s="32"/>
      <c r="H7" s="32"/>
      <c r="L7" s="22"/>
    </row>
    <row r="8" s="1" customFormat="1" ht="12" customHeight="1">
      <c r="B8" s="22"/>
      <c r="D8" s="32" t="s">
        <v>171</v>
      </c>
      <c r="L8" s="22"/>
    </row>
    <row r="9" s="2" customFormat="1" ht="16.5" customHeight="1">
      <c r="A9" s="38"/>
      <c r="B9" s="39"/>
      <c r="C9" s="38"/>
      <c r="D9" s="38"/>
      <c r="E9" s="129" t="s">
        <v>1232</v>
      </c>
      <c r="F9" s="38"/>
      <c r="G9" s="38"/>
      <c r="H9" s="38"/>
      <c r="I9" s="38"/>
      <c r="J9" s="38"/>
      <c r="K9" s="38"/>
      <c r="L9" s="55"/>
      <c r="S9" s="38"/>
      <c r="T9" s="38"/>
      <c r="U9" s="38"/>
      <c r="V9" s="38"/>
      <c r="W9" s="38"/>
      <c r="X9" s="38"/>
      <c r="Y9" s="38"/>
      <c r="Z9" s="38"/>
      <c r="AA9" s="38"/>
      <c r="AB9" s="38"/>
      <c r="AC9" s="38"/>
      <c r="AD9" s="38"/>
      <c r="AE9" s="38"/>
    </row>
    <row r="10" s="2" customFormat="1" ht="12" customHeight="1">
      <c r="A10" s="38"/>
      <c r="B10" s="39"/>
      <c r="C10" s="38"/>
      <c r="D10" s="32" t="s">
        <v>173</v>
      </c>
      <c r="E10" s="38"/>
      <c r="F10" s="38"/>
      <c r="G10" s="38"/>
      <c r="H10" s="38"/>
      <c r="I10" s="38"/>
      <c r="J10" s="38"/>
      <c r="K10" s="38"/>
      <c r="L10" s="55"/>
      <c r="S10" s="38"/>
      <c r="T10" s="38"/>
      <c r="U10" s="38"/>
      <c r="V10" s="38"/>
      <c r="W10" s="38"/>
      <c r="X10" s="38"/>
      <c r="Y10" s="38"/>
      <c r="Z10" s="38"/>
      <c r="AA10" s="38"/>
      <c r="AB10" s="38"/>
      <c r="AC10" s="38"/>
      <c r="AD10" s="38"/>
      <c r="AE10" s="38"/>
    </row>
    <row r="11" s="2" customFormat="1" ht="16.5" customHeight="1">
      <c r="A11" s="38"/>
      <c r="B11" s="39"/>
      <c r="C11" s="38"/>
      <c r="D11" s="38"/>
      <c r="E11" s="67" t="s">
        <v>1297</v>
      </c>
      <c r="F11" s="38"/>
      <c r="G11" s="38"/>
      <c r="H11" s="38"/>
      <c r="I11" s="38"/>
      <c r="J11" s="38"/>
      <c r="K11" s="38"/>
      <c r="L11" s="55"/>
      <c r="S11" s="38"/>
      <c r="T11" s="38"/>
      <c r="U11" s="38"/>
      <c r="V11" s="38"/>
      <c r="W11" s="38"/>
      <c r="X11" s="38"/>
      <c r="Y11" s="38"/>
      <c r="Z11" s="38"/>
      <c r="AA11" s="38"/>
      <c r="AB11" s="38"/>
      <c r="AC11" s="38"/>
      <c r="AD11" s="38"/>
      <c r="AE11" s="38"/>
    </row>
    <row r="12" s="2" customFormat="1">
      <c r="A12" s="38"/>
      <c r="B12" s="39"/>
      <c r="C12" s="38"/>
      <c r="D12" s="38"/>
      <c r="E12" s="38"/>
      <c r="F12" s="38"/>
      <c r="G12" s="38"/>
      <c r="H12" s="38"/>
      <c r="I12" s="38"/>
      <c r="J12" s="38"/>
      <c r="K12" s="38"/>
      <c r="L12" s="55"/>
      <c r="S12" s="38"/>
      <c r="T12" s="38"/>
      <c r="U12" s="38"/>
      <c r="V12" s="38"/>
      <c r="W12" s="38"/>
      <c r="X12" s="38"/>
      <c r="Y12" s="38"/>
      <c r="Z12" s="38"/>
      <c r="AA12" s="38"/>
      <c r="AB12" s="38"/>
      <c r="AC12" s="38"/>
      <c r="AD12" s="38"/>
      <c r="AE12" s="38"/>
    </row>
    <row r="13" s="2" customFormat="1" ht="12" customHeight="1">
      <c r="A13" s="38"/>
      <c r="B13" s="39"/>
      <c r="C13" s="38"/>
      <c r="D13" s="32" t="s">
        <v>17</v>
      </c>
      <c r="E13" s="38"/>
      <c r="F13" s="27" t="s">
        <v>1</v>
      </c>
      <c r="G13" s="38"/>
      <c r="H13" s="38"/>
      <c r="I13" s="32" t="s">
        <v>18</v>
      </c>
      <c r="J13" s="27" t="s">
        <v>1</v>
      </c>
      <c r="K13" s="38"/>
      <c r="L13" s="55"/>
      <c r="S13" s="38"/>
      <c r="T13" s="38"/>
      <c r="U13" s="38"/>
      <c r="V13" s="38"/>
      <c r="W13" s="38"/>
      <c r="X13" s="38"/>
      <c r="Y13" s="38"/>
      <c r="Z13" s="38"/>
      <c r="AA13" s="38"/>
      <c r="AB13" s="38"/>
      <c r="AC13" s="38"/>
      <c r="AD13" s="38"/>
      <c r="AE13" s="38"/>
    </row>
    <row r="14" s="2" customFormat="1" ht="12" customHeight="1">
      <c r="A14" s="38"/>
      <c r="B14" s="39"/>
      <c r="C14" s="38"/>
      <c r="D14" s="32" t="s">
        <v>19</v>
      </c>
      <c r="E14" s="38"/>
      <c r="F14" s="27" t="s">
        <v>20</v>
      </c>
      <c r="G14" s="38"/>
      <c r="H14" s="38"/>
      <c r="I14" s="32" t="s">
        <v>21</v>
      </c>
      <c r="J14" s="69" t="str">
        <f>'Rekapitulace stavby'!AN8</f>
        <v>17. 12. 2018</v>
      </c>
      <c r="K14" s="38"/>
      <c r="L14" s="55"/>
      <c r="S14" s="38"/>
      <c r="T14" s="38"/>
      <c r="U14" s="38"/>
      <c r="V14" s="38"/>
      <c r="W14" s="38"/>
      <c r="X14" s="38"/>
      <c r="Y14" s="38"/>
      <c r="Z14" s="38"/>
      <c r="AA14" s="38"/>
      <c r="AB14" s="38"/>
      <c r="AC14" s="38"/>
      <c r="AD14" s="38"/>
      <c r="AE14" s="38"/>
    </row>
    <row r="15" s="2" customFormat="1" ht="10.8" customHeight="1">
      <c r="A15" s="38"/>
      <c r="B15" s="39"/>
      <c r="C15" s="38"/>
      <c r="D15" s="38"/>
      <c r="E15" s="38"/>
      <c r="F15" s="38"/>
      <c r="G15" s="38"/>
      <c r="H15" s="38"/>
      <c r="I15" s="38"/>
      <c r="J15" s="38"/>
      <c r="K15" s="38"/>
      <c r="L15" s="55"/>
      <c r="S15" s="38"/>
      <c r="T15" s="38"/>
      <c r="U15" s="38"/>
      <c r="V15" s="38"/>
      <c r="W15" s="38"/>
      <c r="X15" s="38"/>
      <c r="Y15" s="38"/>
      <c r="Z15" s="38"/>
      <c r="AA15" s="38"/>
      <c r="AB15" s="38"/>
      <c r="AC15" s="38"/>
      <c r="AD15" s="38"/>
      <c r="AE15" s="38"/>
    </row>
    <row r="16" s="2" customFormat="1" ht="12" customHeight="1">
      <c r="A16" s="38"/>
      <c r="B16" s="39"/>
      <c r="C16" s="38"/>
      <c r="D16" s="32" t="s">
        <v>23</v>
      </c>
      <c r="E16" s="38"/>
      <c r="F16" s="38"/>
      <c r="G16" s="38"/>
      <c r="H16" s="38"/>
      <c r="I16" s="32" t="s">
        <v>24</v>
      </c>
      <c r="J16" s="27" t="s">
        <v>25</v>
      </c>
      <c r="K16" s="38"/>
      <c r="L16" s="55"/>
      <c r="S16" s="38"/>
      <c r="T16" s="38"/>
      <c r="U16" s="38"/>
      <c r="V16" s="38"/>
      <c r="W16" s="38"/>
      <c r="X16" s="38"/>
      <c r="Y16" s="38"/>
      <c r="Z16" s="38"/>
      <c r="AA16" s="38"/>
      <c r="AB16" s="38"/>
      <c r="AC16" s="38"/>
      <c r="AD16" s="38"/>
      <c r="AE16" s="38"/>
    </row>
    <row r="17" s="2" customFormat="1" ht="18" customHeight="1">
      <c r="A17" s="38"/>
      <c r="B17" s="39"/>
      <c r="C17" s="38"/>
      <c r="D17" s="38"/>
      <c r="E17" s="27" t="s">
        <v>26</v>
      </c>
      <c r="F17" s="38"/>
      <c r="G17" s="38"/>
      <c r="H17" s="38"/>
      <c r="I17" s="32" t="s">
        <v>27</v>
      </c>
      <c r="J17" s="27" t="s">
        <v>28</v>
      </c>
      <c r="K17" s="38"/>
      <c r="L17" s="55"/>
      <c r="S17" s="38"/>
      <c r="T17" s="38"/>
      <c r="U17" s="38"/>
      <c r="V17" s="38"/>
      <c r="W17" s="38"/>
      <c r="X17" s="38"/>
      <c r="Y17" s="38"/>
      <c r="Z17" s="38"/>
      <c r="AA17" s="38"/>
      <c r="AB17" s="38"/>
      <c r="AC17" s="38"/>
      <c r="AD17" s="38"/>
      <c r="AE17" s="38"/>
    </row>
    <row r="18" s="2" customFormat="1" ht="6.96" customHeight="1">
      <c r="A18" s="38"/>
      <c r="B18" s="39"/>
      <c r="C18" s="38"/>
      <c r="D18" s="38"/>
      <c r="E18" s="38"/>
      <c r="F18" s="38"/>
      <c r="G18" s="38"/>
      <c r="H18" s="38"/>
      <c r="I18" s="38"/>
      <c r="J18" s="38"/>
      <c r="K18" s="38"/>
      <c r="L18" s="55"/>
      <c r="S18" s="38"/>
      <c r="T18" s="38"/>
      <c r="U18" s="38"/>
      <c r="V18" s="38"/>
      <c r="W18" s="38"/>
      <c r="X18" s="38"/>
      <c r="Y18" s="38"/>
      <c r="Z18" s="38"/>
      <c r="AA18" s="38"/>
      <c r="AB18" s="38"/>
      <c r="AC18" s="38"/>
      <c r="AD18" s="38"/>
      <c r="AE18" s="38"/>
    </row>
    <row r="19" s="2" customFormat="1" ht="12" customHeight="1">
      <c r="A19" s="38"/>
      <c r="B19" s="39"/>
      <c r="C19" s="38"/>
      <c r="D19" s="32" t="s">
        <v>29</v>
      </c>
      <c r="E19" s="38"/>
      <c r="F19" s="38"/>
      <c r="G19" s="38"/>
      <c r="H19" s="38"/>
      <c r="I19" s="32" t="s">
        <v>24</v>
      </c>
      <c r="J19" s="33" t="str">
        <f>'Rekapitulace stavby'!AN13</f>
        <v>Vyplň údaj</v>
      </c>
      <c r="K19" s="38"/>
      <c r="L19" s="55"/>
      <c r="S19" s="38"/>
      <c r="T19" s="38"/>
      <c r="U19" s="38"/>
      <c r="V19" s="38"/>
      <c r="W19" s="38"/>
      <c r="X19" s="38"/>
      <c r="Y19" s="38"/>
      <c r="Z19" s="38"/>
      <c r="AA19" s="38"/>
      <c r="AB19" s="38"/>
      <c r="AC19" s="38"/>
      <c r="AD19" s="38"/>
      <c r="AE19" s="38"/>
    </row>
    <row r="20" s="2" customFormat="1" ht="18" customHeight="1">
      <c r="A20" s="38"/>
      <c r="B20" s="39"/>
      <c r="C20" s="38"/>
      <c r="D20" s="38"/>
      <c r="E20" s="33" t="str">
        <f>'Rekapitulace stavby'!E14</f>
        <v>Vyplň údaj</v>
      </c>
      <c r="F20" s="27"/>
      <c r="G20" s="27"/>
      <c r="H20" s="27"/>
      <c r="I20" s="32" t="s">
        <v>27</v>
      </c>
      <c r="J20" s="33" t="str">
        <f>'Rekapitulace stavby'!AN14</f>
        <v>Vyplň údaj</v>
      </c>
      <c r="K20" s="38"/>
      <c r="L20" s="55"/>
      <c r="S20" s="38"/>
      <c r="T20" s="38"/>
      <c r="U20" s="38"/>
      <c r="V20" s="38"/>
      <c r="W20" s="38"/>
      <c r="X20" s="38"/>
      <c r="Y20" s="38"/>
      <c r="Z20" s="38"/>
      <c r="AA20" s="38"/>
      <c r="AB20" s="38"/>
      <c r="AC20" s="38"/>
      <c r="AD20" s="38"/>
      <c r="AE20" s="38"/>
    </row>
    <row r="21" s="2" customFormat="1" ht="6.96" customHeight="1">
      <c r="A21" s="38"/>
      <c r="B21" s="39"/>
      <c r="C21" s="38"/>
      <c r="D21" s="38"/>
      <c r="E21" s="38"/>
      <c r="F21" s="38"/>
      <c r="G21" s="38"/>
      <c r="H21" s="38"/>
      <c r="I21" s="38"/>
      <c r="J21" s="38"/>
      <c r="K21" s="38"/>
      <c r="L21" s="55"/>
      <c r="S21" s="38"/>
      <c r="T21" s="38"/>
      <c r="U21" s="38"/>
      <c r="V21" s="38"/>
      <c r="W21" s="38"/>
      <c r="X21" s="38"/>
      <c r="Y21" s="38"/>
      <c r="Z21" s="38"/>
      <c r="AA21" s="38"/>
      <c r="AB21" s="38"/>
      <c r="AC21" s="38"/>
      <c r="AD21" s="38"/>
      <c r="AE21" s="38"/>
    </row>
    <row r="22" s="2" customFormat="1" ht="12" customHeight="1">
      <c r="A22" s="38"/>
      <c r="B22" s="39"/>
      <c r="C22" s="38"/>
      <c r="D22" s="32" t="s">
        <v>31</v>
      </c>
      <c r="E22" s="38"/>
      <c r="F22" s="38"/>
      <c r="G22" s="38"/>
      <c r="H22" s="38"/>
      <c r="I22" s="32" t="s">
        <v>24</v>
      </c>
      <c r="J22" s="27" t="s">
        <v>32</v>
      </c>
      <c r="K22" s="38"/>
      <c r="L22" s="55"/>
      <c r="S22" s="38"/>
      <c r="T22" s="38"/>
      <c r="U22" s="38"/>
      <c r="V22" s="38"/>
      <c r="W22" s="38"/>
      <c r="X22" s="38"/>
      <c r="Y22" s="38"/>
      <c r="Z22" s="38"/>
      <c r="AA22" s="38"/>
      <c r="AB22" s="38"/>
      <c r="AC22" s="38"/>
      <c r="AD22" s="38"/>
      <c r="AE22" s="38"/>
    </row>
    <row r="23" s="2" customFormat="1" ht="18" customHeight="1">
      <c r="A23" s="38"/>
      <c r="B23" s="39"/>
      <c r="C23" s="38"/>
      <c r="D23" s="38"/>
      <c r="E23" s="27" t="s">
        <v>33</v>
      </c>
      <c r="F23" s="38"/>
      <c r="G23" s="38"/>
      <c r="H23" s="38"/>
      <c r="I23" s="32" t="s">
        <v>27</v>
      </c>
      <c r="J23" s="27" t="s">
        <v>34</v>
      </c>
      <c r="K23" s="38"/>
      <c r="L23" s="55"/>
      <c r="S23" s="38"/>
      <c r="T23" s="38"/>
      <c r="U23" s="38"/>
      <c r="V23" s="38"/>
      <c r="W23" s="38"/>
      <c r="X23" s="38"/>
      <c r="Y23" s="38"/>
      <c r="Z23" s="38"/>
      <c r="AA23" s="38"/>
      <c r="AB23" s="38"/>
      <c r="AC23" s="38"/>
      <c r="AD23" s="38"/>
      <c r="AE23" s="38"/>
    </row>
    <row r="24" s="2" customFormat="1" ht="6.96" customHeight="1">
      <c r="A24" s="38"/>
      <c r="B24" s="39"/>
      <c r="C24" s="38"/>
      <c r="D24" s="38"/>
      <c r="E24" s="38"/>
      <c r="F24" s="38"/>
      <c r="G24" s="38"/>
      <c r="H24" s="38"/>
      <c r="I24" s="38"/>
      <c r="J24" s="38"/>
      <c r="K24" s="38"/>
      <c r="L24" s="55"/>
      <c r="S24" s="38"/>
      <c r="T24" s="38"/>
      <c r="U24" s="38"/>
      <c r="V24" s="38"/>
      <c r="W24" s="38"/>
      <c r="X24" s="38"/>
      <c r="Y24" s="38"/>
      <c r="Z24" s="38"/>
      <c r="AA24" s="38"/>
      <c r="AB24" s="38"/>
      <c r="AC24" s="38"/>
      <c r="AD24" s="38"/>
      <c r="AE24" s="38"/>
    </row>
    <row r="25" s="2" customFormat="1" ht="12" customHeight="1">
      <c r="A25" s="38"/>
      <c r="B25" s="39"/>
      <c r="C25" s="38"/>
      <c r="D25" s="32" t="s">
        <v>36</v>
      </c>
      <c r="E25" s="38"/>
      <c r="F25" s="38"/>
      <c r="G25" s="38"/>
      <c r="H25" s="38"/>
      <c r="I25" s="32" t="s">
        <v>24</v>
      </c>
      <c r="J25" s="27" t="str">
        <f>IF('Rekapitulace stavby'!AN19="","",'Rekapitulace stavby'!AN19)</f>
        <v/>
      </c>
      <c r="K25" s="38"/>
      <c r="L25" s="55"/>
      <c r="S25" s="38"/>
      <c r="T25" s="38"/>
      <c r="U25" s="38"/>
      <c r="V25" s="38"/>
      <c r="W25" s="38"/>
      <c r="X25" s="38"/>
      <c r="Y25" s="38"/>
      <c r="Z25" s="38"/>
      <c r="AA25" s="38"/>
      <c r="AB25" s="38"/>
      <c r="AC25" s="38"/>
      <c r="AD25" s="38"/>
      <c r="AE25" s="38"/>
    </row>
    <row r="26" s="2" customFormat="1" ht="18" customHeight="1">
      <c r="A26" s="38"/>
      <c r="B26" s="39"/>
      <c r="C26" s="38"/>
      <c r="D26" s="38"/>
      <c r="E26" s="27" t="str">
        <f>IF('Rekapitulace stavby'!E20="","",'Rekapitulace stavby'!E20)</f>
        <v xml:space="preserve"> </v>
      </c>
      <c r="F26" s="38"/>
      <c r="G26" s="38"/>
      <c r="H26" s="38"/>
      <c r="I26" s="32" t="s">
        <v>27</v>
      </c>
      <c r="J26" s="27" t="str">
        <f>IF('Rekapitulace stavby'!AN20="","",'Rekapitulace stavby'!AN20)</f>
        <v/>
      </c>
      <c r="K26" s="38"/>
      <c r="L26" s="55"/>
      <c r="S26" s="38"/>
      <c r="T26" s="38"/>
      <c r="U26" s="38"/>
      <c r="V26" s="38"/>
      <c r="W26" s="38"/>
      <c r="X26" s="38"/>
      <c r="Y26" s="38"/>
      <c r="Z26" s="38"/>
      <c r="AA26" s="38"/>
      <c r="AB26" s="38"/>
      <c r="AC26" s="38"/>
      <c r="AD26" s="38"/>
      <c r="AE26" s="38"/>
    </row>
    <row r="27" s="2" customFormat="1" ht="6.96" customHeight="1">
      <c r="A27" s="38"/>
      <c r="B27" s="39"/>
      <c r="C27" s="38"/>
      <c r="D27" s="38"/>
      <c r="E27" s="38"/>
      <c r="F27" s="38"/>
      <c r="G27" s="38"/>
      <c r="H27" s="38"/>
      <c r="I27" s="38"/>
      <c r="J27" s="38"/>
      <c r="K27" s="38"/>
      <c r="L27" s="55"/>
      <c r="S27" s="38"/>
      <c r="T27" s="38"/>
      <c r="U27" s="38"/>
      <c r="V27" s="38"/>
      <c r="W27" s="38"/>
      <c r="X27" s="38"/>
      <c r="Y27" s="38"/>
      <c r="Z27" s="38"/>
      <c r="AA27" s="38"/>
      <c r="AB27" s="38"/>
      <c r="AC27" s="38"/>
      <c r="AD27" s="38"/>
      <c r="AE27" s="38"/>
    </row>
    <row r="28" s="2" customFormat="1" ht="12" customHeight="1">
      <c r="A28" s="38"/>
      <c r="B28" s="39"/>
      <c r="C28" s="38"/>
      <c r="D28" s="32" t="s">
        <v>37</v>
      </c>
      <c r="E28" s="38"/>
      <c r="F28" s="38"/>
      <c r="G28" s="38"/>
      <c r="H28" s="38"/>
      <c r="I28" s="38"/>
      <c r="J28" s="38"/>
      <c r="K28" s="38"/>
      <c r="L28" s="55"/>
      <c r="S28" s="38"/>
      <c r="T28" s="38"/>
      <c r="U28" s="38"/>
      <c r="V28" s="38"/>
      <c r="W28" s="38"/>
      <c r="X28" s="38"/>
      <c r="Y28" s="38"/>
      <c r="Z28" s="38"/>
      <c r="AA28" s="38"/>
      <c r="AB28" s="38"/>
      <c r="AC28" s="38"/>
      <c r="AD28" s="38"/>
      <c r="AE28" s="38"/>
    </row>
    <row r="29" s="8" customFormat="1" ht="16.5" customHeight="1">
      <c r="A29" s="130"/>
      <c r="B29" s="131"/>
      <c r="C29" s="130"/>
      <c r="D29" s="130"/>
      <c r="E29" s="36" t="s">
        <v>1</v>
      </c>
      <c r="F29" s="36"/>
      <c r="G29" s="36"/>
      <c r="H29" s="36"/>
      <c r="I29" s="130"/>
      <c r="J29" s="130"/>
      <c r="K29" s="130"/>
      <c r="L29" s="132"/>
      <c r="S29" s="130"/>
      <c r="T29" s="130"/>
      <c r="U29" s="130"/>
      <c r="V29" s="130"/>
      <c r="W29" s="130"/>
      <c r="X29" s="130"/>
      <c r="Y29" s="130"/>
      <c r="Z29" s="130"/>
      <c r="AA29" s="130"/>
      <c r="AB29" s="130"/>
      <c r="AC29" s="130"/>
      <c r="AD29" s="130"/>
      <c r="AE29" s="130"/>
    </row>
    <row r="30" s="2" customFormat="1" ht="6.96" customHeight="1">
      <c r="A30" s="38"/>
      <c r="B30" s="39"/>
      <c r="C30" s="38"/>
      <c r="D30" s="38"/>
      <c r="E30" s="38"/>
      <c r="F30" s="38"/>
      <c r="G30" s="38"/>
      <c r="H30" s="38"/>
      <c r="I30" s="38"/>
      <c r="J30" s="38"/>
      <c r="K30" s="38"/>
      <c r="L30" s="55"/>
      <c r="S30" s="38"/>
      <c r="T30" s="38"/>
      <c r="U30" s="38"/>
      <c r="V30" s="38"/>
      <c r="W30" s="38"/>
      <c r="X30" s="38"/>
      <c r="Y30" s="38"/>
      <c r="Z30" s="38"/>
      <c r="AA30" s="38"/>
      <c r="AB30" s="38"/>
      <c r="AC30" s="38"/>
      <c r="AD30" s="38"/>
      <c r="AE30" s="38"/>
    </row>
    <row r="31" s="2" customFormat="1" ht="6.96" customHeight="1">
      <c r="A31" s="38"/>
      <c r="B31" s="39"/>
      <c r="C31" s="38"/>
      <c r="D31" s="90"/>
      <c r="E31" s="90"/>
      <c r="F31" s="90"/>
      <c r="G31" s="90"/>
      <c r="H31" s="90"/>
      <c r="I31" s="90"/>
      <c r="J31" s="90"/>
      <c r="K31" s="90"/>
      <c r="L31" s="55"/>
      <c r="S31" s="38"/>
      <c r="T31" s="38"/>
      <c r="U31" s="38"/>
      <c r="V31" s="38"/>
      <c r="W31" s="38"/>
      <c r="X31" s="38"/>
      <c r="Y31" s="38"/>
      <c r="Z31" s="38"/>
      <c r="AA31" s="38"/>
      <c r="AB31" s="38"/>
      <c r="AC31" s="38"/>
      <c r="AD31" s="38"/>
      <c r="AE31" s="38"/>
    </row>
    <row r="32" s="2" customFormat="1" ht="25.44" customHeight="1">
      <c r="A32" s="38"/>
      <c r="B32" s="39"/>
      <c r="C32" s="38"/>
      <c r="D32" s="133" t="s">
        <v>39</v>
      </c>
      <c r="E32" s="38"/>
      <c r="F32" s="38"/>
      <c r="G32" s="38"/>
      <c r="H32" s="38"/>
      <c r="I32" s="38"/>
      <c r="J32" s="96">
        <f>ROUND(J127, 2)</f>
        <v>0</v>
      </c>
      <c r="K32" s="38"/>
      <c r="L32" s="55"/>
      <c r="S32" s="38"/>
      <c r="T32" s="38"/>
      <c r="U32" s="38"/>
      <c r="V32" s="38"/>
      <c r="W32" s="38"/>
      <c r="X32" s="38"/>
      <c r="Y32" s="38"/>
      <c r="Z32" s="38"/>
      <c r="AA32" s="38"/>
      <c r="AB32" s="38"/>
      <c r="AC32" s="38"/>
      <c r="AD32" s="38"/>
      <c r="AE32" s="38"/>
    </row>
    <row r="33" s="2" customFormat="1" ht="6.96" customHeight="1">
      <c r="A33" s="38"/>
      <c r="B33" s="39"/>
      <c r="C33" s="38"/>
      <c r="D33" s="90"/>
      <c r="E33" s="90"/>
      <c r="F33" s="90"/>
      <c r="G33" s="90"/>
      <c r="H33" s="90"/>
      <c r="I33" s="90"/>
      <c r="J33" s="90"/>
      <c r="K33" s="90"/>
      <c r="L33" s="55"/>
      <c r="S33" s="38"/>
      <c r="T33" s="38"/>
      <c r="U33" s="38"/>
      <c r="V33" s="38"/>
      <c r="W33" s="38"/>
      <c r="X33" s="38"/>
      <c r="Y33" s="38"/>
      <c r="Z33" s="38"/>
      <c r="AA33" s="38"/>
      <c r="AB33" s="38"/>
      <c r="AC33" s="38"/>
      <c r="AD33" s="38"/>
      <c r="AE33" s="38"/>
    </row>
    <row r="34" s="2" customFormat="1" ht="14.4" customHeight="1">
      <c r="A34" s="38"/>
      <c r="B34" s="39"/>
      <c r="C34" s="38"/>
      <c r="D34" s="38"/>
      <c r="E34" s="38"/>
      <c r="F34" s="43" t="s">
        <v>41</v>
      </c>
      <c r="G34" s="38"/>
      <c r="H34" s="38"/>
      <c r="I34" s="43" t="s">
        <v>40</v>
      </c>
      <c r="J34" s="43" t="s">
        <v>42</v>
      </c>
      <c r="K34" s="38"/>
      <c r="L34" s="55"/>
      <c r="S34" s="38"/>
      <c r="T34" s="38"/>
      <c r="U34" s="38"/>
      <c r="V34" s="38"/>
      <c r="W34" s="38"/>
      <c r="X34" s="38"/>
      <c r="Y34" s="38"/>
      <c r="Z34" s="38"/>
      <c r="AA34" s="38"/>
      <c r="AB34" s="38"/>
      <c r="AC34" s="38"/>
      <c r="AD34" s="38"/>
      <c r="AE34" s="38"/>
    </row>
    <row r="35" s="2" customFormat="1" ht="14.4" customHeight="1">
      <c r="A35" s="38"/>
      <c r="B35" s="39"/>
      <c r="C35" s="38"/>
      <c r="D35" s="134" t="s">
        <v>43</v>
      </c>
      <c r="E35" s="32" t="s">
        <v>44</v>
      </c>
      <c r="F35" s="135">
        <f>ROUND((SUM(BE127:BE277)),  2)</f>
        <v>0</v>
      </c>
      <c r="G35" s="38"/>
      <c r="H35" s="38"/>
      <c r="I35" s="136">
        <v>0.20999999999999999</v>
      </c>
      <c r="J35" s="135">
        <f>ROUND(((SUM(BE127:BE277))*I35),  2)</f>
        <v>0</v>
      </c>
      <c r="K35" s="38"/>
      <c r="L35" s="55"/>
      <c r="S35" s="38"/>
      <c r="T35" s="38"/>
      <c r="U35" s="38"/>
      <c r="V35" s="38"/>
      <c r="W35" s="38"/>
      <c r="X35" s="38"/>
      <c r="Y35" s="38"/>
      <c r="Z35" s="38"/>
      <c r="AA35" s="38"/>
      <c r="AB35" s="38"/>
      <c r="AC35" s="38"/>
      <c r="AD35" s="38"/>
      <c r="AE35" s="38"/>
    </row>
    <row r="36" s="2" customFormat="1" ht="14.4" customHeight="1">
      <c r="A36" s="38"/>
      <c r="B36" s="39"/>
      <c r="C36" s="38"/>
      <c r="D36" s="38"/>
      <c r="E36" s="32" t="s">
        <v>45</v>
      </c>
      <c r="F36" s="135">
        <f>ROUND((SUM(BF127:BF277)),  2)</f>
        <v>0</v>
      </c>
      <c r="G36" s="38"/>
      <c r="H36" s="38"/>
      <c r="I36" s="136">
        <v>0.14999999999999999</v>
      </c>
      <c r="J36" s="135">
        <f>ROUND(((SUM(BF127:BF277))*I36),  2)</f>
        <v>0</v>
      </c>
      <c r="K36" s="38"/>
      <c r="L36" s="55"/>
      <c r="S36" s="38"/>
      <c r="T36" s="38"/>
      <c r="U36" s="38"/>
      <c r="V36" s="38"/>
      <c r="W36" s="38"/>
      <c r="X36" s="38"/>
      <c r="Y36" s="38"/>
      <c r="Z36" s="38"/>
      <c r="AA36" s="38"/>
      <c r="AB36" s="38"/>
      <c r="AC36" s="38"/>
      <c r="AD36" s="38"/>
      <c r="AE36" s="38"/>
    </row>
    <row r="37" hidden="1" s="2" customFormat="1" ht="14.4" customHeight="1">
      <c r="A37" s="38"/>
      <c r="B37" s="39"/>
      <c r="C37" s="38"/>
      <c r="D37" s="38"/>
      <c r="E37" s="32" t="s">
        <v>46</v>
      </c>
      <c r="F37" s="135">
        <f>ROUND((SUM(BG127:BG277)),  2)</f>
        <v>0</v>
      </c>
      <c r="G37" s="38"/>
      <c r="H37" s="38"/>
      <c r="I37" s="136">
        <v>0.20999999999999999</v>
      </c>
      <c r="J37" s="135">
        <f>0</f>
        <v>0</v>
      </c>
      <c r="K37" s="38"/>
      <c r="L37" s="55"/>
      <c r="S37" s="38"/>
      <c r="T37" s="38"/>
      <c r="U37" s="38"/>
      <c r="V37" s="38"/>
      <c r="W37" s="38"/>
      <c r="X37" s="38"/>
      <c r="Y37" s="38"/>
      <c r="Z37" s="38"/>
      <c r="AA37" s="38"/>
      <c r="AB37" s="38"/>
      <c r="AC37" s="38"/>
      <c r="AD37" s="38"/>
      <c r="AE37" s="38"/>
    </row>
    <row r="38" hidden="1" s="2" customFormat="1" ht="14.4" customHeight="1">
      <c r="A38" s="38"/>
      <c r="B38" s="39"/>
      <c r="C38" s="38"/>
      <c r="D38" s="38"/>
      <c r="E38" s="32" t="s">
        <v>47</v>
      </c>
      <c r="F38" s="135">
        <f>ROUND((SUM(BH127:BH277)),  2)</f>
        <v>0</v>
      </c>
      <c r="G38" s="38"/>
      <c r="H38" s="38"/>
      <c r="I38" s="136">
        <v>0.14999999999999999</v>
      </c>
      <c r="J38" s="135">
        <f>0</f>
        <v>0</v>
      </c>
      <c r="K38" s="38"/>
      <c r="L38" s="55"/>
      <c r="S38" s="38"/>
      <c r="T38" s="38"/>
      <c r="U38" s="38"/>
      <c r="V38" s="38"/>
      <c r="W38" s="38"/>
      <c r="X38" s="38"/>
      <c r="Y38" s="38"/>
      <c r="Z38" s="38"/>
      <c r="AA38" s="38"/>
      <c r="AB38" s="38"/>
      <c r="AC38" s="38"/>
      <c r="AD38" s="38"/>
      <c r="AE38" s="38"/>
    </row>
    <row r="39" hidden="1" s="2" customFormat="1" ht="14.4" customHeight="1">
      <c r="A39" s="38"/>
      <c r="B39" s="39"/>
      <c r="C39" s="38"/>
      <c r="D39" s="38"/>
      <c r="E39" s="32" t="s">
        <v>48</v>
      </c>
      <c r="F39" s="135">
        <f>ROUND((SUM(BI127:BI277)),  2)</f>
        <v>0</v>
      </c>
      <c r="G39" s="38"/>
      <c r="H39" s="38"/>
      <c r="I39" s="136">
        <v>0</v>
      </c>
      <c r="J39" s="135">
        <f>0</f>
        <v>0</v>
      </c>
      <c r="K39" s="38"/>
      <c r="L39" s="55"/>
      <c r="S39" s="38"/>
      <c r="T39" s="38"/>
      <c r="U39" s="38"/>
      <c r="V39" s="38"/>
      <c r="W39" s="38"/>
      <c r="X39" s="38"/>
      <c r="Y39" s="38"/>
      <c r="Z39" s="38"/>
      <c r="AA39" s="38"/>
      <c r="AB39" s="38"/>
      <c r="AC39" s="38"/>
      <c r="AD39" s="38"/>
      <c r="AE39" s="38"/>
    </row>
    <row r="40" s="2" customFormat="1" ht="6.96" customHeight="1">
      <c r="A40" s="38"/>
      <c r="B40" s="39"/>
      <c r="C40" s="38"/>
      <c r="D40" s="38"/>
      <c r="E40" s="38"/>
      <c r="F40" s="38"/>
      <c r="G40" s="38"/>
      <c r="H40" s="38"/>
      <c r="I40" s="38"/>
      <c r="J40" s="38"/>
      <c r="K40" s="38"/>
      <c r="L40" s="55"/>
      <c r="S40" s="38"/>
      <c r="T40" s="38"/>
      <c r="U40" s="38"/>
      <c r="V40" s="38"/>
      <c r="W40" s="38"/>
      <c r="X40" s="38"/>
      <c r="Y40" s="38"/>
      <c r="Z40" s="38"/>
      <c r="AA40" s="38"/>
      <c r="AB40" s="38"/>
      <c r="AC40" s="38"/>
      <c r="AD40" s="38"/>
      <c r="AE40" s="38"/>
    </row>
    <row r="41" s="2" customFormat="1" ht="25.44" customHeight="1">
      <c r="A41" s="38"/>
      <c r="B41" s="39"/>
      <c r="C41" s="137"/>
      <c r="D41" s="138" t="s">
        <v>49</v>
      </c>
      <c r="E41" s="81"/>
      <c r="F41" s="81"/>
      <c r="G41" s="139" t="s">
        <v>50</v>
      </c>
      <c r="H41" s="140" t="s">
        <v>51</v>
      </c>
      <c r="I41" s="81"/>
      <c r="J41" s="141">
        <f>SUM(J32:J39)</f>
        <v>0</v>
      </c>
      <c r="K41" s="142"/>
      <c r="L41" s="55"/>
      <c r="S41" s="38"/>
      <c r="T41" s="38"/>
      <c r="U41" s="38"/>
      <c r="V41" s="38"/>
      <c r="W41" s="38"/>
      <c r="X41" s="38"/>
      <c r="Y41" s="38"/>
      <c r="Z41" s="38"/>
      <c r="AA41" s="38"/>
      <c r="AB41" s="38"/>
      <c r="AC41" s="38"/>
      <c r="AD41" s="38"/>
      <c r="AE41" s="38"/>
    </row>
    <row r="42" s="2" customFormat="1" ht="14.4" customHeight="1">
      <c r="A42" s="38"/>
      <c r="B42" s="39"/>
      <c r="C42" s="38"/>
      <c r="D42" s="38"/>
      <c r="E42" s="38"/>
      <c r="F42" s="38"/>
      <c r="G42" s="38"/>
      <c r="H42" s="38"/>
      <c r="I42" s="38"/>
      <c r="J42" s="38"/>
      <c r="K42" s="38"/>
      <c r="L42" s="55"/>
      <c r="S42" s="38"/>
      <c r="T42" s="38"/>
      <c r="U42" s="38"/>
      <c r="V42" s="38"/>
      <c r="W42" s="38"/>
      <c r="X42" s="38"/>
      <c r="Y42" s="38"/>
      <c r="Z42" s="38"/>
      <c r="AA42" s="38"/>
      <c r="AB42" s="38"/>
      <c r="AC42" s="38"/>
      <c r="AD42" s="38"/>
      <c r="AE42" s="38"/>
    </row>
    <row r="43" s="1" customFormat="1" ht="14.4" customHeight="1">
      <c r="B43" s="22"/>
      <c r="L43" s="22"/>
    </row>
    <row r="44" s="1" customFormat="1" ht="14.4" customHeight="1">
      <c r="B44" s="22"/>
      <c r="L44" s="22"/>
    </row>
    <row r="45" s="1" customFormat="1" ht="14.4" customHeight="1">
      <c r="B45" s="22"/>
      <c r="L45" s="22"/>
    </row>
    <row r="46" s="1" customFormat="1" ht="14.4" customHeight="1">
      <c r="B46" s="22"/>
      <c r="L46" s="22"/>
    </row>
    <row r="47" s="1" customFormat="1" ht="14.4" customHeight="1">
      <c r="B47" s="22"/>
      <c r="L47" s="22"/>
    </row>
    <row r="48" s="1" customFormat="1" ht="14.4" customHeight="1">
      <c r="B48" s="22"/>
      <c r="L48" s="22"/>
    </row>
    <row r="49" s="1" customFormat="1" ht="14.4" customHeight="1">
      <c r="B49" s="22"/>
      <c r="L49" s="22"/>
    </row>
    <row r="50" s="2" customFormat="1" ht="14.4" customHeight="1">
      <c r="B50" s="55"/>
      <c r="D50" s="56" t="s">
        <v>52</v>
      </c>
      <c r="E50" s="57"/>
      <c r="F50" s="57"/>
      <c r="G50" s="56" t="s">
        <v>53</v>
      </c>
      <c r="H50" s="57"/>
      <c r="I50" s="57"/>
      <c r="J50" s="57"/>
      <c r="K50" s="57"/>
      <c r="L50" s="55"/>
    </row>
    <row r="51">
      <c r="B51" s="22"/>
      <c r="L51" s="22"/>
    </row>
    <row r="52">
      <c r="B52" s="22"/>
      <c r="L52" s="22"/>
    </row>
    <row r="53">
      <c r="B53" s="22"/>
      <c r="L53" s="22"/>
    </row>
    <row r="54">
      <c r="B54" s="22"/>
      <c r="L54" s="22"/>
    </row>
    <row r="55">
      <c r="B55" s="22"/>
      <c r="L55" s="22"/>
    </row>
    <row r="56">
      <c r="B56" s="22"/>
      <c r="L56" s="22"/>
    </row>
    <row r="57">
      <c r="B57" s="22"/>
      <c r="L57" s="22"/>
    </row>
    <row r="58">
      <c r="B58" s="22"/>
      <c r="L58" s="22"/>
    </row>
    <row r="59">
      <c r="B59" s="22"/>
      <c r="L59" s="22"/>
    </row>
    <row r="60">
      <c r="B60" s="22"/>
      <c r="L60" s="22"/>
    </row>
    <row r="61" s="2" customFormat="1">
      <c r="A61" s="38"/>
      <c r="B61" s="39"/>
      <c r="C61" s="38"/>
      <c r="D61" s="58" t="s">
        <v>54</v>
      </c>
      <c r="E61" s="41"/>
      <c r="F61" s="143" t="s">
        <v>55</v>
      </c>
      <c r="G61" s="58" t="s">
        <v>54</v>
      </c>
      <c r="H61" s="41"/>
      <c r="I61" s="41"/>
      <c r="J61" s="144" t="s">
        <v>55</v>
      </c>
      <c r="K61" s="41"/>
      <c r="L61" s="55"/>
      <c r="S61" s="38"/>
      <c r="T61" s="38"/>
      <c r="U61" s="38"/>
      <c r="V61" s="38"/>
      <c r="W61" s="38"/>
      <c r="X61" s="38"/>
      <c r="Y61" s="38"/>
      <c r="Z61" s="38"/>
      <c r="AA61" s="38"/>
      <c r="AB61" s="38"/>
      <c r="AC61" s="38"/>
      <c r="AD61" s="38"/>
      <c r="AE61" s="38"/>
    </row>
    <row r="62">
      <c r="B62" s="22"/>
      <c r="L62" s="22"/>
    </row>
    <row r="63">
      <c r="B63" s="22"/>
      <c r="L63" s="22"/>
    </row>
    <row r="64">
      <c r="B64" s="22"/>
      <c r="L64" s="22"/>
    </row>
    <row r="65" s="2" customFormat="1">
      <c r="A65" s="38"/>
      <c r="B65" s="39"/>
      <c r="C65" s="38"/>
      <c r="D65" s="56" t="s">
        <v>56</v>
      </c>
      <c r="E65" s="59"/>
      <c r="F65" s="59"/>
      <c r="G65" s="56" t="s">
        <v>57</v>
      </c>
      <c r="H65" s="59"/>
      <c r="I65" s="59"/>
      <c r="J65" s="59"/>
      <c r="K65" s="59"/>
      <c r="L65" s="55"/>
      <c r="S65" s="38"/>
      <c r="T65" s="38"/>
      <c r="U65" s="38"/>
      <c r="V65" s="38"/>
      <c r="W65" s="38"/>
      <c r="X65" s="38"/>
      <c r="Y65" s="38"/>
      <c r="Z65" s="38"/>
      <c r="AA65" s="38"/>
      <c r="AB65" s="38"/>
      <c r="AC65" s="38"/>
      <c r="AD65" s="38"/>
      <c r="AE65" s="38"/>
    </row>
    <row r="66">
      <c r="B66" s="22"/>
      <c r="L66" s="22"/>
    </row>
    <row r="67">
      <c r="B67" s="22"/>
      <c r="L67" s="22"/>
    </row>
    <row r="68">
      <c r="B68" s="22"/>
      <c r="L68" s="22"/>
    </row>
    <row r="69">
      <c r="B69" s="22"/>
      <c r="L69" s="22"/>
    </row>
    <row r="70">
      <c r="B70" s="22"/>
      <c r="L70" s="22"/>
    </row>
    <row r="71">
      <c r="B71" s="22"/>
      <c r="L71" s="22"/>
    </row>
    <row r="72">
      <c r="B72" s="22"/>
      <c r="L72" s="22"/>
    </row>
    <row r="73">
      <c r="B73" s="22"/>
      <c r="L73" s="22"/>
    </row>
    <row r="74">
      <c r="B74" s="22"/>
      <c r="L74" s="22"/>
    </row>
    <row r="75">
      <c r="B75" s="22"/>
      <c r="L75" s="22"/>
    </row>
    <row r="76" s="2" customFormat="1">
      <c r="A76" s="38"/>
      <c r="B76" s="39"/>
      <c r="C76" s="38"/>
      <c r="D76" s="58" t="s">
        <v>54</v>
      </c>
      <c r="E76" s="41"/>
      <c r="F76" s="143" t="s">
        <v>55</v>
      </c>
      <c r="G76" s="58" t="s">
        <v>54</v>
      </c>
      <c r="H76" s="41"/>
      <c r="I76" s="41"/>
      <c r="J76" s="144" t="s">
        <v>55</v>
      </c>
      <c r="K76" s="41"/>
      <c r="L76" s="55"/>
      <c r="S76" s="38"/>
      <c r="T76" s="38"/>
      <c r="U76" s="38"/>
      <c r="V76" s="38"/>
      <c r="W76" s="38"/>
      <c r="X76" s="38"/>
      <c r="Y76" s="38"/>
      <c r="Z76" s="38"/>
      <c r="AA76" s="38"/>
      <c r="AB76" s="38"/>
      <c r="AC76" s="38"/>
      <c r="AD76" s="38"/>
      <c r="AE76" s="38"/>
    </row>
    <row r="77" s="2" customFormat="1" ht="14.4" customHeight="1">
      <c r="A77" s="38"/>
      <c r="B77" s="60"/>
      <c r="C77" s="61"/>
      <c r="D77" s="61"/>
      <c r="E77" s="61"/>
      <c r="F77" s="61"/>
      <c r="G77" s="61"/>
      <c r="H77" s="61"/>
      <c r="I77" s="61"/>
      <c r="J77" s="61"/>
      <c r="K77" s="61"/>
      <c r="L77" s="55"/>
      <c r="S77" s="38"/>
      <c r="T77" s="38"/>
      <c r="U77" s="38"/>
      <c r="V77" s="38"/>
      <c r="W77" s="38"/>
      <c r="X77" s="38"/>
      <c r="Y77" s="38"/>
      <c r="Z77" s="38"/>
      <c r="AA77" s="38"/>
      <c r="AB77" s="38"/>
      <c r="AC77" s="38"/>
      <c r="AD77" s="38"/>
      <c r="AE77" s="38"/>
    </row>
    <row r="81" s="2" customFormat="1" ht="6.96" customHeight="1">
      <c r="A81" s="38"/>
      <c r="B81" s="62"/>
      <c r="C81" s="63"/>
      <c r="D81" s="63"/>
      <c r="E81" s="63"/>
      <c r="F81" s="63"/>
      <c r="G81" s="63"/>
      <c r="H81" s="63"/>
      <c r="I81" s="63"/>
      <c r="J81" s="63"/>
      <c r="K81" s="63"/>
      <c r="L81" s="55"/>
      <c r="S81" s="38"/>
      <c r="T81" s="38"/>
      <c r="U81" s="38"/>
      <c r="V81" s="38"/>
      <c r="W81" s="38"/>
      <c r="X81" s="38"/>
      <c r="Y81" s="38"/>
      <c r="Z81" s="38"/>
      <c r="AA81" s="38"/>
      <c r="AB81" s="38"/>
      <c r="AC81" s="38"/>
      <c r="AD81" s="38"/>
      <c r="AE81" s="38"/>
    </row>
    <row r="82" s="2" customFormat="1" ht="24.96" customHeight="1">
      <c r="A82" s="38"/>
      <c r="B82" s="39"/>
      <c r="C82" s="23" t="s">
        <v>176</v>
      </c>
      <c r="D82" s="38"/>
      <c r="E82" s="38"/>
      <c r="F82" s="38"/>
      <c r="G82" s="38"/>
      <c r="H82" s="38"/>
      <c r="I82" s="38"/>
      <c r="J82" s="38"/>
      <c r="K82" s="38"/>
      <c r="L82" s="55"/>
      <c r="S82" s="38"/>
      <c r="T82" s="38"/>
      <c r="U82" s="38"/>
      <c r="V82" s="38"/>
      <c r="W82" s="38"/>
      <c r="X82" s="38"/>
      <c r="Y82" s="38"/>
      <c r="Z82" s="38"/>
      <c r="AA82" s="38"/>
      <c r="AB82" s="38"/>
      <c r="AC82" s="38"/>
      <c r="AD82" s="38"/>
      <c r="AE82" s="38"/>
    </row>
    <row r="83" s="2" customFormat="1" ht="6.96" customHeight="1">
      <c r="A83" s="38"/>
      <c r="B83" s="39"/>
      <c r="C83" s="38"/>
      <c r="D83" s="38"/>
      <c r="E83" s="38"/>
      <c r="F83" s="38"/>
      <c r="G83" s="38"/>
      <c r="H83" s="38"/>
      <c r="I83" s="38"/>
      <c r="J83" s="38"/>
      <c r="K83" s="38"/>
      <c r="L83" s="55"/>
      <c r="S83" s="38"/>
      <c r="T83" s="38"/>
      <c r="U83" s="38"/>
      <c r="V83" s="38"/>
      <c r="W83" s="38"/>
      <c r="X83" s="38"/>
      <c r="Y83" s="38"/>
      <c r="Z83" s="38"/>
      <c r="AA83" s="38"/>
      <c r="AB83" s="38"/>
      <c r="AC83" s="38"/>
      <c r="AD83" s="38"/>
      <c r="AE83" s="38"/>
    </row>
    <row r="84" s="2" customFormat="1" ht="12" customHeight="1">
      <c r="A84" s="38"/>
      <c r="B84" s="39"/>
      <c r="C84" s="32" t="s">
        <v>15</v>
      </c>
      <c r="D84" s="38"/>
      <c r="E84" s="38"/>
      <c r="F84" s="38"/>
      <c r="G84" s="38"/>
      <c r="H84" s="38"/>
      <c r="I84" s="38"/>
      <c r="J84" s="38"/>
      <c r="K84" s="38"/>
      <c r="L84" s="55"/>
      <c r="S84" s="38"/>
      <c r="T84" s="38"/>
      <c r="U84" s="38"/>
      <c r="V84" s="38"/>
      <c r="W84" s="38"/>
      <c r="X84" s="38"/>
      <c r="Y84" s="38"/>
      <c r="Z84" s="38"/>
      <c r="AA84" s="38"/>
      <c r="AB84" s="38"/>
      <c r="AC84" s="38"/>
      <c r="AD84" s="38"/>
      <c r="AE84" s="38"/>
    </row>
    <row r="85" s="2" customFormat="1" ht="16.5" customHeight="1">
      <c r="A85" s="38"/>
      <c r="B85" s="39"/>
      <c r="C85" s="38"/>
      <c r="D85" s="38"/>
      <c r="E85" s="129" t="str">
        <f>E7</f>
        <v>SN Žireč</v>
      </c>
      <c r="F85" s="32"/>
      <c r="G85" s="32"/>
      <c r="H85" s="32"/>
      <c r="I85" s="38"/>
      <c r="J85" s="38"/>
      <c r="K85" s="38"/>
      <c r="L85" s="55"/>
      <c r="S85" s="38"/>
      <c r="T85" s="38"/>
      <c r="U85" s="38"/>
      <c r="V85" s="38"/>
      <c r="W85" s="38"/>
      <c r="X85" s="38"/>
      <c r="Y85" s="38"/>
      <c r="Z85" s="38"/>
      <c r="AA85" s="38"/>
      <c r="AB85" s="38"/>
      <c r="AC85" s="38"/>
      <c r="AD85" s="38"/>
      <c r="AE85" s="38"/>
    </row>
    <row r="86" s="1" customFormat="1" ht="12" customHeight="1">
      <c r="B86" s="22"/>
      <c r="C86" s="32" t="s">
        <v>171</v>
      </c>
      <c r="L86" s="22"/>
    </row>
    <row r="87" s="2" customFormat="1" ht="16.5" customHeight="1">
      <c r="A87" s="38"/>
      <c r="B87" s="39"/>
      <c r="C87" s="38"/>
      <c r="D87" s="38"/>
      <c r="E87" s="129" t="s">
        <v>1232</v>
      </c>
      <c r="F87" s="38"/>
      <c r="G87" s="38"/>
      <c r="H87" s="38"/>
      <c r="I87" s="38"/>
      <c r="J87" s="38"/>
      <c r="K87" s="38"/>
      <c r="L87" s="55"/>
      <c r="S87" s="38"/>
      <c r="T87" s="38"/>
      <c r="U87" s="38"/>
      <c r="V87" s="38"/>
      <c r="W87" s="38"/>
      <c r="X87" s="38"/>
      <c r="Y87" s="38"/>
      <c r="Z87" s="38"/>
      <c r="AA87" s="38"/>
      <c r="AB87" s="38"/>
      <c r="AC87" s="38"/>
      <c r="AD87" s="38"/>
      <c r="AE87" s="38"/>
    </row>
    <row r="88" s="2" customFormat="1" ht="12" customHeight="1">
      <c r="A88" s="38"/>
      <c r="B88" s="39"/>
      <c r="C88" s="32" t="s">
        <v>173</v>
      </c>
      <c r="D88" s="38"/>
      <c r="E88" s="38"/>
      <c r="F88" s="38"/>
      <c r="G88" s="38"/>
      <c r="H88" s="38"/>
      <c r="I88" s="38"/>
      <c r="J88" s="38"/>
      <c r="K88" s="38"/>
      <c r="L88" s="55"/>
      <c r="S88" s="38"/>
      <c r="T88" s="38"/>
      <c r="U88" s="38"/>
      <c r="V88" s="38"/>
      <c r="W88" s="38"/>
      <c r="X88" s="38"/>
      <c r="Y88" s="38"/>
      <c r="Z88" s="38"/>
      <c r="AA88" s="38"/>
      <c r="AB88" s="38"/>
      <c r="AC88" s="38"/>
      <c r="AD88" s="38"/>
      <c r="AE88" s="38"/>
    </row>
    <row r="89" s="2" customFormat="1" ht="16.5" customHeight="1">
      <c r="A89" s="38"/>
      <c r="B89" s="39"/>
      <c r="C89" s="38"/>
      <c r="D89" s="38"/>
      <c r="E89" s="67" t="str">
        <f>E11</f>
        <v>SO 05.5 - Propustek</v>
      </c>
      <c r="F89" s="38"/>
      <c r="G89" s="38"/>
      <c r="H89" s="38"/>
      <c r="I89" s="38"/>
      <c r="J89" s="38"/>
      <c r="K89" s="38"/>
      <c r="L89" s="55"/>
      <c r="S89" s="38"/>
      <c r="T89" s="38"/>
      <c r="U89" s="38"/>
      <c r="V89" s="38"/>
      <c r="W89" s="38"/>
      <c r="X89" s="38"/>
      <c r="Y89" s="38"/>
      <c r="Z89" s="38"/>
      <c r="AA89" s="38"/>
      <c r="AB89" s="38"/>
      <c r="AC89" s="38"/>
      <c r="AD89" s="38"/>
      <c r="AE89" s="38"/>
    </row>
    <row r="90" s="2" customFormat="1" ht="6.96" customHeight="1">
      <c r="A90" s="38"/>
      <c r="B90" s="39"/>
      <c r="C90" s="38"/>
      <c r="D90" s="38"/>
      <c r="E90" s="38"/>
      <c r="F90" s="38"/>
      <c r="G90" s="38"/>
      <c r="H90" s="38"/>
      <c r="I90" s="38"/>
      <c r="J90" s="38"/>
      <c r="K90" s="38"/>
      <c r="L90" s="55"/>
      <c r="S90" s="38"/>
      <c r="T90" s="38"/>
      <c r="U90" s="38"/>
      <c r="V90" s="38"/>
      <c r="W90" s="38"/>
      <c r="X90" s="38"/>
      <c r="Y90" s="38"/>
      <c r="Z90" s="38"/>
      <c r="AA90" s="38"/>
      <c r="AB90" s="38"/>
      <c r="AC90" s="38"/>
      <c r="AD90" s="38"/>
      <c r="AE90" s="38"/>
    </row>
    <row r="91" s="2" customFormat="1" ht="12" customHeight="1">
      <c r="A91" s="38"/>
      <c r="B91" s="39"/>
      <c r="C91" s="32" t="s">
        <v>19</v>
      </c>
      <c r="D91" s="38"/>
      <c r="E91" s="38"/>
      <c r="F91" s="27" t="str">
        <f>F14</f>
        <v xml:space="preserve"> </v>
      </c>
      <c r="G91" s="38"/>
      <c r="H91" s="38"/>
      <c r="I91" s="32" t="s">
        <v>21</v>
      </c>
      <c r="J91" s="69" t="str">
        <f>IF(J14="","",J14)</f>
        <v>17. 12. 2018</v>
      </c>
      <c r="K91" s="38"/>
      <c r="L91" s="55"/>
      <c r="S91" s="38"/>
      <c r="T91" s="38"/>
      <c r="U91" s="38"/>
      <c r="V91" s="38"/>
      <c r="W91" s="38"/>
      <c r="X91" s="38"/>
      <c r="Y91" s="38"/>
      <c r="Z91" s="38"/>
      <c r="AA91" s="38"/>
      <c r="AB91" s="38"/>
      <c r="AC91" s="38"/>
      <c r="AD91" s="38"/>
      <c r="AE91" s="38"/>
    </row>
    <row r="92" s="2" customFormat="1" ht="6.96" customHeight="1">
      <c r="A92" s="38"/>
      <c r="B92" s="39"/>
      <c r="C92" s="38"/>
      <c r="D92" s="38"/>
      <c r="E92" s="38"/>
      <c r="F92" s="38"/>
      <c r="G92" s="38"/>
      <c r="H92" s="38"/>
      <c r="I92" s="38"/>
      <c r="J92" s="38"/>
      <c r="K92" s="38"/>
      <c r="L92" s="55"/>
      <c r="S92" s="38"/>
      <c r="T92" s="38"/>
      <c r="U92" s="38"/>
      <c r="V92" s="38"/>
      <c r="W92" s="38"/>
      <c r="X92" s="38"/>
      <c r="Y92" s="38"/>
      <c r="Z92" s="38"/>
      <c r="AA92" s="38"/>
      <c r="AB92" s="38"/>
      <c r="AC92" s="38"/>
      <c r="AD92" s="38"/>
      <c r="AE92" s="38"/>
    </row>
    <row r="93" s="2" customFormat="1" ht="25.65" customHeight="1">
      <c r="A93" s="38"/>
      <c r="B93" s="39"/>
      <c r="C93" s="32" t="s">
        <v>23</v>
      </c>
      <c r="D93" s="38"/>
      <c r="E93" s="38"/>
      <c r="F93" s="27" t="str">
        <f>E17</f>
        <v>Povodí Labe, státní podnik</v>
      </c>
      <c r="G93" s="38"/>
      <c r="H93" s="38"/>
      <c r="I93" s="32" t="s">
        <v>31</v>
      </c>
      <c r="J93" s="36" t="str">
        <f>E23</f>
        <v>Sweco Hydroprojekt a.s.</v>
      </c>
      <c r="K93" s="38"/>
      <c r="L93" s="55"/>
      <c r="S93" s="38"/>
      <c r="T93" s="38"/>
      <c r="U93" s="38"/>
      <c r="V93" s="38"/>
      <c r="W93" s="38"/>
      <c r="X93" s="38"/>
      <c r="Y93" s="38"/>
      <c r="Z93" s="38"/>
      <c r="AA93" s="38"/>
      <c r="AB93" s="38"/>
      <c r="AC93" s="38"/>
      <c r="AD93" s="38"/>
      <c r="AE93" s="38"/>
    </row>
    <row r="94" s="2" customFormat="1" ht="15.15" customHeight="1">
      <c r="A94" s="38"/>
      <c r="B94" s="39"/>
      <c r="C94" s="32" t="s">
        <v>29</v>
      </c>
      <c r="D94" s="38"/>
      <c r="E94" s="38"/>
      <c r="F94" s="27" t="str">
        <f>IF(E20="","",E20)</f>
        <v>Vyplň údaj</v>
      </c>
      <c r="G94" s="38"/>
      <c r="H94" s="38"/>
      <c r="I94" s="32" t="s">
        <v>36</v>
      </c>
      <c r="J94" s="36" t="str">
        <f>E26</f>
        <v xml:space="preserve"> </v>
      </c>
      <c r="K94" s="38"/>
      <c r="L94" s="55"/>
      <c r="S94" s="38"/>
      <c r="T94" s="38"/>
      <c r="U94" s="38"/>
      <c r="V94" s="38"/>
      <c r="W94" s="38"/>
      <c r="X94" s="38"/>
      <c r="Y94" s="38"/>
      <c r="Z94" s="38"/>
      <c r="AA94" s="38"/>
      <c r="AB94" s="38"/>
      <c r="AC94" s="38"/>
      <c r="AD94" s="38"/>
      <c r="AE94" s="38"/>
    </row>
    <row r="95" s="2" customFormat="1" ht="10.32" customHeight="1">
      <c r="A95" s="38"/>
      <c r="B95" s="39"/>
      <c r="C95" s="38"/>
      <c r="D95" s="38"/>
      <c r="E95" s="38"/>
      <c r="F95" s="38"/>
      <c r="G95" s="38"/>
      <c r="H95" s="38"/>
      <c r="I95" s="38"/>
      <c r="J95" s="38"/>
      <c r="K95" s="38"/>
      <c r="L95" s="55"/>
      <c r="S95" s="38"/>
      <c r="T95" s="38"/>
      <c r="U95" s="38"/>
      <c r="V95" s="38"/>
      <c r="W95" s="38"/>
      <c r="X95" s="38"/>
      <c r="Y95" s="38"/>
      <c r="Z95" s="38"/>
      <c r="AA95" s="38"/>
      <c r="AB95" s="38"/>
      <c r="AC95" s="38"/>
      <c r="AD95" s="38"/>
      <c r="AE95" s="38"/>
    </row>
    <row r="96" s="2" customFormat="1" ht="29.28" customHeight="1">
      <c r="A96" s="38"/>
      <c r="B96" s="39"/>
      <c r="C96" s="145" t="s">
        <v>177</v>
      </c>
      <c r="D96" s="137"/>
      <c r="E96" s="137"/>
      <c r="F96" s="137"/>
      <c r="G96" s="137"/>
      <c r="H96" s="137"/>
      <c r="I96" s="137"/>
      <c r="J96" s="146" t="s">
        <v>178</v>
      </c>
      <c r="K96" s="137"/>
      <c r="L96" s="55"/>
      <c r="S96" s="38"/>
      <c r="T96" s="38"/>
      <c r="U96" s="38"/>
      <c r="V96" s="38"/>
      <c r="W96" s="38"/>
      <c r="X96" s="38"/>
      <c r="Y96" s="38"/>
      <c r="Z96" s="38"/>
      <c r="AA96" s="38"/>
      <c r="AB96" s="38"/>
      <c r="AC96" s="38"/>
      <c r="AD96" s="38"/>
      <c r="AE96" s="38"/>
    </row>
    <row r="97" s="2" customFormat="1" ht="10.32" customHeight="1">
      <c r="A97" s="38"/>
      <c r="B97" s="39"/>
      <c r="C97" s="38"/>
      <c r="D97" s="38"/>
      <c r="E97" s="38"/>
      <c r="F97" s="38"/>
      <c r="G97" s="38"/>
      <c r="H97" s="38"/>
      <c r="I97" s="38"/>
      <c r="J97" s="38"/>
      <c r="K97" s="38"/>
      <c r="L97" s="55"/>
      <c r="S97" s="38"/>
      <c r="T97" s="38"/>
      <c r="U97" s="38"/>
      <c r="V97" s="38"/>
      <c r="W97" s="38"/>
      <c r="X97" s="38"/>
      <c r="Y97" s="38"/>
      <c r="Z97" s="38"/>
      <c r="AA97" s="38"/>
      <c r="AB97" s="38"/>
      <c r="AC97" s="38"/>
      <c r="AD97" s="38"/>
      <c r="AE97" s="38"/>
    </row>
    <row r="98" s="2" customFormat="1" ht="22.8" customHeight="1">
      <c r="A98" s="38"/>
      <c r="B98" s="39"/>
      <c r="C98" s="147" t="s">
        <v>179</v>
      </c>
      <c r="D98" s="38"/>
      <c r="E98" s="38"/>
      <c r="F98" s="38"/>
      <c r="G98" s="38"/>
      <c r="H98" s="38"/>
      <c r="I98" s="38"/>
      <c r="J98" s="96">
        <f>J127</f>
        <v>0</v>
      </c>
      <c r="K98" s="38"/>
      <c r="L98" s="55"/>
      <c r="S98" s="38"/>
      <c r="T98" s="38"/>
      <c r="U98" s="38"/>
      <c r="V98" s="38"/>
      <c r="W98" s="38"/>
      <c r="X98" s="38"/>
      <c r="Y98" s="38"/>
      <c r="Z98" s="38"/>
      <c r="AA98" s="38"/>
      <c r="AB98" s="38"/>
      <c r="AC98" s="38"/>
      <c r="AD98" s="38"/>
      <c r="AE98" s="38"/>
      <c r="AU98" s="19" t="s">
        <v>180</v>
      </c>
    </row>
    <row r="99" s="9" customFormat="1" ht="24.96" customHeight="1">
      <c r="A99" s="9"/>
      <c r="B99" s="148"/>
      <c r="C99" s="9"/>
      <c r="D99" s="149" t="s">
        <v>181</v>
      </c>
      <c r="E99" s="150"/>
      <c r="F99" s="150"/>
      <c r="G99" s="150"/>
      <c r="H99" s="150"/>
      <c r="I99" s="150"/>
      <c r="J99" s="151">
        <f>J128</f>
        <v>0</v>
      </c>
      <c r="K99" s="9"/>
      <c r="L99" s="148"/>
      <c r="S99" s="9"/>
      <c r="T99" s="9"/>
      <c r="U99" s="9"/>
      <c r="V99" s="9"/>
      <c r="W99" s="9"/>
      <c r="X99" s="9"/>
      <c r="Y99" s="9"/>
      <c r="Z99" s="9"/>
      <c r="AA99" s="9"/>
      <c r="AB99" s="9"/>
      <c r="AC99" s="9"/>
      <c r="AD99" s="9"/>
      <c r="AE99" s="9"/>
    </row>
    <row r="100" s="10" customFormat="1" ht="19.92" customHeight="1">
      <c r="A100" s="10"/>
      <c r="B100" s="152"/>
      <c r="C100" s="10"/>
      <c r="D100" s="153" t="s">
        <v>182</v>
      </c>
      <c r="E100" s="154"/>
      <c r="F100" s="154"/>
      <c r="G100" s="154"/>
      <c r="H100" s="154"/>
      <c r="I100" s="154"/>
      <c r="J100" s="155">
        <f>J129</f>
        <v>0</v>
      </c>
      <c r="K100" s="10"/>
      <c r="L100" s="152"/>
      <c r="S100" s="10"/>
      <c r="T100" s="10"/>
      <c r="U100" s="10"/>
      <c r="V100" s="10"/>
      <c r="W100" s="10"/>
      <c r="X100" s="10"/>
      <c r="Y100" s="10"/>
      <c r="Z100" s="10"/>
      <c r="AA100" s="10"/>
      <c r="AB100" s="10"/>
      <c r="AC100" s="10"/>
      <c r="AD100" s="10"/>
      <c r="AE100" s="10"/>
    </row>
    <row r="101" s="10" customFormat="1" ht="19.92" customHeight="1">
      <c r="A101" s="10"/>
      <c r="B101" s="152"/>
      <c r="C101" s="10"/>
      <c r="D101" s="153" t="s">
        <v>184</v>
      </c>
      <c r="E101" s="154"/>
      <c r="F101" s="154"/>
      <c r="G101" s="154"/>
      <c r="H101" s="154"/>
      <c r="I101" s="154"/>
      <c r="J101" s="155">
        <f>J209</f>
        <v>0</v>
      </c>
      <c r="K101" s="10"/>
      <c r="L101" s="152"/>
      <c r="S101" s="10"/>
      <c r="T101" s="10"/>
      <c r="U101" s="10"/>
      <c r="V101" s="10"/>
      <c r="W101" s="10"/>
      <c r="X101" s="10"/>
      <c r="Y101" s="10"/>
      <c r="Z101" s="10"/>
      <c r="AA101" s="10"/>
      <c r="AB101" s="10"/>
      <c r="AC101" s="10"/>
      <c r="AD101" s="10"/>
      <c r="AE101" s="10"/>
    </row>
    <row r="102" s="10" customFormat="1" ht="19.92" customHeight="1">
      <c r="A102" s="10"/>
      <c r="B102" s="152"/>
      <c r="C102" s="10"/>
      <c r="D102" s="153" t="s">
        <v>185</v>
      </c>
      <c r="E102" s="154"/>
      <c r="F102" s="154"/>
      <c r="G102" s="154"/>
      <c r="H102" s="154"/>
      <c r="I102" s="154"/>
      <c r="J102" s="155">
        <f>J219</f>
        <v>0</v>
      </c>
      <c r="K102" s="10"/>
      <c r="L102" s="152"/>
      <c r="S102" s="10"/>
      <c r="T102" s="10"/>
      <c r="U102" s="10"/>
      <c r="V102" s="10"/>
      <c r="W102" s="10"/>
      <c r="X102" s="10"/>
      <c r="Y102" s="10"/>
      <c r="Z102" s="10"/>
      <c r="AA102" s="10"/>
      <c r="AB102" s="10"/>
      <c r="AC102" s="10"/>
      <c r="AD102" s="10"/>
      <c r="AE102" s="10"/>
    </row>
    <row r="103" s="10" customFormat="1" ht="19.92" customHeight="1">
      <c r="A103" s="10"/>
      <c r="B103" s="152"/>
      <c r="C103" s="10"/>
      <c r="D103" s="153" t="s">
        <v>186</v>
      </c>
      <c r="E103" s="154"/>
      <c r="F103" s="154"/>
      <c r="G103" s="154"/>
      <c r="H103" s="154"/>
      <c r="I103" s="154"/>
      <c r="J103" s="155">
        <f>J240</f>
        <v>0</v>
      </c>
      <c r="K103" s="10"/>
      <c r="L103" s="152"/>
      <c r="S103" s="10"/>
      <c r="T103" s="10"/>
      <c r="U103" s="10"/>
      <c r="V103" s="10"/>
      <c r="W103" s="10"/>
      <c r="X103" s="10"/>
      <c r="Y103" s="10"/>
      <c r="Z103" s="10"/>
      <c r="AA103" s="10"/>
      <c r="AB103" s="10"/>
      <c r="AC103" s="10"/>
      <c r="AD103" s="10"/>
      <c r="AE103" s="10"/>
    </row>
    <row r="104" s="10" customFormat="1" ht="19.92" customHeight="1">
      <c r="A104" s="10"/>
      <c r="B104" s="152"/>
      <c r="C104" s="10"/>
      <c r="D104" s="153" t="s">
        <v>187</v>
      </c>
      <c r="E104" s="154"/>
      <c r="F104" s="154"/>
      <c r="G104" s="154"/>
      <c r="H104" s="154"/>
      <c r="I104" s="154"/>
      <c r="J104" s="155">
        <f>J266</f>
        <v>0</v>
      </c>
      <c r="K104" s="10"/>
      <c r="L104" s="152"/>
      <c r="S104" s="10"/>
      <c r="T104" s="10"/>
      <c r="U104" s="10"/>
      <c r="V104" s="10"/>
      <c r="W104" s="10"/>
      <c r="X104" s="10"/>
      <c r="Y104" s="10"/>
      <c r="Z104" s="10"/>
      <c r="AA104" s="10"/>
      <c r="AB104" s="10"/>
      <c r="AC104" s="10"/>
      <c r="AD104" s="10"/>
      <c r="AE104" s="10"/>
    </row>
    <row r="105" s="10" customFormat="1" ht="19.92" customHeight="1">
      <c r="A105" s="10"/>
      <c r="B105" s="152"/>
      <c r="C105" s="10"/>
      <c r="D105" s="153" t="s">
        <v>188</v>
      </c>
      <c r="E105" s="154"/>
      <c r="F105" s="154"/>
      <c r="G105" s="154"/>
      <c r="H105" s="154"/>
      <c r="I105" s="154"/>
      <c r="J105" s="155">
        <f>J275</f>
        <v>0</v>
      </c>
      <c r="K105" s="10"/>
      <c r="L105" s="152"/>
      <c r="S105" s="10"/>
      <c r="T105" s="10"/>
      <c r="U105" s="10"/>
      <c r="V105" s="10"/>
      <c r="W105" s="10"/>
      <c r="X105" s="10"/>
      <c r="Y105" s="10"/>
      <c r="Z105" s="10"/>
      <c r="AA105" s="10"/>
      <c r="AB105" s="10"/>
      <c r="AC105" s="10"/>
      <c r="AD105" s="10"/>
      <c r="AE105" s="10"/>
    </row>
    <row r="106" s="2" customFormat="1" ht="21.84" customHeight="1">
      <c r="A106" s="38"/>
      <c r="B106" s="39"/>
      <c r="C106" s="38"/>
      <c r="D106" s="38"/>
      <c r="E106" s="38"/>
      <c r="F106" s="38"/>
      <c r="G106" s="38"/>
      <c r="H106" s="38"/>
      <c r="I106" s="38"/>
      <c r="J106" s="38"/>
      <c r="K106" s="38"/>
      <c r="L106" s="55"/>
      <c r="S106" s="38"/>
      <c r="T106" s="38"/>
      <c r="U106" s="38"/>
      <c r="V106" s="38"/>
      <c r="W106" s="38"/>
      <c r="X106" s="38"/>
      <c r="Y106" s="38"/>
      <c r="Z106" s="38"/>
      <c r="AA106" s="38"/>
      <c r="AB106" s="38"/>
      <c r="AC106" s="38"/>
      <c r="AD106" s="38"/>
      <c r="AE106" s="38"/>
    </row>
    <row r="107" s="2" customFormat="1" ht="6.96" customHeight="1">
      <c r="A107" s="38"/>
      <c r="B107" s="60"/>
      <c r="C107" s="61"/>
      <c r="D107" s="61"/>
      <c r="E107" s="61"/>
      <c r="F107" s="61"/>
      <c r="G107" s="61"/>
      <c r="H107" s="61"/>
      <c r="I107" s="61"/>
      <c r="J107" s="61"/>
      <c r="K107" s="61"/>
      <c r="L107" s="55"/>
      <c r="S107" s="38"/>
      <c r="T107" s="38"/>
      <c r="U107" s="38"/>
      <c r="V107" s="38"/>
      <c r="W107" s="38"/>
      <c r="X107" s="38"/>
      <c r="Y107" s="38"/>
      <c r="Z107" s="38"/>
      <c r="AA107" s="38"/>
      <c r="AB107" s="38"/>
      <c r="AC107" s="38"/>
      <c r="AD107" s="38"/>
      <c r="AE107" s="38"/>
    </row>
    <row r="111" s="2" customFormat="1" ht="6.96" customHeight="1">
      <c r="A111" s="38"/>
      <c r="B111" s="62"/>
      <c r="C111" s="63"/>
      <c r="D111" s="63"/>
      <c r="E111" s="63"/>
      <c r="F111" s="63"/>
      <c r="G111" s="63"/>
      <c r="H111" s="63"/>
      <c r="I111" s="63"/>
      <c r="J111" s="63"/>
      <c r="K111" s="63"/>
      <c r="L111" s="55"/>
      <c r="S111" s="38"/>
      <c r="T111" s="38"/>
      <c r="U111" s="38"/>
      <c r="V111" s="38"/>
      <c r="W111" s="38"/>
      <c r="X111" s="38"/>
      <c r="Y111" s="38"/>
      <c r="Z111" s="38"/>
      <c r="AA111" s="38"/>
      <c r="AB111" s="38"/>
      <c r="AC111" s="38"/>
      <c r="AD111" s="38"/>
      <c r="AE111" s="38"/>
    </row>
    <row r="112" s="2" customFormat="1" ht="24.96" customHeight="1">
      <c r="A112" s="38"/>
      <c r="B112" s="39"/>
      <c r="C112" s="23" t="s">
        <v>190</v>
      </c>
      <c r="D112" s="38"/>
      <c r="E112" s="38"/>
      <c r="F112" s="38"/>
      <c r="G112" s="38"/>
      <c r="H112" s="38"/>
      <c r="I112" s="38"/>
      <c r="J112" s="38"/>
      <c r="K112" s="38"/>
      <c r="L112" s="55"/>
      <c r="S112" s="38"/>
      <c r="T112" s="38"/>
      <c r="U112" s="38"/>
      <c r="V112" s="38"/>
      <c r="W112" s="38"/>
      <c r="X112" s="38"/>
      <c r="Y112" s="38"/>
      <c r="Z112" s="38"/>
      <c r="AA112" s="38"/>
      <c r="AB112" s="38"/>
      <c r="AC112" s="38"/>
      <c r="AD112" s="38"/>
      <c r="AE112" s="38"/>
    </row>
    <row r="113" s="2" customFormat="1" ht="6.96" customHeight="1">
      <c r="A113" s="38"/>
      <c r="B113" s="39"/>
      <c r="C113" s="38"/>
      <c r="D113" s="38"/>
      <c r="E113" s="38"/>
      <c r="F113" s="38"/>
      <c r="G113" s="38"/>
      <c r="H113" s="38"/>
      <c r="I113" s="38"/>
      <c r="J113" s="38"/>
      <c r="K113" s="38"/>
      <c r="L113" s="55"/>
      <c r="S113" s="38"/>
      <c r="T113" s="38"/>
      <c r="U113" s="38"/>
      <c r="V113" s="38"/>
      <c r="W113" s="38"/>
      <c r="X113" s="38"/>
      <c r="Y113" s="38"/>
      <c r="Z113" s="38"/>
      <c r="AA113" s="38"/>
      <c r="AB113" s="38"/>
      <c r="AC113" s="38"/>
      <c r="AD113" s="38"/>
      <c r="AE113" s="38"/>
    </row>
    <row r="114" s="2" customFormat="1" ht="12" customHeight="1">
      <c r="A114" s="38"/>
      <c r="B114" s="39"/>
      <c r="C114" s="32" t="s">
        <v>15</v>
      </c>
      <c r="D114" s="38"/>
      <c r="E114" s="38"/>
      <c r="F114" s="38"/>
      <c r="G114" s="38"/>
      <c r="H114" s="38"/>
      <c r="I114" s="38"/>
      <c r="J114" s="38"/>
      <c r="K114" s="38"/>
      <c r="L114" s="55"/>
      <c r="S114" s="38"/>
      <c r="T114" s="38"/>
      <c r="U114" s="38"/>
      <c r="V114" s="38"/>
      <c r="W114" s="38"/>
      <c r="X114" s="38"/>
      <c r="Y114" s="38"/>
      <c r="Z114" s="38"/>
      <c r="AA114" s="38"/>
      <c r="AB114" s="38"/>
      <c r="AC114" s="38"/>
      <c r="AD114" s="38"/>
      <c r="AE114" s="38"/>
    </row>
    <row r="115" s="2" customFormat="1" ht="16.5" customHeight="1">
      <c r="A115" s="38"/>
      <c r="B115" s="39"/>
      <c r="C115" s="38"/>
      <c r="D115" s="38"/>
      <c r="E115" s="129" t="str">
        <f>E7</f>
        <v>SN Žireč</v>
      </c>
      <c r="F115" s="32"/>
      <c r="G115" s="32"/>
      <c r="H115" s="32"/>
      <c r="I115" s="38"/>
      <c r="J115" s="38"/>
      <c r="K115" s="38"/>
      <c r="L115" s="55"/>
      <c r="S115" s="38"/>
      <c r="T115" s="38"/>
      <c r="U115" s="38"/>
      <c r="V115" s="38"/>
      <c r="W115" s="38"/>
      <c r="X115" s="38"/>
      <c r="Y115" s="38"/>
      <c r="Z115" s="38"/>
      <c r="AA115" s="38"/>
      <c r="AB115" s="38"/>
      <c r="AC115" s="38"/>
      <c r="AD115" s="38"/>
      <c r="AE115" s="38"/>
    </row>
    <row r="116" s="1" customFormat="1" ht="12" customHeight="1">
      <c r="B116" s="22"/>
      <c r="C116" s="32" t="s">
        <v>171</v>
      </c>
      <c r="L116" s="22"/>
    </row>
    <row r="117" s="2" customFormat="1" ht="16.5" customHeight="1">
      <c r="A117" s="38"/>
      <c r="B117" s="39"/>
      <c r="C117" s="38"/>
      <c r="D117" s="38"/>
      <c r="E117" s="129" t="s">
        <v>1232</v>
      </c>
      <c r="F117" s="38"/>
      <c r="G117" s="38"/>
      <c r="H117" s="38"/>
      <c r="I117" s="38"/>
      <c r="J117" s="38"/>
      <c r="K117" s="38"/>
      <c r="L117" s="55"/>
      <c r="S117" s="38"/>
      <c r="T117" s="38"/>
      <c r="U117" s="38"/>
      <c r="V117" s="38"/>
      <c r="W117" s="38"/>
      <c r="X117" s="38"/>
      <c r="Y117" s="38"/>
      <c r="Z117" s="38"/>
      <c r="AA117" s="38"/>
      <c r="AB117" s="38"/>
      <c r="AC117" s="38"/>
      <c r="AD117" s="38"/>
      <c r="AE117" s="38"/>
    </row>
    <row r="118" s="2" customFormat="1" ht="12" customHeight="1">
      <c r="A118" s="38"/>
      <c r="B118" s="39"/>
      <c r="C118" s="32" t="s">
        <v>173</v>
      </c>
      <c r="D118" s="38"/>
      <c r="E118" s="38"/>
      <c r="F118" s="38"/>
      <c r="G118" s="38"/>
      <c r="H118" s="38"/>
      <c r="I118" s="38"/>
      <c r="J118" s="38"/>
      <c r="K118" s="38"/>
      <c r="L118" s="55"/>
      <c r="S118" s="38"/>
      <c r="T118" s="38"/>
      <c r="U118" s="38"/>
      <c r="V118" s="38"/>
      <c r="W118" s="38"/>
      <c r="X118" s="38"/>
      <c r="Y118" s="38"/>
      <c r="Z118" s="38"/>
      <c r="AA118" s="38"/>
      <c r="AB118" s="38"/>
      <c r="AC118" s="38"/>
      <c r="AD118" s="38"/>
      <c r="AE118" s="38"/>
    </row>
    <row r="119" s="2" customFormat="1" ht="16.5" customHeight="1">
      <c r="A119" s="38"/>
      <c r="B119" s="39"/>
      <c r="C119" s="38"/>
      <c r="D119" s="38"/>
      <c r="E119" s="67" t="str">
        <f>E11</f>
        <v>SO 05.5 - Propustek</v>
      </c>
      <c r="F119" s="38"/>
      <c r="G119" s="38"/>
      <c r="H119" s="38"/>
      <c r="I119" s="38"/>
      <c r="J119" s="38"/>
      <c r="K119" s="38"/>
      <c r="L119" s="55"/>
      <c r="S119" s="38"/>
      <c r="T119" s="38"/>
      <c r="U119" s="38"/>
      <c r="V119" s="38"/>
      <c r="W119" s="38"/>
      <c r="X119" s="38"/>
      <c r="Y119" s="38"/>
      <c r="Z119" s="38"/>
      <c r="AA119" s="38"/>
      <c r="AB119" s="38"/>
      <c r="AC119" s="38"/>
      <c r="AD119" s="38"/>
      <c r="AE119" s="38"/>
    </row>
    <row r="120" s="2" customFormat="1" ht="6.96" customHeight="1">
      <c r="A120" s="38"/>
      <c r="B120" s="39"/>
      <c r="C120" s="38"/>
      <c r="D120" s="38"/>
      <c r="E120" s="38"/>
      <c r="F120" s="38"/>
      <c r="G120" s="38"/>
      <c r="H120" s="38"/>
      <c r="I120" s="38"/>
      <c r="J120" s="38"/>
      <c r="K120" s="38"/>
      <c r="L120" s="55"/>
      <c r="S120" s="38"/>
      <c r="T120" s="38"/>
      <c r="U120" s="38"/>
      <c r="V120" s="38"/>
      <c r="W120" s="38"/>
      <c r="X120" s="38"/>
      <c r="Y120" s="38"/>
      <c r="Z120" s="38"/>
      <c r="AA120" s="38"/>
      <c r="AB120" s="38"/>
      <c r="AC120" s="38"/>
      <c r="AD120" s="38"/>
      <c r="AE120" s="38"/>
    </row>
    <row r="121" s="2" customFormat="1" ht="12" customHeight="1">
      <c r="A121" s="38"/>
      <c r="B121" s="39"/>
      <c r="C121" s="32" t="s">
        <v>19</v>
      </c>
      <c r="D121" s="38"/>
      <c r="E121" s="38"/>
      <c r="F121" s="27" t="str">
        <f>F14</f>
        <v xml:space="preserve"> </v>
      </c>
      <c r="G121" s="38"/>
      <c r="H121" s="38"/>
      <c r="I121" s="32" t="s">
        <v>21</v>
      </c>
      <c r="J121" s="69" t="str">
        <f>IF(J14="","",J14)</f>
        <v>17. 12. 2018</v>
      </c>
      <c r="K121" s="38"/>
      <c r="L121" s="55"/>
      <c r="S121" s="38"/>
      <c r="T121" s="38"/>
      <c r="U121" s="38"/>
      <c r="V121" s="38"/>
      <c r="W121" s="38"/>
      <c r="X121" s="38"/>
      <c r="Y121" s="38"/>
      <c r="Z121" s="38"/>
      <c r="AA121" s="38"/>
      <c r="AB121" s="38"/>
      <c r="AC121" s="38"/>
      <c r="AD121" s="38"/>
      <c r="AE121" s="38"/>
    </row>
    <row r="122" s="2" customFormat="1" ht="6.96" customHeight="1">
      <c r="A122" s="38"/>
      <c r="B122" s="39"/>
      <c r="C122" s="38"/>
      <c r="D122" s="38"/>
      <c r="E122" s="38"/>
      <c r="F122" s="38"/>
      <c r="G122" s="38"/>
      <c r="H122" s="38"/>
      <c r="I122" s="38"/>
      <c r="J122" s="38"/>
      <c r="K122" s="38"/>
      <c r="L122" s="55"/>
      <c r="S122" s="38"/>
      <c r="T122" s="38"/>
      <c r="U122" s="38"/>
      <c r="V122" s="38"/>
      <c r="W122" s="38"/>
      <c r="X122" s="38"/>
      <c r="Y122" s="38"/>
      <c r="Z122" s="38"/>
      <c r="AA122" s="38"/>
      <c r="AB122" s="38"/>
      <c r="AC122" s="38"/>
      <c r="AD122" s="38"/>
      <c r="AE122" s="38"/>
    </row>
    <row r="123" s="2" customFormat="1" ht="25.65" customHeight="1">
      <c r="A123" s="38"/>
      <c r="B123" s="39"/>
      <c r="C123" s="32" t="s">
        <v>23</v>
      </c>
      <c r="D123" s="38"/>
      <c r="E123" s="38"/>
      <c r="F123" s="27" t="str">
        <f>E17</f>
        <v>Povodí Labe, státní podnik</v>
      </c>
      <c r="G123" s="38"/>
      <c r="H123" s="38"/>
      <c r="I123" s="32" t="s">
        <v>31</v>
      </c>
      <c r="J123" s="36" t="str">
        <f>E23</f>
        <v>Sweco Hydroprojekt a.s.</v>
      </c>
      <c r="K123" s="38"/>
      <c r="L123" s="55"/>
      <c r="S123" s="38"/>
      <c r="T123" s="38"/>
      <c r="U123" s="38"/>
      <c r="V123" s="38"/>
      <c r="W123" s="38"/>
      <c r="X123" s="38"/>
      <c r="Y123" s="38"/>
      <c r="Z123" s="38"/>
      <c r="AA123" s="38"/>
      <c r="AB123" s="38"/>
      <c r="AC123" s="38"/>
      <c r="AD123" s="38"/>
      <c r="AE123" s="38"/>
    </row>
    <row r="124" s="2" customFormat="1" ht="15.15" customHeight="1">
      <c r="A124" s="38"/>
      <c r="B124" s="39"/>
      <c r="C124" s="32" t="s">
        <v>29</v>
      </c>
      <c r="D124" s="38"/>
      <c r="E124" s="38"/>
      <c r="F124" s="27" t="str">
        <f>IF(E20="","",E20)</f>
        <v>Vyplň údaj</v>
      </c>
      <c r="G124" s="38"/>
      <c r="H124" s="38"/>
      <c r="I124" s="32" t="s">
        <v>36</v>
      </c>
      <c r="J124" s="36" t="str">
        <f>E26</f>
        <v xml:space="preserve"> </v>
      </c>
      <c r="K124" s="38"/>
      <c r="L124" s="55"/>
      <c r="S124" s="38"/>
      <c r="T124" s="38"/>
      <c r="U124" s="38"/>
      <c r="V124" s="38"/>
      <c r="W124" s="38"/>
      <c r="X124" s="38"/>
      <c r="Y124" s="38"/>
      <c r="Z124" s="38"/>
      <c r="AA124" s="38"/>
      <c r="AB124" s="38"/>
      <c r="AC124" s="38"/>
      <c r="AD124" s="38"/>
      <c r="AE124" s="38"/>
    </row>
    <row r="125" s="2" customFormat="1" ht="10.32" customHeight="1">
      <c r="A125" s="38"/>
      <c r="B125" s="39"/>
      <c r="C125" s="38"/>
      <c r="D125" s="38"/>
      <c r="E125" s="38"/>
      <c r="F125" s="38"/>
      <c r="G125" s="38"/>
      <c r="H125" s="38"/>
      <c r="I125" s="38"/>
      <c r="J125" s="38"/>
      <c r="K125" s="38"/>
      <c r="L125" s="55"/>
      <c r="S125" s="38"/>
      <c r="T125" s="38"/>
      <c r="U125" s="38"/>
      <c r="V125" s="38"/>
      <c r="W125" s="38"/>
      <c r="X125" s="38"/>
      <c r="Y125" s="38"/>
      <c r="Z125" s="38"/>
      <c r="AA125" s="38"/>
      <c r="AB125" s="38"/>
      <c r="AC125" s="38"/>
      <c r="AD125" s="38"/>
      <c r="AE125" s="38"/>
    </row>
    <row r="126" s="11" customFormat="1" ht="29.28" customHeight="1">
      <c r="A126" s="156"/>
      <c r="B126" s="157"/>
      <c r="C126" s="158" t="s">
        <v>191</v>
      </c>
      <c r="D126" s="159" t="s">
        <v>64</v>
      </c>
      <c r="E126" s="159" t="s">
        <v>60</v>
      </c>
      <c r="F126" s="159" t="s">
        <v>61</v>
      </c>
      <c r="G126" s="159" t="s">
        <v>192</v>
      </c>
      <c r="H126" s="159" t="s">
        <v>193</v>
      </c>
      <c r="I126" s="159" t="s">
        <v>194</v>
      </c>
      <c r="J126" s="159" t="s">
        <v>178</v>
      </c>
      <c r="K126" s="160" t="s">
        <v>195</v>
      </c>
      <c r="L126" s="161"/>
      <c r="M126" s="86" t="s">
        <v>1</v>
      </c>
      <c r="N126" s="87" t="s">
        <v>43</v>
      </c>
      <c r="O126" s="87" t="s">
        <v>196</v>
      </c>
      <c r="P126" s="87" t="s">
        <v>197</v>
      </c>
      <c r="Q126" s="87" t="s">
        <v>198</v>
      </c>
      <c r="R126" s="87" t="s">
        <v>199</v>
      </c>
      <c r="S126" s="87" t="s">
        <v>200</v>
      </c>
      <c r="T126" s="88" t="s">
        <v>201</v>
      </c>
      <c r="U126" s="156"/>
      <c r="V126" s="156"/>
      <c r="W126" s="156"/>
      <c r="X126" s="156"/>
      <c r="Y126" s="156"/>
      <c r="Z126" s="156"/>
      <c r="AA126" s="156"/>
      <c r="AB126" s="156"/>
      <c r="AC126" s="156"/>
      <c r="AD126" s="156"/>
      <c r="AE126" s="156"/>
    </row>
    <row r="127" s="2" customFormat="1" ht="22.8" customHeight="1">
      <c r="A127" s="38"/>
      <c r="B127" s="39"/>
      <c r="C127" s="93" t="s">
        <v>202</v>
      </c>
      <c r="D127" s="38"/>
      <c r="E127" s="38"/>
      <c r="F127" s="38"/>
      <c r="G127" s="38"/>
      <c r="H127" s="38"/>
      <c r="I127" s="38"/>
      <c r="J127" s="162">
        <f>BK127</f>
        <v>0</v>
      </c>
      <c r="K127" s="38"/>
      <c r="L127" s="39"/>
      <c r="M127" s="89"/>
      <c r="N127" s="73"/>
      <c r="O127" s="90"/>
      <c r="P127" s="163">
        <f>P128</f>
        <v>0</v>
      </c>
      <c r="Q127" s="90"/>
      <c r="R127" s="163">
        <f>R128</f>
        <v>41.8998682</v>
      </c>
      <c r="S127" s="90"/>
      <c r="T127" s="164">
        <f>T128</f>
        <v>0</v>
      </c>
      <c r="U127" s="38"/>
      <c r="V127" s="38"/>
      <c r="W127" s="38"/>
      <c r="X127" s="38"/>
      <c r="Y127" s="38"/>
      <c r="Z127" s="38"/>
      <c r="AA127" s="38"/>
      <c r="AB127" s="38"/>
      <c r="AC127" s="38"/>
      <c r="AD127" s="38"/>
      <c r="AE127" s="38"/>
      <c r="AT127" s="19" t="s">
        <v>78</v>
      </c>
      <c r="AU127" s="19" t="s">
        <v>180</v>
      </c>
      <c r="BK127" s="165">
        <f>BK128</f>
        <v>0</v>
      </c>
    </row>
    <row r="128" s="12" customFormat="1" ht="25.92" customHeight="1">
      <c r="A128" s="12"/>
      <c r="B128" s="166"/>
      <c r="C128" s="12"/>
      <c r="D128" s="167" t="s">
        <v>78</v>
      </c>
      <c r="E128" s="168" t="s">
        <v>203</v>
      </c>
      <c r="F128" s="168" t="s">
        <v>204</v>
      </c>
      <c r="G128" s="12"/>
      <c r="H128" s="12"/>
      <c r="I128" s="169"/>
      <c r="J128" s="170">
        <f>BK128</f>
        <v>0</v>
      </c>
      <c r="K128" s="12"/>
      <c r="L128" s="166"/>
      <c r="M128" s="171"/>
      <c r="N128" s="172"/>
      <c r="O128" s="172"/>
      <c r="P128" s="173">
        <f>P129+P209+P219+P240+P266+P275</f>
        <v>0</v>
      </c>
      <c r="Q128" s="172"/>
      <c r="R128" s="173">
        <f>R129+R209+R219+R240+R266+R275</f>
        <v>41.8998682</v>
      </c>
      <c r="S128" s="172"/>
      <c r="T128" s="174">
        <f>T129+T209+T219+T240+T266+T275</f>
        <v>0</v>
      </c>
      <c r="U128" s="12"/>
      <c r="V128" s="12"/>
      <c r="W128" s="12"/>
      <c r="X128" s="12"/>
      <c r="Y128" s="12"/>
      <c r="Z128" s="12"/>
      <c r="AA128" s="12"/>
      <c r="AB128" s="12"/>
      <c r="AC128" s="12"/>
      <c r="AD128" s="12"/>
      <c r="AE128" s="12"/>
      <c r="AR128" s="167" t="s">
        <v>86</v>
      </c>
      <c r="AT128" s="175" t="s">
        <v>78</v>
      </c>
      <c r="AU128" s="175" t="s">
        <v>79</v>
      </c>
      <c r="AY128" s="167" t="s">
        <v>205</v>
      </c>
      <c r="BK128" s="176">
        <f>BK129+BK209+BK219+BK240+BK266+BK275</f>
        <v>0</v>
      </c>
    </row>
    <row r="129" s="12" customFormat="1" ht="22.8" customHeight="1">
      <c r="A129" s="12"/>
      <c r="B129" s="166"/>
      <c r="C129" s="12"/>
      <c r="D129" s="167" t="s">
        <v>78</v>
      </c>
      <c r="E129" s="177" t="s">
        <v>86</v>
      </c>
      <c r="F129" s="177" t="s">
        <v>206</v>
      </c>
      <c r="G129" s="12"/>
      <c r="H129" s="12"/>
      <c r="I129" s="169"/>
      <c r="J129" s="178">
        <f>BK129</f>
        <v>0</v>
      </c>
      <c r="K129" s="12"/>
      <c r="L129" s="166"/>
      <c r="M129" s="171"/>
      <c r="N129" s="172"/>
      <c r="O129" s="172"/>
      <c r="P129" s="173">
        <f>SUM(P130:P208)</f>
        <v>0</v>
      </c>
      <c r="Q129" s="172"/>
      <c r="R129" s="173">
        <f>SUM(R130:R208)</f>
        <v>0.0054600000000000004</v>
      </c>
      <c r="S129" s="172"/>
      <c r="T129" s="174">
        <f>SUM(T130:T208)</f>
        <v>0</v>
      </c>
      <c r="U129" s="12"/>
      <c r="V129" s="12"/>
      <c r="W129" s="12"/>
      <c r="X129" s="12"/>
      <c r="Y129" s="12"/>
      <c r="Z129" s="12"/>
      <c r="AA129" s="12"/>
      <c r="AB129" s="12"/>
      <c r="AC129" s="12"/>
      <c r="AD129" s="12"/>
      <c r="AE129" s="12"/>
      <c r="AR129" s="167" t="s">
        <v>86</v>
      </c>
      <c r="AT129" s="175" t="s">
        <v>78</v>
      </c>
      <c r="AU129" s="175" t="s">
        <v>86</v>
      </c>
      <c r="AY129" s="167" t="s">
        <v>205</v>
      </c>
      <c r="BK129" s="176">
        <f>SUM(BK130:BK208)</f>
        <v>0</v>
      </c>
    </row>
    <row r="130" s="2" customFormat="1" ht="24.15" customHeight="1">
      <c r="A130" s="38"/>
      <c r="B130" s="179"/>
      <c r="C130" s="180" t="s">
        <v>86</v>
      </c>
      <c r="D130" s="180" t="s">
        <v>207</v>
      </c>
      <c r="E130" s="181" t="s">
        <v>749</v>
      </c>
      <c r="F130" s="182" t="s">
        <v>750</v>
      </c>
      <c r="G130" s="183" t="s">
        <v>233</v>
      </c>
      <c r="H130" s="184">
        <v>38</v>
      </c>
      <c r="I130" s="185"/>
      <c r="J130" s="184">
        <f>ROUND(I130*H130,2)</f>
        <v>0</v>
      </c>
      <c r="K130" s="182" t="s">
        <v>234</v>
      </c>
      <c r="L130" s="39"/>
      <c r="M130" s="186" t="s">
        <v>1</v>
      </c>
      <c r="N130" s="187" t="s">
        <v>44</v>
      </c>
      <c r="O130" s="77"/>
      <c r="P130" s="188">
        <f>O130*H130</f>
        <v>0</v>
      </c>
      <c r="Q130" s="188">
        <v>0</v>
      </c>
      <c r="R130" s="188">
        <f>Q130*H130</f>
        <v>0</v>
      </c>
      <c r="S130" s="188">
        <v>0</v>
      </c>
      <c r="T130" s="189">
        <f>S130*H130</f>
        <v>0</v>
      </c>
      <c r="U130" s="38"/>
      <c r="V130" s="38"/>
      <c r="W130" s="38"/>
      <c r="X130" s="38"/>
      <c r="Y130" s="38"/>
      <c r="Z130" s="38"/>
      <c r="AA130" s="38"/>
      <c r="AB130" s="38"/>
      <c r="AC130" s="38"/>
      <c r="AD130" s="38"/>
      <c r="AE130" s="38"/>
      <c r="AR130" s="190" t="s">
        <v>212</v>
      </c>
      <c r="AT130" s="190" t="s">
        <v>207</v>
      </c>
      <c r="AU130" s="190" t="s">
        <v>88</v>
      </c>
      <c r="AY130" s="19" t="s">
        <v>205</v>
      </c>
      <c r="BE130" s="191">
        <f>IF(N130="základní",J130,0)</f>
        <v>0</v>
      </c>
      <c r="BF130" s="191">
        <f>IF(N130="snížená",J130,0)</f>
        <v>0</v>
      </c>
      <c r="BG130" s="191">
        <f>IF(N130="zákl. přenesená",J130,0)</f>
        <v>0</v>
      </c>
      <c r="BH130" s="191">
        <f>IF(N130="sníž. přenesená",J130,0)</f>
        <v>0</v>
      </c>
      <c r="BI130" s="191">
        <f>IF(N130="nulová",J130,0)</f>
        <v>0</v>
      </c>
      <c r="BJ130" s="19" t="s">
        <v>86</v>
      </c>
      <c r="BK130" s="191">
        <f>ROUND(I130*H130,2)</f>
        <v>0</v>
      </c>
      <c r="BL130" s="19" t="s">
        <v>212</v>
      </c>
      <c r="BM130" s="190" t="s">
        <v>1298</v>
      </c>
    </row>
    <row r="131" s="2" customFormat="1">
      <c r="A131" s="38"/>
      <c r="B131" s="39"/>
      <c r="C131" s="38"/>
      <c r="D131" s="192" t="s">
        <v>214</v>
      </c>
      <c r="E131" s="38"/>
      <c r="F131" s="193" t="s">
        <v>752</v>
      </c>
      <c r="G131" s="38"/>
      <c r="H131" s="38"/>
      <c r="I131" s="194"/>
      <c r="J131" s="38"/>
      <c r="K131" s="38"/>
      <c r="L131" s="39"/>
      <c r="M131" s="195"/>
      <c r="N131" s="196"/>
      <c r="O131" s="77"/>
      <c r="P131" s="77"/>
      <c r="Q131" s="77"/>
      <c r="R131" s="77"/>
      <c r="S131" s="77"/>
      <c r="T131" s="78"/>
      <c r="U131" s="38"/>
      <c r="V131" s="38"/>
      <c r="W131" s="38"/>
      <c r="X131" s="38"/>
      <c r="Y131" s="38"/>
      <c r="Z131" s="38"/>
      <c r="AA131" s="38"/>
      <c r="AB131" s="38"/>
      <c r="AC131" s="38"/>
      <c r="AD131" s="38"/>
      <c r="AE131" s="38"/>
      <c r="AT131" s="19" t="s">
        <v>214</v>
      </c>
      <c r="AU131" s="19" t="s">
        <v>88</v>
      </c>
    </row>
    <row r="132" s="2" customFormat="1">
      <c r="A132" s="38"/>
      <c r="B132" s="39"/>
      <c r="C132" s="38"/>
      <c r="D132" s="192" t="s">
        <v>237</v>
      </c>
      <c r="E132" s="38"/>
      <c r="F132" s="197" t="s">
        <v>753</v>
      </c>
      <c r="G132" s="38"/>
      <c r="H132" s="38"/>
      <c r="I132" s="194"/>
      <c r="J132" s="38"/>
      <c r="K132" s="38"/>
      <c r="L132" s="39"/>
      <c r="M132" s="195"/>
      <c r="N132" s="196"/>
      <c r="O132" s="77"/>
      <c r="P132" s="77"/>
      <c r="Q132" s="77"/>
      <c r="R132" s="77"/>
      <c r="S132" s="77"/>
      <c r="T132" s="78"/>
      <c r="U132" s="38"/>
      <c r="V132" s="38"/>
      <c r="W132" s="38"/>
      <c r="X132" s="38"/>
      <c r="Y132" s="38"/>
      <c r="Z132" s="38"/>
      <c r="AA132" s="38"/>
      <c r="AB132" s="38"/>
      <c r="AC132" s="38"/>
      <c r="AD132" s="38"/>
      <c r="AE132" s="38"/>
      <c r="AT132" s="19" t="s">
        <v>237</v>
      </c>
      <c r="AU132" s="19" t="s">
        <v>88</v>
      </c>
    </row>
    <row r="133" s="13" customFormat="1">
      <c r="A133" s="13"/>
      <c r="B133" s="198"/>
      <c r="C133" s="13"/>
      <c r="D133" s="192" t="s">
        <v>218</v>
      </c>
      <c r="E133" s="199" t="s">
        <v>1</v>
      </c>
      <c r="F133" s="200" t="s">
        <v>1299</v>
      </c>
      <c r="G133" s="13"/>
      <c r="H133" s="201">
        <v>38</v>
      </c>
      <c r="I133" s="202"/>
      <c r="J133" s="13"/>
      <c r="K133" s="13"/>
      <c r="L133" s="198"/>
      <c r="M133" s="203"/>
      <c r="N133" s="204"/>
      <c r="O133" s="204"/>
      <c r="P133" s="204"/>
      <c r="Q133" s="204"/>
      <c r="R133" s="204"/>
      <c r="S133" s="204"/>
      <c r="T133" s="205"/>
      <c r="U133" s="13"/>
      <c r="V133" s="13"/>
      <c r="W133" s="13"/>
      <c r="X133" s="13"/>
      <c r="Y133" s="13"/>
      <c r="Z133" s="13"/>
      <c r="AA133" s="13"/>
      <c r="AB133" s="13"/>
      <c r="AC133" s="13"/>
      <c r="AD133" s="13"/>
      <c r="AE133" s="13"/>
      <c r="AT133" s="199" t="s">
        <v>218</v>
      </c>
      <c r="AU133" s="199" t="s">
        <v>88</v>
      </c>
      <c r="AV133" s="13" t="s">
        <v>88</v>
      </c>
      <c r="AW133" s="13" t="s">
        <v>35</v>
      </c>
      <c r="AX133" s="13" t="s">
        <v>79</v>
      </c>
      <c r="AY133" s="199" t="s">
        <v>205</v>
      </c>
    </row>
    <row r="134" s="14" customFormat="1">
      <c r="A134" s="14"/>
      <c r="B134" s="206"/>
      <c r="C134" s="14"/>
      <c r="D134" s="192" t="s">
        <v>218</v>
      </c>
      <c r="E134" s="207" t="s">
        <v>1</v>
      </c>
      <c r="F134" s="208" t="s">
        <v>220</v>
      </c>
      <c r="G134" s="14"/>
      <c r="H134" s="209">
        <v>38</v>
      </c>
      <c r="I134" s="210"/>
      <c r="J134" s="14"/>
      <c r="K134" s="14"/>
      <c r="L134" s="206"/>
      <c r="M134" s="211"/>
      <c r="N134" s="212"/>
      <c r="O134" s="212"/>
      <c r="P134" s="212"/>
      <c r="Q134" s="212"/>
      <c r="R134" s="212"/>
      <c r="S134" s="212"/>
      <c r="T134" s="213"/>
      <c r="U134" s="14"/>
      <c r="V134" s="14"/>
      <c r="W134" s="14"/>
      <c r="X134" s="14"/>
      <c r="Y134" s="14"/>
      <c r="Z134" s="14"/>
      <c r="AA134" s="14"/>
      <c r="AB134" s="14"/>
      <c r="AC134" s="14"/>
      <c r="AD134" s="14"/>
      <c r="AE134" s="14"/>
      <c r="AT134" s="207" t="s">
        <v>218</v>
      </c>
      <c r="AU134" s="207" t="s">
        <v>88</v>
      </c>
      <c r="AV134" s="14" t="s">
        <v>212</v>
      </c>
      <c r="AW134" s="14" t="s">
        <v>35</v>
      </c>
      <c r="AX134" s="14" t="s">
        <v>86</v>
      </c>
      <c r="AY134" s="207" t="s">
        <v>205</v>
      </c>
    </row>
    <row r="135" s="2" customFormat="1" ht="24.15" customHeight="1">
      <c r="A135" s="38"/>
      <c r="B135" s="179"/>
      <c r="C135" s="180" t="s">
        <v>88</v>
      </c>
      <c r="D135" s="180" t="s">
        <v>207</v>
      </c>
      <c r="E135" s="181" t="s">
        <v>242</v>
      </c>
      <c r="F135" s="182" t="s">
        <v>243</v>
      </c>
      <c r="G135" s="183" t="s">
        <v>233</v>
      </c>
      <c r="H135" s="184">
        <v>147.63999999999999</v>
      </c>
      <c r="I135" s="185"/>
      <c r="J135" s="184">
        <f>ROUND(I135*H135,2)</f>
        <v>0</v>
      </c>
      <c r="K135" s="182" t="s">
        <v>234</v>
      </c>
      <c r="L135" s="39"/>
      <c r="M135" s="186" t="s">
        <v>1</v>
      </c>
      <c r="N135" s="187" t="s">
        <v>44</v>
      </c>
      <c r="O135" s="77"/>
      <c r="P135" s="188">
        <f>O135*H135</f>
        <v>0</v>
      </c>
      <c r="Q135" s="188">
        <v>0</v>
      </c>
      <c r="R135" s="188">
        <f>Q135*H135</f>
        <v>0</v>
      </c>
      <c r="S135" s="188">
        <v>0</v>
      </c>
      <c r="T135" s="189">
        <f>S135*H135</f>
        <v>0</v>
      </c>
      <c r="U135" s="38"/>
      <c r="V135" s="38"/>
      <c r="W135" s="38"/>
      <c r="X135" s="38"/>
      <c r="Y135" s="38"/>
      <c r="Z135" s="38"/>
      <c r="AA135" s="38"/>
      <c r="AB135" s="38"/>
      <c r="AC135" s="38"/>
      <c r="AD135" s="38"/>
      <c r="AE135" s="38"/>
      <c r="AR135" s="190" t="s">
        <v>212</v>
      </c>
      <c r="AT135" s="190" t="s">
        <v>207</v>
      </c>
      <c r="AU135" s="190" t="s">
        <v>88</v>
      </c>
      <c r="AY135" s="19" t="s">
        <v>205</v>
      </c>
      <c r="BE135" s="191">
        <f>IF(N135="základní",J135,0)</f>
        <v>0</v>
      </c>
      <c r="BF135" s="191">
        <f>IF(N135="snížená",J135,0)</f>
        <v>0</v>
      </c>
      <c r="BG135" s="191">
        <f>IF(N135="zákl. přenesená",J135,0)</f>
        <v>0</v>
      </c>
      <c r="BH135" s="191">
        <f>IF(N135="sníž. přenesená",J135,0)</f>
        <v>0</v>
      </c>
      <c r="BI135" s="191">
        <f>IF(N135="nulová",J135,0)</f>
        <v>0</v>
      </c>
      <c r="BJ135" s="19" t="s">
        <v>86</v>
      </c>
      <c r="BK135" s="191">
        <f>ROUND(I135*H135,2)</f>
        <v>0</v>
      </c>
      <c r="BL135" s="19" t="s">
        <v>212</v>
      </c>
      <c r="BM135" s="190" t="s">
        <v>1300</v>
      </c>
    </row>
    <row r="136" s="2" customFormat="1">
      <c r="A136" s="38"/>
      <c r="B136" s="39"/>
      <c r="C136" s="38"/>
      <c r="D136" s="192" t="s">
        <v>214</v>
      </c>
      <c r="E136" s="38"/>
      <c r="F136" s="193" t="s">
        <v>757</v>
      </c>
      <c r="G136" s="38"/>
      <c r="H136" s="38"/>
      <c r="I136" s="194"/>
      <c r="J136" s="38"/>
      <c r="K136" s="38"/>
      <c r="L136" s="39"/>
      <c r="M136" s="195"/>
      <c r="N136" s="196"/>
      <c r="O136" s="77"/>
      <c r="P136" s="77"/>
      <c r="Q136" s="77"/>
      <c r="R136" s="77"/>
      <c r="S136" s="77"/>
      <c r="T136" s="78"/>
      <c r="U136" s="38"/>
      <c r="V136" s="38"/>
      <c r="W136" s="38"/>
      <c r="X136" s="38"/>
      <c r="Y136" s="38"/>
      <c r="Z136" s="38"/>
      <c r="AA136" s="38"/>
      <c r="AB136" s="38"/>
      <c r="AC136" s="38"/>
      <c r="AD136" s="38"/>
      <c r="AE136" s="38"/>
      <c r="AT136" s="19" t="s">
        <v>214</v>
      </c>
      <c r="AU136" s="19" t="s">
        <v>88</v>
      </c>
    </row>
    <row r="137" s="2" customFormat="1">
      <c r="A137" s="38"/>
      <c r="B137" s="39"/>
      <c r="C137" s="38"/>
      <c r="D137" s="192" t="s">
        <v>237</v>
      </c>
      <c r="E137" s="38"/>
      <c r="F137" s="197" t="s">
        <v>758</v>
      </c>
      <c r="G137" s="38"/>
      <c r="H137" s="38"/>
      <c r="I137" s="194"/>
      <c r="J137" s="38"/>
      <c r="K137" s="38"/>
      <c r="L137" s="39"/>
      <c r="M137" s="195"/>
      <c r="N137" s="196"/>
      <c r="O137" s="77"/>
      <c r="P137" s="77"/>
      <c r="Q137" s="77"/>
      <c r="R137" s="77"/>
      <c r="S137" s="77"/>
      <c r="T137" s="78"/>
      <c r="U137" s="38"/>
      <c r="V137" s="38"/>
      <c r="W137" s="38"/>
      <c r="X137" s="38"/>
      <c r="Y137" s="38"/>
      <c r="Z137" s="38"/>
      <c r="AA137" s="38"/>
      <c r="AB137" s="38"/>
      <c r="AC137" s="38"/>
      <c r="AD137" s="38"/>
      <c r="AE137" s="38"/>
      <c r="AT137" s="19" t="s">
        <v>237</v>
      </c>
      <c r="AU137" s="19" t="s">
        <v>88</v>
      </c>
    </row>
    <row r="138" s="15" customFormat="1">
      <c r="A138" s="15"/>
      <c r="B138" s="223"/>
      <c r="C138" s="15"/>
      <c r="D138" s="192" t="s">
        <v>218</v>
      </c>
      <c r="E138" s="224" t="s">
        <v>1</v>
      </c>
      <c r="F138" s="225" t="s">
        <v>1258</v>
      </c>
      <c r="G138" s="15"/>
      <c r="H138" s="224" t="s">
        <v>1</v>
      </c>
      <c r="I138" s="226"/>
      <c r="J138" s="15"/>
      <c r="K138" s="15"/>
      <c r="L138" s="223"/>
      <c r="M138" s="227"/>
      <c r="N138" s="228"/>
      <c r="O138" s="228"/>
      <c r="P138" s="228"/>
      <c r="Q138" s="228"/>
      <c r="R138" s="228"/>
      <c r="S138" s="228"/>
      <c r="T138" s="229"/>
      <c r="U138" s="15"/>
      <c r="V138" s="15"/>
      <c r="W138" s="15"/>
      <c r="X138" s="15"/>
      <c r="Y138" s="15"/>
      <c r="Z138" s="15"/>
      <c r="AA138" s="15"/>
      <c r="AB138" s="15"/>
      <c r="AC138" s="15"/>
      <c r="AD138" s="15"/>
      <c r="AE138" s="15"/>
      <c r="AT138" s="224" t="s">
        <v>218</v>
      </c>
      <c r="AU138" s="224" t="s">
        <v>88</v>
      </c>
      <c r="AV138" s="15" t="s">
        <v>86</v>
      </c>
      <c r="AW138" s="15" t="s">
        <v>35</v>
      </c>
      <c r="AX138" s="15" t="s">
        <v>79</v>
      </c>
      <c r="AY138" s="224" t="s">
        <v>205</v>
      </c>
    </row>
    <row r="139" s="13" customFormat="1">
      <c r="A139" s="13"/>
      <c r="B139" s="198"/>
      <c r="C139" s="13"/>
      <c r="D139" s="192" t="s">
        <v>218</v>
      </c>
      <c r="E139" s="199" t="s">
        <v>1</v>
      </c>
      <c r="F139" s="200" t="s">
        <v>1301</v>
      </c>
      <c r="G139" s="13"/>
      <c r="H139" s="201">
        <v>52.039999999999999</v>
      </c>
      <c r="I139" s="202"/>
      <c r="J139" s="13"/>
      <c r="K139" s="13"/>
      <c r="L139" s="198"/>
      <c r="M139" s="203"/>
      <c r="N139" s="204"/>
      <c r="O139" s="204"/>
      <c r="P139" s="204"/>
      <c r="Q139" s="204"/>
      <c r="R139" s="204"/>
      <c r="S139" s="204"/>
      <c r="T139" s="205"/>
      <c r="U139" s="13"/>
      <c r="V139" s="13"/>
      <c r="W139" s="13"/>
      <c r="X139" s="13"/>
      <c r="Y139" s="13"/>
      <c r="Z139" s="13"/>
      <c r="AA139" s="13"/>
      <c r="AB139" s="13"/>
      <c r="AC139" s="13"/>
      <c r="AD139" s="13"/>
      <c r="AE139" s="13"/>
      <c r="AT139" s="199" t="s">
        <v>218</v>
      </c>
      <c r="AU139" s="199" t="s">
        <v>88</v>
      </c>
      <c r="AV139" s="13" t="s">
        <v>88</v>
      </c>
      <c r="AW139" s="13" t="s">
        <v>35</v>
      </c>
      <c r="AX139" s="13" t="s">
        <v>79</v>
      </c>
      <c r="AY139" s="199" t="s">
        <v>205</v>
      </c>
    </row>
    <row r="140" s="15" customFormat="1">
      <c r="A140" s="15"/>
      <c r="B140" s="223"/>
      <c r="C140" s="15"/>
      <c r="D140" s="192" t="s">
        <v>218</v>
      </c>
      <c r="E140" s="224" t="s">
        <v>1</v>
      </c>
      <c r="F140" s="225" t="s">
        <v>253</v>
      </c>
      <c r="G140" s="15"/>
      <c r="H140" s="224" t="s">
        <v>1</v>
      </c>
      <c r="I140" s="226"/>
      <c r="J140" s="15"/>
      <c r="K140" s="15"/>
      <c r="L140" s="223"/>
      <c r="M140" s="227"/>
      <c r="N140" s="228"/>
      <c r="O140" s="228"/>
      <c r="P140" s="228"/>
      <c r="Q140" s="228"/>
      <c r="R140" s="228"/>
      <c r="S140" s="228"/>
      <c r="T140" s="229"/>
      <c r="U140" s="15"/>
      <c r="V140" s="15"/>
      <c r="W140" s="15"/>
      <c r="X140" s="15"/>
      <c r="Y140" s="15"/>
      <c r="Z140" s="15"/>
      <c r="AA140" s="15"/>
      <c r="AB140" s="15"/>
      <c r="AC140" s="15"/>
      <c r="AD140" s="15"/>
      <c r="AE140" s="15"/>
      <c r="AT140" s="224" t="s">
        <v>218</v>
      </c>
      <c r="AU140" s="224" t="s">
        <v>88</v>
      </c>
      <c r="AV140" s="15" t="s">
        <v>86</v>
      </c>
      <c r="AW140" s="15" t="s">
        <v>35</v>
      </c>
      <c r="AX140" s="15" t="s">
        <v>79</v>
      </c>
      <c r="AY140" s="224" t="s">
        <v>205</v>
      </c>
    </row>
    <row r="141" s="15" customFormat="1">
      <c r="A141" s="15"/>
      <c r="B141" s="223"/>
      <c r="C141" s="15"/>
      <c r="D141" s="192" t="s">
        <v>218</v>
      </c>
      <c r="E141" s="224" t="s">
        <v>1</v>
      </c>
      <c r="F141" s="225" t="s">
        <v>669</v>
      </c>
      <c r="G141" s="15"/>
      <c r="H141" s="224" t="s">
        <v>1</v>
      </c>
      <c r="I141" s="226"/>
      <c r="J141" s="15"/>
      <c r="K141" s="15"/>
      <c r="L141" s="223"/>
      <c r="M141" s="227"/>
      <c r="N141" s="228"/>
      <c r="O141" s="228"/>
      <c r="P141" s="228"/>
      <c r="Q141" s="228"/>
      <c r="R141" s="228"/>
      <c r="S141" s="228"/>
      <c r="T141" s="229"/>
      <c r="U141" s="15"/>
      <c r="V141" s="15"/>
      <c r="W141" s="15"/>
      <c r="X141" s="15"/>
      <c r="Y141" s="15"/>
      <c r="Z141" s="15"/>
      <c r="AA141" s="15"/>
      <c r="AB141" s="15"/>
      <c r="AC141" s="15"/>
      <c r="AD141" s="15"/>
      <c r="AE141" s="15"/>
      <c r="AT141" s="224" t="s">
        <v>218</v>
      </c>
      <c r="AU141" s="224" t="s">
        <v>88</v>
      </c>
      <c r="AV141" s="15" t="s">
        <v>86</v>
      </c>
      <c r="AW141" s="15" t="s">
        <v>35</v>
      </c>
      <c r="AX141" s="15" t="s">
        <v>79</v>
      </c>
      <c r="AY141" s="224" t="s">
        <v>205</v>
      </c>
    </row>
    <row r="142" s="13" customFormat="1">
      <c r="A142" s="13"/>
      <c r="B142" s="198"/>
      <c r="C142" s="13"/>
      <c r="D142" s="192" t="s">
        <v>218</v>
      </c>
      <c r="E142" s="199" t="s">
        <v>1</v>
      </c>
      <c r="F142" s="200" t="s">
        <v>1302</v>
      </c>
      <c r="G142" s="13"/>
      <c r="H142" s="201">
        <v>6.7999999999999998</v>
      </c>
      <c r="I142" s="202"/>
      <c r="J142" s="13"/>
      <c r="K142" s="13"/>
      <c r="L142" s="198"/>
      <c r="M142" s="203"/>
      <c r="N142" s="204"/>
      <c r="O142" s="204"/>
      <c r="P142" s="204"/>
      <c r="Q142" s="204"/>
      <c r="R142" s="204"/>
      <c r="S142" s="204"/>
      <c r="T142" s="205"/>
      <c r="U142" s="13"/>
      <c r="V142" s="13"/>
      <c r="W142" s="13"/>
      <c r="X142" s="13"/>
      <c r="Y142" s="13"/>
      <c r="Z142" s="13"/>
      <c r="AA142" s="13"/>
      <c r="AB142" s="13"/>
      <c r="AC142" s="13"/>
      <c r="AD142" s="13"/>
      <c r="AE142" s="13"/>
      <c r="AT142" s="199" t="s">
        <v>218</v>
      </c>
      <c r="AU142" s="199" t="s">
        <v>88</v>
      </c>
      <c r="AV142" s="13" t="s">
        <v>88</v>
      </c>
      <c r="AW142" s="13" t="s">
        <v>35</v>
      </c>
      <c r="AX142" s="13" t="s">
        <v>79</v>
      </c>
      <c r="AY142" s="199" t="s">
        <v>205</v>
      </c>
    </row>
    <row r="143" s="15" customFormat="1">
      <c r="A143" s="15"/>
      <c r="B143" s="223"/>
      <c r="C143" s="15"/>
      <c r="D143" s="192" t="s">
        <v>218</v>
      </c>
      <c r="E143" s="224" t="s">
        <v>1</v>
      </c>
      <c r="F143" s="225" t="s">
        <v>671</v>
      </c>
      <c r="G143" s="15"/>
      <c r="H143" s="224" t="s">
        <v>1</v>
      </c>
      <c r="I143" s="226"/>
      <c r="J143" s="15"/>
      <c r="K143" s="15"/>
      <c r="L143" s="223"/>
      <c r="M143" s="227"/>
      <c r="N143" s="228"/>
      <c r="O143" s="228"/>
      <c r="P143" s="228"/>
      <c r="Q143" s="228"/>
      <c r="R143" s="228"/>
      <c r="S143" s="228"/>
      <c r="T143" s="229"/>
      <c r="U143" s="15"/>
      <c r="V143" s="15"/>
      <c r="W143" s="15"/>
      <c r="X143" s="15"/>
      <c r="Y143" s="15"/>
      <c r="Z143" s="15"/>
      <c r="AA143" s="15"/>
      <c r="AB143" s="15"/>
      <c r="AC143" s="15"/>
      <c r="AD143" s="15"/>
      <c r="AE143" s="15"/>
      <c r="AT143" s="224" t="s">
        <v>218</v>
      </c>
      <c r="AU143" s="224" t="s">
        <v>88</v>
      </c>
      <c r="AV143" s="15" t="s">
        <v>86</v>
      </c>
      <c r="AW143" s="15" t="s">
        <v>35</v>
      </c>
      <c r="AX143" s="15" t="s">
        <v>79</v>
      </c>
      <c r="AY143" s="224" t="s">
        <v>205</v>
      </c>
    </row>
    <row r="144" s="13" customFormat="1">
      <c r="A144" s="13"/>
      <c r="B144" s="198"/>
      <c r="C144" s="13"/>
      <c r="D144" s="192" t="s">
        <v>218</v>
      </c>
      <c r="E144" s="199" t="s">
        <v>1</v>
      </c>
      <c r="F144" s="200" t="s">
        <v>1303</v>
      </c>
      <c r="G144" s="13"/>
      <c r="H144" s="201">
        <v>88.799999999999997</v>
      </c>
      <c r="I144" s="202"/>
      <c r="J144" s="13"/>
      <c r="K144" s="13"/>
      <c r="L144" s="198"/>
      <c r="M144" s="203"/>
      <c r="N144" s="204"/>
      <c r="O144" s="204"/>
      <c r="P144" s="204"/>
      <c r="Q144" s="204"/>
      <c r="R144" s="204"/>
      <c r="S144" s="204"/>
      <c r="T144" s="205"/>
      <c r="U144" s="13"/>
      <c r="V144" s="13"/>
      <c r="W144" s="13"/>
      <c r="X144" s="13"/>
      <c r="Y144" s="13"/>
      <c r="Z144" s="13"/>
      <c r="AA144" s="13"/>
      <c r="AB144" s="13"/>
      <c r="AC144" s="13"/>
      <c r="AD144" s="13"/>
      <c r="AE144" s="13"/>
      <c r="AT144" s="199" t="s">
        <v>218</v>
      </c>
      <c r="AU144" s="199" t="s">
        <v>88</v>
      </c>
      <c r="AV144" s="13" t="s">
        <v>88</v>
      </c>
      <c r="AW144" s="13" t="s">
        <v>35</v>
      </c>
      <c r="AX144" s="13" t="s">
        <v>79</v>
      </c>
      <c r="AY144" s="199" t="s">
        <v>205</v>
      </c>
    </row>
    <row r="145" s="14" customFormat="1">
      <c r="A145" s="14"/>
      <c r="B145" s="206"/>
      <c r="C145" s="14"/>
      <c r="D145" s="192" t="s">
        <v>218</v>
      </c>
      <c r="E145" s="207" t="s">
        <v>1</v>
      </c>
      <c r="F145" s="208" t="s">
        <v>220</v>
      </c>
      <c r="G145" s="14"/>
      <c r="H145" s="209">
        <v>147.63999999999999</v>
      </c>
      <c r="I145" s="210"/>
      <c r="J145" s="14"/>
      <c r="K145" s="14"/>
      <c r="L145" s="206"/>
      <c r="M145" s="211"/>
      <c r="N145" s="212"/>
      <c r="O145" s="212"/>
      <c r="P145" s="212"/>
      <c r="Q145" s="212"/>
      <c r="R145" s="212"/>
      <c r="S145" s="212"/>
      <c r="T145" s="213"/>
      <c r="U145" s="14"/>
      <c r="V145" s="14"/>
      <c r="W145" s="14"/>
      <c r="X145" s="14"/>
      <c r="Y145" s="14"/>
      <c r="Z145" s="14"/>
      <c r="AA145" s="14"/>
      <c r="AB145" s="14"/>
      <c r="AC145" s="14"/>
      <c r="AD145" s="14"/>
      <c r="AE145" s="14"/>
      <c r="AT145" s="207" t="s">
        <v>218</v>
      </c>
      <c r="AU145" s="207" t="s">
        <v>88</v>
      </c>
      <c r="AV145" s="14" t="s">
        <v>212</v>
      </c>
      <c r="AW145" s="14" t="s">
        <v>35</v>
      </c>
      <c r="AX145" s="14" t="s">
        <v>86</v>
      </c>
      <c r="AY145" s="207" t="s">
        <v>205</v>
      </c>
    </row>
    <row r="146" s="2" customFormat="1" ht="24.15" customHeight="1">
      <c r="A146" s="38"/>
      <c r="B146" s="179"/>
      <c r="C146" s="180" t="s">
        <v>230</v>
      </c>
      <c r="D146" s="180" t="s">
        <v>207</v>
      </c>
      <c r="E146" s="181" t="s">
        <v>259</v>
      </c>
      <c r="F146" s="182" t="s">
        <v>260</v>
      </c>
      <c r="G146" s="183" t="s">
        <v>233</v>
      </c>
      <c r="H146" s="184">
        <v>11.98</v>
      </c>
      <c r="I146" s="185"/>
      <c r="J146" s="184">
        <f>ROUND(I146*H146,2)</f>
        <v>0</v>
      </c>
      <c r="K146" s="182" t="s">
        <v>211</v>
      </c>
      <c r="L146" s="39"/>
      <c r="M146" s="186" t="s">
        <v>1</v>
      </c>
      <c r="N146" s="187" t="s">
        <v>44</v>
      </c>
      <c r="O146" s="77"/>
      <c r="P146" s="188">
        <f>O146*H146</f>
        <v>0</v>
      </c>
      <c r="Q146" s="188">
        <v>0</v>
      </c>
      <c r="R146" s="188">
        <f>Q146*H146</f>
        <v>0</v>
      </c>
      <c r="S146" s="188">
        <v>0</v>
      </c>
      <c r="T146" s="189">
        <f>S146*H146</f>
        <v>0</v>
      </c>
      <c r="U146" s="38"/>
      <c r="V146" s="38"/>
      <c r="W146" s="38"/>
      <c r="X146" s="38"/>
      <c r="Y146" s="38"/>
      <c r="Z146" s="38"/>
      <c r="AA146" s="38"/>
      <c r="AB146" s="38"/>
      <c r="AC146" s="38"/>
      <c r="AD146" s="38"/>
      <c r="AE146" s="38"/>
      <c r="AR146" s="190" t="s">
        <v>212</v>
      </c>
      <c r="AT146" s="190" t="s">
        <v>207</v>
      </c>
      <c r="AU146" s="190" t="s">
        <v>88</v>
      </c>
      <c r="AY146" s="19" t="s">
        <v>205</v>
      </c>
      <c r="BE146" s="191">
        <f>IF(N146="základní",J146,0)</f>
        <v>0</v>
      </c>
      <c r="BF146" s="191">
        <f>IF(N146="snížená",J146,0)</f>
        <v>0</v>
      </c>
      <c r="BG146" s="191">
        <f>IF(N146="zákl. přenesená",J146,0)</f>
        <v>0</v>
      </c>
      <c r="BH146" s="191">
        <f>IF(N146="sníž. přenesená",J146,0)</f>
        <v>0</v>
      </c>
      <c r="BI146" s="191">
        <f>IF(N146="nulová",J146,0)</f>
        <v>0</v>
      </c>
      <c r="BJ146" s="19" t="s">
        <v>86</v>
      </c>
      <c r="BK146" s="191">
        <f>ROUND(I146*H146,2)</f>
        <v>0</v>
      </c>
      <c r="BL146" s="19" t="s">
        <v>212</v>
      </c>
      <c r="BM146" s="190" t="s">
        <v>1304</v>
      </c>
    </row>
    <row r="147" s="13" customFormat="1">
      <c r="A147" s="13"/>
      <c r="B147" s="198"/>
      <c r="C147" s="13"/>
      <c r="D147" s="192" t="s">
        <v>218</v>
      </c>
      <c r="E147" s="199" t="s">
        <v>1</v>
      </c>
      <c r="F147" s="200" t="s">
        <v>1305</v>
      </c>
      <c r="G147" s="13"/>
      <c r="H147" s="201">
        <v>38</v>
      </c>
      <c r="I147" s="202"/>
      <c r="J147" s="13"/>
      <c r="K147" s="13"/>
      <c r="L147" s="198"/>
      <c r="M147" s="203"/>
      <c r="N147" s="204"/>
      <c r="O147" s="204"/>
      <c r="P147" s="204"/>
      <c r="Q147" s="204"/>
      <c r="R147" s="204"/>
      <c r="S147" s="204"/>
      <c r="T147" s="205"/>
      <c r="U147" s="13"/>
      <c r="V147" s="13"/>
      <c r="W147" s="13"/>
      <c r="X147" s="13"/>
      <c r="Y147" s="13"/>
      <c r="Z147" s="13"/>
      <c r="AA147" s="13"/>
      <c r="AB147" s="13"/>
      <c r="AC147" s="13"/>
      <c r="AD147" s="13"/>
      <c r="AE147" s="13"/>
      <c r="AT147" s="199" t="s">
        <v>218</v>
      </c>
      <c r="AU147" s="199" t="s">
        <v>88</v>
      </c>
      <c r="AV147" s="13" t="s">
        <v>88</v>
      </c>
      <c r="AW147" s="13" t="s">
        <v>35</v>
      </c>
      <c r="AX147" s="13" t="s">
        <v>79</v>
      </c>
      <c r="AY147" s="199" t="s">
        <v>205</v>
      </c>
    </row>
    <row r="148" s="13" customFormat="1">
      <c r="A148" s="13"/>
      <c r="B148" s="198"/>
      <c r="C148" s="13"/>
      <c r="D148" s="192" t="s">
        <v>218</v>
      </c>
      <c r="E148" s="199" t="s">
        <v>1</v>
      </c>
      <c r="F148" s="200" t="s">
        <v>1306</v>
      </c>
      <c r="G148" s="13"/>
      <c r="H148" s="201">
        <v>-26.02</v>
      </c>
      <c r="I148" s="202"/>
      <c r="J148" s="13"/>
      <c r="K148" s="13"/>
      <c r="L148" s="198"/>
      <c r="M148" s="203"/>
      <c r="N148" s="204"/>
      <c r="O148" s="204"/>
      <c r="P148" s="204"/>
      <c r="Q148" s="204"/>
      <c r="R148" s="204"/>
      <c r="S148" s="204"/>
      <c r="T148" s="205"/>
      <c r="U148" s="13"/>
      <c r="V148" s="13"/>
      <c r="W148" s="13"/>
      <c r="X148" s="13"/>
      <c r="Y148" s="13"/>
      <c r="Z148" s="13"/>
      <c r="AA148" s="13"/>
      <c r="AB148" s="13"/>
      <c r="AC148" s="13"/>
      <c r="AD148" s="13"/>
      <c r="AE148" s="13"/>
      <c r="AT148" s="199" t="s">
        <v>218</v>
      </c>
      <c r="AU148" s="199" t="s">
        <v>88</v>
      </c>
      <c r="AV148" s="13" t="s">
        <v>88</v>
      </c>
      <c r="AW148" s="13" t="s">
        <v>35</v>
      </c>
      <c r="AX148" s="13" t="s">
        <v>79</v>
      </c>
      <c r="AY148" s="199" t="s">
        <v>205</v>
      </c>
    </row>
    <row r="149" s="14" customFormat="1">
      <c r="A149" s="14"/>
      <c r="B149" s="206"/>
      <c r="C149" s="14"/>
      <c r="D149" s="192" t="s">
        <v>218</v>
      </c>
      <c r="E149" s="207" t="s">
        <v>1</v>
      </c>
      <c r="F149" s="208" t="s">
        <v>220</v>
      </c>
      <c r="G149" s="14"/>
      <c r="H149" s="209">
        <v>11.98</v>
      </c>
      <c r="I149" s="210"/>
      <c r="J149" s="14"/>
      <c r="K149" s="14"/>
      <c r="L149" s="206"/>
      <c r="M149" s="211"/>
      <c r="N149" s="212"/>
      <c r="O149" s="212"/>
      <c r="P149" s="212"/>
      <c r="Q149" s="212"/>
      <c r="R149" s="212"/>
      <c r="S149" s="212"/>
      <c r="T149" s="213"/>
      <c r="U149" s="14"/>
      <c r="V149" s="14"/>
      <c r="W149" s="14"/>
      <c r="X149" s="14"/>
      <c r="Y149" s="14"/>
      <c r="Z149" s="14"/>
      <c r="AA149" s="14"/>
      <c r="AB149" s="14"/>
      <c r="AC149" s="14"/>
      <c r="AD149" s="14"/>
      <c r="AE149" s="14"/>
      <c r="AT149" s="207" t="s">
        <v>218</v>
      </c>
      <c r="AU149" s="207" t="s">
        <v>88</v>
      </c>
      <c r="AV149" s="14" t="s">
        <v>212</v>
      </c>
      <c r="AW149" s="14" t="s">
        <v>35</v>
      </c>
      <c r="AX149" s="14" t="s">
        <v>86</v>
      </c>
      <c r="AY149" s="207" t="s">
        <v>205</v>
      </c>
    </row>
    <row r="150" s="2" customFormat="1" ht="21.75" customHeight="1">
      <c r="A150" s="38"/>
      <c r="B150" s="179"/>
      <c r="C150" s="180" t="s">
        <v>212</v>
      </c>
      <c r="D150" s="180" t="s">
        <v>207</v>
      </c>
      <c r="E150" s="181" t="s">
        <v>264</v>
      </c>
      <c r="F150" s="182" t="s">
        <v>265</v>
      </c>
      <c r="G150" s="183" t="s">
        <v>233</v>
      </c>
      <c r="H150" s="184">
        <v>121.62000000000001</v>
      </c>
      <c r="I150" s="185"/>
      <c r="J150" s="184">
        <f>ROUND(I150*H150,2)</f>
        <v>0</v>
      </c>
      <c r="K150" s="182" t="s">
        <v>234</v>
      </c>
      <c r="L150" s="39"/>
      <c r="M150" s="186" t="s">
        <v>1</v>
      </c>
      <c r="N150" s="187" t="s">
        <v>44</v>
      </c>
      <c r="O150" s="77"/>
      <c r="P150" s="188">
        <f>O150*H150</f>
        <v>0</v>
      </c>
      <c r="Q150" s="188">
        <v>0</v>
      </c>
      <c r="R150" s="188">
        <f>Q150*H150</f>
        <v>0</v>
      </c>
      <c r="S150" s="188">
        <v>0</v>
      </c>
      <c r="T150" s="189">
        <f>S150*H150</f>
        <v>0</v>
      </c>
      <c r="U150" s="38"/>
      <c r="V150" s="38"/>
      <c r="W150" s="38"/>
      <c r="X150" s="38"/>
      <c r="Y150" s="38"/>
      <c r="Z150" s="38"/>
      <c r="AA150" s="38"/>
      <c r="AB150" s="38"/>
      <c r="AC150" s="38"/>
      <c r="AD150" s="38"/>
      <c r="AE150" s="38"/>
      <c r="AR150" s="190" t="s">
        <v>212</v>
      </c>
      <c r="AT150" s="190" t="s">
        <v>207</v>
      </c>
      <c r="AU150" s="190" t="s">
        <v>88</v>
      </c>
      <c r="AY150" s="19" t="s">
        <v>205</v>
      </c>
      <c r="BE150" s="191">
        <f>IF(N150="základní",J150,0)</f>
        <v>0</v>
      </c>
      <c r="BF150" s="191">
        <f>IF(N150="snížená",J150,0)</f>
        <v>0</v>
      </c>
      <c r="BG150" s="191">
        <f>IF(N150="zákl. přenesená",J150,0)</f>
        <v>0</v>
      </c>
      <c r="BH150" s="191">
        <f>IF(N150="sníž. přenesená",J150,0)</f>
        <v>0</v>
      </c>
      <c r="BI150" s="191">
        <f>IF(N150="nulová",J150,0)</f>
        <v>0</v>
      </c>
      <c r="BJ150" s="19" t="s">
        <v>86</v>
      </c>
      <c r="BK150" s="191">
        <f>ROUND(I150*H150,2)</f>
        <v>0</v>
      </c>
      <c r="BL150" s="19" t="s">
        <v>212</v>
      </c>
      <c r="BM150" s="190" t="s">
        <v>1307</v>
      </c>
    </row>
    <row r="151" s="2" customFormat="1">
      <c r="A151" s="38"/>
      <c r="B151" s="39"/>
      <c r="C151" s="38"/>
      <c r="D151" s="192" t="s">
        <v>214</v>
      </c>
      <c r="E151" s="38"/>
      <c r="F151" s="193" t="s">
        <v>765</v>
      </c>
      <c r="G151" s="38"/>
      <c r="H151" s="38"/>
      <c r="I151" s="194"/>
      <c r="J151" s="38"/>
      <c r="K151" s="38"/>
      <c r="L151" s="39"/>
      <c r="M151" s="195"/>
      <c r="N151" s="196"/>
      <c r="O151" s="77"/>
      <c r="P151" s="77"/>
      <c r="Q151" s="77"/>
      <c r="R151" s="77"/>
      <c r="S151" s="77"/>
      <c r="T151" s="78"/>
      <c r="U151" s="38"/>
      <c r="V151" s="38"/>
      <c r="W151" s="38"/>
      <c r="X151" s="38"/>
      <c r="Y151" s="38"/>
      <c r="Z151" s="38"/>
      <c r="AA151" s="38"/>
      <c r="AB151" s="38"/>
      <c r="AC151" s="38"/>
      <c r="AD151" s="38"/>
      <c r="AE151" s="38"/>
      <c r="AT151" s="19" t="s">
        <v>214</v>
      </c>
      <c r="AU151" s="19" t="s">
        <v>88</v>
      </c>
    </row>
    <row r="152" s="2" customFormat="1">
      <c r="A152" s="38"/>
      <c r="B152" s="39"/>
      <c r="C152" s="38"/>
      <c r="D152" s="192" t="s">
        <v>237</v>
      </c>
      <c r="E152" s="38"/>
      <c r="F152" s="197" t="s">
        <v>766</v>
      </c>
      <c r="G152" s="38"/>
      <c r="H152" s="38"/>
      <c r="I152" s="194"/>
      <c r="J152" s="38"/>
      <c r="K152" s="38"/>
      <c r="L152" s="39"/>
      <c r="M152" s="195"/>
      <c r="N152" s="196"/>
      <c r="O152" s="77"/>
      <c r="P152" s="77"/>
      <c r="Q152" s="77"/>
      <c r="R152" s="77"/>
      <c r="S152" s="77"/>
      <c r="T152" s="78"/>
      <c r="U152" s="38"/>
      <c r="V152" s="38"/>
      <c r="W152" s="38"/>
      <c r="X152" s="38"/>
      <c r="Y152" s="38"/>
      <c r="Z152" s="38"/>
      <c r="AA152" s="38"/>
      <c r="AB152" s="38"/>
      <c r="AC152" s="38"/>
      <c r="AD152" s="38"/>
      <c r="AE152" s="38"/>
      <c r="AT152" s="19" t="s">
        <v>237</v>
      </c>
      <c r="AU152" s="19" t="s">
        <v>88</v>
      </c>
    </row>
    <row r="153" s="15" customFormat="1">
      <c r="A153" s="15"/>
      <c r="B153" s="223"/>
      <c r="C153" s="15"/>
      <c r="D153" s="192" t="s">
        <v>218</v>
      </c>
      <c r="E153" s="224" t="s">
        <v>1</v>
      </c>
      <c r="F153" s="225" t="s">
        <v>570</v>
      </c>
      <c r="G153" s="15"/>
      <c r="H153" s="224" t="s">
        <v>1</v>
      </c>
      <c r="I153" s="226"/>
      <c r="J153" s="15"/>
      <c r="K153" s="15"/>
      <c r="L153" s="223"/>
      <c r="M153" s="227"/>
      <c r="N153" s="228"/>
      <c r="O153" s="228"/>
      <c r="P153" s="228"/>
      <c r="Q153" s="228"/>
      <c r="R153" s="228"/>
      <c r="S153" s="228"/>
      <c r="T153" s="229"/>
      <c r="U153" s="15"/>
      <c r="V153" s="15"/>
      <c r="W153" s="15"/>
      <c r="X153" s="15"/>
      <c r="Y153" s="15"/>
      <c r="Z153" s="15"/>
      <c r="AA153" s="15"/>
      <c r="AB153" s="15"/>
      <c r="AC153" s="15"/>
      <c r="AD153" s="15"/>
      <c r="AE153" s="15"/>
      <c r="AT153" s="224" t="s">
        <v>218</v>
      </c>
      <c r="AU153" s="224" t="s">
        <v>88</v>
      </c>
      <c r="AV153" s="15" t="s">
        <v>86</v>
      </c>
      <c r="AW153" s="15" t="s">
        <v>35</v>
      </c>
      <c r="AX153" s="15" t="s">
        <v>79</v>
      </c>
      <c r="AY153" s="224" t="s">
        <v>205</v>
      </c>
    </row>
    <row r="154" s="13" customFormat="1">
      <c r="A154" s="13"/>
      <c r="B154" s="198"/>
      <c r="C154" s="13"/>
      <c r="D154" s="192" t="s">
        <v>218</v>
      </c>
      <c r="E154" s="199" t="s">
        <v>1</v>
      </c>
      <c r="F154" s="200" t="s">
        <v>1308</v>
      </c>
      <c r="G154" s="13"/>
      <c r="H154" s="201">
        <v>26.02</v>
      </c>
      <c r="I154" s="202"/>
      <c r="J154" s="13"/>
      <c r="K154" s="13"/>
      <c r="L154" s="198"/>
      <c r="M154" s="203"/>
      <c r="N154" s="204"/>
      <c r="O154" s="204"/>
      <c r="P154" s="204"/>
      <c r="Q154" s="204"/>
      <c r="R154" s="204"/>
      <c r="S154" s="204"/>
      <c r="T154" s="205"/>
      <c r="U154" s="13"/>
      <c r="V154" s="13"/>
      <c r="W154" s="13"/>
      <c r="X154" s="13"/>
      <c r="Y154" s="13"/>
      <c r="Z154" s="13"/>
      <c r="AA154" s="13"/>
      <c r="AB154" s="13"/>
      <c r="AC154" s="13"/>
      <c r="AD154" s="13"/>
      <c r="AE154" s="13"/>
      <c r="AT154" s="199" t="s">
        <v>218</v>
      </c>
      <c r="AU154" s="199" t="s">
        <v>88</v>
      </c>
      <c r="AV154" s="13" t="s">
        <v>88</v>
      </c>
      <c r="AW154" s="13" t="s">
        <v>35</v>
      </c>
      <c r="AX154" s="13" t="s">
        <v>79</v>
      </c>
      <c r="AY154" s="199" t="s">
        <v>205</v>
      </c>
    </row>
    <row r="155" s="15" customFormat="1">
      <c r="A155" s="15"/>
      <c r="B155" s="223"/>
      <c r="C155" s="15"/>
      <c r="D155" s="192" t="s">
        <v>218</v>
      </c>
      <c r="E155" s="224" t="s">
        <v>1</v>
      </c>
      <c r="F155" s="225" t="s">
        <v>271</v>
      </c>
      <c r="G155" s="15"/>
      <c r="H155" s="224" t="s">
        <v>1</v>
      </c>
      <c r="I155" s="226"/>
      <c r="J155" s="15"/>
      <c r="K155" s="15"/>
      <c r="L155" s="223"/>
      <c r="M155" s="227"/>
      <c r="N155" s="228"/>
      <c r="O155" s="228"/>
      <c r="P155" s="228"/>
      <c r="Q155" s="228"/>
      <c r="R155" s="228"/>
      <c r="S155" s="228"/>
      <c r="T155" s="229"/>
      <c r="U155" s="15"/>
      <c r="V155" s="15"/>
      <c r="W155" s="15"/>
      <c r="X155" s="15"/>
      <c r="Y155" s="15"/>
      <c r="Z155" s="15"/>
      <c r="AA155" s="15"/>
      <c r="AB155" s="15"/>
      <c r="AC155" s="15"/>
      <c r="AD155" s="15"/>
      <c r="AE155" s="15"/>
      <c r="AT155" s="224" t="s">
        <v>218</v>
      </c>
      <c r="AU155" s="224" t="s">
        <v>88</v>
      </c>
      <c r="AV155" s="15" t="s">
        <v>86</v>
      </c>
      <c r="AW155" s="15" t="s">
        <v>35</v>
      </c>
      <c r="AX155" s="15" t="s">
        <v>79</v>
      </c>
      <c r="AY155" s="224" t="s">
        <v>205</v>
      </c>
    </row>
    <row r="156" s="15" customFormat="1">
      <c r="A156" s="15"/>
      <c r="B156" s="223"/>
      <c r="C156" s="15"/>
      <c r="D156" s="192" t="s">
        <v>218</v>
      </c>
      <c r="E156" s="224" t="s">
        <v>1</v>
      </c>
      <c r="F156" s="225" t="s">
        <v>669</v>
      </c>
      <c r="G156" s="15"/>
      <c r="H156" s="224" t="s">
        <v>1</v>
      </c>
      <c r="I156" s="226"/>
      <c r="J156" s="15"/>
      <c r="K156" s="15"/>
      <c r="L156" s="223"/>
      <c r="M156" s="227"/>
      <c r="N156" s="228"/>
      <c r="O156" s="228"/>
      <c r="P156" s="228"/>
      <c r="Q156" s="228"/>
      <c r="R156" s="228"/>
      <c r="S156" s="228"/>
      <c r="T156" s="229"/>
      <c r="U156" s="15"/>
      <c r="V156" s="15"/>
      <c r="W156" s="15"/>
      <c r="X156" s="15"/>
      <c r="Y156" s="15"/>
      <c r="Z156" s="15"/>
      <c r="AA156" s="15"/>
      <c r="AB156" s="15"/>
      <c r="AC156" s="15"/>
      <c r="AD156" s="15"/>
      <c r="AE156" s="15"/>
      <c r="AT156" s="224" t="s">
        <v>218</v>
      </c>
      <c r="AU156" s="224" t="s">
        <v>88</v>
      </c>
      <c r="AV156" s="15" t="s">
        <v>86</v>
      </c>
      <c r="AW156" s="15" t="s">
        <v>35</v>
      </c>
      <c r="AX156" s="15" t="s">
        <v>79</v>
      </c>
      <c r="AY156" s="224" t="s">
        <v>205</v>
      </c>
    </row>
    <row r="157" s="13" customFormat="1">
      <c r="A157" s="13"/>
      <c r="B157" s="198"/>
      <c r="C157" s="13"/>
      <c r="D157" s="192" t="s">
        <v>218</v>
      </c>
      <c r="E157" s="199" t="s">
        <v>1</v>
      </c>
      <c r="F157" s="200" t="s">
        <v>1302</v>
      </c>
      <c r="G157" s="13"/>
      <c r="H157" s="201">
        <v>6.7999999999999998</v>
      </c>
      <c r="I157" s="202"/>
      <c r="J157" s="13"/>
      <c r="K157" s="13"/>
      <c r="L157" s="198"/>
      <c r="M157" s="203"/>
      <c r="N157" s="204"/>
      <c r="O157" s="204"/>
      <c r="P157" s="204"/>
      <c r="Q157" s="204"/>
      <c r="R157" s="204"/>
      <c r="S157" s="204"/>
      <c r="T157" s="205"/>
      <c r="U157" s="13"/>
      <c r="V157" s="13"/>
      <c r="W157" s="13"/>
      <c r="X157" s="13"/>
      <c r="Y157" s="13"/>
      <c r="Z157" s="13"/>
      <c r="AA157" s="13"/>
      <c r="AB157" s="13"/>
      <c r="AC157" s="13"/>
      <c r="AD157" s="13"/>
      <c r="AE157" s="13"/>
      <c r="AT157" s="199" t="s">
        <v>218</v>
      </c>
      <c r="AU157" s="199" t="s">
        <v>88</v>
      </c>
      <c r="AV157" s="13" t="s">
        <v>88</v>
      </c>
      <c r="AW157" s="13" t="s">
        <v>35</v>
      </c>
      <c r="AX157" s="13" t="s">
        <v>79</v>
      </c>
      <c r="AY157" s="199" t="s">
        <v>205</v>
      </c>
    </row>
    <row r="158" s="15" customFormat="1">
      <c r="A158" s="15"/>
      <c r="B158" s="223"/>
      <c r="C158" s="15"/>
      <c r="D158" s="192" t="s">
        <v>218</v>
      </c>
      <c r="E158" s="224" t="s">
        <v>1</v>
      </c>
      <c r="F158" s="225" t="s">
        <v>671</v>
      </c>
      <c r="G158" s="15"/>
      <c r="H158" s="224" t="s">
        <v>1</v>
      </c>
      <c r="I158" s="226"/>
      <c r="J158" s="15"/>
      <c r="K158" s="15"/>
      <c r="L158" s="223"/>
      <c r="M158" s="227"/>
      <c r="N158" s="228"/>
      <c r="O158" s="228"/>
      <c r="P158" s="228"/>
      <c r="Q158" s="228"/>
      <c r="R158" s="228"/>
      <c r="S158" s="228"/>
      <c r="T158" s="229"/>
      <c r="U158" s="15"/>
      <c r="V158" s="15"/>
      <c r="W158" s="15"/>
      <c r="X158" s="15"/>
      <c r="Y158" s="15"/>
      <c r="Z158" s="15"/>
      <c r="AA158" s="15"/>
      <c r="AB158" s="15"/>
      <c r="AC158" s="15"/>
      <c r="AD158" s="15"/>
      <c r="AE158" s="15"/>
      <c r="AT158" s="224" t="s">
        <v>218</v>
      </c>
      <c r="AU158" s="224" t="s">
        <v>88</v>
      </c>
      <c r="AV158" s="15" t="s">
        <v>86</v>
      </c>
      <c r="AW158" s="15" t="s">
        <v>35</v>
      </c>
      <c r="AX158" s="15" t="s">
        <v>79</v>
      </c>
      <c r="AY158" s="224" t="s">
        <v>205</v>
      </c>
    </row>
    <row r="159" s="13" customFormat="1">
      <c r="A159" s="13"/>
      <c r="B159" s="198"/>
      <c r="C159" s="13"/>
      <c r="D159" s="192" t="s">
        <v>218</v>
      </c>
      <c r="E159" s="199" t="s">
        <v>1</v>
      </c>
      <c r="F159" s="200" t="s">
        <v>1303</v>
      </c>
      <c r="G159" s="13"/>
      <c r="H159" s="201">
        <v>88.799999999999997</v>
      </c>
      <c r="I159" s="202"/>
      <c r="J159" s="13"/>
      <c r="K159" s="13"/>
      <c r="L159" s="198"/>
      <c r="M159" s="203"/>
      <c r="N159" s="204"/>
      <c r="O159" s="204"/>
      <c r="P159" s="204"/>
      <c r="Q159" s="204"/>
      <c r="R159" s="204"/>
      <c r="S159" s="204"/>
      <c r="T159" s="205"/>
      <c r="U159" s="13"/>
      <c r="V159" s="13"/>
      <c r="W159" s="13"/>
      <c r="X159" s="13"/>
      <c r="Y159" s="13"/>
      <c r="Z159" s="13"/>
      <c r="AA159" s="13"/>
      <c r="AB159" s="13"/>
      <c r="AC159" s="13"/>
      <c r="AD159" s="13"/>
      <c r="AE159" s="13"/>
      <c r="AT159" s="199" t="s">
        <v>218</v>
      </c>
      <c r="AU159" s="199" t="s">
        <v>88</v>
      </c>
      <c r="AV159" s="13" t="s">
        <v>88</v>
      </c>
      <c r="AW159" s="13" t="s">
        <v>35</v>
      </c>
      <c r="AX159" s="13" t="s">
        <v>79</v>
      </c>
      <c r="AY159" s="199" t="s">
        <v>205</v>
      </c>
    </row>
    <row r="160" s="14" customFormat="1">
      <c r="A160" s="14"/>
      <c r="B160" s="206"/>
      <c r="C160" s="14"/>
      <c r="D160" s="192" t="s">
        <v>218</v>
      </c>
      <c r="E160" s="207" t="s">
        <v>1</v>
      </c>
      <c r="F160" s="208" t="s">
        <v>220</v>
      </c>
      <c r="G160" s="14"/>
      <c r="H160" s="209">
        <v>121.62000000000001</v>
      </c>
      <c r="I160" s="210"/>
      <c r="J160" s="14"/>
      <c r="K160" s="14"/>
      <c r="L160" s="206"/>
      <c r="M160" s="211"/>
      <c r="N160" s="212"/>
      <c r="O160" s="212"/>
      <c r="P160" s="212"/>
      <c r="Q160" s="212"/>
      <c r="R160" s="212"/>
      <c r="S160" s="212"/>
      <c r="T160" s="213"/>
      <c r="U160" s="14"/>
      <c r="V160" s="14"/>
      <c r="W160" s="14"/>
      <c r="X160" s="14"/>
      <c r="Y160" s="14"/>
      <c r="Z160" s="14"/>
      <c r="AA160" s="14"/>
      <c r="AB160" s="14"/>
      <c r="AC160" s="14"/>
      <c r="AD160" s="14"/>
      <c r="AE160" s="14"/>
      <c r="AT160" s="207" t="s">
        <v>218</v>
      </c>
      <c r="AU160" s="207" t="s">
        <v>88</v>
      </c>
      <c r="AV160" s="14" t="s">
        <v>212</v>
      </c>
      <c r="AW160" s="14" t="s">
        <v>35</v>
      </c>
      <c r="AX160" s="14" t="s">
        <v>86</v>
      </c>
      <c r="AY160" s="207" t="s">
        <v>205</v>
      </c>
    </row>
    <row r="161" s="2" customFormat="1" ht="24.15" customHeight="1">
      <c r="A161" s="38"/>
      <c r="B161" s="179"/>
      <c r="C161" s="180" t="s">
        <v>258</v>
      </c>
      <c r="D161" s="180" t="s">
        <v>207</v>
      </c>
      <c r="E161" s="181" t="s">
        <v>576</v>
      </c>
      <c r="F161" s="182" t="s">
        <v>577</v>
      </c>
      <c r="G161" s="183" t="s">
        <v>233</v>
      </c>
      <c r="H161" s="184">
        <v>26.02</v>
      </c>
      <c r="I161" s="185"/>
      <c r="J161" s="184">
        <f>ROUND(I161*H161,2)</f>
        <v>0</v>
      </c>
      <c r="K161" s="182" t="s">
        <v>234</v>
      </c>
      <c r="L161" s="39"/>
      <c r="M161" s="186" t="s">
        <v>1</v>
      </c>
      <c r="N161" s="187" t="s">
        <v>44</v>
      </c>
      <c r="O161" s="77"/>
      <c r="P161" s="188">
        <f>O161*H161</f>
        <v>0</v>
      </c>
      <c r="Q161" s="188">
        <v>0</v>
      </c>
      <c r="R161" s="188">
        <f>Q161*H161</f>
        <v>0</v>
      </c>
      <c r="S161" s="188">
        <v>0</v>
      </c>
      <c r="T161" s="189">
        <f>S161*H161</f>
        <v>0</v>
      </c>
      <c r="U161" s="38"/>
      <c r="V161" s="38"/>
      <c r="W161" s="38"/>
      <c r="X161" s="38"/>
      <c r="Y161" s="38"/>
      <c r="Z161" s="38"/>
      <c r="AA161" s="38"/>
      <c r="AB161" s="38"/>
      <c r="AC161" s="38"/>
      <c r="AD161" s="38"/>
      <c r="AE161" s="38"/>
      <c r="AR161" s="190" t="s">
        <v>212</v>
      </c>
      <c r="AT161" s="190" t="s">
        <v>207</v>
      </c>
      <c r="AU161" s="190" t="s">
        <v>88</v>
      </c>
      <c r="AY161" s="19" t="s">
        <v>205</v>
      </c>
      <c r="BE161" s="191">
        <f>IF(N161="základní",J161,0)</f>
        <v>0</v>
      </c>
      <c r="BF161" s="191">
        <f>IF(N161="snížená",J161,0)</f>
        <v>0</v>
      </c>
      <c r="BG161" s="191">
        <f>IF(N161="zákl. přenesená",J161,0)</f>
        <v>0</v>
      </c>
      <c r="BH161" s="191">
        <f>IF(N161="sníž. přenesená",J161,0)</f>
        <v>0</v>
      </c>
      <c r="BI161" s="191">
        <f>IF(N161="nulová",J161,0)</f>
        <v>0</v>
      </c>
      <c r="BJ161" s="19" t="s">
        <v>86</v>
      </c>
      <c r="BK161" s="191">
        <f>ROUND(I161*H161,2)</f>
        <v>0</v>
      </c>
      <c r="BL161" s="19" t="s">
        <v>212</v>
      </c>
      <c r="BM161" s="190" t="s">
        <v>1309</v>
      </c>
    </row>
    <row r="162" s="2" customFormat="1">
      <c r="A162" s="38"/>
      <c r="B162" s="39"/>
      <c r="C162" s="38"/>
      <c r="D162" s="192" t="s">
        <v>214</v>
      </c>
      <c r="E162" s="38"/>
      <c r="F162" s="193" t="s">
        <v>579</v>
      </c>
      <c r="G162" s="38"/>
      <c r="H162" s="38"/>
      <c r="I162" s="194"/>
      <c r="J162" s="38"/>
      <c r="K162" s="38"/>
      <c r="L162" s="39"/>
      <c r="M162" s="195"/>
      <c r="N162" s="196"/>
      <c r="O162" s="77"/>
      <c r="P162" s="77"/>
      <c r="Q162" s="77"/>
      <c r="R162" s="77"/>
      <c r="S162" s="77"/>
      <c r="T162" s="78"/>
      <c r="U162" s="38"/>
      <c r="V162" s="38"/>
      <c r="W162" s="38"/>
      <c r="X162" s="38"/>
      <c r="Y162" s="38"/>
      <c r="Z162" s="38"/>
      <c r="AA162" s="38"/>
      <c r="AB162" s="38"/>
      <c r="AC162" s="38"/>
      <c r="AD162" s="38"/>
      <c r="AE162" s="38"/>
      <c r="AT162" s="19" t="s">
        <v>214</v>
      </c>
      <c r="AU162" s="19" t="s">
        <v>88</v>
      </c>
    </row>
    <row r="163" s="2" customFormat="1">
      <c r="A163" s="38"/>
      <c r="B163" s="39"/>
      <c r="C163" s="38"/>
      <c r="D163" s="192" t="s">
        <v>237</v>
      </c>
      <c r="E163" s="38"/>
      <c r="F163" s="197" t="s">
        <v>580</v>
      </c>
      <c r="G163" s="38"/>
      <c r="H163" s="38"/>
      <c r="I163" s="194"/>
      <c r="J163" s="38"/>
      <c r="K163" s="38"/>
      <c r="L163" s="39"/>
      <c r="M163" s="195"/>
      <c r="N163" s="196"/>
      <c r="O163" s="77"/>
      <c r="P163" s="77"/>
      <c r="Q163" s="77"/>
      <c r="R163" s="77"/>
      <c r="S163" s="77"/>
      <c r="T163" s="78"/>
      <c r="U163" s="38"/>
      <c r="V163" s="38"/>
      <c r="W163" s="38"/>
      <c r="X163" s="38"/>
      <c r="Y163" s="38"/>
      <c r="Z163" s="38"/>
      <c r="AA163" s="38"/>
      <c r="AB163" s="38"/>
      <c r="AC163" s="38"/>
      <c r="AD163" s="38"/>
      <c r="AE163" s="38"/>
      <c r="AT163" s="19" t="s">
        <v>237</v>
      </c>
      <c r="AU163" s="19" t="s">
        <v>88</v>
      </c>
    </row>
    <row r="164" s="15" customFormat="1">
      <c r="A164" s="15"/>
      <c r="B164" s="223"/>
      <c r="C164" s="15"/>
      <c r="D164" s="192" t="s">
        <v>218</v>
      </c>
      <c r="E164" s="224" t="s">
        <v>1</v>
      </c>
      <c r="F164" s="225" t="s">
        <v>680</v>
      </c>
      <c r="G164" s="15"/>
      <c r="H164" s="224" t="s">
        <v>1</v>
      </c>
      <c r="I164" s="226"/>
      <c r="J164" s="15"/>
      <c r="K164" s="15"/>
      <c r="L164" s="223"/>
      <c r="M164" s="227"/>
      <c r="N164" s="228"/>
      <c r="O164" s="228"/>
      <c r="P164" s="228"/>
      <c r="Q164" s="228"/>
      <c r="R164" s="228"/>
      <c r="S164" s="228"/>
      <c r="T164" s="229"/>
      <c r="U164" s="15"/>
      <c r="V164" s="15"/>
      <c r="W164" s="15"/>
      <c r="X164" s="15"/>
      <c r="Y164" s="15"/>
      <c r="Z164" s="15"/>
      <c r="AA164" s="15"/>
      <c r="AB164" s="15"/>
      <c r="AC164" s="15"/>
      <c r="AD164" s="15"/>
      <c r="AE164" s="15"/>
      <c r="AT164" s="224" t="s">
        <v>218</v>
      </c>
      <c r="AU164" s="224" t="s">
        <v>88</v>
      </c>
      <c r="AV164" s="15" t="s">
        <v>86</v>
      </c>
      <c r="AW164" s="15" t="s">
        <v>35</v>
      </c>
      <c r="AX164" s="15" t="s">
        <v>79</v>
      </c>
      <c r="AY164" s="224" t="s">
        <v>205</v>
      </c>
    </row>
    <row r="165" s="13" customFormat="1">
      <c r="A165" s="13"/>
      <c r="B165" s="198"/>
      <c r="C165" s="13"/>
      <c r="D165" s="192" t="s">
        <v>218</v>
      </c>
      <c r="E165" s="199" t="s">
        <v>1</v>
      </c>
      <c r="F165" s="200" t="s">
        <v>1310</v>
      </c>
      <c r="G165" s="13"/>
      <c r="H165" s="201">
        <v>26.02</v>
      </c>
      <c r="I165" s="202"/>
      <c r="J165" s="13"/>
      <c r="K165" s="13"/>
      <c r="L165" s="198"/>
      <c r="M165" s="203"/>
      <c r="N165" s="204"/>
      <c r="O165" s="204"/>
      <c r="P165" s="204"/>
      <c r="Q165" s="204"/>
      <c r="R165" s="204"/>
      <c r="S165" s="204"/>
      <c r="T165" s="205"/>
      <c r="U165" s="13"/>
      <c r="V165" s="13"/>
      <c r="W165" s="13"/>
      <c r="X165" s="13"/>
      <c r="Y165" s="13"/>
      <c r="Z165" s="13"/>
      <c r="AA165" s="13"/>
      <c r="AB165" s="13"/>
      <c r="AC165" s="13"/>
      <c r="AD165" s="13"/>
      <c r="AE165" s="13"/>
      <c r="AT165" s="199" t="s">
        <v>218</v>
      </c>
      <c r="AU165" s="199" t="s">
        <v>88</v>
      </c>
      <c r="AV165" s="13" t="s">
        <v>88</v>
      </c>
      <c r="AW165" s="13" t="s">
        <v>35</v>
      </c>
      <c r="AX165" s="13" t="s">
        <v>79</v>
      </c>
      <c r="AY165" s="199" t="s">
        <v>205</v>
      </c>
    </row>
    <row r="166" s="14" customFormat="1">
      <c r="A166" s="14"/>
      <c r="B166" s="206"/>
      <c r="C166" s="14"/>
      <c r="D166" s="192" t="s">
        <v>218</v>
      </c>
      <c r="E166" s="207" t="s">
        <v>1</v>
      </c>
      <c r="F166" s="208" t="s">
        <v>220</v>
      </c>
      <c r="G166" s="14"/>
      <c r="H166" s="209">
        <v>26.02</v>
      </c>
      <c r="I166" s="210"/>
      <c r="J166" s="14"/>
      <c r="K166" s="14"/>
      <c r="L166" s="206"/>
      <c r="M166" s="211"/>
      <c r="N166" s="212"/>
      <c r="O166" s="212"/>
      <c r="P166" s="212"/>
      <c r="Q166" s="212"/>
      <c r="R166" s="212"/>
      <c r="S166" s="212"/>
      <c r="T166" s="213"/>
      <c r="U166" s="14"/>
      <c r="V166" s="14"/>
      <c r="W166" s="14"/>
      <c r="X166" s="14"/>
      <c r="Y166" s="14"/>
      <c r="Z166" s="14"/>
      <c r="AA166" s="14"/>
      <c r="AB166" s="14"/>
      <c r="AC166" s="14"/>
      <c r="AD166" s="14"/>
      <c r="AE166" s="14"/>
      <c r="AT166" s="207" t="s">
        <v>218</v>
      </c>
      <c r="AU166" s="207" t="s">
        <v>88</v>
      </c>
      <c r="AV166" s="14" t="s">
        <v>212</v>
      </c>
      <c r="AW166" s="14" t="s">
        <v>35</v>
      </c>
      <c r="AX166" s="14" t="s">
        <v>86</v>
      </c>
      <c r="AY166" s="207" t="s">
        <v>205</v>
      </c>
    </row>
    <row r="167" s="2" customFormat="1" ht="24.15" customHeight="1">
      <c r="A167" s="38"/>
      <c r="B167" s="179"/>
      <c r="C167" s="180" t="s">
        <v>263</v>
      </c>
      <c r="D167" s="180" t="s">
        <v>207</v>
      </c>
      <c r="E167" s="181" t="s">
        <v>1311</v>
      </c>
      <c r="F167" s="182" t="s">
        <v>1312</v>
      </c>
      <c r="G167" s="183" t="s">
        <v>210</v>
      </c>
      <c r="H167" s="184">
        <v>296</v>
      </c>
      <c r="I167" s="185"/>
      <c r="J167" s="184">
        <f>ROUND(I167*H167,2)</f>
        <v>0</v>
      </c>
      <c r="K167" s="182" t="s">
        <v>234</v>
      </c>
      <c r="L167" s="39"/>
      <c r="M167" s="186" t="s">
        <v>1</v>
      </c>
      <c r="N167" s="187" t="s">
        <v>44</v>
      </c>
      <c r="O167" s="77"/>
      <c r="P167" s="188">
        <f>O167*H167</f>
        <v>0</v>
      </c>
      <c r="Q167" s="188">
        <v>0</v>
      </c>
      <c r="R167" s="188">
        <f>Q167*H167</f>
        <v>0</v>
      </c>
      <c r="S167" s="188">
        <v>0</v>
      </c>
      <c r="T167" s="189">
        <f>S167*H167</f>
        <v>0</v>
      </c>
      <c r="U167" s="38"/>
      <c r="V167" s="38"/>
      <c r="W167" s="38"/>
      <c r="X167" s="38"/>
      <c r="Y167" s="38"/>
      <c r="Z167" s="38"/>
      <c r="AA167" s="38"/>
      <c r="AB167" s="38"/>
      <c r="AC167" s="38"/>
      <c r="AD167" s="38"/>
      <c r="AE167" s="38"/>
      <c r="AR167" s="190" t="s">
        <v>212</v>
      </c>
      <c r="AT167" s="190" t="s">
        <v>207</v>
      </c>
      <c r="AU167" s="190" t="s">
        <v>88</v>
      </c>
      <c r="AY167" s="19" t="s">
        <v>205</v>
      </c>
      <c r="BE167" s="191">
        <f>IF(N167="základní",J167,0)</f>
        <v>0</v>
      </c>
      <c r="BF167" s="191">
        <f>IF(N167="snížená",J167,0)</f>
        <v>0</v>
      </c>
      <c r="BG167" s="191">
        <f>IF(N167="zákl. přenesená",J167,0)</f>
        <v>0</v>
      </c>
      <c r="BH167" s="191">
        <f>IF(N167="sníž. přenesená",J167,0)</f>
        <v>0</v>
      </c>
      <c r="BI167" s="191">
        <f>IF(N167="nulová",J167,0)</f>
        <v>0</v>
      </c>
      <c r="BJ167" s="19" t="s">
        <v>86</v>
      </c>
      <c r="BK167" s="191">
        <f>ROUND(I167*H167,2)</f>
        <v>0</v>
      </c>
      <c r="BL167" s="19" t="s">
        <v>212</v>
      </c>
      <c r="BM167" s="190" t="s">
        <v>1313</v>
      </c>
    </row>
    <row r="168" s="2" customFormat="1">
      <c r="A168" s="38"/>
      <c r="B168" s="39"/>
      <c r="C168" s="38"/>
      <c r="D168" s="192" t="s">
        <v>214</v>
      </c>
      <c r="E168" s="38"/>
      <c r="F168" s="193" t="s">
        <v>1314</v>
      </c>
      <c r="G168" s="38"/>
      <c r="H168" s="38"/>
      <c r="I168" s="194"/>
      <c r="J168" s="38"/>
      <c r="K168" s="38"/>
      <c r="L168" s="39"/>
      <c r="M168" s="195"/>
      <c r="N168" s="196"/>
      <c r="O168" s="77"/>
      <c r="P168" s="77"/>
      <c r="Q168" s="77"/>
      <c r="R168" s="77"/>
      <c r="S168" s="77"/>
      <c r="T168" s="78"/>
      <c r="U168" s="38"/>
      <c r="V168" s="38"/>
      <c r="W168" s="38"/>
      <c r="X168" s="38"/>
      <c r="Y168" s="38"/>
      <c r="Z168" s="38"/>
      <c r="AA168" s="38"/>
      <c r="AB168" s="38"/>
      <c r="AC168" s="38"/>
      <c r="AD168" s="38"/>
      <c r="AE168" s="38"/>
      <c r="AT168" s="19" t="s">
        <v>214</v>
      </c>
      <c r="AU168" s="19" t="s">
        <v>88</v>
      </c>
    </row>
    <row r="169" s="2" customFormat="1">
      <c r="A169" s="38"/>
      <c r="B169" s="39"/>
      <c r="C169" s="38"/>
      <c r="D169" s="192" t="s">
        <v>237</v>
      </c>
      <c r="E169" s="38"/>
      <c r="F169" s="197" t="s">
        <v>284</v>
      </c>
      <c r="G169" s="38"/>
      <c r="H169" s="38"/>
      <c r="I169" s="194"/>
      <c r="J169" s="38"/>
      <c r="K169" s="38"/>
      <c r="L169" s="39"/>
      <c r="M169" s="195"/>
      <c r="N169" s="196"/>
      <c r="O169" s="77"/>
      <c r="P169" s="77"/>
      <c r="Q169" s="77"/>
      <c r="R169" s="77"/>
      <c r="S169" s="77"/>
      <c r="T169" s="78"/>
      <c r="U169" s="38"/>
      <c r="V169" s="38"/>
      <c r="W169" s="38"/>
      <c r="X169" s="38"/>
      <c r="Y169" s="38"/>
      <c r="Z169" s="38"/>
      <c r="AA169" s="38"/>
      <c r="AB169" s="38"/>
      <c r="AC169" s="38"/>
      <c r="AD169" s="38"/>
      <c r="AE169" s="38"/>
      <c r="AT169" s="19" t="s">
        <v>237</v>
      </c>
      <c r="AU169" s="19" t="s">
        <v>88</v>
      </c>
    </row>
    <row r="170" s="15" customFormat="1">
      <c r="A170" s="15"/>
      <c r="B170" s="223"/>
      <c r="C170" s="15"/>
      <c r="D170" s="192" t="s">
        <v>218</v>
      </c>
      <c r="E170" s="224" t="s">
        <v>1</v>
      </c>
      <c r="F170" s="225" t="s">
        <v>671</v>
      </c>
      <c r="G170" s="15"/>
      <c r="H170" s="224" t="s">
        <v>1</v>
      </c>
      <c r="I170" s="226"/>
      <c r="J170" s="15"/>
      <c r="K170" s="15"/>
      <c r="L170" s="223"/>
      <c r="M170" s="227"/>
      <c r="N170" s="228"/>
      <c r="O170" s="228"/>
      <c r="P170" s="228"/>
      <c r="Q170" s="228"/>
      <c r="R170" s="228"/>
      <c r="S170" s="228"/>
      <c r="T170" s="229"/>
      <c r="U170" s="15"/>
      <c r="V170" s="15"/>
      <c r="W170" s="15"/>
      <c r="X170" s="15"/>
      <c r="Y170" s="15"/>
      <c r="Z170" s="15"/>
      <c r="AA170" s="15"/>
      <c r="AB170" s="15"/>
      <c r="AC170" s="15"/>
      <c r="AD170" s="15"/>
      <c r="AE170" s="15"/>
      <c r="AT170" s="224" t="s">
        <v>218</v>
      </c>
      <c r="AU170" s="224" t="s">
        <v>88</v>
      </c>
      <c r="AV170" s="15" t="s">
        <v>86</v>
      </c>
      <c r="AW170" s="15" t="s">
        <v>35</v>
      </c>
      <c r="AX170" s="15" t="s">
        <v>79</v>
      </c>
      <c r="AY170" s="224" t="s">
        <v>205</v>
      </c>
    </row>
    <row r="171" s="13" customFormat="1">
      <c r="A171" s="13"/>
      <c r="B171" s="198"/>
      <c r="C171" s="13"/>
      <c r="D171" s="192" t="s">
        <v>218</v>
      </c>
      <c r="E171" s="199" t="s">
        <v>1</v>
      </c>
      <c r="F171" s="200" t="s">
        <v>1315</v>
      </c>
      <c r="G171" s="13"/>
      <c r="H171" s="201">
        <v>296</v>
      </c>
      <c r="I171" s="202"/>
      <c r="J171" s="13"/>
      <c r="K171" s="13"/>
      <c r="L171" s="198"/>
      <c r="M171" s="203"/>
      <c r="N171" s="204"/>
      <c r="O171" s="204"/>
      <c r="P171" s="204"/>
      <c r="Q171" s="204"/>
      <c r="R171" s="204"/>
      <c r="S171" s="204"/>
      <c r="T171" s="205"/>
      <c r="U171" s="13"/>
      <c r="V171" s="13"/>
      <c r="W171" s="13"/>
      <c r="X171" s="13"/>
      <c r="Y171" s="13"/>
      <c r="Z171" s="13"/>
      <c r="AA171" s="13"/>
      <c r="AB171" s="13"/>
      <c r="AC171" s="13"/>
      <c r="AD171" s="13"/>
      <c r="AE171" s="13"/>
      <c r="AT171" s="199" t="s">
        <v>218</v>
      </c>
      <c r="AU171" s="199" t="s">
        <v>88</v>
      </c>
      <c r="AV171" s="13" t="s">
        <v>88</v>
      </c>
      <c r="AW171" s="13" t="s">
        <v>35</v>
      </c>
      <c r="AX171" s="13" t="s">
        <v>79</v>
      </c>
      <c r="AY171" s="199" t="s">
        <v>205</v>
      </c>
    </row>
    <row r="172" s="14" customFormat="1">
      <c r="A172" s="14"/>
      <c r="B172" s="206"/>
      <c r="C172" s="14"/>
      <c r="D172" s="192" t="s">
        <v>218</v>
      </c>
      <c r="E172" s="207" t="s">
        <v>1</v>
      </c>
      <c r="F172" s="208" t="s">
        <v>220</v>
      </c>
      <c r="G172" s="14"/>
      <c r="H172" s="209">
        <v>296</v>
      </c>
      <c r="I172" s="210"/>
      <c r="J172" s="14"/>
      <c r="K172" s="14"/>
      <c r="L172" s="206"/>
      <c r="M172" s="211"/>
      <c r="N172" s="212"/>
      <c r="O172" s="212"/>
      <c r="P172" s="212"/>
      <c r="Q172" s="212"/>
      <c r="R172" s="212"/>
      <c r="S172" s="212"/>
      <c r="T172" s="213"/>
      <c r="U172" s="14"/>
      <c r="V172" s="14"/>
      <c r="W172" s="14"/>
      <c r="X172" s="14"/>
      <c r="Y172" s="14"/>
      <c r="Z172" s="14"/>
      <c r="AA172" s="14"/>
      <c r="AB172" s="14"/>
      <c r="AC172" s="14"/>
      <c r="AD172" s="14"/>
      <c r="AE172" s="14"/>
      <c r="AT172" s="207" t="s">
        <v>218</v>
      </c>
      <c r="AU172" s="207" t="s">
        <v>88</v>
      </c>
      <c r="AV172" s="14" t="s">
        <v>212</v>
      </c>
      <c r="AW172" s="14" t="s">
        <v>35</v>
      </c>
      <c r="AX172" s="14" t="s">
        <v>86</v>
      </c>
      <c r="AY172" s="207" t="s">
        <v>205</v>
      </c>
    </row>
    <row r="173" s="2" customFormat="1" ht="24.15" customHeight="1">
      <c r="A173" s="38"/>
      <c r="B173" s="179"/>
      <c r="C173" s="180" t="s">
        <v>272</v>
      </c>
      <c r="D173" s="180" t="s">
        <v>207</v>
      </c>
      <c r="E173" s="181" t="s">
        <v>470</v>
      </c>
      <c r="F173" s="182" t="s">
        <v>471</v>
      </c>
      <c r="G173" s="183" t="s">
        <v>210</v>
      </c>
      <c r="H173" s="184">
        <v>296</v>
      </c>
      <c r="I173" s="185"/>
      <c r="J173" s="184">
        <f>ROUND(I173*H173,2)</f>
        <v>0</v>
      </c>
      <c r="K173" s="182" t="s">
        <v>234</v>
      </c>
      <c r="L173" s="39"/>
      <c r="M173" s="186" t="s">
        <v>1</v>
      </c>
      <c r="N173" s="187" t="s">
        <v>44</v>
      </c>
      <c r="O173" s="77"/>
      <c r="P173" s="188">
        <f>O173*H173</f>
        <v>0</v>
      </c>
      <c r="Q173" s="188">
        <v>0</v>
      </c>
      <c r="R173" s="188">
        <f>Q173*H173</f>
        <v>0</v>
      </c>
      <c r="S173" s="188">
        <v>0</v>
      </c>
      <c r="T173" s="189">
        <f>S173*H173</f>
        <v>0</v>
      </c>
      <c r="U173" s="38"/>
      <c r="V173" s="38"/>
      <c r="W173" s="38"/>
      <c r="X173" s="38"/>
      <c r="Y173" s="38"/>
      <c r="Z173" s="38"/>
      <c r="AA173" s="38"/>
      <c r="AB173" s="38"/>
      <c r="AC173" s="38"/>
      <c r="AD173" s="38"/>
      <c r="AE173" s="38"/>
      <c r="AR173" s="190" t="s">
        <v>212</v>
      </c>
      <c r="AT173" s="190" t="s">
        <v>207</v>
      </c>
      <c r="AU173" s="190" t="s">
        <v>88</v>
      </c>
      <c r="AY173" s="19" t="s">
        <v>205</v>
      </c>
      <c r="BE173" s="191">
        <f>IF(N173="základní",J173,0)</f>
        <v>0</v>
      </c>
      <c r="BF173" s="191">
        <f>IF(N173="snížená",J173,0)</f>
        <v>0</v>
      </c>
      <c r="BG173" s="191">
        <f>IF(N173="zákl. přenesená",J173,0)</f>
        <v>0</v>
      </c>
      <c r="BH173" s="191">
        <f>IF(N173="sníž. přenesená",J173,0)</f>
        <v>0</v>
      </c>
      <c r="BI173" s="191">
        <f>IF(N173="nulová",J173,0)</f>
        <v>0</v>
      </c>
      <c r="BJ173" s="19" t="s">
        <v>86</v>
      </c>
      <c r="BK173" s="191">
        <f>ROUND(I173*H173,2)</f>
        <v>0</v>
      </c>
      <c r="BL173" s="19" t="s">
        <v>212</v>
      </c>
      <c r="BM173" s="190" t="s">
        <v>1316</v>
      </c>
    </row>
    <row r="174" s="2" customFormat="1">
      <c r="A174" s="38"/>
      <c r="B174" s="39"/>
      <c r="C174" s="38"/>
      <c r="D174" s="192" t="s">
        <v>214</v>
      </c>
      <c r="E174" s="38"/>
      <c r="F174" s="193" t="s">
        <v>473</v>
      </c>
      <c r="G174" s="38"/>
      <c r="H174" s="38"/>
      <c r="I174" s="194"/>
      <c r="J174" s="38"/>
      <c r="K174" s="38"/>
      <c r="L174" s="39"/>
      <c r="M174" s="195"/>
      <c r="N174" s="196"/>
      <c r="O174" s="77"/>
      <c r="P174" s="77"/>
      <c r="Q174" s="77"/>
      <c r="R174" s="77"/>
      <c r="S174" s="77"/>
      <c r="T174" s="78"/>
      <c r="U174" s="38"/>
      <c r="V174" s="38"/>
      <c r="W174" s="38"/>
      <c r="X174" s="38"/>
      <c r="Y174" s="38"/>
      <c r="Z174" s="38"/>
      <c r="AA174" s="38"/>
      <c r="AB174" s="38"/>
      <c r="AC174" s="38"/>
      <c r="AD174" s="38"/>
      <c r="AE174" s="38"/>
      <c r="AT174" s="19" t="s">
        <v>214</v>
      </c>
      <c r="AU174" s="19" t="s">
        <v>88</v>
      </c>
    </row>
    <row r="175" s="2" customFormat="1">
      <c r="A175" s="38"/>
      <c r="B175" s="39"/>
      <c r="C175" s="38"/>
      <c r="D175" s="192" t="s">
        <v>237</v>
      </c>
      <c r="E175" s="38"/>
      <c r="F175" s="197" t="s">
        <v>291</v>
      </c>
      <c r="G175" s="38"/>
      <c r="H175" s="38"/>
      <c r="I175" s="194"/>
      <c r="J175" s="38"/>
      <c r="K175" s="38"/>
      <c r="L175" s="39"/>
      <c r="M175" s="195"/>
      <c r="N175" s="196"/>
      <c r="O175" s="77"/>
      <c r="P175" s="77"/>
      <c r="Q175" s="77"/>
      <c r="R175" s="77"/>
      <c r="S175" s="77"/>
      <c r="T175" s="78"/>
      <c r="U175" s="38"/>
      <c r="V175" s="38"/>
      <c r="W175" s="38"/>
      <c r="X175" s="38"/>
      <c r="Y175" s="38"/>
      <c r="Z175" s="38"/>
      <c r="AA175" s="38"/>
      <c r="AB175" s="38"/>
      <c r="AC175" s="38"/>
      <c r="AD175" s="38"/>
      <c r="AE175" s="38"/>
      <c r="AT175" s="19" t="s">
        <v>237</v>
      </c>
      <c r="AU175" s="19" t="s">
        <v>88</v>
      </c>
    </row>
    <row r="176" s="15" customFormat="1">
      <c r="A176" s="15"/>
      <c r="B176" s="223"/>
      <c r="C176" s="15"/>
      <c r="D176" s="192" t="s">
        <v>218</v>
      </c>
      <c r="E176" s="224" t="s">
        <v>1</v>
      </c>
      <c r="F176" s="225" t="s">
        <v>671</v>
      </c>
      <c r="G176" s="15"/>
      <c r="H176" s="224" t="s">
        <v>1</v>
      </c>
      <c r="I176" s="226"/>
      <c r="J176" s="15"/>
      <c r="K176" s="15"/>
      <c r="L176" s="223"/>
      <c r="M176" s="227"/>
      <c r="N176" s="228"/>
      <c r="O176" s="228"/>
      <c r="P176" s="228"/>
      <c r="Q176" s="228"/>
      <c r="R176" s="228"/>
      <c r="S176" s="228"/>
      <c r="T176" s="229"/>
      <c r="U176" s="15"/>
      <c r="V176" s="15"/>
      <c r="W176" s="15"/>
      <c r="X176" s="15"/>
      <c r="Y176" s="15"/>
      <c r="Z176" s="15"/>
      <c r="AA176" s="15"/>
      <c r="AB176" s="15"/>
      <c r="AC176" s="15"/>
      <c r="AD176" s="15"/>
      <c r="AE176" s="15"/>
      <c r="AT176" s="224" t="s">
        <v>218</v>
      </c>
      <c r="AU176" s="224" t="s">
        <v>88</v>
      </c>
      <c r="AV176" s="15" t="s">
        <v>86</v>
      </c>
      <c r="AW176" s="15" t="s">
        <v>35</v>
      </c>
      <c r="AX176" s="15" t="s">
        <v>79</v>
      </c>
      <c r="AY176" s="224" t="s">
        <v>205</v>
      </c>
    </row>
    <row r="177" s="13" customFormat="1">
      <c r="A177" s="13"/>
      <c r="B177" s="198"/>
      <c r="C177" s="13"/>
      <c r="D177" s="192" t="s">
        <v>218</v>
      </c>
      <c r="E177" s="199" t="s">
        <v>1</v>
      </c>
      <c r="F177" s="200" t="s">
        <v>1315</v>
      </c>
      <c r="G177" s="13"/>
      <c r="H177" s="201">
        <v>296</v>
      </c>
      <c r="I177" s="202"/>
      <c r="J177" s="13"/>
      <c r="K177" s="13"/>
      <c r="L177" s="198"/>
      <c r="M177" s="203"/>
      <c r="N177" s="204"/>
      <c r="O177" s="204"/>
      <c r="P177" s="204"/>
      <c r="Q177" s="204"/>
      <c r="R177" s="204"/>
      <c r="S177" s="204"/>
      <c r="T177" s="205"/>
      <c r="U177" s="13"/>
      <c r="V177" s="13"/>
      <c r="W177" s="13"/>
      <c r="X177" s="13"/>
      <c r="Y177" s="13"/>
      <c r="Z177" s="13"/>
      <c r="AA177" s="13"/>
      <c r="AB177" s="13"/>
      <c r="AC177" s="13"/>
      <c r="AD177" s="13"/>
      <c r="AE177" s="13"/>
      <c r="AT177" s="199" t="s">
        <v>218</v>
      </c>
      <c r="AU177" s="199" t="s">
        <v>88</v>
      </c>
      <c r="AV177" s="13" t="s">
        <v>88</v>
      </c>
      <c r="AW177" s="13" t="s">
        <v>35</v>
      </c>
      <c r="AX177" s="13" t="s">
        <v>79</v>
      </c>
      <c r="AY177" s="199" t="s">
        <v>205</v>
      </c>
    </row>
    <row r="178" s="14" customFormat="1">
      <c r="A178" s="14"/>
      <c r="B178" s="206"/>
      <c r="C178" s="14"/>
      <c r="D178" s="192" t="s">
        <v>218</v>
      </c>
      <c r="E178" s="207" t="s">
        <v>1</v>
      </c>
      <c r="F178" s="208" t="s">
        <v>220</v>
      </c>
      <c r="G178" s="14"/>
      <c r="H178" s="209">
        <v>296</v>
      </c>
      <c r="I178" s="210"/>
      <c r="J178" s="14"/>
      <c r="K178" s="14"/>
      <c r="L178" s="206"/>
      <c r="M178" s="211"/>
      <c r="N178" s="212"/>
      <c r="O178" s="212"/>
      <c r="P178" s="212"/>
      <c r="Q178" s="212"/>
      <c r="R178" s="212"/>
      <c r="S178" s="212"/>
      <c r="T178" s="213"/>
      <c r="U178" s="14"/>
      <c r="V178" s="14"/>
      <c r="W178" s="14"/>
      <c r="X178" s="14"/>
      <c r="Y178" s="14"/>
      <c r="Z178" s="14"/>
      <c r="AA178" s="14"/>
      <c r="AB178" s="14"/>
      <c r="AC178" s="14"/>
      <c r="AD178" s="14"/>
      <c r="AE178" s="14"/>
      <c r="AT178" s="207" t="s">
        <v>218</v>
      </c>
      <c r="AU178" s="207" t="s">
        <v>88</v>
      </c>
      <c r="AV178" s="14" t="s">
        <v>212</v>
      </c>
      <c r="AW178" s="14" t="s">
        <v>35</v>
      </c>
      <c r="AX178" s="14" t="s">
        <v>86</v>
      </c>
      <c r="AY178" s="207" t="s">
        <v>205</v>
      </c>
    </row>
    <row r="179" s="2" customFormat="1" ht="16.5" customHeight="1">
      <c r="A179" s="38"/>
      <c r="B179" s="179"/>
      <c r="C179" s="214" t="s">
        <v>225</v>
      </c>
      <c r="D179" s="214" t="s">
        <v>221</v>
      </c>
      <c r="E179" s="215" t="s">
        <v>295</v>
      </c>
      <c r="F179" s="216" t="s">
        <v>296</v>
      </c>
      <c r="G179" s="217" t="s">
        <v>297</v>
      </c>
      <c r="H179" s="218">
        <v>4.4400000000000004</v>
      </c>
      <c r="I179" s="219"/>
      <c r="J179" s="218">
        <f>ROUND(I179*H179,2)</f>
        <v>0</v>
      </c>
      <c r="K179" s="216" t="s">
        <v>234</v>
      </c>
      <c r="L179" s="220"/>
      <c r="M179" s="221" t="s">
        <v>1</v>
      </c>
      <c r="N179" s="222" t="s">
        <v>44</v>
      </c>
      <c r="O179" s="77"/>
      <c r="P179" s="188">
        <f>O179*H179</f>
        <v>0</v>
      </c>
      <c r="Q179" s="188">
        <v>0.001</v>
      </c>
      <c r="R179" s="188">
        <f>Q179*H179</f>
        <v>0.0044400000000000004</v>
      </c>
      <c r="S179" s="188">
        <v>0</v>
      </c>
      <c r="T179" s="189">
        <f>S179*H179</f>
        <v>0</v>
      </c>
      <c r="U179" s="38"/>
      <c r="V179" s="38"/>
      <c r="W179" s="38"/>
      <c r="X179" s="38"/>
      <c r="Y179" s="38"/>
      <c r="Z179" s="38"/>
      <c r="AA179" s="38"/>
      <c r="AB179" s="38"/>
      <c r="AC179" s="38"/>
      <c r="AD179" s="38"/>
      <c r="AE179" s="38"/>
      <c r="AR179" s="190" t="s">
        <v>225</v>
      </c>
      <c r="AT179" s="190" t="s">
        <v>221</v>
      </c>
      <c r="AU179" s="190" t="s">
        <v>88</v>
      </c>
      <c r="AY179" s="19" t="s">
        <v>205</v>
      </c>
      <c r="BE179" s="191">
        <f>IF(N179="základní",J179,0)</f>
        <v>0</v>
      </c>
      <c r="BF179" s="191">
        <f>IF(N179="snížená",J179,0)</f>
        <v>0</v>
      </c>
      <c r="BG179" s="191">
        <f>IF(N179="zákl. přenesená",J179,0)</f>
        <v>0</v>
      </c>
      <c r="BH179" s="191">
        <f>IF(N179="sníž. přenesená",J179,0)</f>
        <v>0</v>
      </c>
      <c r="BI179" s="191">
        <f>IF(N179="nulová",J179,0)</f>
        <v>0</v>
      </c>
      <c r="BJ179" s="19" t="s">
        <v>86</v>
      </c>
      <c r="BK179" s="191">
        <f>ROUND(I179*H179,2)</f>
        <v>0</v>
      </c>
      <c r="BL179" s="19" t="s">
        <v>212</v>
      </c>
      <c r="BM179" s="190" t="s">
        <v>1317</v>
      </c>
    </row>
    <row r="180" s="2" customFormat="1">
      <c r="A180" s="38"/>
      <c r="B180" s="39"/>
      <c r="C180" s="38"/>
      <c r="D180" s="192" t="s">
        <v>214</v>
      </c>
      <c r="E180" s="38"/>
      <c r="F180" s="193" t="s">
        <v>296</v>
      </c>
      <c r="G180" s="38"/>
      <c r="H180" s="38"/>
      <c r="I180" s="194"/>
      <c r="J180" s="38"/>
      <c r="K180" s="38"/>
      <c r="L180" s="39"/>
      <c r="M180" s="195"/>
      <c r="N180" s="196"/>
      <c r="O180" s="77"/>
      <c r="P180" s="77"/>
      <c r="Q180" s="77"/>
      <c r="R180" s="77"/>
      <c r="S180" s="77"/>
      <c r="T180" s="78"/>
      <c r="U180" s="38"/>
      <c r="V180" s="38"/>
      <c r="W180" s="38"/>
      <c r="X180" s="38"/>
      <c r="Y180" s="38"/>
      <c r="Z180" s="38"/>
      <c r="AA180" s="38"/>
      <c r="AB180" s="38"/>
      <c r="AC180" s="38"/>
      <c r="AD180" s="38"/>
      <c r="AE180" s="38"/>
      <c r="AT180" s="19" t="s">
        <v>214</v>
      </c>
      <c r="AU180" s="19" t="s">
        <v>88</v>
      </c>
    </row>
    <row r="181" s="13" customFormat="1">
      <c r="A181" s="13"/>
      <c r="B181" s="198"/>
      <c r="C181" s="13"/>
      <c r="D181" s="192" t="s">
        <v>218</v>
      </c>
      <c r="E181" s="13"/>
      <c r="F181" s="200" t="s">
        <v>1318</v>
      </c>
      <c r="G181" s="13"/>
      <c r="H181" s="201">
        <v>4.4400000000000004</v>
      </c>
      <c r="I181" s="202"/>
      <c r="J181" s="13"/>
      <c r="K181" s="13"/>
      <c r="L181" s="198"/>
      <c r="M181" s="203"/>
      <c r="N181" s="204"/>
      <c r="O181" s="204"/>
      <c r="P181" s="204"/>
      <c r="Q181" s="204"/>
      <c r="R181" s="204"/>
      <c r="S181" s="204"/>
      <c r="T181" s="205"/>
      <c r="U181" s="13"/>
      <c r="V181" s="13"/>
      <c r="W181" s="13"/>
      <c r="X181" s="13"/>
      <c r="Y181" s="13"/>
      <c r="Z181" s="13"/>
      <c r="AA181" s="13"/>
      <c r="AB181" s="13"/>
      <c r="AC181" s="13"/>
      <c r="AD181" s="13"/>
      <c r="AE181" s="13"/>
      <c r="AT181" s="199" t="s">
        <v>218</v>
      </c>
      <c r="AU181" s="199" t="s">
        <v>88</v>
      </c>
      <c r="AV181" s="13" t="s">
        <v>88</v>
      </c>
      <c r="AW181" s="13" t="s">
        <v>3</v>
      </c>
      <c r="AX181" s="13" t="s">
        <v>86</v>
      </c>
      <c r="AY181" s="199" t="s">
        <v>205</v>
      </c>
    </row>
    <row r="182" s="2" customFormat="1" ht="24.15" customHeight="1">
      <c r="A182" s="38"/>
      <c r="B182" s="179"/>
      <c r="C182" s="180" t="s">
        <v>286</v>
      </c>
      <c r="D182" s="180" t="s">
        <v>207</v>
      </c>
      <c r="E182" s="181" t="s">
        <v>587</v>
      </c>
      <c r="F182" s="182" t="s">
        <v>588</v>
      </c>
      <c r="G182" s="183" t="s">
        <v>210</v>
      </c>
      <c r="H182" s="184">
        <v>68</v>
      </c>
      <c r="I182" s="185"/>
      <c r="J182" s="184">
        <f>ROUND(I182*H182,2)</f>
        <v>0</v>
      </c>
      <c r="K182" s="182" t="s">
        <v>234</v>
      </c>
      <c r="L182" s="39"/>
      <c r="M182" s="186" t="s">
        <v>1</v>
      </c>
      <c r="N182" s="187" t="s">
        <v>44</v>
      </c>
      <c r="O182" s="77"/>
      <c r="P182" s="188">
        <f>O182*H182</f>
        <v>0</v>
      </c>
      <c r="Q182" s="188">
        <v>0</v>
      </c>
      <c r="R182" s="188">
        <f>Q182*H182</f>
        <v>0</v>
      </c>
      <c r="S182" s="188">
        <v>0</v>
      </c>
      <c r="T182" s="189">
        <f>S182*H182</f>
        <v>0</v>
      </c>
      <c r="U182" s="38"/>
      <c r="V182" s="38"/>
      <c r="W182" s="38"/>
      <c r="X182" s="38"/>
      <c r="Y182" s="38"/>
      <c r="Z182" s="38"/>
      <c r="AA182" s="38"/>
      <c r="AB182" s="38"/>
      <c r="AC182" s="38"/>
      <c r="AD182" s="38"/>
      <c r="AE182" s="38"/>
      <c r="AR182" s="190" t="s">
        <v>212</v>
      </c>
      <c r="AT182" s="190" t="s">
        <v>207</v>
      </c>
      <c r="AU182" s="190" t="s">
        <v>88</v>
      </c>
      <c r="AY182" s="19" t="s">
        <v>205</v>
      </c>
      <c r="BE182" s="191">
        <f>IF(N182="základní",J182,0)</f>
        <v>0</v>
      </c>
      <c r="BF182" s="191">
        <f>IF(N182="snížená",J182,0)</f>
        <v>0</v>
      </c>
      <c r="BG182" s="191">
        <f>IF(N182="zákl. přenesená",J182,0)</f>
        <v>0</v>
      </c>
      <c r="BH182" s="191">
        <f>IF(N182="sníž. přenesená",J182,0)</f>
        <v>0</v>
      </c>
      <c r="BI182" s="191">
        <f>IF(N182="nulová",J182,0)</f>
        <v>0</v>
      </c>
      <c r="BJ182" s="19" t="s">
        <v>86</v>
      </c>
      <c r="BK182" s="191">
        <f>ROUND(I182*H182,2)</f>
        <v>0</v>
      </c>
      <c r="BL182" s="19" t="s">
        <v>212</v>
      </c>
      <c r="BM182" s="190" t="s">
        <v>1319</v>
      </c>
    </row>
    <row r="183" s="2" customFormat="1">
      <c r="A183" s="38"/>
      <c r="B183" s="39"/>
      <c r="C183" s="38"/>
      <c r="D183" s="192" t="s">
        <v>214</v>
      </c>
      <c r="E183" s="38"/>
      <c r="F183" s="193" t="s">
        <v>590</v>
      </c>
      <c r="G183" s="38"/>
      <c r="H183" s="38"/>
      <c r="I183" s="194"/>
      <c r="J183" s="38"/>
      <c r="K183" s="38"/>
      <c r="L183" s="39"/>
      <c r="M183" s="195"/>
      <c r="N183" s="196"/>
      <c r="O183" s="77"/>
      <c r="P183" s="77"/>
      <c r="Q183" s="77"/>
      <c r="R183" s="77"/>
      <c r="S183" s="77"/>
      <c r="T183" s="78"/>
      <c r="U183" s="38"/>
      <c r="V183" s="38"/>
      <c r="W183" s="38"/>
      <c r="X183" s="38"/>
      <c r="Y183" s="38"/>
      <c r="Z183" s="38"/>
      <c r="AA183" s="38"/>
      <c r="AB183" s="38"/>
      <c r="AC183" s="38"/>
      <c r="AD183" s="38"/>
      <c r="AE183" s="38"/>
      <c r="AT183" s="19" t="s">
        <v>214</v>
      </c>
      <c r="AU183" s="19" t="s">
        <v>88</v>
      </c>
    </row>
    <row r="184" s="2" customFormat="1">
      <c r="A184" s="38"/>
      <c r="B184" s="39"/>
      <c r="C184" s="38"/>
      <c r="D184" s="192" t="s">
        <v>237</v>
      </c>
      <c r="E184" s="38"/>
      <c r="F184" s="197" t="s">
        <v>291</v>
      </c>
      <c r="G184" s="38"/>
      <c r="H184" s="38"/>
      <c r="I184" s="194"/>
      <c r="J184" s="38"/>
      <c r="K184" s="38"/>
      <c r="L184" s="39"/>
      <c r="M184" s="195"/>
      <c r="N184" s="196"/>
      <c r="O184" s="77"/>
      <c r="P184" s="77"/>
      <c r="Q184" s="77"/>
      <c r="R184" s="77"/>
      <c r="S184" s="77"/>
      <c r="T184" s="78"/>
      <c r="U184" s="38"/>
      <c r="V184" s="38"/>
      <c r="W184" s="38"/>
      <c r="X184" s="38"/>
      <c r="Y184" s="38"/>
      <c r="Z184" s="38"/>
      <c r="AA184" s="38"/>
      <c r="AB184" s="38"/>
      <c r="AC184" s="38"/>
      <c r="AD184" s="38"/>
      <c r="AE184" s="38"/>
      <c r="AT184" s="19" t="s">
        <v>237</v>
      </c>
      <c r="AU184" s="19" t="s">
        <v>88</v>
      </c>
    </row>
    <row r="185" s="15" customFormat="1">
      <c r="A185" s="15"/>
      <c r="B185" s="223"/>
      <c r="C185" s="15"/>
      <c r="D185" s="192" t="s">
        <v>218</v>
      </c>
      <c r="E185" s="224" t="s">
        <v>1</v>
      </c>
      <c r="F185" s="225" t="s">
        <v>1320</v>
      </c>
      <c r="G185" s="15"/>
      <c r="H185" s="224" t="s">
        <v>1</v>
      </c>
      <c r="I185" s="226"/>
      <c r="J185" s="15"/>
      <c r="K185" s="15"/>
      <c r="L185" s="223"/>
      <c r="M185" s="227"/>
      <c r="N185" s="228"/>
      <c r="O185" s="228"/>
      <c r="P185" s="228"/>
      <c r="Q185" s="228"/>
      <c r="R185" s="228"/>
      <c r="S185" s="228"/>
      <c r="T185" s="229"/>
      <c r="U185" s="15"/>
      <c r="V185" s="15"/>
      <c r="W185" s="15"/>
      <c r="X185" s="15"/>
      <c r="Y185" s="15"/>
      <c r="Z185" s="15"/>
      <c r="AA185" s="15"/>
      <c r="AB185" s="15"/>
      <c r="AC185" s="15"/>
      <c r="AD185" s="15"/>
      <c r="AE185" s="15"/>
      <c r="AT185" s="224" t="s">
        <v>218</v>
      </c>
      <c r="AU185" s="224" t="s">
        <v>88</v>
      </c>
      <c r="AV185" s="15" t="s">
        <v>86</v>
      </c>
      <c r="AW185" s="15" t="s">
        <v>35</v>
      </c>
      <c r="AX185" s="15" t="s">
        <v>79</v>
      </c>
      <c r="AY185" s="224" t="s">
        <v>205</v>
      </c>
    </row>
    <row r="186" s="13" customFormat="1">
      <c r="A186" s="13"/>
      <c r="B186" s="198"/>
      <c r="C186" s="13"/>
      <c r="D186" s="192" t="s">
        <v>218</v>
      </c>
      <c r="E186" s="199" t="s">
        <v>1</v>
      </c>
      <c r="F186" s="200" t="s">
        <v>1321</v>
      </c>
      <c r="G186" s="13"/>
      <c r="H186" s="201">
        <v>68</v>
      </c>
      <c r="I186" s="202"/>
      <c r="J186" s="13"/>
      <c r="K186" s="13"/>
      <c r="L186" s="198"/>
      <c r="M186" s="203"/>
      <c r="N186" s="204"/>
      <c r="O186" s="204"/>
      <c r="P186" s="204"/>
      <c r="Q186" s="204"/>
      <c r="R186" s="204"/>
      <c r="S186" s="204"/>
      <c r="T186" s="205"/>
      <c r="U186" s="13"/>
      <c r="V186" s="13"/>
      <c r="W186" s="13"/>
      <c r="X186" s="13"/>
      <c r="Y186" s="13"/>
      <c r="Z186" s="13"/>
      <c r="AA186" s="13"/>
      <c r="AB186" s="13"/>
      <c r="AC186" s="13"/>
      <c r="AD186" s="13"/>
      <c r="AE186" s="13"/>
      <c r="AT186" s="199" t="s">
        <v>218</v>
      </c>
      <c r="AU186" s="199" t="s">
        <v>88</v>
      </c>
      <c r="AV186" s="13" t="s">
        <v>88</v>
      </c>
      <c r="AW186" s="13" t="s">
        <v>35</v>
      </c>
      <c r="AX186" s="13" t="s">
        <v>79</v>
      </c>
      <c r="AY186" s="199" t="s">
        <v>205</v>
      </c>
    </row>
    <row r="187" s="14" customFormat="1">
      <c r="A187" s="14"/>
      <c r="B187" s="206"/>
      <c r="C187" s="14"/>
      <c r="D187" s="192" t="s">
        <v>218</v>
      </c>
      <c r="E187" s="207" t="s">
        <v>1</v>
      </c>
      <c r="F187" s="208" t="s">
        <v>220</v>
      </c>
      <c r="G187" s="14"/>
      <c r="H187" s="209">
        <v>68</v>
      </c>
      <c r="I187" s="210"/>
      <c r="J187" s="14"/>
      <c r="K187" s="14"/>
      <c r="L187" s="206"/>
      <c r="M187" s="211"/>
      <c r="N187" s="212"/>
      <c r="O187" s="212"/>
      <c r="P187" s="212"/>
      <c r="Q187" s="212"/>
      <c r="R187" s="212"/>
      <c r="S187" s="212"/>
      <c r="T187" s="213"/>
      <c r="U187" s="14"/>
      <c r="V187" s="14"/>
      <c r="W187" s="14"/>
      <c r="X187" s="14"/>
      <c r="Y187" s="14"/>
      <c r="Z187" s="14"/>
      <c r="AA187" s="14"/>
      <c r="AB187" s="14"/>
      <c r="AC187" s="14"/>
      <c r="AD187" s="14"/>
      <c r="AE187" s="14"/>
      <c r="AT187" s="207" t="s">
        <v>218</v>
      </c>
      <c r="AU187" s="207" t="s">
        <v>88</v>
      </c>
      <c r="AV187" s="14" t="s">
        <v>212</v>
      </c>
      <c r="AW187" s="14" t="s">
        <v>35</v>
      </c>
      <c r="AX187" s="14" t="s">
        <v>86</v>
      </c>
      <c r="AY187" s="207" t="s">
        <v>205</v>
      </c>
    </row>
    <row r="188" s="2" customFormat="1" ht="16.5" customHeight="1">
      <c r="A188" s="38"/>
      <c r="B188" s="179"/>
      <c r="C188" s="214" t="s">
        <v>294</v>
      </c>
      <c r="D188" s="214" t="s">
        <v>221</v>
      </c>
      <c r="E188" s="215" t="s">
        <v>295</v>
      </c>
      <c r="F188" s="216" t="s">
        <v>296</v>
      </c>
      <c r="G188" s="217" t="s">
        <v>297</v>
      </c>
      <c r="H188" s="218">
        <v>1.02</v>
      </c>
      <c r="I188" s="219"/>
      <c r="J188" s="218">
        <f>ROUND(I188*H188,2)</f>
        <v>0</v>
      </c>
      <c r="K188" s="216" t="s">
        <v>234</v>
      </c>
      <c r="L188" s="220"/>
      <c r="M188" s="221" t="s">
        <v>1</v>
      </c>
      <c r="N188" s="222" t="s">
        <v>44</v>
      </c>
      <c r="O188" s="77"/>
      <c r="P188" s="188">
        <f>O188*H188</f>
        <v>0</v>
      </c>
      <c r="Q188" s="188">
        <v>0.001</v>
      </c>
      <c r="R188" s="188">
        <f>Q188*H188</f>
        <v>0.0010200000000000001</v>
      </c>
      <c r="S188" s="188">
        <v>0</v>
      </c>
      <c r="T188" s="189">
        <f>S188*H188</f>
        <v>0</v>
      </c>
      <c r="U188" s="38"/>
      <c r="V188" s="38"/>
      <c r="W188" s="38"/>
      <c r="X188" s="38"/>
      <c r="Y188" s="38"/>
      <c r="Z188" s="38"/>
      <c r="AA188" s="38"/>
      <c r="AB188" s="38"/>
      <c r="AC188" s="38"/>
      <c r="AD188" s="38"/>
      <c r="AE188" s="38"/>
      <c r="AR188" s="190" t="s">
        <v>225</v>
      </c>
      <c r="AT188" s="190" t="s">
        <v>221</v>
      </c>
      <c r="AU188" s="190" t="s">
        <v>88</v>
      </c>
      <c r="AY188" s="19" t="s">
        <v>205</v>
      </c>
      <c r="BE188" s="191">
        <f>IF(N188="základní",J188,0)</f>
        <v>0</v>
      </c>
      <c r="BF188" s="191">
        <f>IF(N188="snížená",J188,0)</f>
        <v>0</v>
      </c>
      <c r="BG188" s="191">
        <f>IF(N188="zákl. přenesená",J188,0)</f>
        <v>0</v>
      </c>
      <c r="BH188" s="191">
        <f>IF(N188="sníž. přenesená",J188,0)</f>
        <v>0</v>
      </c>
      <c r="BI188" s="191">
        <f>IF(N188="nulová",J188,0)</f>
        <v>0</v>
      </c>
      <c r="BJ188" s="19" t="s">
        <v>86</v>
      </c>
      <c r="BK188" s="191">
        <f>ROUND(I188*H188,2)</f>
        <v>0</v>
      </c>
      <c r="BL188" s="19" t="s">
        <v>212</v>
      </c>
      <c r="BM188" s="190" t="s">
        <v>1322</v>
      </c>
    </row>
    <row r="189" s="2" customFormat="1">
      <c r="A189" s="38"/>
      <c r="B189" s="39"/>
      <c r="C189" s="38"/>
      <c r="D189" s="192" t="s">
        <v>214</v>
      </c>
      <c r="E189" s="38"/>
      <c r="F189" s="193" t="s">
        <v>296</v>
      </c>
      <c r="G189" s="38"/>
      <c r="H189" s="38"/>
      <c r="I189" s="194"/>
      <c r="J189" s="38"/>
      <c r="K189" s="38"/>
      <c r="L189" s="39"/>
      <c r="M189" s="195"/>
      <c r="N189" s="196"/>
      <c r="O189" s="77"/>
      <c r="P189" s="77"/>
      <c r="Q189" s="77"/>
      <c r="R189" s="77"/>
      <c r="S189" s="77"/>
      <c r="T189" s="78"/>
      <c r="U189" s="38"/>
      <c r="V189" s="38"/>
      <c r="W189" s="38"/>
      <c r="X189" s="38"/>
      <c r="Y189" s="38"/>
      <c r="Z189" s="38"/>
      <c r="AA189" s="38"/>
      <c r="AB189" s="38"/>
      <c r="AC189" s="38"/>
      <c r="AD189" s="38"/>
      <c r="AE189" s="38"/>
      <c r="AT189" s="19" t="s">
        <v>214</v>
      </c>
      <c r="AU189" s="19" t="s">
        <v>88</v>
      </c>
    </row>
    <row r="190" s="13" customFormat="1">
      <c r="A190" s="13"/>
      <c r="B190" s="198"/>
      <c r="C190" s="13"/>
      <c r="D190" s="192" t="s">
        <v>218</v>
      </c>
      <c r="E190" s="13"/>
      <c r="F190" s="200" t="s">
        <v>1323</v>
      </c>
      <c r="G190" s="13"/>
      <c r="H190" s="201">
        <v>1.02</v>
      </c>
      <c r="I190" s="202"/>
      <c r="J190" s="13"/>
      <c r="K190" s="13"/>
      <c r="L190" s="198"/>
      <c r="M190" s="203"/>
      <c r="N190" s="204"/>
      <c r="O190" s="204"/>
      <c r="P190" s="204"/>
      <c r="Q190" s="204"/>
      <c r="R190" s="204"/>
      <c r="S190" s="204"/>
      <c r="T190" s="205"/>
      <c r="U190" s="13"/>
      <c r="V190" s="13"/>
      <c r="W190" s="13"/>
      <c r="X190" s="13"/>
      <c r="Y190" s="13"/>
      <c r="Z190" s="13"/>
      <c r="AA190" s="13"/>
      <c r="AB190" s="13"/>
      <c r="AC190" s="13"/>
      <c r="AD190" s="13"/>
      <c r="AE190" s="13"/>
      <c r="AT190" s="199" t="s">
        <v>218</v>
      </c>
      <c r="AU190" s="199" t="s">
        <v>88</v>
      </c>
      <c r="AV190" s="13" t="s">
        <v>88</v>
      </c>
      <c r="AW190" s="13" t="s">
        <v>3</v>
      </c>
      <c r="AX190" s="13" t="s">
        <v>86</v>
      </c>
      <c r="AY190" s="199" t="s">
        <v>205</v>
      </c>
    </row>
    <row r="191" s="2" customFormat="1" ht="21.75" customHeight="1">
      <c r="A191" s="38"/>
      <c r="B191" s="179"/>
      <c r="C191" s="180" t="s">
        <v>300</v>
      </c>
      <c r="D191" s="180" t="s">
        <v>207</v>
      </c>
      <c r="E191" s="181" t="s">
        <v>310</v>
      </c>
      <c r="F191" s="182" t="s">
        <v>311</v>
      </c>
      <c r="G191" s="183" t="s">
        <v>210</v>
      </c>
      <c r="H191" s="184">
        <v>296</v>
      </c>
      <c r="I191" s="185"/>
      <c r="J191" s="184">
        <f>ROUND(I191*H191,2)</f>
        <v>0</v>
      </c>
      <c r="K191" s="182" t="s">
        <v>234</v>
      </c>
      <c r="L191" s="39"/>
      <c r="M191" s="186" t="s">
        <v>1</v>
      </c>
      <c r="N191" s="187" t="s">
        <v>44</v>
      </c>
      <c r="O191" s="77"/>
      <c r="P191" s="188">
        <f>O191*H191</f>
        <v>0</v>
      </c>
      <c r="Q191" s="188">
        <v>0</v>
      </c>
      <c r="R191" s="188">
        <f>Q191*H191</f>
        <v>0</v>
      </c>
      <c r="S191" s="188">
        <v>0</v>
      </c>
      <c r="T191" s="189">
        <f>S191*H191</f>
        <v>0</v>
      </c>
      <c r="U191" s="38"/>
      <c r="V191" s="38"/>
      <c r="W191" s="38"/>
      <c r="X191" s="38"/>
      <c r="Y191" s="38"/>
      <c r="Z191" s="38"/>
      <c r="AA191" s="38"/>
      <c r="AB191" s="38"/>
      <c r="AC191" s="38"/>
      <c r="AD191" s="38"/>
      <c r="AE191" s="38"/>
      <c r="AR191" s="190" t="s">
        <v>212</v>
      </c>
      <c r="AT191" s="190" t="s">
        <v>207</v>
      </c>
      <c r="AU191" s="190" t="s">
        <v>88</v>
      </c>
      <c r="AY191" s="19" t="s">
        <v>205</v>
      </c>
      <c r="BE191" s="191">
        <f>IF(N191="základní",J191,0)</f>
        <v>0</v>
      </c>
      <c r="BF191" s="191">
        <f>IF(N191="snížená",J191,0)</f>
        <v>0</v>
      </c>
      <c r="BG191" s="191">
        <f>IF(N191="zákl. přenesená",J191,0)</f>
        <v>0</v>
      </c>
      <c r="BH191" s="191">
        <f>IF(N191="sníž. přenesená",J191,0)</f>
        <v>0</v>
      </c>
      <c r="BI191" s="191">
        <f>IF(N191="nulová",J191,0)</f>
        <v>0</v>
      </c>
      <c r="BJ191" s="19" t="s">
        <v>86</v>
      </c>
      <c r="BK191" s="191">
        <f>ROUND(I191*H191,2)</f>
        <v>0</v>
      </c>
      <c r="BL191" s="19" t="s">
        <v>212</v>
      </c>
      <c r="BM191" s="190" t="s">
        <v>1324</v>
      </c>
    </row>
    <row r="192" s="2" customFormat="1">
      <c r="A192" s="38"/>
      <c r="B192" s="39"/>
      <c r="C192" s="38"/>
      <c r="D192" s="192" t="s">
        <v>214</v>
      </c>
      <c r="E192" s="38"/>
      <c r="F192" s="193" t="s">
        <v>313</v>
      </c>
      <c r="G192" s="38"/>
      <c r="H192" s="38"/>
      <c r="I192" s="194"/>
      <c r="J192" s="38"/>
      <c r="K192" s="38"/>
      <c r="L192" s="39"/>
      <c r="M192" s="195"/>
      <c r="N192" s="196"/>
      <c r="O192" s="77"/>
      <c r="P192" s="77"/>
      <c r="Q192" s="77"/>
      <c r="R192" s="77"/>
      <c r="S192" s="77"/>
      <c r="T192" s="78"/>
      <c r="U192" s="38"/>
      <c r="V192" s="38"/>
      <c r="W192" s="38"/>
      <c r="X192" s="38"/>
      <c r="Y192" s="38"/>
      <c r="Z192" s="38"/>
      <c r="AA192" s="38"/>
      <c r="AB192" s="38"/>
      <c r="AC192" s="38"/>
      <c r="AD192" s="38"/>
      <c r="AE192" s="38"/>
      <c r="AT192" s="19" t="s">
        <v>214</v>
      </c>
      <c r="AU192" s="19" t="s">
        <v>88</v>
      </c>
    </row>
    <row r="193" s="2" customFormat="1">
      <c r="A193" s="38"/>
      <c r="B193" s="39"/>
      <c r="C193" s="38"/>
      <c r="D193" s="192" t="s">
        <v>237</v>
      </c>
      <c r="E193" s="38"/>
      <c r="F193" s="197" t="s">
        <v>314</v>
      </c>
      <c r="G193" s="38"/>
      <c r="H193" s="38"/>
      <c r="I193" s="194"/>
      <c r="J193" s="38"/>
      <c r="K193" s="38"/>
      <c r="L193" s="39"/>
      <c r="M193" s="195"/>
      <c r="N193" s="196"/>
      <c r="O193" s="77"/>
      <c r="P193" s="77"/>
      <c r="Q193" s="77"/>
      <c r="R193" s="77"/>
      <c r="S193" s="77"/>
      <c r="T193" s="78"/>
      <c r="U193" s="38"/>
      <c r="V193" s="38"/>
      <c r="W193" s="38"/>
      <c r="X193" s="38"/>
      <c r="Y193" s="38"/>
      <c r="Z193" s="38"/>
      <c r="AA193" s="38"/>
      <c r="AB193" s="38"/>
      <c r="AC193" s="38"/>
      <c r="AD193" s="38"/>
      <c r="AE193" s="38"/>
      <c r="AT193" s="19" t="s">
        <v>237</v>
      </c>
      <c r="AU193" s="19" t="s">
        <v>88</v>
      </c>
    </row>
    <row r="194" s="15" customFormat="1">
      <c r="A194" s="15"/>
      <c r="B194" s="223"/>
      <c r="C194" s="15"/>
      <c r="D194" s="192" t="s">
        <v>218</v>
      </c>
      <c r="E194" s="224" t="s">
        <v>1</v>
      </c>
      <c r="F194" s="225" t="s">
        <v>1325</v>
      </c>
      <c r="G194" s="15"/>
      <c r="H194" s="224" t="s">
        <v>1</v>
      </c>
      <c r="I194" s="226"/>
      <c r="J194" s="15"/>
      <c r="K194" s="15"/>
      <c r="L194" s="223"/>
      <c r="M194" s="227"/>
      <c r="N194" s="228"/>
      <c r="O194" s="228"/>
      <c r="P194" s="228"/>
      <c r="Q194" s="228"/>
      <c r="R194" s="228"/>
      <c r="S194" s="228"/>
      <c r="T194" s="229"/>
      <c r="U194" s="15"/>
      <c r="V194" s="15"/>
      <c r="W194" s="15"/>
      <c r="X194" s="15"/>
      <c r="Y194" s="15"/>
      <c r="Z194" s="15"/>
      <c r="AA194" s="15"/>
      <c r="AB194" s="15"/>
      <c r="AC194" s="15"/>
      <c r="AD194" s="15"/>
      <c r="AE194" s="15"/>
      <c r="AT194" s="224" t="s">
        <v>218</v>
      </c>
      <c r="AU194" s="224" t="s">
        <v>88</v>
      </c>
      <c r="AV194" s="15" t="s">
        <v>86</v>
      </c>
      <c r="AW194" s="15" t="s">
        <v>35</v>
      </c>
      <c r="AX194" s="15" t="s">
        <v>79</v>
      </c>
      <c r="AY194" s="224" t="s">
        <v>205</v>
      </c>
    </row>
    <row r="195" s="13" customFormat="1">
      <c r="A195" s="13"/>
      <c r="B195" s="198"/>
      <c r="C195" s="13"/>
      <c r="D195" s="192" t="s">
        <v>218</v>
      </c>
      <c r="E195" s="199" t="s">
        <v>1</v>
      </c>
      <c r="F195" s="200" t="s">
        <v>1326</v>
      </c>
      <c r="G195" s="13"/>
      <c r="H195" s="201">
        <v>296</v>
      </c>
      <c r="I195" s="202"/>
      <c r="J195" s="13"/>
      <c r="K195" s="13"/>
      <c r="L195" s="198"/>
      <c r="M195" s="203"/>
      <c r="N195" s="204"/>
      <c r="O195" s="204"/>
      <c r="P195" s="204"/>
      <c r="Q195" s="204"/>
      <c r="R195" s="204"/>
      <c r="S195" s="204"/>
      <c r="T195" s="205"/>
      <c r="U195" s="13"/>
      <c r="V195" s="13"/>
      <c r="W195" s="13"/>
      <c r="X195" s="13"/>
      <c r="Y195" s="13"/>
      <c r="Z195" s="13"/>
      <c r="AA195" s="13"/>
      <c r="AB195" s="13"/>
      <c r="AC195" s="13"/>
      <c r="AD195" s="13"/>
      <c r="AE195" s="13"/>
      <c r="AT195" s="199" t="s">
        <v>218</v>
      </c>
      <c r="AU195" s="199" t="s">
        <v>88</v>
      </c>
      <c r="AV195" s="13" t="s">
        <v>88</v>
      </c>
      <c r="AW195" s="13" t="s">
        <v>35</v>
      </c>
      <c r="AX195" s="13" t="s">
        <v>79</v>
      </c>
      <c r="AY195" s="199" t="s">
        <v>205</v>
      </c>
    </row>
    <row r="196" s="14" customFormat="1">
      <c r="A196" s="14"/>
      <c r="B196" s="206"/>
      <c r="C196" s="14"/>
      <c r="D196" s="192" t="s">
        <v>218</v>
      </c>
      <c r="E196" s="207" t="s">
        <v>1</v>
      </c>
      <c r="F196" s="208" t="s">
        <v>220</v>
      </c>
      <c r="G196" s="14"/>
      <c r="H196" s="209">
        <v>296</v>
      </c>
      <c r="I196" s="210"/>
      <c r="J196" s="14"/>
      <c r="K196" s="14"/>
      <c r="L196" s="206"/>
      <c r="M196" s="211"/>
      <c r="N196" s="212"/>
      <c r="O196" s="212"/>
      <c r="P196" s="212"/>
      <c r="Q196" s="212"/>
      <c r="R196" s="212"/>
      <c r="S196" s="212"/>
      <c r="T196" s="213"/>
      <c r="U196" s="14"/>
      <c r="V196" s="14"/>
      <c r="W196" s="14"/>
      <c r="X196" s="14"/>
      <c r="Y196" s="14"/>
      <c r="Z196" s="14"/>
      <c r="AA196" s="14"/>
      <c r="AB196" s="14"/>
      <c r="AC196" s="14"/>
      <c r="AD196" s="14"/>
      <c r="AE196" s="14"/>
      <c r="AT196" s="207" t="s">
        <v>218</v>
      </c>
      <c r="AU196" s="207" t="s">
        <v>88</v>
      </c>
      <c r="AV196" s="14" t="s">
        <v>212</v>
      </c>
      <c r="AW196" s="14" t="s">
        <v>35</v>
      </c>
      <c r="AX196" s="14" t="s">
        <v>86</v>
      </c>
      <c r="AY196" s="207" t="s">
        <v>205</v>
      </c>
    </row>
    <row r="197" s="2" customFormat="1" ht="16.5" customHeight="1">
      <c r="A197" s="38"/>
      <c r="B197" s="179"/>
      <c r="C197" s="180" t="s">
        <v>306</v>
      </c>
      <c r="D197" s="180" t="s">
        <v>207</v>
      </c>
      <c r="E197" s="181" t="s">
        <v>321</v>
      </c>
      <c r="F197" s="182" t="s">
        <v>322</v>
      </c>
      <c r="G197" s="183" t="s">
        <v>210</v>
      </c>
      <c r="H197" s="184">
        <v>68</v>
      </c>
      <c r="I197" s="185"/>
      <c r="J197" s="184">
        <f>ROUND(I197*H197,2)</f>
        <v>0</v>
      </c>
      <c r="K197" s="182" t="s">
        <v>234</v>
      </c>
      <c r="L197" s="39"/>
      <c r="M197" s="186" t="s">
        <v>1</v>
      </c>
      <c r="N197" s="187" t="s">
        <v>44</v>
      </c>
      <c r="O197" s="77"/>
      <c r="P197" s="188">
        <f>O197*H197</f>
        <v>0</v>
      </c>
      <c r="Q197" s="188">
        <v>0</v>
      </c>
      <c r="R197" s="188">
        <f>Q197*H197</f>
        <v>0</v>
      </c>
      <c r="S197" s="188">
        <v>0</v>
      </c>
      <c r="T197" s="189">
        <f>S197*H197</f>
        <v>0</v>
      </c>
      <c r="U197" s="38"/>
      <c r="V197" s="38"/>
      <c r="W197" s="38"/>
      <c r="X197" s="38"/>
      <c r="Y197" s="38"/>
      <c r="Z197" s="38"/>
      <c r="AA197" s="38"/>
      <c r="AB197" s="38"/>
      <c r="AC197" s="38"/>
      <c r="AD197" s="38"/>
      <c r="AE197" s="38"/>
      <c r="AR197" s="190" t="s">
        <v>212</v>
      </c>
      <c r="AT197" s="190" t="s">
        <v>207</v>
      </c>
      <c r="AU197" s="190" t="s">
        <v>88</v>
      </c>
      <c r="AY197" s="19" t="s">
        <v>205</v>
      </c>
      <c r="BE197" s="191">
        <f>IF(N197="základní",J197,0)</f>
        <v>0</v>
      </c>
      <c r="BF197" s="191">
        <f>IF(N197="snížená",J197,0)</f>
        <v>0</v>
      </c>
      <c r="BG197" s="191">
        <f>IF(N197="zákl. přenesená",J197,0)</f>
        <v>0</v>
      </c>
      <c r="BH197" s="191">
        <f>IF(N197="sníž. přenesená",J197,0)</f>
        <v>0</v>
      </c>
      <c r="BI197" s="191">
        <f>IF(N197="nulová",J197,0)</f>
        <v>0</v>
      </c>
      <c r="BJ197" s="19" t="s">
        <v>86</v>
      </c>
      <c r="BK197" s="191">
        <f>ROUND(I197*H197,2)</f>
        <v>0</v>
      </c>
      <c r="BL197" s="19" t="s">
        <v>212</v>
      </c>
      <c r="BM197" s="190" t="s">
        <v>1327</v>
      </c>
    </row>
    <row r="198" s="2" customFormat="1">
      <c r="A198" s="38"/>
      <c r="B198" s="39"/>
      <c r="C198" s="38"/>
      <c r="D198" s="192" t="s">
        <v>214</v>
      </c>
      <c r="E198" s="38"/>
      <c r="F198" s="193" t="s">
        <v>324</v>
      </c>
      <c r="G198" s="38"/>
      <c r="H198" s="38"/>
      <c r="I198" s="194"/>
      <c r="J198" s="38"/>
      <c r="K198" s="38"/>
      <c r="L198" s="39"/>
      <c r="M198" s="195"/>
      <c r="N198" s="196"/>
      <c r="O198" s="77"/>
      <c r="P198" s="77"/>
      <c r="Q198" s="77"/>
      <c r="R198" s="77"/>
      <c r="S198" s="77"/>
      <c r="T198" s="78"/>
      <c r="U198" s="38"/>
      <c r="V198" s="38"/>
      <c r="W198" s="38"/>
      <c r="X198" s="38"/>
      <c r="Y198" s="38"/>
      <c r="Z198" s="38"/>
      <c r="AA198" s="38"/>
      <c r="AB198" s="38"/>
      <c r="AC198" s="38"/>
      <c r="AD198" s="38"/>
      <c r="AE198" s="38"/>
      <c r="AT198" s="19" t="s">
        <v>214</v>
      </c>
      <c r="AU198" s="19" t="s">
        <v>88</v>
      </c>
    </row>
    <row r="199" s="2" customFormat="1">
      <c r="A199" s="38"/>
      <c r="B199" s="39"/>
      <c r="C199" s="38"/>
      <c r="D199" s="192" t="s">
        <v>237</v>
      </c>
      <c r="E199" s="38"/>
      <c r="F199" s="197" t="s">
        <v>325</v>
      </c>
      <c r="G199" s="38"/>
      <c r="H199" s="38"/>
      <c r="I199" s="194"/>
      <c r="J199" s="38"/>
      <c r="K199" s="38"/>
      <c r="L199" s="39"/>
      <c r="M199" s="195"/>
      <c r="N199" s="196"/>
      <c r="O199" s="77"/>
      <c r="P199" s="77"/>
      <c r="Q199" s="77"/>
      <c r="R199" s="77"/>
      <c r="S199" s="77"/>
      <c r="T199" s="78"/>
      <c r="U199" s="38"/>
      <c r="V199" s="38"/>
      <c r="W199" s="38"/>
      <c r="X199" s="38"/>
      <c r="Y199" s="38"/>
      <c r="Z199" s="38"/>
      <c r="AA199" s="38"/>
      <c r="AB199" s="38"/>
      <c r="AC199" s="38"/>
      <c r="AD199" s="38"/>
      <c r="AE199" s="38"/>
      <c r="AT199" s="19" t="s">
        <v>237</v>
      </c>
      <c r="AU199" s="19" t="s">
        <v>88</v>
      </c>
    </row>
    <row r="200" s="15" customFormat="1">
      <c r="A200" s="15"/>
      <c r="B200" s="223"/>
      <c r="C200" s="15"/>
      <c r="D200" s="192" t="s">
        <v>218</v>
      </c>
      <c r="E200" s="224" t="s">
        <v>1</v>
      </c>
      <c r="F200" s="225" t="s">
        <v>1328</v>
      </c>
      <c r="G200" s="15"/>
      <c r="H200" s="224" t="s">
        <v>1</v>
      </c>
      <c r="I200" s="226"/>
      <c r="J200" s="15"/>
      <c r="K200" s="15"/>
      <c r="L200" s="223"/>
      <c r="M200" s="227"/>
      <c r="N200" s="228"/>
      <c r="O200" s="228"/>
      <c r="P200" s="228"/>
      <c r="Q200" s="228"/>
      <c r="R200" s="228"/>
      <c r="S200" s="228"/>
      <c r="T200" s="229"/>
      <c r="U200" s="15"/>
      <c r="V200" s="15"/>
      <c r="W200" s="15"/>
      <c r="X200" s="15"/>
      <c r="Y200" s="15"/>
      <c r="Z200" s="15"/>
      <c r="AA200" s="15"/>
      <c r="AB200" s="15"/>
      <c r="AC200" s="15"/>
      <c r="AD200" s="15"/>
      <c r="AE200" s="15"/>
      <c r="AT200" s="224" t="s">
        <v>218</v>
      </c>
      <c r="AU200" s="224" t="s">
        <v>88</v>
      </c>
      <c r="AV200" s="15" t="s">
        <v>86</v>
      </c>
      <c r="AW200" s="15" t="s">
        <v>35</v>
      </c>
      <c r="AX200" s="15" t="s">
        <v>79</v>
      </c>
      <c r="AY200" s="224" t="s">
        <v>205</v>
      </c>
    </row>
    <row r="201" s="13" customFormat="1">
      <c r="A201" s="13"/>
      <c r="B201" s="198"/>
      <c r="C201" s="13"/>
      <c r="D201" s="192" t="s">
        <v>218</v>
      </c>
      <c r="E201" s="199" t="s">
        <v>1</v>
      </c>
      <c r="F201" s="200" t="s">
        <v>1321</v>
      </c>
      <c r="G201" s="13"/>
      <c r="H201" s="201">
        <v>68</v>
      </c>
      <c r="I201" s="202"/>
      <c r="J201" s="13"/>
      <c r="K201" s="13"/>
      <c r="L201" s="198"/>
      <c r="M201" s="203"/>
      <c r="N201" s="204"/>
      <c r="O201" s="204"/>
      <c r="P201" s="204"/>
      <c r="Q201" s="204"/>
      <c r="R201" s="204"/>
      <c r="S201" s="204"/>
      <c r="T201" s="205"/>
      <c r="U201" s="13"/>
      <c r="V201" s="13"/>
      <c r="W201" s="13"/>
      <c r="X201" s="13"/>
      <c r="Y201" s="13"/>
      <c r="Z201" s="13"/>
      <c r="AA201" s="13"/>
      <c r="AB201" s="13"/>
      <c r="AC201" s="13"/>
      <c r="AD201" s="13"/>
      <c r="AE201" s="13"/>
      <c r="AT201" s="199" t="s">
        <v>218</v>
      </c>
      <c r="AU201" s="199" t="s">
        <v>88</v>
      </c>
      <c r="AV201" s="13" t="s">
        <v>88</v>
      </c>
      <c r="AW201" s="13" t="s">
        <v>35</v>
      </c>
      <c r="AX201" s="13" t="s">
        <v>79</v>
      </c>
      <c r="AY201" s="199" t="s">
        <v>205</v>
      </c>
    </row>
    <row r="202" s="14" customFormat="1">
      <c r="A202" s="14"/>
      <c r="B202" s="206"/>
      <c r="C202" s="14"/>
      <c r="D202" s="192" t="s">
        <v>218</v>
      </c>
      <c r="E202" s="207" t="s">
        <v>1</v>
      </c>
      <c r="F202" s="208" t="s">
        <v>220</v>
      </c>
      <c r="G202" s="14"/>
      <c r="H202" s="209">
        <v>68</v>
      </c>
      <c r="I202" s="210"/>
      <c r="J202" s="14"/>
      <c r="K202" s="14"/>
      <c r="L202" s="206"/>
      <c r="M202" s="211"/>
      <c r="N202" s="212"/>
      <c r="O202" s="212"/>
      <c r="P202" s="212"/>
      <c r="Q202" s="212"/>
      <c r="R202" s="212"/>
      <c r="S202" s="212"/>
      <c r="T202" s="213"/>
      <c r="U202" s="14"/>
      <c r="V202" s="14"/>
      <c r="W202" s="14"/>
      <c r="X202" s="14"/>
      <c r="Y202" s="14"/>
      <c r="Z202" s="14"/>
      <c r="AA202" s="14"/>
      <c r="AB202" s="14"/>
      <c r="AC202" s="14"/>
      <c r="AD202" s="14"/>
      <c r="AE202" s="14"/>
      <c r="AT202" s="207" t="s">
        <v>218</v>
      </c>
      <c r="AU202" s="207" t="s">
        <v>88</v>
      </c>
      <c r="AV202" s="14" t="s">
        <v>212</v>
      </c>
      <c r="AW202" s="14" t="s">
        <v>35</v>
      </c>
      <c r="AX202" s="14" t="s">
        <v>86</v>
      </c>
      <c r="AY202" s="207" t="s">
        <v>205</v>
      </c>
    </row>
    <row r="203" s="2" customFormat="1" ht="24.15" customHeight="1">
      <c r="A203" s="38"/>
      <c r="B203" s="179"/>
      <c r="C203" s="180" t="s">
        <v>309</v>
      </c>
      <c r="D203" s="180" t="s">
        <v>207</v>
      </c>
      <c r="E203" s="181" t="s">
        <v>596</v>
      </c>
      <c r="F203" s="182" t="s">
        <v>597</v>
      </c>
      <c r="G203" s="183" t="s">
        <v>210</v>
      </c>
      <c r="H203" s="184">
        <v>68</v>
      </c>
      <c r="I203" s="185"/>
      <c r="J203" s="184">
        <f>ROUND(I203*H203,2)</f>
        <v>0</v>
      </c>
      <c r="K203" s="182" t="s">
        <v>234</v>
      </c>
      <c r="L203" s="39"/>
      <c r="M203" s="186" t="s">
        <v>1</v>
      </c>
      <c r="N203" s="187" t="s">
        <v>44</v>
      </c>
      <c r="O203" s="77"/>
      <c r="P203" s="188">
        <f>O203*H203</f>
        <v>0</v>
      </c>
      <c r="Q203" s="188">
        <v>0</v>
      </c>
      <c r="R203" s="188">
        <f>Q203*H203</f>
        <v>0</v>
      </c>
      <c r="S203" s="188">
        <v>0</v>
      </c>
      <c r="T203" s="189">
        <f>S203*H203</f>
        <v>0</v>
      </c>
      <c r="U203" s="38"/>
      <c r="V203" s="38"/>
      <c r="W203" s="38"/>
      <c r="X203" s="38"/>
      <c r="Y203" s="38"/>
      <c r="Z203" s="38"/>
      <c r="AA203" s="38"/>
      <c r="AB203" s="38"/>
      <c r="AC203" s="38"/>
      <c r="AD203" s="38"/>
      <c r="AE203" s="38"/>
      <c r="AR203" s="190" t="s">
        <v>212</v>
      </c>
      <c r="AT203" s="190" t="s">
        <v>207</v>
      </c>
      <c r="AU203" s="190" t="s">
        <v>88</v>
      </c>
      <c r="AY203" s="19" t="s">
        <v>205</v>
      </c>
      <c r="BE203" s="191">
        <f>IF(N203="základní",J203,0)</f>
        <v>0</v>
      </c>
      <c r="BF203" s="191">
        <f>IF(N203="snížená",J203,0)</f>
        <v>0</v>
      </c>
      <c r="BG203" s="191">
        <f>IF(N203="zákl. přenesená",J203,0)</f>
        <v>0</v>
      </c>
      <c r="BH203" s="191">
        <f>IF(N203="sníž. přenesená",J203,0)</f>
        <v>0</v>
      </c>
      <c r="BI203" s="191">
        <f>IF(N203="nulová",J203,0)</f>
        <v>0</v>
      </c>
      <c r="BJ203" s="19" t="s">
        <v>86</v>
      </c>
      <c r="BK203" s="191">
        <f>ROUND(I203*H203,2)</f>
        <v>0</v>
      </c>
      <c r="BL203" s="19" t="s">
        <v>212</v>
      </c>
      <c r="BM203" s="190" t="s">
        <v>1329</v>
      </c>
    </row>
    <row r="204" s="2" customFormat="1">
      <c r="A204" s="38"/>
      <c r="B204" s="39"/>
      <c r="C204" s="38"/>
      <c r="D204" s="192" t="s">
        <v>214</v>
      </c>
      <c r="E204" s="38"/>
      <c r="F204" s="193" t="s">
        <v>599</v>
      </c>
      <c r="G204" s="38"/>
      <c r="H204" s="38"/>
      <c r="I204" s="194"/>
      <c r="J204" s="38"/>
      <c r="K204" s="38"/>
      <c r="L204" s="39"/>
      <c r="M204" s="195"/>
      <c r="N204" s="196"/>
      <c r="O204" s="77"/>
      <c r="P204" s="77"/>
      <c r="Q204" s="77"/>
      <c r="R204" s="77"/>
      <c r="S204" s="77"/>
      <c r="T204" s="78"/>
      <c r="U204" s="38"/>
      <c r="V204" s="38"/>
      <c r="W204" s="38"/>
      <c r="X204" s="38"/>
      <c r="Y204" s="38"/>
      <c r="Z204" s="38"/>
      <c r="AA204" s="38"/>
      <c r="AB204" s="38"/>
      <c r="AC204" s="38"/>
      <c r="AD204" s="38"/>
      <c r="AE204" s="38"/>
      <c r="AT204" s="19" t="s">
        <v>214</v>
      </c>
      <c r="AU204" s="19" t="s">
        <v>88</v>
      </c>
    </row>
    <row r="205" s="2" customFormat="1">
      <c r="A205" s="38"/>
      <c r="B205" s="39"/>
      <c r="C205" s="38"/>
      <c r="D205" s="192" t="s">
        <v>237</v>
      </c>
      <c r="E205" s="38"/>
      <c r="F205" s="197" t="s">
        <v>332</v>
      </c>
      <c r="G205" s="38"/>
      <c r="H205" s="38"/>
      <c r="I205" s="194"/>
      <c r="J205" s="38"/>
      <c r="K205" s="38"/>
      <c r="L205" s="39"/>
      <c r="M205" s="195"/>
      <c r="N205" s="196"/>
      <c r="O205" s="77"/>
      <c r="P205" s="77"/>
      <c r="Q205" s="77"/>
      <c r="R205" s="77"/>
      <c r="S205" s="77"/>
      <c r="T205" s="78"/>
      <c r="U205" s="38"/>
      <c r="V205" s="38"/>
      <c r="W205" s="38"/>
      <c r="X205" s="38"/>
      <c r="Y205" s="38"/>
      <c r="Z205" s="38"/>
      <c r="AA205" s="38"/>
      <c r="AB205" s="38"/>
      <c r="AC205" s="38"/>
      <c r="AD205" s="38"/>
      <c r="AE205" s="38"/>
      <c r="AT205" s="19" t="s">
        <v>237</v>
      </c>
      <c r="AU205" s="19" t="s">
        <v>88</v>
      </c>
    </row>
    <row r="206" s="15" customFormat="1">
      <c r="A206" s="15"/>
      <c r="B206" s="223"/>
      <c r="C206" s="15"/>
      <c r="D206" s="192" t="s">
        <v>218</v>
      </c>
      <c r="E206" s="224" t="s">
        <v>1</v>
      </c>
      <c r="F206" s="225" t="s">
        <v>1320</v>
      </c>
      <c r="G206" s="15"/>
      <c r="H206" s="224" t="s">
        <v>1</v>
      </c>
      <c r="I206" s="226"/>
      <c r="J206" s="15"/>
      <c r="K206" s="15"/>
      <c r="L206" s="223"/>
      <c r="M206" s="227"/>
      <c r="N206" s="228"/>
      <c r="O206" s="228"/>
      <c r="P206" s="228"/>
      <c r="Q206" s="228"/>
      <c r="R206" s="228"/>
      <c r="S206" s="228"/>
      <c r="T206" s="229"/>
      <c r="U206" s="15"/>
      <c r="V206" s="15"/>
      <c r="W206" s="15"/>
      <c r="X206" s="15"/>
      <c r="Y206" s="15"/>
      <c r="Z206" s="15"/>
      <c r="AA206" s="15"/>
      <c r="AB206" s="15"/>
      <c r="AC206" s="15"/>
      <c r="AD206" s="15"/>
      <c r="AE206" s="15"/>
      <c r="AT206" s="224" t="s">
        <v>218</v>
      </c>
      <c r="AU206" s="224" t="s">
        <v>88</v>
      </c>
      <c r="AV206" s="15" t="s">
        <v>86</v>
      </c>
      <c r="AW206" s="15" t="s">
        <v>35</v>
      </c>
      <c r="AX206" s="15" t="s">
        <v>79</v>
      </c>
      <c r="AY206" s="224" t="s">
        <v>205</v>
      </c>
    </row>
    <row r="207" s="13" customFormat="1">
      <c r="A207" s="13"/>
      <c r="B207" s="198"/>
      <c r="C207" s="13"/>
      <c r="D207" s="192" t="s">
        <v>218</v>
      </c>
      <c r="E207" s="199" t="s">
        <v>1</v>
      </c>
      <c r="F207" s="200" t="s">
        <v>1321</v>
      </c>
      <c r="G207" s="13"/>
      <c r="H207" s="201">
        <v>68</v>
      </c>
      <c r="I207" s="202"/>
      <c r="J207" s="13"/>
      <c r="K207" s="13"/>
      <c r="L207" s="198"/>
      <c r="M207" s="203"/>
      <c r="N207" s="204"/>
      <c r="O207" s="204"/>
      <c r="P207" s="204"/>
      <c r="Q207" s="204"/>
      <c r="R207" s="204"/>
      <c r="S207" s="204"/>
      <c r="T207" s="205"/>
      <c r="U207" s="13"/>
      <c r="V207" s="13"/>
      <c r="W207" s="13"/>
      <c r="X207" s="13"/>
      <c r="Y207" s="13"/>
      <c r="Z207" s="13"/>
      <c r="AA207" s="13"/>
      <c r="AB207" s="13"/>
      <c r="AC207" s="13"/>
      <c r="AD207" s="13"/>
      <c r="AE207" s="13"/>
      <c r="AT207" s="199" t="s">
        <v>218</v>
      </c>
      <c r="AU207" s="199" t="s">
        <v>88</v>
      </c>
      <c r="AV207" s="13" t="s">
        <v>88</v>
      </c>
      <c r="AW207" s="13" t="s">
        <v>35</v>
      </c>
      <c r="AX207" s="13" t="s">
        <v>79</v>
      </c>
      <c r="AY207" s="199" t="s">
        <v>205</v>
      </c>
    </row>
    <row r="208" s="14" customFormat="1">
      <c r="A208" s="14"/>
      <c r="B208" s="206"/>
      <c r="C208" s="14"/>
      <c r="D208" s="192" t="s">
        <v>218</v>
      </c>
      <c r="E208" s="207" t="s">
        <v>1</v>
      </c>
      <c r="F208" s="208" t="s">
        <v>220</v>
      </c>
      <c r="G208" s="14"/>
      <c r="H208" s="209">
        <v>68</v>
      </c>
      <c r="I208" s="210"/>
      <c r="J208" s="14"/>
      <c r="K208" s="14"/>
      <c r="L208" s="206"/>
      <c r="M208" s="211"/>
      <c r="N208" s="212"/>
      <c r="O208" s="212"/>
      <c r="P208" s="212"/>
      <c r="Q208" s="212"/>
      <c r="R208" s="212"/>
      <c r="S208" s="212"/>
      <c r="T208" s="213"/>
      <c r="U208" s="14"/>
      <c r="V208" s="14"/>
      <c r="W208" s="14"/>
      <c r="X208" s="14"/>
      <c r="Y208" s="14"/>
      <c r="Z208" s="14"/>
      <c r="AA208" s="14"/>
      <c r="AB208" s="14"/>
      <c r="AC208" s="14"/>
      <c r="AD208" s="14"/>
      <c r="AE208" s="14"/>
      <c r="AT208" s="207" t="s">
        <v>218</v>
      </c>
      <c r="AU208" s="207" t="s">
        <v>88</v>
      </c>
      <c r="AV208" s="14" t="s">
        <v>212</v>
      </c>
      <c r="AW208" s="14" t="s">
        <v>35</v>
      </c>
      <c r="AX208" s="14" t="s">
        <v>86</v>
      </c>
      <c r="AY208" s="207" t="s">
        <v>205</v>
      </c>
    </row>
    <row r="209" s="12" customFormat="1" ht="22.8" customHeight="1">
      <c r="A209" s="12"/>
      <c r="B209" s="166"/>
      <c r="C209" s="12"/>
      <c r="D209" s="167" t="s">
        <v>78</v>
      </c>
      <c r="E209" s="177" t="s">
        <v>230</v>
      </c>
      <c r="F209" s="177" t="s">
        <v>342</v>
      </c>
      <c r="G209" s="12"/>
      <c r="H209" s="12"/>
      <c r="I209" s="169"/>
      <c r="J209" s="178">
        <f>BK209</f>
        <v>0</v>
      </c>
      <c r="K209" s="12"/>
      <c r="L209" s="166"/>
      <c r="M209" s="171"/>
      <c r="N209" s="172"/>
      <c r="O209" s="172"/>
      <c r="P209" s="173">
        <f>SUM(P210:P218)</f>
        <v>0</v>
      </c>
      <c r="Q209" s="172"/>
      <c r="R209" s="173">
        <f>SUM(R210:R218)</f>
        <v>3.4344149999999996</v>
      </c>
      <c r="S209" s="172"/>
      <c r="T209" s="174">
        <f>SUM(T210:T218)</f>
        <v>0</v>
      </c>
      <c r="U209" s="12"/>
      <c r="V209" s="12"/>
      <c r="W209" s="12"/>
      <c r="X209" s="12"/>
      <c r="Y209" s="12"/>
      <c r="Z209" s="12"/>
      <c r="AA209" s="12"/>
      <c r="AB209" s="12"/>
      <c r="AC209" s="12"/>
      <c r="AD209" s="12"/>
      <c r="AE209" s="12"/>
      <c r="AR209" s="167" t="s">
        <v>86</v>
      </c>
      <c r="AT209" s="175" t="s">
        <v>78</v>
      </c>
      <c r="AU209" s="175" t="s">
        <v>86</v>
      </c>
      <c r="AY209" s="167" t="s">
        <v>205</v>
      </c>
      <c r="BK209" s="176">
        <f>SUM(BK210:BK218)</f>
        <v>0</v>
      </c>
    </row>
    <row r="210" s="2" customFormat="1" ht="24.15" customHeight="1">
      <c r="A210" s="38"/>
      <c r="B210" s="179"/>
      <c r="C210" s="180" t="s">
        <v>320</v>
      </c>
      <c r="D210" s="180" t="s">
        <v>207</v>
      </c>
      <c r="E210" s="181" t="s">
        <v>1330</v>
      </c>
      <c r="F210" s="182" t="s">
        <v>1331</v>
      </c>
      <c r="G210" s="183" t="s">
        <v>233</v>
      </c>
      <c r="H210" s="184">
        <v>0.69999999999999996</v>
      </c>
      <c r="I210" s="185"/>
      <c r="J210" s="184">
        <f>ROUND(I210*H210,2)</f>
        <v>0</v>
      </c>
      <c r="K210" s="182" t="s">
        <v>234</v>
      </c>
      <c r="L210" s="39"/>
      <c r="M210" s="186" t="s">
        <v>1</v>
      </c>
      <c r="N210" s="187" t="s">
        <v>44</v>
      </c>
      <c r="O210" s="77"/>
      <c r="P210" s="188">
        <f>O210*H210</f>
        <v>0</v>
      </c>
      <c r="Q210" s="188">
        <v>0.079549999999999996</v>
      </c>
      <c r="R210" s="188">
        <f>Q210*H210</f>
        <v>0.055684999999999991</v>
      </c>
      <c r="S210" s="188">
        <v>0</v>
      </c>
      <c r="T210" s="189">
        <f>S210*H210</f>
        <v>0</v>
      </c>
      <c r="U210" s="38"/>
      <c r="V210" s="38"/>
      <c r="W210" s="38"/>
      <c r="X210" s="38"/>
      <c r="Y210" s="38"/>
      <c r="Z210" s="38"/>
      <c r="AA210" s="38"/>
      <c r="AB210" s="38"/>
      <c r="AC210" s="38"/>
      <c r="AD210" s="38"/>
      <c r="AE210" s="38"/>
      <c r="AR210" s="190" t="s">
        <v>212</v>
      </c>
      <c r="AT210" s="190" t="s">
        <v>207</v>
      </c>
      <c r="AU210" s="190" t="s">
        <v>88</v>
      </c>
      <c r="AY210" s="19" t="s">
        <v>205</v>
      </c>
      <c r="BE210" s="191">
        <f>IF(N210="základní",J210,0)</f>
        <v>0</v>
      </c>
      <c r="BF210" s="191">
        <f>IF(N210="snížená",J210,0)</f>
        <v>0</v>
      </c>
      <c r="BG210" s="191">
        <f>IF(N210="zákl. přenesená",J210,0)</f>
        <v>0</v>
      </c>
      <c r="BH210" s="191">
        <f>IF(N210="sníž. přenesená",J210,0)</f>
        <v>0</v>
      </c>
      <c r="BI210" s="191">
        <f>IF(N210="nulová",J210,0)</f>
        <v>0</v>
      </c>
      <c r="BJ210" s="19" t="s">
        <v>86</v>
      </c>
      <c r="BK210" s="191">
        <f>ROUND(I210*H210,2)</f>
        <v>0</v>
      </c>
      <c r="BL210" s="19" t="s">
        <v>212</v>
      </c>
      <c r="BM210" s="190" t="s">
        <v>1332</v>
      </c>
    </row>
    <row r="211" s="2" customFormat="1">
      <c r="A211" s="38"/>
      <c r="B211" s="39"/>
      <c r="C211" s="38"/>
      <c r="D211" s="192" t="s">
        <v>214</v>
      </c>
      <c r="E211" s="38"/>
      <c r="F211" s="193" t="s">
        <v>1333</v>
      </c>
      <c r="G211" s="38"/>
      <c r="H211" s="38"/>
      <c r="I211" s="194"/>
      <c r="J211" s="38"/>
      <c r="K211" s="38"/>
      <c r="L211" s="39"/>
      <c r="M211" s="195"/>
      <c r="N211" s="196"/>
      <c r="O211" s="77"/>
      <c r="P211" s="77"/>
      <c r="Q211" s="77"/>
      <c r="R211" s="77"/>
      <c r="S211" s="77"/>
      <c r="T211" s="78"/>
      <c r="U211" s="38"/>
      <c r="V211" s="38"/>
      <c r="W211" s="38"/>
      <c r="X211" s="38"/>
      <c r="Y211" s="38"/>
      <c r="Z211" s="38"/>
      <c r="AA211" s="38"/>
      <c r="AB211" s="38"/>
      <c r="AC211" s="38"/>
      <c r="AD211" s="38"/>
      <c r="AE211" s="38"/>
      <c r="AT211" s="19" t="s">
        <v>214</v>
      </c>
      <c r="AU211" s="19" t="s">
        <v>88</v>
      </c>
    </row>
    <row r="212" s="2" customFormat="1">
      <c r="A212" s="38"/>
      <c r="B212" s="39"/>
      <c r="C212" s="38"/>
      <c r="D212" s="192" t="s">
        <v>237</v>
      </c>
      <c r="E212" s="38"/>
      <c r="F212" s="197" t="s">
        <v>1334</v>
      </c>
      <c r="G212" s="38"/>
      <c r="H212" s="38"/>
      <c r="I212" s="194"/>
      <c r="J212" s="38"/>
      <c r="K212" s="38"/>
      <c r="L212" s="39"/>
      <c r="M212" s="195"/>
      <c r="N212" s="196"/>
      <c r="O212" s="77"/>
      <c r="P212" s="77"/>
      <c r="Q212" s="77"/>
      <c r="R212" s="77"/>
      <c r="S212" s="77"/>
      <c r="T212" s="78"/>
      <c r="U212" s="38"/>
      <c r="V212" s="38"/>
      <c r="W212" s="38"/>
      <c r="X212" s="38"/>
      <c r="Y212" s="38"/>
      <c r="Z212" s="38"/>
      <c r="AA212" s="38"/>
      <c r="AB212" s="38"/>
      <c r="AC212" s="38"/>
      <c r="AD212" s="38"/>
      <c r="AE212" s="38"/>
      <c r="AT212" s="19" t="s">
        <v>237</v>
      </c>
      <c r="AU212" s="19" t="s">
        <v>88</v>
      </c>
    </row>
    <row r="213" s="13" customFormat="1">
      <c r="A213" s="13"/>
      <c r="B213" s="198"/>
      <c r="C213" s="13"/>
      <c r="D213" s="192" t="s">
        <v>218</v>
      </c>
      <c r="E213" s="199" t="s">
        <v>1</v>
      </c>
      <c r="F213" s="200" t="s">
        <v>1335</v>
      </c>
      <c r="G213" s="13"/>
      <c r="H213" s="201">
        <v>0.69999999999999996</v>
      </c>
      <c r="I213" s="202"/>
      <c r="J213" s="13"/>
      <c r="K213" s="13"/>
      <c r="L213" s="198"/>
      <c r="M213" s="203"/>
      <c r="N213" s="204"/>
      <c r="O213" s="204"/>
      <c r="P213" s="204"/>
      <c r="Q213" s="204"/>
      <c r="R213" s="204"/>
      <c r="S213" s="204"/>
      <c r="T213" s="205"/>
      <c r="U213" s="13"/>
      <c r="V213" s="13"/>
      <c r="W213" s="13"/>
      <c r="X213" s="13"/>
      <c r="Y213" s="13"/>
      <c r="Z213" s="13"/>
      <c r="AA213" s="13"/>
      <c r="AB213" s="13"/>
      <c r="AC213" s="13"/>
      <c r="AD213" s="13"/>
      <c r="AE213" s="13"/>
      <c r="AT213" s="199" t="s">
        <v>218</v>
      </c>
      <c r="AU213" s="199" t="s">
        <v>88</v>
      </c>
      <c r="AV213" s="13" t="s">
        <v>88</v>
      </c>
      <c r="AW213" s="13" t="s">
        <v>35</v>
      </c>
      <c r="AX213" s="13" t="s">
        <v>79</v>
      </c>
      <c r="AY213" s="199" t="s">
        <v>205</v>
      </c>
    </row>
    <row r="214" s="14" customFormat="1">
      <c r="A214" s="14"/>
      <c r="B214" s="206"/>
      <c r="C214" s="14"/>
      <c r="D214" s="192" t="s">
        <v>218</v>
      </c>
      <c r="E214" s="207" t="s">
        <v>1</v>
      </c>
      <c r="F214" s="208" t="s">
        <v>220</v>
      </c>
      <c r="G214" s="14"/>
      <c r="H214" s="209">
        <v>0.69999999999999996</v>
      </c>
      <c r="I214" s="210"/>
      <c r="J214" s="14"/>
      <c r="K214" s="14"/>
      <c r="L214" s="206"/>
      <c r="M214" s="211"/>
      <c r="N214" s="212"/>
      <c r="O214" s="212"/>
      <c r="P214" s="212"/>
      <c r="Q214" s="212"/>
      <c r="R214" s="212"/>
      <c r="S214" s="212"/>
      <c r="T214" s="213"/>
      <c r="U214" s="14"/>
      <c r="V214" s="14"/>
      <c r="W214" s="14"/>
      <c r="X214" s="14"/>
      <c r="Y214" s="14"/>
      <c r="Z214" s="14"/>
      <c r="AA214" s="14"/>
      <c r="AB214" s="14"/>
      <c r="AC214" s="14"/>
      <c r="AD214" s="14"/>
      <c r="AE214" s="14"/>
      <c r="AT214" s="207" t="s">
        <v>218</v>
      </c>
      <c r="AU214" s="207" t="s">
        <v>88</v>
      </c>
      <c r="AV214" s="14" t="s">
        <v>212</v>
      </c>
      <c r="AW214" s="14" t="s">
        <v>35</v>
      </c>
      <c r="AX214" s="14" t="s">
        <v>86</v>
      </c>
      <c r="AY214" s="207" t="s">
        <v>205</v>
      </c>
    </row>
    <row r="215" s="2" customFormat="1" ht="16.5" customHeight="1">
      <c r="A215" s="38"/>
      <c r="B215" s="179"/>
      <c r="C215" s="214" t="s">
        <v>8</v>
      </c>
      <c r="D215" s="214" t="s">
        <v>221</v>
      </c>
      <c r="E215" s="215" t="s">
        <v>1336</v>
      </c>
      <c r="F215" s="216" t="s">
        <v>1337</v>
      </c>
      <c r="G215" s="217" t="s">
        <v>346</v>
      </c>
      <c r="H215" s="218">
        <v>0.47999999999999998</v>
      </c>
      <c r="I215" s="219"/>
      <c r="J215" s="218">
        <f>ROUND(I215*H215,2)</f>
        <v>0</v>
      </c>
      <c r="K215" s="216" t="s">
        <v>211</v>
      </c>
      <c r="L215" s="220"/>
      <c r="M215" s="221" t="s">
        <v>1</v>
      </c>
      <c r="N215" s="222" t="s">
        <v>44</v>
      </c>
      <c r="O215" s="77"/>
      <c r="P215" s="188">
        <f>O215*H215</f>
        <v>0</v>
      </c>
      <c r="Q215" s="188">
        <v>1.0600000000000001</v>
      </c>
      <c r="R215" s="188">
        <f>Q215*H215</f>
        <v>0.50880000000000003</v>
      </c>
      <c r="S215" s="188">
        <v>0</v>
      </c>
      <c r="T215" s="189">
        <f>S215*H215</f>
        <v>0</v>
      </c>
      <c r="U215" s="38"/>
      <c r="V215" s="38"/>
      <c r="W215" s="38"/>
      <c r="X215" s="38"/>
      <c r="Y215" s="38"/>
      <c r="Z215" s="38"/>
      <c r="AA215" s="38"/>
      <c r="AB215" s="38"/>
      <c r="AC215" s="38"/>
      <c r="AD215" s="38"/>
      <c r="AE215" s="38"/>
      <c r="AR215" s="190" t="s">
        <v>225</v>
      </c>
      <c r="AT215" s="190" t="s">
        <v>221</v>
      </c>
      <c r="AU215" s="190" t="s">
        <v>88</v>
      </c>
      <c r="AY215" s="19" t="s">
        <v>205</v>
      </c>
      <c r="BE215" s="191">
        <f>IF(N215="základní",J215,0)</f>
        <v>0</v>
      </c>
      <c r="BF215" s="191">
        <f>IF(N215="snížená",J215,0)</f>
        <v>0</v>
      </c>
      <c r="BG215" s="191">
        <f>IF(N215="zákl. přenesená",J215,0)</f>
        <v>0</v>
      </c>
      <c r="BH215" s="191">
        <f>IF(N215="sníž. přenesená",J215,0)</f>
        <v>0</v>
      </c>
      <c r="BI215" s="191">
        <f>IF(N215="nulová",J215,0)</f>
        <v>0</v>
      </c>
      <c r="BJ215" s="19" t="s">
        <v>86</v>
      </c>
      <c r="BK215" s="191">
        <f>ROUND(I215*H215,2)</f>
        <v>0</v>
      </c>
      <c r="BL215" s="19" t="s">
        <v>212</v>
      </c>
      <c r="BM215" s="190" t="s">
        <v>1338</v>
      </c>
    </row>
    <row r="216" s="2" customFormat="1" ht="16.5" customHeight="1">
      <c r="A216" s="38"/>
      <c r="B216" s="179"/>
      <c r="C216" s="180" t="s">
        <v>334</v>
      </c>
      <c r="D216" s="180" t="s">
        <v>207</v>
      </c>
      <c r="E216" s="181" t="s">
        <v>1339</v>
      </c>
      <c r="F216" s="182" t="s">
        <v>1340</v>
      </c>
      <c r="G216" s="183" t="s">
        <v>346</v>
      </c>
      <c r="H216" s="184">
        <v>1</v>
      </c>
      <c r="I216" s="185"/>
      <c r="J216" s="184">
        <f>ROUND(I216*H216,2)</f>
        <v>0</v>
      </c>
      <c r="K216" s="182" t="s">
        <v>211</v>
      </c>
      <c r="L216" s="39"/>
      <c r="M216" s="186" t="s">
        <v>1</v>
      </c>
      <c r="N216" s="187" t="s">
        <v>44</v>
      </c>
      <c r="O216" s="77"/>
      <c r="P216" s="188">
        <f>O216*H216</f>
        <v>0</v>
      </c>
      <c r="Q216" s="188">
        <v>0.10993</v>
      </c>
      <c r="R216" s="188">
        <f>Q216*H216</f>
        <v>0.10993</v>
      </c>
      <c r="S216" s="188">
        <v>0</v>
      </c>
      <c r="T216" s="189">
        <f>S216*H216</f>
        <v>0</v>
      </c>
      <c r="U216" s="38"/>
      <c r="V216" s="38"/>
      <c r="W216" s="38"/>
      <c r="X216" s="38"/>
      <c r="Y216" s="38"/>
      <c r="Z216" s="38"/>
      <c r="AA216" s="38"/>
      <c r="AB216" s="38"/>
      <c r="AC216" s="38"/>
      <c r="AD216" s="38"/>
      <c r="AE216" s="38"/>
      <c r="AR216" s="190" t="s">
        <v>212</v>
      </c>
      <c r="AT216" s="190" t="s">
        <v>207</v>
      </c>
      <c r="AU216" s="190" t="s">
        <v>88</v>
      </c>
      <c r="AY216" s="19" t="s">
        <v>205</v>
      </c>
      <c r="BE216" s="191">
        <f>IF(N216="základní",J216,0)</f>
        <v>0</v>
      </c>
      <c r="BF216" s="191">
        <f>IF(N216="snížená",J216,0)</f>
        <v>0</v>
      </c>
      <c r="BG216" s="191">
        <f>IF(N216="zákl. přenesená",J216,0)</f>
        <v>0</v>
      </c>
      <c r="BH216" s="191">
        <f>IF(N216="sníž. přenesená",J216,0)</f>
        <v>0</v>
      </c>
      <c r="BI216" s="191">
        <f>IF(N216="nulová",J216,0)</f>
        <v>0</v>
      </c>
      <c r="BJ216" s="19" t="s">
        <v>86</v>
      </c>
      <c r="BK216" s="191">
        <f>ROUND(I216*H216,2)</f>
        <v>0</v>
      </c>
      <c r="BL216" s="19" t="s">
        <v>212</v>
      </c>
      <c r="BM216" s="190" t="s">
        <v>1341</v>
      </c>
    </row>
    <row r="217" s="2" customFormat="1" ht="16.5" customHeight="1">
      <c r="A217" s="38"/>
      <c r="B217" s="179"/>
      <c r="C217" s="214" t="s">
        <v>343</v>
      </c>
      <c r="D217" s="214" t="s">
        <v>221</v>
      </c>
      <c r="E217" s="215" t="s">
        <v>1342</v>
      </c>
      <c r="F217" s="216" t="s">
        <v>1343</v>
      </c>
      <c r="G217" s="217" t="s">
        <v>346</v>
      </c>
      <c r="H217" s="218">
        <v>1</v>
      </c>
      <c r="I217" s="219"/>
      <c r="J217" s="218">
        <f>ROUND(I217*H217,2)</f>
        <v>0</v>
      </c>
      <c r="K217" s="216" t="s">
        <v>211</v>
      </c>
      <c r="L217" s="220"/>
      <c r="M217" s="221" t="s">
        <v>1</v>
      </c>
      <c r="N217" s="222" t="s">
        <v>44</v>
      </c>
      <c r="O217" s="77"/>
      <c r="P217" s="188">
        <f>O217*H217</f>
        <v>0</v>
      </c>
      <c r="Q217" s="188">
        <v>2.7599999999999998</v>
      </c>
      <c r="R217" s="188">
        <f>Q217*H217</f>
        <v>2.7599999999999998</v>
      </c>
      <c r="S217" s="188">
        <v>0</v>
      </c>
      <c r="T217" s="189">
        <f>S217*H217</f>
        <v>0</v>
      </c>
      <c r="U217" s="38"/>
      <c r="V217" s="38"/>
      <c r="W217" s="38"/>
      <c r="X217" s="38"/>
      <c r="Y217" s="38"/>
      <c r="Z217" s="38"/>
      <c r="AA217" s="38"/>
      <c r="AB217" s="38"/>
      <c r="AC217" s="38"/>
      <c r="AD217" s="38"/>
      <c r="AE217" s="38"/>
      <c r="AR217" s="190" t="s">
        <v>225</v>
      </c>
      <c r="AT217" s="190" t="s">
        <v>221</v>
      </c>
      <c r="AU217" s="190" t="s">
        <v>88</v>
      </c>
      <c r="AY217" s="19" t="s">
        <v>205</v>
      </c>
      <c r="BE217" s="191">
        <f>IF(N217="základní",J217,0)</f>
        <v>0</v>
      </c>
      <c r="BF217" s="191">
        <f>IF(N217="snížená",J217,0)</f>
        <v>0</v>
      </c>
      <c r="BG217" s="191">
        <f>IF(N217="zákl. přenesená",J217,0)</f>
        <v>0</v>
      </c>
      <c r="BH217" s="191">
        <f>IF(N217="sníž. přenesená",J217,0)</f>
        <v>0</v>
      </c>
      <c r="BI217" s="191">
        <f>IF(N217="nulová",J217,0)</f>
        <v>0</v>
      </c>
      <c r="BJ217" s="19" t="s">
        <v>86</v>
      </c>
      <c r="BK217" s="191">
        <f>ROUND(I217*H217,2)</f>
        <v>0</v>
      </c>
      <c r="BL217" s="19" t="s">
        <v>212</v>
      </c>
      <c r="BM217" s="190" t="s">
        <v>1344</v>
      </c>
    </row>
    <row r="218" s="13" customFormat="1">
      <c r="A218" s="13"/>
      <c r="B218" s="198"/>
      <c r="C218" s="13"/>
      <c r="D218" s="192" t="s">
        <v>218</v>
      </c>
      <c r="E218" s="13"/>
      <c r="F218" s="200" t="s">
        <v>1345</v>
      </c>
      <c r="G218" s="13"/>
      <c r="H218" s="201">
        <v>1</v>
      </c>
      <c r="I218" s="202"/>
      <c r="J218" s="13"/>
      <c r="K218" s="13"/>
      <c r="L218" s="198"/>
      <c r="M218" s="203"/>
      <c r="N218" s="204"/>
      <c r="O218" s="204"/>
      <c r="P218" s="204"/>
      <c r="Q218" s="204"/>
      <c r="R218" s="204"/>
      <c r="S218" s="204"/>
      <c r="T218" s="205"/>
      <c r="U218" s="13"/>
      <c r="V218" s="13"/>
      <c r="W218" s="13"/>
      <c r="X218" s="13"/>
      <c r="Y218" s="13"/>
      <c r="Z218" s="13"/>
      <c r="AA218" s="13"/>
      <c r="AB218" s="13"/>
      <c r="AC218" s="13"/>
      <c r="AD218" s="13"/>
      <c r="AE218" s="13"/>
      <c r="AT218" s="199" t="s">
        <v>218</v>
      </c>
      <c r="AU218" s="199" t="s">
        <v>88</v>
      </c>
      <c r="AV218" s="13" t="s">
        <v>88</v>
      </c>
      <c r="AW218" s="13" t="s">
        <v>3</v>
      </c>
      <c r="AX218" s="13" t="s">
        <v>86</v>
      </c>
      <c r="AY218" s="199" t="s">
        <v>205</v>
      </c>
    </row>
    <row r="219" s="12" customFormat="1" ht="22.8" customHeight="1">
      <c r="A219" s="12"/>
      <c r="B219" s="166"/>
      <c r="C219" s="12"/>
      <c r="D219" s="167" t="s">
        <v>78</v>
      </c>
      <c r="E219" s="177" t="s">
        <v>212</v>
      </c>
      <c r="F219" s="177" t="s">
        <v>359</v>
      </c>
      <c r="G219" s="12"/>
      <c r="H219" s="12"/>
      <c r="I219" s="169"/>
      <c r="J219" s="178">
        <f>BK219</f>
        <v>0</v>
      </c>
      <c r="K219" s="12"/>
      <c r="L219" s="166"/>
      <c r="M219" s="171"/>
      <c r="N219" s="172"/>
      <c r="O219" s="172"/>
      <c r="P219" s="173">
        <f>SUM(P220:P239)</f>
        <v>0</v>
      </c>
      <c r="Q219" s="172"/>
      <c r="R219" s="173">
        <f>SUM(R220:R239)</f>
        <v>12.412642400000001</v>
      </c>
      <c r="S219" s="172"/>
      <c r="T219" s="174">
        <f>SUM(T220:T239)</f>
        <v>0</v>
      </c>
      <c r="U219" s="12"/>
      <c r="V219" s="12"/>
      <c r="W219" s="12"/>
      <c r="X219" s="12"/>
      <c r="Y219" s="12"/>
      <c r="Z219" s="12"/>
      <c r="AA219" s="12"/>
      <c r="AB219" s="12"/>
      <c r="AC219" s="12"/>
      <c r="AD219" s="12"/>
      <c r="AE219" s="12"/>
      <c r="AR219" s="167" t="s">
        <v>86</v>
      </c>
      <c r="AT219" s="175" t="s">
        <v>78</v>
      </c>
      <c r="AU219" s="175" t="s">
        <v>86</v>
      </c>
      <c r="AY219" s="167" t="s">
        <v>205</v>
      </c>
      <c r="BK219" s="176">
        <f>SUM(BK220:BK239)</f>
        <v>0</v>
      </c>
    </row>
    <row r="220" s="2" customFormat="1" ht="21.75" customHeight="1">
      <c r="A220" s="38"/>
      <c r="B220" s="179"/>
      <c r="C220" s="180" t="s">
        <v>353</v>
      </c>
      <c r="D220" s="180" t="s">
        <v>207</v>
      </c>
      <c r="E220" s="181" t="s">
        <v>1346</v>
      </c>
      <c r="F220" s="182" t="s">
        <v>1347</v>
      </c>
      <c r="G220" s="183" t="s">
        <v>210</v>
      </c>
      <c r="H220" s="184">
        <v>16.699999999999999</v>
      </c>
      <c r="I220" s="185"/>
      <c r="J220" s="184">
        <f>ROUND(I220*H220,2)</f>
        <v>0</v>
      </c>
      <c r="K220" s="182" t="s">
        <v>211</v>
      </c>
      <c r="L220" s="39"/>
      <c r="M220" s="186" t="s">
        <v>1</v>
      </c>
      <c r="N220" s="187" t="s">
        <v>44</v>
      </c>
      <c r="O220" s="77"/>
      <c r="P220" s="188">
        <f>O220*H220</f>
        <v>0</v>
      </c>
      <c r="Q220" s="188">
        <v>0</v>
      </c>
      <c r="R220" s="188">
        <f>Q220*H220</f>
        <v>0</v>
      </c>
      <c r="S220" s="188">
        <v>0</v>
      </c>
      <c r="T220" s="189">
        <f>S220*H220</f>
        <v>0</v>
      </c>
      <c r="U220" s="38"/>
      <c r="V220" s="38"/>
      <c r="W220" s="38"/>
      <c r="X220" s="38"/>
      <c r="Y220" s="38"/>
      <c r="Z220" s="38"/>
      <c r="AA220" s="38"/>
      <c r="AB220" s="38"/>
      <c r="AC220" s="38"/>
      <c r="AD220" s="38"/>
      <c r="AE220" s="38"/>
      <c r="AR220" s="190" t="s">
        <v>212</v>
      </c>
      <c r="AT220" s="190" t="s">
        <v>207</v>
      </c>
      <c r="AU220" s="190" t="s">
        <v>88</v>
      </c>
      <c r="AY220" s="19" t="s">
        <v>205</v>
      </c>
      <c r="BE220" s="191">
        <f>IF(N220="základní",J220,0)</f>
        <v>0</v>
      </c>
      <c r="BF220" s="191">
        <f>IF(N220="snížená",J220,0)</f>
        <v>0</v>
      </c>
      <c r="BG220" s="191">
        <f>IF(N220="zákl. přenesená",J220,0)</f>
        <v>0</v>
      </c>
      <c r="BH220" s="191">
        <f>IF(N220="sníž. přenesená",J220,0)</f>
        <v>0</v>
      </c>
      <c r="BI220" s="191">
        <f>IF(N220="nulová",J220,0)</f>
        <v>0</v>
      </c>
      <c r="BJ220" s="19" t="s">
        <v>86</v>
      </c>
      <c r="BK220" s="191">
        <f>ROUND(I220*H220,2)</f>
        <v>0</v>
      </c>
      <c r="BL220" s="19" t="s">
        <v>212</v>
      </c>
      <c r="BM220" s="190" t="s">
        <v>1348</v>
      </c>
    </row>
    <row r="221" s="2" customFormat="1">
      <c r="A221" s="38"/>
      <c r="B221" s="39"/>
      <c r="C221" s="38"/>
      <c r="D221" s="192" t="s">
        <v>214</v>
      </c>
      <c r="E221" s="38"/>
      <c r="F221" s="193" t="s">
        <v>1349</v>
      </c>
      <c r="G221" s="38"/>
      <c r="H221" s="38"/>
      <c r="I221" s="194"/>
      <c r="J221" s="38"/>
      <c r="K221" s="38"/>
      <c r="L221" s="39"/>
      <c r="M221" s="195"/>
      <c r="N221" s="196"/>
      <c r="O221" s="77"/>
      <c r="P221" s="77"/>
      <c r="Q221" s="77"/>
      <c r="R221" s="77"/>
      <c r="S221" s="77"/>
      <c r="T221" s="78"/>
      <c r="U221" s="38"/>
      <c r="V221" s="38"/>
      <c r="W221" s="38"/>
      <c r="X221" s="38"/>
      <c r="Y221" s="38"/>
      <c r="Z221" s="38"/>
      <c r="AA221" s="38"/>
      <c r="AB221" s="38"/>
      <c r="AC221" s="38"/>
      <c r="AD221" s="38"/>
      <c r="AE221" s="38"/>
      <c r="AT221" s="19" t="s">
        <v>214</v>
      </c>
      <c r="AU221" s="19" t="s">
        <v>88</v>
      </c>
    </row>
    <row r="222" s="2" customFormat="1">
      <c r="A222" s="38"/>
      <c r="B222" s="39"/>
      <c r="C222" s="38"/>
      <c r="D222" s="192" t="s">
        <v>237</v>
      </c>
      <c r="E222" s="38"/>
      <c r="F222" s="197" t="s">
        <v>1350</v>
      </c>
      <c r="G222" s="38"/>
      <c r="H222" s="38"/>
      <c r="I222" s="194"/>
      <c r="J222" s="38"/>
      <c r="K222" s="38"/>
      <c r="L222" s="39"/>
      <c r="M222" s="195"/>
      <c r="N222" s="196"/>
      <c r="O222" s="77"/>
      <c r="P222" s="77"/>
      <c r="Q222" s="77"/>
      <c r="R222" s="77"/>
      <c r="S222" s="77"/>
      <c r="T222" s="78"/>
      <c r="U222" s="38"/>
      <c r="V222" s="38"/>
      <c r="W222" s="38"/>
      <c r="X222" s="38"/>
      <c r="Y222" s="38"/>
      <c r="Z222" s="38"/>
      <c r="AA222" s="38"/>
      <c r="AB222" s="38"/>
      <c r="AC222" s="38"/>
      <c r="AD222" s="38"/>
      <c r="AE222" s="38"/>
      <c r="AT222" s="19" t="s">
        <v>237</v>
      </c>
      <c r="AU222" s="19" t="s">
        <v>88</v>
      </c>
    </row>
    <row r="223" s="15" customFormat="1">
      <c r="A223" s="15"/>
      <c r="B223" s="223"/>
      <c r="C223" s="15"/>
      <c r="D223" s="192" t="s">
        <v>218</v>
      </c>
      <c r="E223" s="224" t="s">
        <v>1</v>
      </c>
      <c r="F223" s="225" t="s">
        <v>1351</v>
      </c>
      <c r="G223" s="15"/>
      <c r="H223" s="224" t="s">
        <v>1</v>
      </c>
      <c r="I223" s="226"/>
      <c r="J223" s="15"/>
      <c r="K223" s="15"/>
      <c r="L223" s="223"/>
      <c r="M223" s="227"/>
      <c r="N223" s="228"/>
      <c r="O223" s="228"/>
      <c r="P223" s="228"/>
      <c r="Q223" s="228"/>
      <c r="R223" s="228"/>
      <c r="S223" s="228"/>
      <c r="T223" s="229"/>
      <c r="U223" s="15"/>
      <c r="V223" s="15"/>
      <c r="W223" s="15"/>
      <c r="X223" s="15"/>
      <c r="Y223" s="15"/>
      <c r="Z223" s="15"/>
      <c r="AA223" s="15"/>
      <c r="AB223" s="15"/>
      <c r="AC223" s="15"/>
      <c r="AD223" s="15"/>
      <c r="AE223" s="15"/>
      <c r="AT223" s="224" t="s">
        <v>218</v>
      </c>
      <c r="AU223" s="224" t="s">
        <v>88</v>
      </c>
      <c r="AV223" s="15" t="s">
        <v>86</v>
      </c>
      <c r="AW223" s="15" t="s">
        <v>35</v>
      </c>
      <c r="AX223" s="15" t="s">
        <v>79</v>
      </c>
      <c r="AY223" s="224" t="s">
        <v>205</v>
      </c>
    </row>
    <row r="224" s="15" customFormat="1">
      <c r="A224" s="15"/>
      <c r="B224" s="223"/>
      <c r="C224" s="15"/>
      <c r="D224" s="192" t="s">
        <v>218</v>
      </c>
      <c r="E224" s="224" t="s">
        <v>1</v>
      </c>
      <c r="F224" s="225" t="s">
        <v>1352</v>
      </c>
      <c r="G224" s="15"/>
      <c r="H224" s="224" t="s">
        <v>1</v>
      </c>
      <c r="I224" s="226"/>
      <c r="J224" s="15"/>
      <c r="K224" s="15"/>
      <c r="L224" s="223"/>
      <c r="M224" s="227"/>
      <c r="N224" s="228"/>
      <c r="O224" s="228"/>
      <c r="P224" s="228"/>
      <c r="Q224" s="228"/>
      <c r="R224" s="228"/>
      <c r="S224" s="228"/>
      <c r="T224" s="229"/>
      <c r="U224" s="15"/>
      <c r="V224" s="15"/>
      <c r="W224" s="15"/>
      <c r="X224" s="15"/>
      <c r="Y224" s="15"/>
      <c r="Z224" s="15"/>
      <c r="AA224" s="15"/>
      <c r="AB224" s="15"/>
      <c r="AC224" s="15"/>
      <c r="AD224" s="15"/>
      <c r="AE224" s="15"/>
      <c r="AT224" s="224" t="s">
        <v>218</v>
      </c>
      <c r="AU224" s="224" t="s">
        <v>88</v>
      </c>
      <c r="AV224" s="15" t="s">
        <v>86</v>
      </c>
      <c r="AW224" s="15" t="s">
        <v>35</v>
      </c>
      <c r="AX224" s="15" t="s">
        <v>79</v>
      </c>
      <c r="AY224" s="224" t="s">
        <v>205</v>
      </c>
    </row>
    <row r="225" s="13" customFormat="1">
      <c r="A225" s="13"/>
      <c r="B225" s="198"/>
      <c r="C225" s="13"/>
      <c r="D225" s="192" t="s">
        <v>218</v>
      </c>
      <c r="E225" s="199" t="s">
        <v>1</v>
      </c>
      <c r="F225" s="200" t="s">
        <v>1353</v>
      </c>
      <c r="G225" s="13"/>
      <c r="H225" s="201">
        <v>16.699999999999999</v>
      </c>
      <c r="I225" s="202"/>
      <c r="J225" s="13"/>
      <c r="K225" s="13"/>
      <c r="L225" s="198"/>
      <c r="M225" s="203"/>
      <c r="N225" s="204"/>
      <c r="O225" s="204"/>
      <c r="P225" s="204"/>
      <c r="Q225" s="204"/>
      <c r="R225" s="204"/>
      <c r="S225" s="204"/>
      <c r="T225" s="205"/>
      <c r="U225" s="13"/>
      <c r="V225" s="13"/>
      <c r="W225" s="13"/>
      <c r="X225" s="13"/>
      <c r="Y225" s="13"/>
      <c r="Z225" s="13"/>
      <c r="AA225" s="13"/>
      <c r="AB225" s="13"/>
      <c r="AC225" s="13"/>
      <c r="AD225" s="13"/>
      <c r="AE225" s="13"/>
      <c r="AT225" s="199" t="s">
        <v>218</v>
      </c>
      <c r="AU225" s="199" t="s">
        <v>88</v>
      </c>
      <c r="AV225" s="13" t="s">
        <v>88</v>
      </c>
      <c r="AW225" s="13" t="s">
        <v>35</v>
      </c>
      <c r="AX225" s="13" t="s">
        <v>79</v>
      </c>
      <c r="AY225" s="199" t="s">
        <v>205</v>
      </c>
    </row>
    <row r="226" s="14" customFormat="1">
      <c r="A226" s="14"/>
      <c r="B226" s="206"/>
      <c r="C226" s="14"/>
      <c r="D226" s="192" t="s">
        <v>218</v>
      </c>
      <c r="E226" s="207" t="s">
        <v>1</v>
      </c>
      <c r="F226" s="208" t="s">
        <v>220</v>
      </c>
      <c r="G226" s="14"/>
      <c r="H226" s="209">
        <v>16.699999999999999</v>
      </c>
      <c r="I226" s="210"/>
      <c r="J226" s="14"/>
      <c r="K226" s="14"/>
      <c r="L226" s="206"/>
      <c r="M226" s="211"/>
      <c r="N226" s="212"/>
      <c r="O226" s="212"/>
      <c r="P226" s="212"/>
      <c r="Q226" s="212"/>
      <c r="R226" s="212"/>
      <c r="S226" s="212"/>
      <c r="T226" s="213"/>
      <c r="U226" s="14"/>
      <c r="V226" s="14"/>
      <c r="W226" s="14"/>
      <c r="X226" s="14"/>
      <c r="Y226" s="14"/>
      <c r="Z226" s="14"/>
      <c r="AA226" s="14"/>
      <c r="AB226" s="14"/>
      <c r="AC226" s="14"/>
      <c r="AD226" s="14"/>
      <c r="AE226" s="14"/>
      <c r="AT226" s="207" t="s">
        <v>218</v>
      </c>
      <c r="AU226" s="207" t="s">
        <v>88</v>
      </c>
      <c r="AV226" s="14" t="s">
        <v>212</v>
      </c>
      <c r="AW226" s="14" t="s">
        <v>35</v>
      </c>
      <c r="AX226" s="14" t="s">
        <v>86</v>
      </c>
      <c r="AY226" s="207" t="s">
        <v>205</v>
      </c>
    </row>
    <row r="227" s="2" customFormat="1" ht="24.15" customHeight="1">
      <c r="A227" s="38"/>
      <c r="B227" s="179"/>
      <c r="C227" s="180" t="s">
        <v>360</v>
      </c>
      <c r="D227" s="180" t="s">
        <v>207</v>
      </c>
      <c r="E227" s="181" t="s">
        <v>640</v>
      </c>
      <c r="F227" s="182" t="s">
        <v>641</v>
      </c>
      <c r="G227" s="183" t="s">
        <v>233</v>
      </c>
      <c r="H227" s="184">
        <v>0.31</v>
      </c>
      <c r="I227" s="185"/>
      <c r="J227" s="184">
        <f>ROUND(I227*H227,2)</f>
        <v>0</v>
      </c>
      <c r="K227" s="182" t="s">
        <v>234</v>
      </c>
      <c r="L227" s="39"/>
      <c r="M227" s="186" t="s">
        <v>1</v>
      </c>
      <c r="N227" s="187" t="s">
        <v>44</v>
      </c>
      <c r="O227" s="77"/>
      <c r="P227" s="188">
        <f>O227*H227</f>
        <v>0</v>
      </c>
      <c r="Q227" s="188">
        <v>0</v>
      </c>
      <c r="R227" s="188">
        <f>Q227*H227</f>
        <v>0</v>
      </c>
      <c r="S227" s="188">
        <v>0</v>
      </c>
      <c r="T227" s="189">
        <f>S227*H227</f>
        <v>0</v>
      </c>
      <c r="U227" s="38"/>
      <c r="V227" s="38"/>
      <c r="W227" s="38"/>
      <c r="X227" s="38"/>
      <c r="Y227" s="38"/>
      <c r="Z227" s="38"/>
      <c r="AA227" s="38"/>
      <c r="AB227" s="38"/>
      <c r="AC227" s="38"/>
      <c r="AD227" s="38"/>
      <c r="AE227" s="38"/>
      <c r="AR227" s="190" t="s">
        <v>212</v>
      </c>
      <c r="AT227" s="190" t="s">
        <v>207</v>
      </c>
      <c r="AU227" s="190" t="s">
        <v>88</v>
      </c>
      <c r="AY227" s="19" t="s">
        <v>205</v>
      </c>
      <c r="BE227" s="191">
        <f>IF(N227="základní",J227,0)</f>
        <v>0</v>
      </c>
      <c r="BF227" s="191">
        <f>IF(N227="snížená",J227,0)</f>
        <v>0</v>
      </c>
      <c r="BG227" s="191">
        <f>IF(N227="zákl. přenesená",J227,0)</f>
        <v>0</v>
      </c>
      <c r="BH227" s="191">
        <f>IF(N227="sníž. přenesená",J227,0)</f>
        <v>0</v>
      </c>
      <c r="BI227" s="191">
        <f>IF(N227="nulová",J227,0)</f>
        <v>0</v>
      </c>
      <c r="BJ227" s="19" t="s">
        <v>86</v>
      </c>
      <c r="BK227" s="191">
        <f>ROUND(I227*H227,2)</f>
        <v>0</v>
      </c>
      <c r="BL227" s="19" t="s">
        <v>212</v>
      </c>
      <c r="BM227" s="190" t="s">
        <v>1354</v>
      </c>
    </row>
    <row r="228" s="2" customFormat="1">
      <c r="A228" s="38"/>
      <c r="B228" s="39"/>
      <c r="C228" s="38"/>
      <c r="D228" s="192" t="s">
        <v>214</v>
      </c>
      <c r="E228" s="38"/>
      <c r="F228" s="193" t="s">
        <v>643</v>
      </c>
      <c r="G228" s="38"/>
      <c r="H228" s="38"/>
      <c r="I228" s="194"/>
      <c r="J228" s="38"/>
      <c r="K228" s="38"/>
      <c r="L228" s="39"/>
      <c r="M228" s="195"/>
      <c r="N228" s="196"/>
      <c r="O228" s="77"/>
      <c r="P228" s="77"/>
      <c r="Q228" s="77"/>
      <c r="R228" s="77"/>
      <c r="S228" s="77"/>
      <c r="T228" s="78"/>
      <c r="U228" s="38"/>
      <c r="V228" s="38"/>
      <c r="W228" s="38"/>
      <c r="X228" s="38"/>
      <c r="Y228" s="38"/>
      <c r="Z228" s="38"/>
      <c r="AA228" s="38"/>
      <c r="AB228" s="38"/>
      <c r="AC228" s="38"/>
      <c r="AD228" s="38"/>
      <c r="AE228" s="38"/>
      <c r="AT228" s="19" t="s">
        <v>214</v>
      </c>
      <c r="AU228" s="19" t="s">
        <v>88</v>
      </c>
    </row>
    <row r="229" s="2" customFormat="1">
      <c r="A229" s="38"/>
      <c r="B229" s="39"/>
      <c r="C229" s="38"/>
      <c r="D229" s="192" t="s">
        <v>237</v>
      </c>
      <c r="E229" s="38"/>
      <c r="F229" s="197" t="s">
        <v>644</v>
      </c>
      <c r="G229" s="38"/>
      <c r="H229" s="38"/>
      <c r="I229" s="194"/>
      <c r="J229" s="38"/>
      <c r="K229" s="38"/>
      <c r="L229" s="39"/>
      <c r="M229" s="195"/>
      <c r="N229" s="196"/>
      <c r="O229" s="77"/>
      <c r="P229" s="77"/>
      <c r="Q229" s="77"/>
      <c r="R229" s="77"/>
      <c r="S229" s="77"/>
      <c r="T229" s="78"/>
      <c r="U229" s="38"/>
      <c r="V229" s="38"/>
      <c r="W229" s="38"/>
      <c r="X229" s="38"/>
      <c r="Y229" s="38"/>
      <c r="Z229" s="38"/>
      <c r="AA229" s="38"/>
      <c r="AB229" s="38"/>
      <c r="AC229" s="38"/>
      <c r="AD229" s="38"/>
      <c r="AE229" s="38"/>
      <c r="AT229" s="19" t="s">
        <v>237</v>
      </c>
      <c r="AU229" s="19" t="s">
        <v>88</v>
      </c>
    </row>
    <row r="230" s="15" customFormat="1">
      <c r="A230" s="15"/>
      <c r="B230" s="223"/>
      <c r="C230" s="15"/>
      <c r="D230" s="192" t="s">
        <v>218</v>
      </c>
      <c r="E230" s="224" t="s">
        <v>1</v>
      </c>
      <c r="F230" s="225" t="s">
        <v>1351</v>
      </c>
      <c r="G230" s="15"/>
      <c r="H230" s="224" t="s">
        <v>1</v>
      </c>
      <c r="I230" s="226"/>
      <c r="J230" s="15"/>
      <c r="K230" s="15"/>
      <c r="L230" s="223"/>
      <c r="M230" s="227"/>
      <c r="N230" s="228"/>
      <c r="O230" s="228"/>
      <c r="P230" s="228"/>
      <c r="Q230" s="228"/>
      <c r="R230" s="228"/>
      <c r="S230" s="228"/>
      <c r="T230" s="229"/>
      <c r="U230" s="15"/>
      <c r="V230" s="15"/>
      <c r="W230" s="15"/>
      <c r="X230" s="15"/>
      <c r="Y230" s="15"/>
      <c r="Z230" s="15"/>
      <c r="AA230" s="15"/>
      <c r="AB230" s="15"/>
      <c r="AC230" s="15"/>
      <c r="AD230" s="15"/>
      <c r="AE230" s="15"/>
      <c r="AT230" s="224" t="s">
        <v>218</v>
      </c>
      <c r="AU230" s="224" t="s">
        <v>88</v>
      </c>
      <c r="AV230" s="15" t="s">
        <v>86</v>
      </c>
      <c r="AW230" s="15" t="s">
        <v>35</v>
      </c>
      <c r="AX230" s="15" t="s">
        <v>79</v>
      </c>
      <c r="AY230" s="224" t="s">
        <v>205</v>
      </c>
    </row>
    <row r="231" s="15" customFormat="1">
      <c r="A231" s="15"/>
      <c r="B231" s="223"/>
      <c r="C231" s="15"/>
      <c r="D231" s="192" t="s">
        <v>218</v>
      </c>
      <c r="E231" s="224" t="s">
        <v>1</v>
      </c>
      <c r="F231" s="225" t="s">
        <v>1355</v>
      </c>
      <c r="G231" s="15"/>
      <c r="H231" s="224" t="s">
        <v>1</v>
      </c>
      <c r="I231" s="226"/>
      <c r="J231" s="15"/>
      <c r="K231" s="15"/>
      <c r="L231" s="223"/>
      <c r="M231" s="227"/>
      <c r="N231" s="228"/>
      <c r="O231" s="228"/>
      <c r="P231" s="228"/>
      <c r="Q231" s="228"/>
      <c r="R231" s="228"/>
      <c r="S231" s="228"/>
      <c r="T231" s="229"/>
      <c r="U231" s="15"/>
      <c r="V231" s="15"/>
      <c r="W231" s="15"/>
      <c r="X231" s="15"/>
      <c r="Y231" s="15"/>
      <c r="Z231" s="15"/>
      <c r="AA231" s="15"/>
      <c r="AB231" s="15"/>
      <c r="AC231" s="15"/>
      <c r="AD231" s="15"/>
      <c r="AE231" s="15"/>
      <c r="AT231" s="224" t="s">
        <v>218</v>
      </c>
      <c r="AU231" s="224" t="s">
        <v>88</v>
      </c>
      <c r="AV231" s="15" t="s">
        <v>86</v>
      </c>
      <c r="AW231" s="15" t="s">
        <v>35</v>
      </c>
      <c r="AX231" s="15" t="s">
        <v>79</v>
      </c>
      <c r="AY231" s="224" t="s">
        <v>205</v>
      </c>
    </row>
    <row r="232" s="13" customFormat="1">
      <c r="A232" s="13"/>
      <c r="B232" s="198"/>
      <c r="C232" s="13"/>
      <c r="D232" s="192" t="s">
        <v>218</v>
      </c>
      <c r="E232" s="199" t="s">
        <v>1</v>
      </c>
      <c r="F232" s="200" t="s">
        <v>1356</v>
      </c>
      <c r="G232" s="13"/>
      <c r="H232" s="201">
        <v>0.31</v>
      </c>
      <c r="I232" s="202"/>
      <c r="J232" s="13"/>
      <c r="K232" s="13"/>
      <c r="L232" s="198"/>
      <c r="M232" s="203"/>
      <c r="N232" s="204"/>
      <c r="O232" s="204"/>
      <c r="P232" s="204"/>
      <c r="Q232" s="204"/>
      <c r="R232" s="204"/>
      <c r="S232" s="204"/>
      <c r="T232" s="205"/>
      <c r="U232" s="13"/>
      <c r="V232" s="13"/>
      <c r="W232" s="13"/>
      <c r="X232" s="13"/>
      <c r="Y232" s="13"/>
      <c r="Z232" s="13"/>
      <c r="AA232" s="13"/>
      <c r="AB232" s="13"/>
      <c r="AC232" s="13"/>
      <c r="AD232" s="13"/>
      <c r="AE232" s="13"/>
      <c r="AT232" s="199" t="s">
        <v>218</v>
      </c>
      <c r="AU232" s="199" t="s">
        <v>88</v>
      </c>
      <c r="AV232" s="13" t="s">
        <v>88</v>
      </c>
      <c r="AW232" s="13" t="s">
        <v>35</v>
      </c>
      <c r="AX232" s="13" t="s">
        <v>79</v>
      </c>
      <c r="AY232" s="199" t="s">
        <v>205</v>
      </c>
    </row>
    <row r="233" s="14" customFormat="1">
      <c r="A233" s="14"/>
      <c r="B233" s="206"/>
      <c r="C233" s="14"/>
      <c r="D233" s="192" t="s">
        <v>218</v>
      </c>
      <c r="E233" s="207" t="s">
        <v>1</v>
      </c>
      <c r="F233" s="208" t="s">
        <v>220</v>
      </c>
      <c r="G233" s="14"/>
      <c r="H233" s="209">
        <v>0.31</v>
      </c>
      <c r="I233" s="210"/>
      <c r="J233" s="14"/>
      <c r="K233" s="14"/>
      <c r="L233" s="206"/>
      <c r="M233" s="211"/>
      <c r="N233" s="212"/>
      <c r="O233" s="212"/>
      <c r="P233" s="212"/>
      <c r="Q233" s="212"/>
      <c r="R233" s="212"/>
      <c r="S233" s="212"/>
      <c r="T233" s="213"/>
      <c r="U233" s="14"/>
      <c r="V233" s="14"/>
      <c r="W233" s="14"/>
      <c r="X233" s="14"/>
      <c r="Y233" s="14"/>
      <c r="Z233" s="14"/>
      <c r="AA233" s="14"/>
      <c r="AB233" s="14"/>
      <c r="AC233" s="14"/>
      <c r="AD233" s="14"/>
      <c r="AE233" s="14"/>
      <c r="AT233" s="207" t="s">
        <v>218</v>
      </c>
      <c r="AU233" s="207" t="s">
        <v>88</v>
      </c>
      <c r="AV233" s="14" t="s">
        <v>212</v>
      </c>
      <c r="AW233" s="14" t="s">
        <v>35</v>
      </c>
      <c r="AX233" s="14" t="s">
        <v>86</v>
      </c>
      <c r="AY233" s="207" t="s">
        <v>205</v>
      </c>
    </row>
    <row r="234" s="2" customFormat="1" ht="24.15" customHeight="1">
      <c r="A234" s="38"/>
      <c r="B234" s="179"/>
      <c r="C234" s="180" t="s">
        <v>368</v>
      </c>
      <c r="D234" s="180" t="s">
        <v>207</v>
      </c>
      <c r="E234" s="181" t="s">
        <v>1357</v>
      </c>
      <c r="F234" s="182" t="s">
        <v>1358</v>
      </c>
      <c r="G234" s="183" t="s">
        <v>210</v>
      </c>
      <c r="H234" s="184">
        <v>16.699999999999999</v>
      </c>
      <c r="I234" s="185"/>
      <c r="J234" s="184">
        <f>ROUND(I234*H234,2)</f>
        <v>0</v>
      </c>
      <c r="K234" s="182" t="s">
        <v>211</v>
      </c>
      <c r="L234" s="39"/>
      <c r="M234" s="186" t="s">
        <v>1</v>
      </c>
      <c r="N234" s="187" t="s">
        <v>44</v>
      </c>
      <c r="O234" s="77"/>
      <c r="P234" s="188">
        <f>O234*H234</f>
        <v>0</v>
      </c>
      <c r="Q234" s="188">
        <v>0.74327200000000004</v>
      </c>
      <c r="R234" s="188">
        <f>Q234*H234</f>
        <v>12.412642400000001</v>
      </c>
      <c r="S234" s="188">
        <v>0</v>
      </c>
      <c r="T234" s="189">
        <f>S234*H234</f>
        <v>0</v>
      </c>
      <c r="U234" s="38"/>
      <c r="V234" s="38"/>
      <c r="W234" s="38"/>
      <c r="X234" s="38"/>
      <c r="Y234" s="38"/>
      <c r="Z234" s="38"/>
      <c r="AA234" s="38"/>
      <c r="AB234" s="38"/>
      <c r="AC234" s="38"/>
      <c r="AD234" s="38"/>
      <c r="AE234" s="38"/>
      <c r="AR234" s="190" t="s">
        <v>212</v>
      </c>
      <c r="AT234" s="190" t="s">
        <v>207</v>
      </c>
      <c r="AU234" s="190" t="s">
        <v>88</v>
      </c>
      <c r="AY234" s="19" t="s">
        <v>205</v>
      </c>
      <c r="BE234" s="191">
        <f>IF(N234="základní",J234,0)</f>
        <v>0</v>
      </c>
      <c r="BF234" s="191">
        <f>IF(N234="snížená",J234,0)</f>
        <v>0</v>
      </c>
      <c r="BG234" s="191">
        <f>IF(N234="zákl. přenesená",J234,0)</f>
        <v>0</v>
      </c>
      <c r="BH234" s="191">
        <f>IF(N234="sníž. přenesená",J234,0)</f>
        <v>0</v>
      </c>
      <c r="BI234" s="191">
        <f>IF(N234="nulová",J234,0)</f>
        <v>0</v>
      </c>
      <c r="BJ234" s="19" t="s">
        <v>86</v>
      </c>
      <c r="BK234" s="191">
        <f>ROUND(I234*H234,2)</f>
        <v>0</v>
      </c>
      <c r="BL234" s="19" t="s">
        <v>212</v>
      </c>
      <c r="BM234" s="190" t="s">
        <v>1359</v>
      </c>
    </row>
    <row r="235" s="2" customFormat="1">
      <c r="A235" s="38"/>
      <c r="B235" s="39"/>
      <c r="C235" s="38"/>
      <c r="D235" s="192" t="s">
        <v>237</v>
      </c>
      <c r="E235" s="38"/>
      <c r="F235" s="197" t="s">
        <v>651</v>
      </c>
      <c r="G235" s="38"/>
      <c r="H235" s="38"/>
      <c r="I235" s="194"/>
      <c r="J235" s="38"/>
      <c r="K235" s="38"/>
      <c r="L235" s="39"/>
      <c r="M235" s="195"/>
      <c r="N235" s="196"/>
      <c r="O235" s="77"/>
      <c r="P235" s="77"/>
      <c r="Q235" s="77"/>
      <c r="R235" s="77"/>
      <c r="S235" s="77"/>
      <c r="T235" s="78"/>
      <c r="U235" s="38"/>
      <c r="V235" s="38"/>
      <c r="W235" s="38"/>
      <c r="X235" s="38"/>
      <c r="Y235" s="38"/>
      <c r="Z235" s="38"/>
      <c r="AA235" s="38"/>
      <c r="AB235" s="38"/>
      <c r="AC235" s="38"/>
      <c r="AD235" s="38"/>
      <c r="AE235" s="38"/>
      <c r="AT235" s="19" t="s">
        <v>237</v>
      </c>
      <c r="AU235" s="19" t="s">
        <v>88</v>
      </c>
    </row>
    <row r="236" s="15" customFormat="1">
      <c r="A236" s="15"/>
      <c r="B236" s="223"/>
      <c r="C236" s="15"/>
      <c r="D236" s="192" t="s">
        <v>218</v>
      </c>
      <c r="E236" s="224" t="s">
        <v>1</v>
      </c>
      <c r="F236" s="225" t="s">
        <v>1351</v>
      </c>
      <c r="G236" s="15"/>
      <c r="H236" s="224" t="s">
        <v>1</v>
      </c>
      <c r="I236" s="226"/>
      <c r="J236" s="15"/>
      <c r="K236" s="15"/>
      <c r="L236" s="223"/>
      <c r="M236" s="227"/>
      <c r="N236" s="228"/>
      <c r="O236" s="228"/>
      <c r="P236" s="228"/>
      <c r="Q236" s="228"/>
      <c r="R236" s="228"/>
      <c r="S236" s="228"/>
      <c r="T236" s="229"/>
      <c r="U236" s="15"/>
      <c r="V236" s="15"/>
      <c r="W236" s="15"/>
      <c r="X236" s="15"/>
      <c r="Y236" s="15"/>
      <c r="Z236" s="15"/>
      <c r="AA236" s="15"/>
      <c r="AB236" s="15"/>
      <c r="AC236" s="15"/>
      <c r="AD236" s="15"/>
      <c r="AE236" s="15"/>
      <c r="AT236" s="224" t="s">
        <v>218</v>
      </c>
      <c r="AU236" s="224" t="s">
        <v>88</v>
      </c>
      <c r="AV236" s="15" t="s">
        <v>86</v>
      </c>
      <c r="AW236" s="15" t="s">
        <v>35</v>
      </c>
      <c r="AX236" s="15" t="s">
        <v>79</v>
      </c>
      <c r="AY236" s="224" t="s">
        <v>205</v>
      </c>
    </row>
    <row r="237" s="15" customFormat="1">
      <c r="A237" s="15"/>
      <c r="B237" s="223"/>
      <c r="C237" s="15"/>
      <c r="D237" s="192" t="s">
        <v>218</v>
      </c>
      <c r="E237" s="224" t="s">
        <v>1</v>
      </c>
      <c r="F237" s="225" t="s">
        <v>1360</v>
      </c>
      <c r="G237" s="15"/>
      <c r="H237" s="224" t="s">
        <v>1</v>
      </c>
      <c r="I237" s="226"/>
      <c r="J237" s="15"/>
      <c r="K237" s="15"/>
      <c r="L237" s="223"/>
      <c r="M237" s="227"/>
      <c r="N237" s="228"/>
      <c r="O237" s="228"/>
      <c r="P237" s="228"/>
      <c r="Q237" s="228"/>
      <c r="R237" s="228"/>
      <c r="S237" s="228"/>
      <c r="T237" s="229"/>
      <c r="U237" s="15"/>
      <c r="V237" s="15"/>
      <c r="W237" s="15"/>
      <c r="X237" s="15"/>
      <c r="Y237" s="15"/>
      <c r="Z237" s="15"/>
      <c r="AA237" s="15"/>
      <c r="AB237" s="15"/>
      <c r="AC237" s="15"/>
      <c r="AD237" s="15"/>
      <c r="AE237" s="15"/>
      <c r="AT237" s="224" t="s">
        <v>218</v>
      </c>
      <c r="AU237" s="224" t="s">
        <v>88</v>
      </c>
      <c r="AV237" s="15" t="s">
        <v>86</v>
      </c>
      <c r="AW237" s="15" t="s">
        <v>35</v>
      </c>
      <c r="AX237" s="15" t="s">
        <v>79</v>
      </c>
      <c r="AY237" s="224" t="s">
        <v>205</v>
      </c>
    </row>
    <row r="238" s="13" customFormat="1">
      <c r="A238" s="13"/>
      <c r="B238" s="198"/>
      <c r="C238" s="13"/>
      <c r="D238" s="192" t="s">
        <v>218</v>
      </c>
      <c r="E238" s="199" t="s">
        <v>1</v>
      </c>
      <c r="F238" s="200" t="s">
        <v>1353</v>
      </c>
      <c r="G238" s="13"/>
      <c r="H238" s="201">
        <v>16.699999999999999</v>
      </c>
      <c r="I238" s="202"/>
      <c r="J238" s="13"/>
      <c r="K238" s="13"/>
      <c r="L238" s="198"/>
      <c r="M238" s="203"/>
      <c r="N238" s="204"/>
      <c r="O238" s="204"/>
      <c r="P238" s="204"/>
      <c r="Q238" s="204"/>
      <c r="R238" s="204"/>
      <c r="S238" s="204"/>
      <c r="T238" s="205"/>
      <c r="U238" s="13"/>
      <c r="V238" s="13"/>
      <c r="W238" s="13"/>
      <c r="X238" s="13"/>
      <c r="Y238" s="13"/>
      <c r="Z238" s="13"/>
      <c r="AA238" s="13"/>
      <c r="AB238" s="13"/>
      <c r="AC238" s="13"/>
      <c r="AD238" s="13"/>
      <c r="AE238" s="13"/>
      <c r="AT238" s="199" t="s">
        <v>218</v>
      </c>
      <c r="AU238" s="199" t="s">
        <v>88</v>
      </c>
      <c r="AV238" s="13" t="s">
        <v>88</v>
      </c>
      <c r="AW238" s="13" t="s">
        <v>35</v>
      </c>
      <c r="AX238" s="13" t="s">
        <v>79</v>
      </c>
      <c r="AY238" s="199" t="s">
        <v>205</v>
      </c>
    </row>
    <row r="239" s="14" customFormat="1">
      <c r="A239" s="14"/>
      <c r="B239" s="206"/>
      <c r="C239" s="14"/>
      <c r="D239" s="192" t="s">
        <v>218</v>
      </c>
      <c r="E239" s="207" t="s">
        <v>1</v>
      </c>
      <c r="F239" s="208" t="s">
        <v>220</v>
      </c>
      <c r="G239" s="14"/>
      <c r="H239" s="209">
        <v>16.699999999999999</v>
      </c>
      <c r="I239" s="210"/>
      <c r="J239" s="14"/>
      <c r="K239" s="14"/>
      <c r="L239" s="206"/>
      <c r="M239" s="211"/>
      <c r="N239" s="212"/>
      <c r="O239" s="212"/>
      <c r="P239" s="212"/>
      <c r="Q239" s="212"/>
      <c r="R239" s="212"/>
      <c r="S239" s="212"/>
      <c r="T239" s="213"/>
      <c r="U239" s="14"/>
      <c r="V239" s="14"/>
      <c r="W239" s="14"/>
      <c r="X239" s="14"/>
      <c r="Y239" s="14"/>
      <c r="Z239" s="14"/>
      <c r="AA239" s="14"/>
      <c r="AB239" s="14"/>
      <c r="AC239" s="14"/>
      <c r="AD239" s="14"/>
      <c r="AE239" s="14"/>
      <c r="AT239" s="207" t="s">
        <v>218</v>
      </c>
      <c r="AU239" s="207" t="s">
        <v>88</v>
      </c>
      <c r="AV239" s="14" t="s">
        <v>212</v>
      </c>
      <c r="AW239" s="14" t="s">
        <v>35</v>
      </c>
      <c r="AX239" s="14" t="s">
        <v>86</v>
      </c>
      <c r="AY239" s="207" t="s">
        <v>205</v>
      </c>
    </row>
    <row r="240" s="12" customFormat="1" ht="22.8" customHeight="1">
      <c r="A240" s="12"/>
      <c r="B240" s="166"/>
      <c r="C240" s="12"/>
      <c r="D240" s="167" t="s">
        <v>78</v>
      </c>
      <c r="E240" s="177" t="s">
        <v>225</v>
      </c>
      <c r="F240" s="177" t="s">
        <v>367</v>
      </c>
      <c r="G240" s="12"/>
      <c r="H240" s="12"/>
      <c r="I240" s="169"/>
      <c r="J240" s="178">
        <f>BK240</f>
        <v>0</v>
      </c>
      <c r="K240" s="12"/>
      <c r="L240" s="166"/>
      <c r="M240" s="171"/>
      <c r="N240" s="172"/>
      <c r="O240" s="172"/>
      <c r="P240" s="173">
        <f>SUM(P241:P265)</f>
        <v>0</v>
      </c>
      <c r="Q240" s="172"/>
      <c r="R240" s="173">
        <f>SUM(R241:R265)</f>
        <v>10.778110800000002</v>
      </c>
      <c r="S240" s="172"/>
      <c r="T240" s="174">
        <f>SUM(T241:T265)</f>
        <v>0</v>
      </c>
      <c r="U240" s="12"/>
      <c r="V240" s="12"/>
      <c r="W240" s="12"/>
      <c r="X240" s="12"/>
      <c r="Y240" s="12"/>
      <c r="Z240" s="12"/>
      <c r="AA240" s="12"/>
      <c r="AB240" s="12"/>
      <c r="AC240" s="12"/>
      <c r="AD240" s="12"/>
      <c r="AE240" s="12"/>
      <c r="AR240" s="167" t="s">
        <v>86</v>
      </c>
      <c r="AT240" s="175" t="s">
        <v>78</v>
      </c>
      <c r="AU240" s="175" t="s">
        <v>86</v>
      </c>
      <c r="AY240" s="167" t="s">
        <v>205</v>
      </c>
      <c r="BK240" s="176">
        <f>SUM(BK241:BK265)</f>
        <v>0</v>
      </c>
    </row>
    <row r="241" s="2" customFormat="1" ht="24.15" customHeight="1">
      <c r="A241" s="38"/>
      <c r="B241" s="179"/>
      <c r="C241" s="180" t="s">
        <v>7</v>
      </c>
      <c r="D241" s="180" t="s">
        <v>207</v>
      </c>
      <c r="E241" s="181" t="s">
        <v>1361</v>
      </c>
      <c r="F241" s="182" t="s">
        <v>1362</v>
      </c>
      <c r="G241" s="183" t="s">
        <v>371</v>
      </c>
      <c r="H241" s="184">
        <v>13.6</v>
      </c>
      <c r="I241" s="185"/>
      <c r="J241" s="184">
        <f>ROUND(I241*H241,2)</f>
        <v>0</v>
      </c>
      <c r="K241" s="182" t="s">
        <v>234</v>
      </c>
      <c r="L241" s="39"/>
      <c r="M241" s="186" t="s">
        <v>1</v>
      </c>
      <c r="N241" s="187" t="s">
        <v>44</v>
      </c>
      <c r="O241" s="77"/>
      <c r="P241" s="188">
        <f>O241*H241</f>
        <v>0</v>
      </c>
      <c r="Q241" s="188">
        <v>2.0000000000000002E-05</v>
      </c>
      <c r="R241" s="188">
        <f>Q241*H241</f>
        <v>0.000272</v>
      </c>
      <c r="S241" s="188">
        <v>0</v>
      </c>
      <c r="T241" s="189">
        <f>S241*H241</f>
        <v>0</v>
      </c>
      <c r="U241" s="38"/>
      <c r="V241" s="38"/>
      <c r="W241" s="38"/>
      <c r="X241" s="38"/>
      <c r="Y241" s="38"/>
      <c r="Z241" s="38"/>
      <c r="AA241" s="38"/>
      <c r="AB241" s="38"/>
      <c r="AC241" s="38"/>
      <c r="AD241" s="38"/>
      <c r="AE241" s="38"/>
      <c r="AR241" s="190" t="s">
        <v>212</v>
      </c>
      <c r="AT241" s="190" t="s">
        <v>207</v>
      </c>
      <c r="AU241" s="190" t="s">
        <v>88</v>
      </c>
      <c r="AY241" s="19" t="s">
        <v>205</v>
      </c>
      <c r="BE241" s="191">
        <f>IF(N241="základní",J241,0)</f>
        <v>0</v>
      </c>
      <c r="BF241" s="191">
        <f>IF(N241="snížená",J241,0)</f>
        <v>0</v>
      </c>
      <c r="BG241" s="191">
        <f>IF(N241="zákl. přenesená",J241,0)</f>
        <v>0</v>
      </c>
      <c r="BH241" s="191">
        <f>IF(N241="sníž. přenesená",J241,0)</f>
        <v>0</v>
      </c>
      <c r="BI241" s="191">
        <f>IF(N241="nulová",J241,0)</f>
        <v>0</v>
      </c>
      <c r="BJ241" s="19" t="s">
        <v>86</v>
      </c>
      <c r="BK241" s="191">
        <f>ROUND(I241*H241,2)</f>
        <v>0</v>
      </c>
      <c r="BL241" s="19" t="s">
        <v>212</v>
      </c>
      <c r="BM241" s="190" t="s">
        <v>1363</v>
      </c>
    </row>
    <row r="242" s="2" customFormat="1">
      <c r="A242" s="38"/>
      <c r="B242" s="39"/>
      <c r="C242" s="38"/>
      <c r="D242" s="192" t="s">
        <v>214</v>
      </c>
      <c r="E242" s="38"/>
      <c r="F242" s="193" t="s">
        <v>1364</v>
      </c>
      <c r="G242" s="38"/>
      <c r="H242" s="38"/>
      <c r="I242" s="194"/>
      <c r="J242" s="38"/>
      <c r="K242" s="38"/>
      <c r="L242" s="39"/>
      <c r="M242" s="195"/>
      <c r="N242" s="196"/>
      <c r="O242" s="77"/>
      <c r="P242" s="77"/>
      <c r="Q242" s="77"/>
      <c r="R242" s="77"/>
      <c r="S242" s="77"/>
      <c r="T242" s="78"/>
      <c r="U242" s="38"/>
      <c r="V242" s="38"/>
      <c r="W242" s="38"/>
      <c r="X242" s="38"/>
      <c r="Y242" s="38"/>
      <c r="Z242" s="38"/>
      <c r="AA242" s="38"/>
      <c r="AB242" s="38"/>
      <c r="AC242" s="38"/>
      <c r="AD242" s="38"/>
      <c r="AE242" s="38"/>
      <c r="AT242" s="19" t="s">
        <v>214</v>
      </c>
      <c r="AU242" s="19" t="s">
        <v>88</v>
      </c>
    </row>
    <row r="243" s="2" customFormat="1">
      <c r="A243" s="38"/>
      <c r="B243" s="39"/>
      <c r="C243" s="38"/>
      <c r="D243" s="192" t="s">
        <v>237</v>
      </c>
      <c r="E243" s="38"/>
      <c r="F243" s="197" t="s">
        <v>1365</v>
      </c>
      <c r="G243" s="38"/>
      <c r="H243" s="38"/>
      <c r="I243" s="194"/>
      <c r="J243" s="38"/>
      <c r="K243" s="38"/>
      <c r="L243" s="39"/>
      <c r="M243" s="195"/>
      <c r="N243" s="196"/>
      <c r="O243" s="77"/>
      <c r="P243" s="77"/>
      <c r="Q243" s="77"/>
      <c r="R243" s="77"/>
      <c r="S243" s="77"/>
      <c r="T243" s="78"/>
      <c r="U243" s="38"/>
      <c r="V243" s="38"/>
      <c r="W243" s="38"/>
      <c r="X243" s="38"/>
      <c r="Y243" s="38"/>
      <c r="Z243" s="38"/>
      <c r="AA243" s="38"/>
      <c r="AB243" s="38"/>
      <c r="AC243" s="38"/>
      <c r="AD243" s="38"/>
      <c r="AE243" s="38"/>
      <c r="AT243" s="19" t="s">
        <v>237</v>
      </c>
      <c r="AU243" s="19" t="s">
        <v>88</v>
      </c>
    </row>
    <row r="244" s="15" customFormat="1">
      <c r="A244" s="15"/>
      <c r="B244" s="223"/>
      <c r="C244" s="15"/>
      <c r="D244" s="192" t="s">
        <v>218</v>
      </c>
      <c r="E244" s="224" t="s">
        <v>1</v>
      </c>
      <c r="F244" s="225" t="s">
        <v>1351</v>
      </c>
      <c r="G244" s="15"/>
      <c r="H244" s="224" t="s">
        <v>1</v>
      </c>
      <c r="I244" s="226"/>
      <c r="J244" s="15"/>
      <c r="K244" s="15"/>
      <c r="L244" s="223"/>
      <c r="M244" s="227"/>
      <c r="N244" s="228"/>
      <c r="O244" s="228"/>
      <c r="P244" s="228"/>
      <c r="Q244" s="228"/>
      <c r="R244" s="228"/>
      <c r="S244" s="228"/>
      <c r="T244" s="229"/>
      <c r="U244" s="15"/>
      <c r="V244" s="15"/>
      <c r="W244" s="15"/>
      <c r="X244" s="15"/>
      <c r="Y244" s="15"/>
      <c r="Z244" s="15"/>
      <c r="AA244" s="15"/>
      <c r="AB244" s="15"/>
      <c r="AC244" s="15"/>
      <c r="AD244" s="15"/>
      <c r="AE244" s="15"/>
      <c r="AT244" s="224" t="s">
        <v>218</v>
      </c>
      <c r="AU244" s="224" t="s">
        <v>88</v>
      </c>
      <c r="AV244" s="15" t="s">
        <v>86</v>
      </c>
      <c r="AW244" s="15" t="s">
        <v>35</v>
      </c>
      <c r="AX244" s="15" t="s">
        <v>79</v>
      </c>
      <c r="AY244" s="224" t="s">
        <v>205</v>
      </c>
    </row>
    <row r="245" s="13" customFormat="1">
      <c r="A245" s="13"/>
      <c r="B245" s="198"/>
      <c r="C245" s="13"/>
      <c r="D245" s="192" t="s">
        <v>218</v>
      </c>
      <c r="E245" s="199" t="s">
        <v>1</v>
      </c>
      <c r="F245" s="200" t="s">
        <v>1366</v>
      </c>
      <c r="G245" s="13"/>
      <c r="H245" s="201">
        <v>13.6</v>
      </c>
      <c r="I245" s="202"/>
      <c r="J245" s="13"/>
      <c r="K245" s="13"/>
      <c r="L245" s="198"/>
      <c r="M245" s="203"/>
      <c r="N245" s="204"/>
      <c r="O245" s="204"/>
      <c r="P245" s="204"/>
      <c r="Q245" s="204"/>
      <c r="R245" s="204"/>
      <c r="S245" s="204"/>
      <c r="T245" s="205"/>
      <c r="U245" s="13"/>
      <c r="V245" s="13"/>
      <c r="W245" s="13"/>
      <c r="X245" s="13"/>
      <c r="Y245" s="13"/>
      <c r="Z245" s="13"/>
      <c r="AA245" s="13"/>
      <c r="AB245" s="13"/>
      <c r="AC245" s="13"/>
      <c r="AD245" s="13"/>
      <c r="AE245" s="13"/>
      <c r="AT245" s="199" t="s">
        <v>218</v>
      </c>
      <c r="AU245" s="199" t="s">
        <v>88</v>
      </c>
      <c r="AV245" s="13" t="s">
        <v>88</v>
      </c>
      <c r="AW245" s="13" t="s">
        <v>35</v>
      </c>
      <c r="AX245" s="13" t="s">
        <v>79</v>
      </c>
      <c r="AY245" s="199" t="s">
        <v>205</v>
      </c>
    </row>
    <row r="246" s="14" customFormat="1">
      <c r="A246" s="14"/>
      <c r="B246" s="206"/>
      <c r="C246" s="14"/>
      <c r="D246" s="192" t="s">
        <v>218</v>
      </c>
      <c r="E246" s="207" t="s">
        <v>1</v>
      </c>
      <c r="F246" s="208" t="s">
        <v>220</v>
      </c>
      <c r="G246" s="14"/>
      <c r="H246" s="209">
        <v>13.6</v>
      </c>
      <c r="I246" s="210"/>
      <c r="J246" s="14"/>
      <c r="K246" s="14"/>
      <c r="L246" s="206"/>
      <c r="M246" s="211"/>
      <c r="N246" s="212"/>
      <c r="O246" s="212"/>
      <c r="P246" s="212"/>
      <c r="Q246" s="212"/>
      <c r="R246" s="212"/>
      <c r="S246" s="212"/>
      <c r="T246" s="213"/>
      <c r="U246" s="14"/>
      <c r="V246" s="14"/>
      <c r="W246" s="14"/>
      <c r="X246" s="14"/>
      <c r="Y246" s="14"/>
      <c r="Z246" s="14"/>
      <c r="AA246" s="14"/>
      <c r="AB246" s="14"/>
      <c r="AC246" s="14"/>
      <c r="AD246" s="14"/>
      <c r="AE246" s="14"/>
      <c r="AT246" s="207" t="s">
        <v>218</v>
      </c>
      <c r="AU246" s="207" t="s">
        <v>88</v>
      </c>
      <c r="AV246" s="14" t="s">
        <v>212</v>
      </c>
      <c r="AW246" s="14" t="s">
        <v>35</v>
      </c>
      <c r="AX246" s="14" t="s">
        <v>86</v>
      </c>
      <c r="AY246" s="207" t="s">
        <v>205</v>
      </c>
    </row>
    <row r="247" s="2" customFormat="1" ht="16.5" customHeight="1">
      <c r="A247" s="38"/>
      <c r="B247" s="179"/>
      <c r="C247" s="214" t="s">
        <v>380</v>
      </c>
      <c r="D247" s="214" t="s">
        <v>221</v>
      </c>
      <c r="E247" s="215" t="s">
        <v>1367</v>
      </c>
      <c r="F247" s="216" t="s">
        <v>1368</v>
      </c>
      <c r="G247" s="217" t="s">
        <v>346</v>
      </c>
      <c r="H247" s="218">
        <v>6</v>
      </c>
      <c r="I247" s="219"/>
      <c r="J247" s="218">
        <f>ROUND(I247*H247,2)</f>
        <v>0</v>
      </c>
      <c r="K247" s="216" t="s">
        <v>211</v>
      </c>
      <c r="L247" s="220"/>
      <c r="M247" s="221" t="s">
        <v>1</v>
      </c>
      <c r="N247" s="222" t="s">
        <v>44</v>
      </c>
      <c r="O247" s="77"/>
      <c r="P247" s="188">
        <f>O247*H247</f>
        <v>0</v>
      </c>
      <c r="Q247" s="188">
        <v>1.7470000000000001</v>
      </c>
      <c r="R247" s="188">
        <f>Q247*H247</f>
        <v>10.482000000000001</v>
      </c>
      <c r="S247" s="188">
        <v>0</v>
      </c>
      <c r="T247" s="189">
        <f>S247*H247</f>
        <v>0</v>
      </c>
      <c r="U247" s="38"/>
      <c r="V247" s="38"/>
      <c r="W247" s="38"/>
      <c r="X247" s="38"/>
      <c r="Y247" s="38"/>
      <c r="Z247" s="38"/>
      <c r="AA247" s="38"/>
      <c r="AB247" s="38"/>
      <c r="AC247" s="38"/>
      <c r="AD247" s="38"/>
      <c r="AE247" s="38"/>
      <c r="AR247" s="190" t="s">
        <v>225</v>
      </c>
      <c r="AT247" s="190" t="s">
        <v>221</v>
      </c>
      <c r="AU247" s="190" t="s">
        <v>88</v>
      </c>
      <c r="AY247" s="19" t="s">
        <v>205</v>
      </c>
      <c r="BE247" s="191">
        <f>IF(N247="základní",J247,0)</f>
        <v>0</v>
      </c>
      <c r="BF247" s="191">
        <f>IF(N247="snížená",J247,0)</f>
        <v>0</v>
      </c>
      <c r="BG247" s="191">
        <f>IF(N247="zákl. přenesená",J247,0)</f>
        <v>0</v>
      </c>
      <c r="BH247" s="191">
        <f>IF(N247="sníž. přenesená",J247,0)</f>
        <v>0</v>
      </c>
      <c r="BI247" s="191">
        <f>IF(N247="nulová",J247,0)</f>
        <v>0</v>
      </c>
      <c r="BJ247" s="19" t="s">
        <v>86</v>
      </c>
      <c r="BK247" s="191">
        <f>ROUND(I247*H247,2)</f>
        <v>0</v>
      </c>
      <c r="BL247" s="19" t="s">
        <v>212</v>
      </c>
      <c r="BM247" s="190" t="s">
        <v>1369</v>
      </c>
    </row>
    <row r="248" s="13" customFormat="1">
      <c r="A248" s="13"/>
      <c r="B248" s="198"/>
      <c r="C248" s="13"/>
      <c r="D248" s="192" t="s">
        <v>218</v>
      </c>
      <c r="E248" s="199" t="s">
        <v>1</v>
      </c>
      <c r="F248" s="200" t="s">
        <v>1370</v>
      </c>
      <c r="G248" s="13"/>
      <c r="H248" s="201">
        <v>6</v>
      </c>
      <c r="I248" s="202"/>
      <c r="J248" s="13"/>
      <c r="K248" s="13"/>
      <c r="L248" s="198"/>
      <c r="M248" s="203"/>
      <c r="N248" s="204"/>
      <c r="O248" s="204"/>
      <c r="P248" s="204"/>
      <c r="Q248" s="204"/>
      <c r="R248" s="204"/>
      <c r="S248" s="204"/>
      <c r="T248" s="205"/>
      <c r="U248" s="13"/>
      <c r="V248" s="13"/>
      <c r="W248" s="13"/>
      <c r="X248" s="13"/>
      <c r="Y248" s="13"/>
      <c r="Z248" s="13"/>
      <c r="AA248" s="13"/>
      <c r="AB248" s="13"/>
      <c r="AC248" s="13"/>
      <c r="AD248" s="13"/>
      <c r="AE248" s="13"/>
      <c r="AT248" s="199" t="s">
        <v>218</v>
      </c>
      <c r="AU248" s="199" t="s">
        <v>88</v>
      </c>
      <c r="AV248" s="13" t="s">
        <v>88</v>
      </c>
      <c r="AW248" s="13" t="s">
        <v>35</v>
      </c>
      <c r="AX248" s="13" t="s">
        <v>79</v>
      </c>
      <c r="AY248" s="199" t="s">
        <v>205</v>
      </c>
    </row>
    <row r="249" s="14" customFormat="1">
      <c r="A249" s="14"/>
      <c r="B249" s="206"/>
      <c r="C249" s="14"/>
      <c r="D249" s="192" t="s">
        <v>218</v>
      </c>
      <c r="E249" s="207" t="s">
        <v>1</v>
      </c>
      <c r="F249" s="208" t="s">
        <v>220</v>
      </c>
      <c r="G249" s="14"/>
      <c r="H249" s="209">
        <v>6</v>
      </c>
      <c r="I249" s="210"/>
      <c r="J249" s="14"/>
      <c r="K249" s="14"/>
      <c r="L249" s="206"/>
      <c r="M249" s="211"/>
      <c r="N249" s="212"/>
      <c r="O249" s="212"/>
      <c r="P249" s="212"/>
      <c r="Q249" s="212"/>
      <c r="R249" s="212"/>
      <c r="S249" s="212"/>
      <c r="T249" s="213"/>
      <c r="U249" s="14"/>
      <c r="V249" s="14"/>
      <c r="W249" s="14"/>
      <c r="X249" s="14"/>
      <c r="Y249" s="14"/>
      <c r="Z249" s="14"/>
      <c r="AA249" s="14"/>
      <c r="AB249" s="14"/>
      <c r="AC249" s="14"/>
      <c r="AD249" s="14"/>
      <c r="AE249" s="14"/>
      <c r="AT249" s="207" t="s">
        <v>218</v>
      </c>
      <c r="AU249" s="207" t="s">
        <v>88</v>
      </c>
      <c r="AV249" s="14" t="s">
        <v>212</v>
      </c>
      <c r="AW249" s="14" t="s">
        <v>35</v>
      </c>
      <c r="AX249" s="14" t="s">
        <v>86</v>
      </c>
      <c r="AY249" s="207" t="s">
        <v>205</v>
      </c>
    </row>
    <row r="250" s="2" customFormat="1" ht="21.75" customHeight="1">
      <c r="A250" s="38"/>
      <c r="B250" s="179"/>
      <c r="C250" s="180" t="s">
        <v>389</v>
      </c>
      <c r="D250" s="180" t="s">
        <v>207</v>
      </c>
      <c r="E250" s="181" t="s">
        <v>1371</v>
      </c>
      <c r="F250" s="182" t="s">
        <v>1372</v>
      </c>
      <c r="G250" s="183" t="s">
        <v>346</v>
      </c>
      <c r="H250" s="184">
        <v>1</v>
      </c>
      <c r="I250" s="185"/>
      <c r="J250" s="184">
        <f>ROUND(I250*H250,2)</f>
        <v>0</v>
      </c>
      <c r="K250" s="182" t="s">
        <v>234</v>
      </c>
      <c r="L250" s="39"/>
      <c r="M250" s="186" t="s">
        <v>1</v>
      </c>
      <c r="N250" s="187" t="s">
        <v>44</v>
      </c>
      <c r="O250" s="77"/>
      <c r="P250" s="188">
        <f>O250*H250</f>
        <v>0</v>
      </c>
      <c r="Q250" s="188">
        <v>0.0093600000000000003</v>
      </c>
      <c r="R250" s="188">
        <f>Q250*H250</f>
        <v>0.0093600000000000003</v>
      </c>
      <c r="S250" s="188">
        <v>0</v>
      </c>
      <c r="T250" s="189">
        <f>S250*H250</f>
        <v>0</v>
      </c>
      <c r="U250" s="38"/>
      <c r="V250" s="38"/>
      <c r="W250" s="38"/>
      <c r="X250" s="38"/>
      <c r="Y250" s="38"/>
      <c r="Z250" s="38"/>
      <c r="AA250" s="38"/>
      <c r="AB250" s="38"/>
      <c r="AC250" s="38"/>
      <c r="AD250" s="38"/>
      <c r="AE250" s="38"/>
      <c r="AR250" s="190" t="s">
        <v>212</v>
      </c>
      <c r="AT250" s="190" t="s">
        <v>207</v>
      </c>
      <c r="AU250" s="190" t="s">
        <v>88</v>
      </c>
      <c r="AY250" s="19" t="s">
        <v>205</v>
      </c>
      <c r="BE250" s="191">
        <f>IF(N250="základní",J250,0)</f>
        <v>0</v>
      </c>
      <c r="BF250" s="191">
        <f>IF(N250="snížená",J250,0)</f>
        <v>0</v>
      </c>
      <c r="BG250" s="191">
        <f>IF(N250="zákl. přenesená",J250,0)</f>
        <v>0</v>
      </c>
      <c r="BH250" s="191">
        <f>IF(N250="sníž. přenesená",J250,0)</f>
        <v>0</v>
      </c>
      <c r="BI250" s="191">
        <f>IF(N250="nulová",J250,0)</f>
        <v>0</v>
      </c>
      <c r="BJ250" s="19" t="s">
        <v>86</v>
      </c>
      <c r="BK250" s="191">
        <f>ROUND(I250*H250,2)</f>
        <v>0</v>
      </c>
      <c r="BL250" s="19" t="s">
        <v>212</v>
      </c>
      <c r="BM250" s="190" t="s">
        <v>1373</v>
      </c>
    </row>
    <row r="251" s="2" customFormat="1">
      <c r="A251" s="38"/>
      <c r="B251" s="39"/>
      <c r="C251" s="38"/>
      <c r="D251" s="192" t="s">
        <v>214</v>
      </c>
      <c r="E251" s="38"/>
      <c r="F251" s="193" t="s">
        <v>1374</v>
      </c>
      <c r="G251" s="38"/>
      <c r="H251" s="38"/>
      <c r="I251" s="194"/>
      <c r="J251" s="38"/>
      <c r="K251" s="38"/>
      <c r="L251" s="39"/>
      <c r="M251" s="195"/>
      <c r="N251" s="196"/>
      <c r="O251" s="77"/>
      <c r="P251" s="77"/>
      <c r="Q251" s="77"/>
      <c r="R251" s="77"/>
      <c r="S251" s="77"/>
      <c r="T251" s="78"/>
      <c r="U251" s="38"/>
      <c r="V251" s="38"/>
      <c r="W251" s="38"/>
      <c r="X251" s="38"/>
      <c r="Y251" s="38"/>
      <c r="Z251" s="38"/>
      <c r="AA251" s="38"/>
      <c r="AB251" s="38"/>
      <c r="AC251" s="38"/>
      <c r="AD251" s="38"/>
      <c r="AE251" s="38"/>
      <c r="AT251" s="19" t="s">
        <v>214</v>
      </c>
      <c r="AU251" s="19" t="s">
        <v>88</v>
      </c>
    </row>
    <row r="252" s="2" customFormat="1">
      <c r="A252" s="38"/>
      <c r="B252" s="39"/>
      <c r="C252" s="38"/>
      <c r="D252" s="192" t="s">
        <v>237</v>
      </c>
      <c r="E252" s="38"/>
      <c r="F252" s="197" t="s">
        <v>1375</v>
      </c>
      <c r="G252" s="38"/>
      <c r="H252" s="38"/>
      <c r="I252" s="194"/>
      <c r="J252" s="38"/>
      <c r="K252" s="38"/>
      <c r="L252" s="39"/>
      <c r="M252" s="195"/>
      <c r="N252" s="196"/>
      <c r="O252" s="77"/>
      <c r="P252" s="77"/>
      <c r="Q252" s="77"/>
      <c r="R252" s="77"/>
      <c r="S252" s="77"/>
      <c r="T252" s="78"/>
      <c r="U252" s="38"/>
      <c r="V252" s="38"/>
      <c r="W252" s="38"/>
      <c r="X252" s="38"/>
      <c r="Y252" s="38"/>
      <c r="Z252" s="38"/>
      <c r="AA252" s="38"/>
      <c r="AB252" s="38"/>
      <c r="AC252" s="38"/>
      <c r="AD252" s="38"/>
      <c r="AE252" s="38"/>
      <c r="AT252" s="19" t="s">
        <v>237</v>
      </c>
      <c r="AU252" s="19" t="s">
        <v>88</v>
      </c>
    </row>
    <row r="253" s="2" customFormat="1" ht="21.75" customHeight="1">
      <c r="A253" s="38"/>
      <c r="B253" s="179"/>
      <c r="C253" s="214" t="s">
        <v>395</v>
      </c>
      <c r="D253" s="214" t="s">
        <v>221</v>
      </c>
      <c r="E253" s="215" t="s">
        <v>1376</v>
      </c>
      <c r="F253" s="216" t="s">
        <v>1377</v>
      </c>
      <c r="G253" s="217" t="s">
        <v>346</v>
      </c>
      <c r="H253" s="218">
        <v>1</v>
      </c>
      <c r="I253" s="219"/>
      <c r="J253" s="218">
        <f>ROUND(I253*H253,2)</f>
        <v>0</v>
      </c>
      <c r="K253" s="216" t="s">
        <v>211</v>
      </c>
      <c r="L253" s="220"/>
      <c r="M253" s="221" t="s">
        <v>1</v>
      </c>
      <c r="N253" s="222" t="s">
        <v>44</v>
      </c>
      <c r="O253" s="77"/>
      <c r="P253" s="188">
        <f>O253*H253</f>
        <v>0</v>
      </c>
      <c r="Q253" s="188">
        <v>0.14199999999999999</v>
      </c>
      <c r="R253" s="188">
        <f>Q253*H253</f>
        <v>0.14199999999999999</v>
      </c>
      <c r="S253" s="188">
        <v>0</v>
      </c>
      <c r="T253" s="189">
        <f>S253*H253</f>
        <v>0</v>
      </c>
      <c r="U253" s="38"/>
      <c r="V253" s="38"/>
      <c r="W253" s="38"/>
      <c r="X253" s="38"/>
      <c r="Y253" s="38"/>
      <c r="Z253" s="38"/>
      <c r="AA253" s="38"/>
      <c r="AB253" s="38"/>
      <c r="AC253" s="38"/>
      <c r="AD253" s="38"/>
      <c r="AE253" s="38"/>
      <c r="AR253" s="190" t="s">
        <v>225</v>
      </c>
      <c r="AT253" s="190" t="s">
        <v>221</v>
      </c>
      <c r="AU253" s="190" t="s">
        <v>88</v>
      </c>
      <c r="AY253" s="19" t="s">
        <v>205</v>
      </c>
      <c r="BE253" s="191">
        <f>IF(N253="základní",J253,0)</f>
        <v>0</v>
      </c>
      <c r="BF253" s="191">
        <f>IF(N253="snížená",J253,0)</f>
        <v>0</v>
      </c>
      <c r="BG253" s="191">
        <f>IF(N253="zákl. přenesená",J253,0)</f>
        <v>0</v>
      </c>
      <c r="BH253" s="191">
        <f>IF(N253="sníž. přenesená",J253,0)</f>
        <v>0</v>
      </c>
      <c r="BI253" s="191">
        <f>IF(N253="nulová",J253,0)</f>
        <v>0</v>
      </c>
      <c r="BJ253" s="19" t="s">
        <v>86</v>
      </c>
      <c r="BK253" s="191">
        <f>ROUND(I253*H253,2)</f>
        <v>0</v>
      </c>
      <c r="BL253" s="19" t="s">
        <v>212</v>
      </c>
      <c r="BM253" s="190" t="s">
        <v>1378</v>
      </c>
    </row>
    <row r="254" s="2" customFormat="1" ht="24.15" customHeight="1">
      <c r="A254" s="38"/>
      <c r="B254" s="179"/>
      <c r="C254" s="180" t="s">
        <v>401</v>
      </c>
      <c r="D254" s="180" t="s">
        <v>207</v>
      </c>
      <c r="E254" s="181" t="s">
        <v>1142</v>
      </c>
      <c r="F254" s="182" t="s">
        <v>1143</v>
      </c>
      <c r="G254" s="183" t="s">
        <v>233</v>
      </c>
      <c r="H254" s="184">
        <v>12.279999999999999</v>
      </c>
      <c r="I254" s="185"/>
      <c r="J254" s="184">
        <f>ROUND(I254*H254,2)</f>
        <v>0</v>
      </c>
      <c r="K254" s="182" t="s">
        <v>234</v>
      </c>
      <c r="L254" s="39"/>
      <c r="M254" s="186" t="s">
        <v>1</v>
      </c>
      <c r="N254" s="187" t="s">
        <v>44</v>
      </c>
      <c r="O254" s="77"/>
      <c r="P254" s="188">
        <f>O254*H254</f>
        <v>0</v>
      </c>
      <c r="Q254" s="188">
        <v>0</v>
      </c>
      <c r="R254" s="188">
        <f>Q254*H254</f>
        <v>0</v>
      </c>
      <c r="S254" s="188">
        <v>0</v>
      </c>
      <c r="T254" s="189">
        <f>S254*H254</f>
        <v>0</v>
      </c>
      <c r="U254" s="38"/>
      <c r="V254" s="38"/>
      <c r="W254" s="38"/>
      <c r="X254" s="38"/>
      <c r="Y254" s="38"/>
      <c r="Z254" s="38"/>
      <c r="AA254" s="38"/>
      <c r="AB254" s="38"/>
      <c r="AC254" s="38"/>
      <c r="AD254" s="38"/>
      <c r="AE254" s="38"/>
      <c r="AR254" s="190" t="s">
        <v>212</v>
      </c>
      <c r="AT254" s="190" t="s">
        <v>207</v>
      </c>
      <c r="AU254" s="190" t="s">
        <v>88</v>
      </c>
      <c r="AY254" s="19" t="s">
        <v>205</v>
      </c>
      <c r="BE254" s="191">
        <f>IF(N254="základní",J254,0)</f>
        <v>0</v>
      </c>
      <c r="BF254" s="191">
        <f>IF(N254="snížená",J254,0)</f>
        <v>0</v>
      </c>
      <c r="BG254" s="191">
        <f>IF(N254="zákl. přenesená",J254,0)</f>
        <v>0</v>
      </c>
      <c r="BH254" s="191">
        <f>IF(N254="sníž. přenesená",J254,0)</f>
        <v>0</v>
      </c>
      <c r="BI254" s="191">
        <f>IF(N254="nulová",J254,0)</f>
        <v>0</v>
      </c>
      <c r="BJ254" s="19" t="s">
        <v>86</v>
      </c>
      <c r="BK254" s="191">
        <f>ROUND(I254*H254,2)</f>
        <v>0</v>
      </c>
      <c r="BL254" s="19" t="s">
        <v>212</v>
      </c>
      <c r="BM254" s="190" t="s">
        <v>1379</v>
      </c>
    </row>
    <row r="255" s="2" customFormat="1">
      <c r="A255" s="38"/>
      <c r="B255" s="39"/>
      <c r="C255" s="38"/>
      <c r="D255" s="192" t="s">
        <v>214</v>
      </c>
      <c r="E255" s="38"/>
      <c r="F255" s="193" t="s">
        <v>1145</v>
      </c>
      <c r="G255" s="38"/>
      <c r="H255" s="38"/>
      <c r="I255" s="194"/>
      <c r="J255" s="38"/>
      <c r="K255" s="38"/>
      <c r="L255" s="39"/>
      <c r="M255" s="195"/>
      <c r="N255" s="196"/>
      <c r="O255" s="77"/>
      <c r="P255" s="77"/>
      <c r="Q255" s="77"/>
      <c r="R255" s="77"/>
      <c r="S255" s="77"/>
      <c r="T255" s="78"/>
      <c r="U255" s="38"/>
      <c r="V255" s="38"/>
      <c r="W255" s="38"/>
      <c r="X255" s="38"/>
      <c r="Y255" s="38"/>
      <c r="Z255" s="38"/>
      <c r="AA255" s="38"/>
      <c r="AB255" s="38"/>
      <c r="AC255" s="38"/>
      <c r="AD255" s="38"/>
      <c r="AE255" s="38"/>
      <c r="AT255" s="19" t="s">
        <v>214</v>
      </c>
      <c r="AU255" s="19" t="s">
        <v>88</v>
      </c>
    </row>
    <row r="256" s="2" customFormat="1">
      <c r="A256" s="38"/>
      <c r="B256" s="39"/>
      <c r="C256" s="38"/>
      <c r="D256" s="192" t="s">
        <v>237</v>
      </c>
      <c r="E256" s="38"/>
      <c r="F256" s="197" t="s">
        <v>826</v>
      </c>
      <c r="G256" s="38"/>
      <c r="H256" s="38"/>
      <c r="I256" s="194"/>
      <c r="J256" s="38"/>
      <c r="K256" s="38"/>
      <c r="L256" s="39"/>
      <c r="M256" s="195"/>
      <c r="N256" s="196"/>
      <c r="O256" s="77"/>
      <c r="P256" s="77"/>
      <c r="Q256" s="77"/>
      <c r="R256" s="77"/>
      <c r="S256" s="77"/>
      <c r="T256" s="78"/>
      <c r="U256" s="38"/>
      <c r="V256" s="38"/>
      <c r="W256" s="38"/>
      <c r="X256" s="38"/>
      <c r="Y256" s="38"/>
      <c r="Z256" s="38"/>
      <c r="AA256" s="38"/>
      <c r="AB256" s="38"/>
      <c r="AC256" s="38"/>
      <c r="AD256" s="38"/>
      <c r="AE256" s="38"/>
      <c r="AT256" s="19" t="s">
        <v>237</v>
      </c>
      <c r="AU256" s="19" t="s">
        <v>88</v>
      </c>
    </row>
    <row r="257" s="15" customFormat="1">
      <c r="A257" s="15"/>
      <c r="B257" s="223"/>
      <c r="C257" s="15"/>
      <c r="D257" s="192" t="s">
        <v>218</v>
      </c>
      <c r="E257" s="224" t="s">
        <v>1</v>
      </c>
      <c r="F257" s="225" t="s">
        <v>1351</v>
      </c>
      <c r="G257" s="15"/>
      <c r="H257" s="224" t="s">
        <v>1</v>
      </c>
      <c r="I257" s="226"/>
      <c r="J257" s="15"/>
      <c r="K257" s="15"/>
      <c r="L257" s="223"/>
      <c r="M257" s="227"/>
      <c r="N257" s="228"/>
      <c r="O257" s="228"/>
      <c r="P257" s="228"/>
      <c r="Q257" s="228"/>
      <c r="R257" s="228"/>
      <c r="S257" s="228"/>
      <c r="T257" s="229"/>
      <c r="U257" s="15"/>
      <c r="V257" s="15"/>
      <c r="W257" s="15"/>
      <c r="X257" s="15"/>
      <c r="Y257" s="15"/>
      <c r="Z257" s="15"/>
      <c r="AA257" s="15"/>
      <c r="AB257" s="15"/>
      <c r="AC257" s="15"/>
      <c r="AD257" s="15"/>
      <c r="AE257" s="15"/>
      <c r="AT257" s="224" t="s">
        <v>218</v>
      </c>
      <c r="AU257" s="224" t="s">
        <v>88</v>
      </c>
      <c r="AV257" s="15" t="s">
        <v>86</v>
      </c>
      <c r="AW257" s="15" t="s">
        <v>35</v>
      </c>
      <c r="AX257" s="15" t="s">
        <v>79</v>
      </c>
      <c r="AY257" s="224" t="s">
        <v>205</v>
      </c>
    </row>
    <row r="258" s="13" customFormat="1">
      <c r="A258" s="13"/>
      <c r="B258" s="198"/>
      <c r="C258" s="13"/>
      <c r="D258" s="192" t="s">
        <v>218</v>
      </c>
      <c r="E258" s="199" t="s">
        <v>1</v>
      </c>
      <c r="F258" s="200" t="s">
        <v>1380</v>
      </c>
      <c r="G258" s="13"/>
      <c r="H258" s="201">
        <v>12.279999999999999</v>
      </c>
      <c r="I258" s="202"/>
      <c r="J258" s="13"/>
      <c r="K258" s="13"/>
      <c r="L258" s="198"/>
      <c r="M258" s="203"/>
      <c r="N258" s="204"/>
      <c r="O258" s="204"/>
      <c r="P258" s="204"/>
      <c r="Q258" s="204"/>
      <c r="R258" s="204"/>
      <c r="S258" s="204"/>
      <c r="T258" s="205"/>
      <c r="U258" s="13"/>
      <c r="V258" s="13"/>
      <c r="W258" s="13"/>
      <c r="X258" s="13"/>
      <c r="Y258" s="13"/>
      <c r="Z258" s="13"/>
      <c r="AA258" s="13"/>
      <c r="AB258" s="13"/>
      <c r="AC258" s="13"/>
      <c r="AD258" s="13"/>
      <c r="AE258" s="13"/>
      <c r="AT258" s="199" t="s">
        <v>218</v>
      </c>
      <c r="AU258" s="199" t="s">
        <v>88</v>
      </c>
      <c r="AV258" s="13" t="s">
        <v>88</v>
      </c>
      <c r="AW258" s="13" t="s">
        <v>35</v>
      </c>
      <c r="AX258" s="13" t="s">
        <v>79</v>
      </c>
      <c r="AY258" s="199" t="s">
        <v>205</v>
      </c>
    </row>
    <row r="259" s="14" customFormat="1">
      <c r="A259" s="14"/>
      <c r="B259" s="206"/>
      <c r="C259" s="14"/>
      <c r="D259" s="192" t="s">
        <v>218</v>
      </c>
      <c r="E259" s="207" t="s">
        <v>1</v>
      </c>
      <c r="F259" s="208" t="s">
        <v>220</v>
      </c>
      <c r="G259" s="14"/>
      <c r="H259" s="209">
        <v>12.279999999999999</v>
      </c>
      <c r="I259" s="210"/>
      <c r="J259" s="14"/>
      <c r="K259" s="14"/>
      <c r="L259" s="206"/>
      <c r="M259" s="211"/>
      <c r="N259" s="212"/>
      <c r="O259" s="212"/>
      <c r="P259" s="212"/>
      <c r="Q259" s="212"/>
      <c r="R259" s="212"/>
      <c r="S259" s="212"/>
      <c r="T259" s="213"/>
      <c r="U259" s="14"/>
      <c r="V259" s="14"/>
      <c r="W259" s="14"/>
      <c r="X259" s="14"/>
      <c r="Y259" s="14"/>
      <c r="Z259" s="14"/>
      <c r="AA259" s="14"/>
      <c r="AB259" s="14"/>
      <c r="AC259" s="14"/>
      <c r="AD259" s="14"/>
      <c r="AE259" s="14"/>
      <c r="AT259" s="207" t="s">
        <v>218</v>
      </c>
      <c r="AU259" s="207" t="s">
        <v>88</v>
      </c>
      <c r="AV259" s="14" t="s">
        <v>212</v>
      </c>
      <c r="AW259" s="14" t="s">
        <v>35</v>
      </c>
      <c r="AX259" s="14" t="s">
        <v>86</v>
      </c>
      <c r="AY259" s="207" t="s">
        <v>205</v>
      </c>
    </row>
    <row r="260" s="2" customFormat="1" ht="16.5" customHeight="1">
      <c r="A260" s="38"/>
      <c r="B260" s="179"/>
      <c r="C260" s="180" t="s">
        <v>407</v>
      </c>
      <c r="D260" s="180" t="s">
        <v>207</v>
      </c>
      <c r="E260" s="181" t="s">
        <v>829</v>
      </c>
      <c r="F260" s="182" t="s">
        <v>830</v>
      </c>
      <c r="G260" s="183" t="s">
        <v>210</v>
      </c>
      <c r="H260" s="184">
        <v>35.939999999999998</v>
      </c>
      <c r="I260" s="185"/>
      <c r="J260" s="184">
        <f>ROUND(I260*H260,2)</f>
        <v>0</v>
      </c>
      <c r="K260" s="182" t="s">
        <v>234</v>
      </c>
      <c r="L260" s="39"/>
      <c r="M260" s="186" t="s">
        <v>1</v>
      </c>
      <c r="N260" s="187" t="s">
        <v>44</v>
      </c>
      <c r="O260" s="77"/>
      <c r="P260" s="188">
        <f>O260*H260</f>
        <v>0</v>
      </c>
      <c r="Q260" s="188">
        <v>0.0040200000000000001</v>
      </c>
      <c r="R260" s="188">
        <f>Q260*H260</f>
        <v>0.14447879999999999</v>
      </c>
      <c r="S260" s="188">
        <v>0</v>
      </c>
      <c r="T260" s="189">
        <f>S260*H260</f>
        <v>0</v>
      </c>
      <c r="U260" s="38"/>
      <c r="V260" s="38"/>
      <c r="W260" s="38"/>
      <c r="X260" s="38"/>
      <c r="Y260" s="38"/>
      <c r="Z260" s="38"/>
      <c r="AA260" s="38"/>
      <c r="AB260" s="38"/>
      <c r="AC260" s="38"/>
      <c r="AD260" s="38"/>
      <c r="AE260" s="38"/>
      <c r="AR260" s="190" t="s">
        <v>212</v>
      </c>
      <c r="AT260" s="190" t="s">
        <v>207</v>
      </c>
      <c r="AU260" s="190" t="s">
        <v>88</v>
      </c>
      <c r="AY260" s="19" t="s">
        <v>205</v>
      </c>
      <c r="BE260" s="191">
        <f>IF(N260="základní",J260,0)</f>
        <v>0</v>
      </c>
      <c r="BF260" s="191">
        <f>IF(N260="snížená",J260,0)</f>
        <v>0</v>
      </c>
      <c r="BG260" s="191">
        <f>IF(N260="zákl. přenesená",J260,0)</f>
        <v>0</v>
      </c>
      <c r="BH260" s="191">
        <f>IF(N260="sníž. přenesená",J260,0)</f>
        <v>0</v>
      </c>
      <c r="BI260" s="191">
        <f>IF(N260="nulová",J260,0)</f>
        <v>0</v>
      </c>
      <c r="BJ260" s="19" t="s">
        <v>86</v>
      </c>
      <c r="BK260" s="191">
        <f>ROUND(I260*H260,2)</f>
        <v>0</v>
      </c>
      <c r="BL260" s="19" t="s">
        <v>212</v>
      </c>
      <c r="BM260" s="190" t="s">
        <v>1381</v>
      </c>
    </row>
    <row r="261" s="2" customFormat="1">
      <c r="A261" s="38"/>
      <c r="B261" s="39"/>
      <c r="C261" s="38"/>
      <c r="D261" s="192" t="s">
        <v>214</v>
      </c>
      <c r="E261" s="38"/>
      <c r="F261" s="193" t="s">
        <v>832</v>
      </c>
      <c r="G261" s="38"/>
      <c r="H261" s="38"/>
      <c r="I261" s="194"/>
      <c r="J261" s="38"/>
      <c r="K261" s="38"/>
      <c r="L261" s="39"/>
      <c r="M261" s="195"/>
      <c r="N261" s="196"/>
      <c r="O261" s="77"/>
      <c r="P261" s="77"/>
      <c r="Q261" s="77"/>
      <c r="R261" s="77"/>
      <c r="S261" s="77"/>
      <c r="T261" s="78"/>
      <c r="U261" s="38"/>
      <c r="V261" s="38"/>
      <c r="W261" s="38"/>
      <c r="X261" s="38"/>
      <c r="Y261" s="38"/>
      <c r="Z261" s="38"/>
      <c r="AA261" s="38"/>
      <c r="AB261" s="38"/>
      <c r="AC261" s="38"/>
      <c r="AD261" s="38"/>
      <c r="AE261" s="38"/>
      <c r="AT261" s="19" t="s">
        <v>214</v>
      </c>
      <c r="AU261" s="19" t="s">
        <v>88</v>
      </c>
    </row>
    <row r="262" s="15" customFormat="1">
      <c r="A262" s="15"/>
      <c r="B262" s="223"/>
      <c r="C262" s="15"/>
      <c r="D262" s="192" t="s">
        <v>218</v>
      </c>
      <c r="E262" s="224" t="s">
        <v>1</v>
      </c>
      <c r="F262" s="225" t="s">
        <v>1351</v>
      </c>
      <c r="G262" s="15"/>
      <c r="H262" s="224" t="s">
        <v>1</v>
      </c>
      <c r="I262" s="226"/>
      <c r="J262" s="15"/>
      <c r="K262" s="15"/>
      <c r="L262" s="223"/>
      <c r="M262" s="227"/>
      <c r="N262" s="228"/>
      <c r="O262" s="228"/>
      <c r="P262" s="228"/>
      <c r="Q262" s="228"/>
      <c r="R262" s="228"/>
      <c r="S262" s="228"/>
      <c r="T262" s="229"/>
      <c r="U262" s="15"/>
      <c r="V262" s="15"/>
      <c r="W262" s="15"/>
      <c r="X262" s="15"/>
      <c r="Y262" s="15"/>
      <c r="Z262" s="15"/>
      <c r="AA262" s="15"/>
      <c r="AB262" s="15"/>
      <c r="AC262" s="15"/>
      <c r="AD262" s="15"/>
      <c r="AE262" s="15"/>
      <c r="AT262" s="224" t="s">
        <v>218</v>
      </c>
      <c r="AU262" s="224" t="s">
        <v>88</v>
      </c>
      <c r="AV262" s="15" t="s">
        <v>86</v>
      </c>
      <c r="AW262" s="15" t="s">
        <v>35</v>
      </c>
      <c r="AX262" s="15" t="s">
        <v>79</v>
      </c>
      <c r="AY262" s="224" t="s">
        <v>205</v>
      </c>
    </row>
    <row r="263" s="15" customFormat="1">
      <c r="A263" s="15"/>
      <c r="B263" s="223"/>
      <c r="C263" s="15"/>
      <c r="D263" s="192" t="s">
        <v>218</v>
      </c>
      <c r="E263" s="224" t="s">
        <v>1</v>
      </c>
      <c r="F263" s="225" t="s">
        <v>1382</v>
      </c>
      <c r="G263" s="15"/>
      <c r="H263" s="224" t="s">
        <v>1</v>
      </c>
      <c r="I263" s="226"/>
      <c r="J263" s="15"/>
      <c r="K263" s="15"/>
      <c r="L263" s="223"/>
      <c r="M263" s="227"/>
      <c r="N263" s="228"/>
      <c r="O263" s="228"/>
      <c r="P263" s="228"/>
      <c r="Q263" s="228"/>
      <c r="R263" s="228"/>
      <c r="S263" s="228"/>
      <c r="T263" s="229"/>
      <c r="U263" s="15"/>
      <c r="V263" s="15"/>
      <c r="W263" s="15"/>
      <c r="X263" s="15"/>
      <c r="Y263" s="15"/>
      <c r="Z263" s="15"/>
      <c r="AA263" s="15"/>
      <c r="AB263" s="15"/>
      <c r="AC263" s="15"/>
      <c r="AD263" s="15"/>
      <c r="AE263" s="15"/>
      <c r="AT263" s="224" t="s">
        <v>218</v>
      </c>
      <c r="AU263" s="224" t="s">
        <v>88</v>
      </c>
      <c r="AV263" s="15" t="s">
        <v>86</v>
      </c>
      <c r="AW263" s="15" t="s">
        <v>35</v>
      </c>
      <c r="AX263" s="15" t="s">
        <v>79</v>
      </c>
      <c r="AY263" s="224" t="s">
        <v>205</v>
      </c>
    </row>
    <row r="264" s="13" customFormat="1">
      <c r="A264" s="13"/>
      <c r="B264" s="198"/>
      <c r="C264" s="13"/>
      <c r="D264" s="192" t="s">
        <v>218</v>
      </c>
      <c r="E264" s="199" t="s">
        <v>1</v>
      </c>
      <c r="F264" s="200" t="s">
        <v>1383</v>
      </c>
      <c r="G264" s="13"/>
      <c r="H264" s="201">
        <v>35.939999999999998</v>
      </c>
      <c r="I264" s="202"/>
      <c r="J264" s="13"/>
      <c r="K264" s="13"/>
      <c r="L264" s="198"/>
      <c r="M264" s="203"/>
      <c r="N264" s="204"/>
      <c r="O264" s="204"/>
      <c r="P264" s="204"/>
      <c r="Q264" s="204"/>
      <c r="R264" s="204"/>
      <c r="S264" s="204"/>
      <c r="T264" s="205"/>
      <c r="U264" s="13"/>
      <c r="V264" s="13"/>
      <c r="W264" s="13"/>
      <c r="X264" s="13"/>
      <c r="Y264" s="13"/>
      <c r="Z264" s="13"/>
      <c r="AA264" s="13"/>
      <c r="AB264" s="13"/>
      <c r="AC264" s="13"/>
      <c r="AD264" s="13"/>
      <c r="AE264" s="13"/>
      <c r="AT264" s="199" t="s">
        <v>218</v>
      </c>
      <c r="AU264" s="199" t="s">
        <v>88</v>
      </c>
      <c r="AV264" s="13" t="s">
        <v>88</v>
      </c>
      <c r="AW264" s="13" t="s">
        <v>35</v>
      </c>
      <c r="AX264" s="13" t="s">
        <v>79</v>
      </c>
      <c r="AY264" s="199" t="s">
        <v>205</v>
      </c>
    </row>
    <row r="265" s="14" customFormat="1">
      <c r="A265" s="14"/>
      <c r="B265" s="206"/>
      <c r="C265" s="14"/>
      <c r="D265" s="192" t="s">
        <v>218</v>
      </c>
      <c r="E265" s="207" t="s">
        <v>1</v>
      </c>
      <c r="F265" s="208" t="s">
        <v>220</v>
      </c>
      <c r="G265" s="14"/>
      <c r="H265" s="209">
        <v>35.939999999999998</v>
      </c>
      <c r="I265" s="210"/>
      <c r="J265" s="14"/>
      <c r="K265" s="14"/>
      <c r="L265" s="206"/>
      <c r="M265" s="211"/>
      <c r="N265" s="212"/>
      <c r="O265" s="212"/>
      <c r="P265" s="212"/>
      <c r="Q265" s="212"/>
      <c r="R265" s="212"/>
      <c r="S265" s="212"/>
      <c r="T265" s="213"/>
      <c r="U265" s="14"/>
      <c r="V265" s="14"/>
      <c r="W265" s="14"/>
      <c r="X265" s="14"/>
      <c r="Y265" s="14"/>
      <c r="Z265" s="14"/>
      <c r="AA265" s="14"/>
      <c r="AB265" s="14"/>
      <c r="AC265" s="14"/>
      <c r="AD265" s="14"/>
      <c r="AE265" s="14"/>
      <c r="AT265" s="207" t="s">
        <v>218</v>
      </c>
      <c r="AU265" s="207" t="s">
        <v>88</v>
      </c>
      <c r="AV265" s="14" t="s">
        <v>212</v>
      </c>
      <c r="AW265" s="14" t="s">
        <v>35</v>
      </c>
      <c r="AX265" s="14" t="s">
        <v>86</v>
      </c>
      <c r="AY265" s="207" t="s">
        <v>205</v>
      </c>
    </row>
    <row r="266" s="12" customFormat="1" ht="22.8" customHeight="1">
      <c r="A266" s="12"/>
      <c r="B266" s="166"/>
      <c r="C266" s="12"/>
      <c r="D266" s="167" t="s">
        <v>78</v>
      </c>
      <c r="E266" s="177" t="s">
        <v>286</v>
      </c>
      <c r="F266" s="177" t="s">
        <v>406</v>
      </c>
      <c r="G266" s="12"/>
      <c r="H266" s="12"/>
      <c r="I266" s="169"/>
      <c r="J266" s="178">
        <f>BK266</f>
        <v>0</v>
      </c>
      <c r="K266" s="12"/>
      <c r="L266" s="166"/>
      <c r="M266" s="171"/>
      <c r="N266" s="172"/>
      <c r="O266" s="172"/>
      <c r="P266" s="173">
        <f>SUM(P267:P274)</f>
        <v>0</v>
      </c>
      <c r="Q266" s="172"/>
      <c r="R266" s="173">
        <f>SUM(R267:R274)</f>
        <v>15.26924</v>
      </c>
      <c r="S266" s="172"/>
      <c r="T266" s="174">
        <f>SUM(T267:T274)</f>
        <v>0</v>
      </c>
      <c r="U266" s="12"/>
      <c r="V266" s="12"/>
      <c r="W266" s="12"/>
      <c r="X266" s="12"/>
      <c r="Y266" s="12"/>
      <c r="Z266" s="12"/>
      <c r="AA266" s="12"/>
      <c r="AB266" s="12"/>
      <c r="AC266" s="12"/>
      <c r="AD266" s="12"/>
      <c r="AE266" s="12"/>
      <c r="AR266" s="167" t="s">
        <v>86</v>
      </c>
      <c r="AT266" s="175" t="s">
        <v>78</v>
      </c>
      <c r="AU266" s="175" t="s">
        <v>86</v>
      </c>
      <c r="AY266" s="167" t="s">
        <v>205</v>
      </c>
      <c r="BK266" s="176">
        <f>SUM(BK267:BK274)</f>
        <v>0</v>
      </c>
    </row>
    <row r="267" s="2" customFormat="1" ht="24.15" customHeight="1">
      <c r="A267" s="38"/>
      <c r="B267" s="179"/>
      <c r="C267" s="180" t="s">
        <v>417</v>
      </c>
      <c r="D267" s="180" t="s">
        <v>207</v>
      </c>
      <c r="E267" s="181" t="s">
        <v>1384</v>
      </c>
      <c r="F267" s="182" t="s">
        <v>1385</v>
      </c>
      <c r="G267" s="183" t="s">
        <v>371</v>
      </c>
      <c r="H267" s="184">
        <v>28</v>
      </c>
      <c r="I267" s="185"/>
      <c r="J267" s="184">
        <f>ROUND(I267*H267,2)</f>
        <v>0</v>
      </c>
      <c r="K267" s="182" t="s">
        <v>234</v>
      </c>
      <c r="L267" s="39"/>
      <c r="M267" s="186" t="s">
        <v>1</v>
      </c>
      <c r="N267" s="187" t="s">
        <v>44</v>
      </c>
      <c r="O267" s="77"/>
      <c r="P267" s="188">
        <f>O267*H267</f>
        <v>0</v>
      </c>
      <c r="Q267" s="188">
        <v>0.29032999999999998</v>
      </c>
      <c r="R267" s="188">
        <f>Q267*H267</f>
        <v>8.1292399999999994</v>
      </c>
      <c r="S267" s="188">
        <v>0</v>
      </c>
      <c r="T267" s="189">
        <f>S267*H267</f>
        <v>0</v>
      </c>
      <c r="U267" s="38"/>
      <c r="V267" s="38"/>
      <c r="W267" s="38"/>
      <c r="X267" s="38"/>
      <c r="Y267" s="38"/>
      <c r="Z267" s="38"/>
      <c r="AA267" s="38"/>
      <c r="AB267" s="38"/>
      <c r="AC267" s="38"/>
      <c r="AD267" s="38"/>
      <c r="AE267" s="38"/>
      <c r="AR267" s="190" t="s">
        <v>212</v>
      </c>
      <c r="AT267" s="190" t="s">
        <v>207</v>
      </c>
      <c r="AU267" s="190" t="s">
        <v>88</v>
      </c>
      <c r="AY267" s="19" t="s">
        <v>205</v>
      </c>
      <c r="BE267" s="191">
        <f>IF(N267="základní",J267,0)</f>
        <v>0</v>
      </c>
      <c r="BF267" s="191">
        <f>IF(N267="snížená",J267,0)</f>
        <v>0</v>
      </c>
      <c r="BG267" s="191">
        <f>IF(N267="zákl. přenesená",J267,0)</f>
        <v>0</v>
      </c>
      <c r="BH267" s="191">
        <f>IF(N267="sníž. přenesená",J267,0)</f>
        <v>0</v>
      </c>
      <c r="BI267" s="191">
        <f>IF(N267="nulová",J267,0)</f>
        <v>0</v>
      </c>
      <c r="BJ267" s="19" t="s">
        <v>86</v>
      </c>
      <c r="BK267" s="191">
        <f>ROUND(I267*H267,2)</f>
        <v>0</v>
      </c>
      <c r="BL267" s="19" t="s">
        <v>212</v>
      </c>
      <c r="BM267" s="190" t="s">
        <v>1386</v>
      </c>
    </row>
    <row r="268" s="2" customFormat="1">
      <c r="A268" s="38"/>
      <c r="B268" s="39"/>
      <c r="C268" s="38"/>
      <c r="D268" s="192" t="s">
        <v>214</v>
      </c>
      <c r="E268" s="38"/>
      <c r="F268" s="193" t="s">
        <v>1387</v>
      </c>
      <c r="G268" s="38"/>
      <c r="H268" s="38"/>
      <c r="I268" s="194"/>
      <c r="J268" s="38"/>
      <c r="K268" s="38"/>
      <c r="L268" s="39"/>
      <c r="M268" s="195"/>
      <c r="N268" s="196"/>
      <c r="O268" s="77"/>
      <c r="P268" s="77"/>
      <c r="Q268" s="77"/>
      <c r="R268" s="77"/>
      <c r="S268" s="77"/>
      <c r="T268" s="78"/>
      <c r="U268" s="38"/>
      <c r="V268" s="38"/>
      <c r="W268" s="38"/>
      <c r="X268" s="38"/>
      <c r="Y268" s="38"/>
      <c r="Z268" s="38"/>
      <c r="AA268" s="38"/>
      <c r="AB268" s="38"/>
      <c r="AC268" s="38"/>
      <c r="AD268" s="38"/>
      <c r="AE268" s="38"/>
      <c r="AT268" s="19" t="s">
        <v>214</v>
      </c>
      <c r="AU268" s="19" t="s">
        <v>88</v>
      </c>
    </row>
    <row r="269" s="2" customFormat="1">
      <c r="A269" s="38"/>
      <c r="B269" s="39"/>
      <c r="C269" s="38"/>
      <c r="D269" s="192" t="s">
        <v>237</v>
      </c>
      <c r="E269" s="38"/>
      <c r="F269" s="197" t="s">
        <v>1388</v>
      </c>
      <c r="G269" s="38"/>
      <c r="H269" s="38"/>
      <c r="I269" s="194"/>
      <c r="J269" s="38"/>
      <c r="K269" s="38"/>
      <c r="L269" s="39"/>
      <c r="M269" s="195"/>
      <c r="N269" s="196"/>
      <c r="O269" s="77"/>
      <c r="P269" s="77"/>
      <c r="Q269" s="77"/>
      <c r="R269" s="77"/>
      <c r="S269" s="77"/>
      <c r="T269" s="78"/>
      <c r="U269" s="38"/>
      <c r="V269" s="38"/>
      <c r="W269" s="38"/>
      <c r="X269" s="38"/>
      <c r="Y269" s="38"/>
      <c r="Z269" s="38"/>
      <c r="AA269" s="38"/>
      <c r="AB269" s="38"/>
      <c r="AC269" s="38"/>
      <c r="AD269" s="38"/>
      <c r="AE269" s="38"/>
      <c r="AT269" s="19" t="s">
        <v>237</v>
      </c>
      <c r="AU269" s="19" t="s">
        <v>88</v>
      </c>
    </row>
    <row r="270" s="15" customFormat="1">
      <c r="A270" s="15"/>
      <c r="B270" s="223"/>
      <c r="C270" s="15"/>
      <c r="D270" s="192" t="s">
        <v>218</v>
      </c>
      <c r="E270" s="224" t="s">
        <v>1</v>
      </c>
      <c r="F270" s="225" t="s">
        <v>1351</v>
      </c>
      <c r="G270" s="15"/>
      <c r="H270" s="224" t="s">
        <v>1</v>
      </c>
      <c r="I270" s="226"/>
      <c r="J270" s="15"/>
      <c r="K270" s="15"/>
      <c r="L270" s="223"/>
      <c r="M270" s="227"/>
      <c r="N270" s="228"/>
      <c r="O270" s="228"/>
      <c r="P270" s="228"/>
      <c r="Q270" s="228"/>
      <c r="R270" s="228"/>
      <c r="S270" s="228"/>
      <c r="T270" s="229"/>
      <c r="U270" s="15"/>
      <c r="V270" s="15"/>
      <c r="W270" s="15"/>
      <c r="X270" s="15"/>
      <c r="Y270" s="15"/>
      <c r="Z270" s="15"/>
      <c r="AA270" s="15"/>
      <c r="AB270" s="15"/>
      <c r="AC270" s="15"/>
      <c r="AD270" s="15"/>
      <c r="AE270" s="15"/>
      <c r="AT270" s="224" t="s">
        <v>218</v>
      </c>
      <c r="AU270" s="224" t="s">
        <v>88</v>
      </c>
      <c r="AV270" s="15" t="s">
        <v>86</v>
      </c>
      <c r="AW270" s="15" t="s">
        <v>35</v>
      </c>
      <c r="AX270" s="15" t="s">
        <v>79</v>
      </c>
      <c r="AY270" s="224" t="s">
        <v>205</v>
      </c>
    </row>
    <row r="271" s="13" customFormat="1">
      <c r="A271" s="13"/>
      <c r="B271" s="198"/>
      <c r="C271" s="13"/>
      <c r="D271" s="192" t="s">
        <v>218</v>
      </c>
      <c r="E271" s="199" t="s">
        <v>1</v>
      </c>
      <c r="F271" s="200" t="s">
        <v>1389</v>
      </c>
      <c r="G271" s="13"/>
      <c r="H271" s="201">
        <v>28</v>
      </c>
      <c r="I271" s="202"/>
      <c r="J271" s="13"/>
      <c r="K271" s="13"/>
      <c r="L271" s="198"/>
      <c r="M271" s="203"/>
      <c r="N271" s="204"/>
      <c r="O271" s="204"/>
      <c r="P271" s="204"/>
      <c r="Q271" s="204"/>
      <c r="R271" s="204"/>
      <c r="S271" s="204"/>
      <c r="T271" s="205"/>
      <c r="U271" s="13"/>
      <c r="V271" s="13"/>
      <c r="W271" s="13"/>
      <c r="X271" s="13"/>
      <c r="Y271" s="13"/>
      <c r="Z271" s="13"/>
      <c r="AA271" s="13"/>
      <c r="AB271" s="13"/>
      <c r="AC271" s="13"/>
      <c r="AD271" s="13"/>
      <c r="AE271" s="13"/>
      <c r="AT271" s="199" t="s">
        <v>218</v>
      </c>
      <c r="AU271" s="199" t="s">
        <v>88</v>
      </c>
      <c r="AV271" s="13" t="s">
        <v>88</v>
      </c>
      <c r="AW271" s="13" t="s">
        <v>35</v>
      </c>
      <c r="AX271" s="13" t="s">
        <v>79</v>
      </c>
      <c r="AY271" s="199" t="s">
        <v>205</v>
      </c>
    </row>
    <row r="272" s="14" customFormat="1">
      <c r="A272" s="14"/>
      <c r="B272" s="206"/>
      <c r="C272" s="14"/>
      <c r="D272" s="192" t="s">
        <v>218</v>
      </c>
      <c r="E272" s="207" t="s">
        <v>1</v>
      </c>
      <c r="F272" s="208" t="s">
        <v>220</v>
      </c>
      <c r="G272" s="14"/>
      <c r="H272" s="209">
        <v>28</v>
      </c>
      <c r="I272" s="210"/>
      <c r="J272" s="14"/>
      <c r="K272" s="14"/>
      <c r="L272" s="206"/>
      <c r="M272" s="211"/>
      <c r="N272" s="212"/>
      <c r="O272" s="212"/>
      <c r="P272" s="212"/>
      <c r="Q272" s="212"/>
      <c r="R272" s="212"/>
      <c r="S272" s="212"/>
      <c r="T272" s="213"/>
      <c r="U272" s="14"/>
      <c r="V272" s="14"/>
      <c r="W272" s="14"/>
      <c r="X272" s="14"/>
      <c r="Y272" s="14"/>
      <c r="Z272" s="14"/>
      <c r="AA272" s="14"/>
      <c r="AB272" s="14"/>
      <c r="AC272" s="14"/>
      <c r="AD272" s="14"/>
      <c r="AE272" s="14"/>
      <c r="AT272" s="207" t="s">
        <v>218</v>
      </c>
      <c r="AU272" s="207" t="s">
        <v>88</v>
      </c>
      <c r="AV272" s="14" t="s">
        <v>212</v>
      </c>
      <c r="AW272" s="14" t="s">
        <v>35</v>
      </c>
      <c r="AX272" s="14" t="s">
        <v>86</v>
      </c>
      <c r="AY272" s="207" t="s">
        <v>205</v>
      </c>
    </row>
    <row r="273" s="2" customFormat="1" ht="16.5" customHeight="1">
      <c r="A273" s="38"/>
      <c r="B273" s="179"/>
      <c r="C273" s="214" t="s">
        <v>424</v>
      </c>
      <c r="D273" s="214" t="s">
        <v>221</v>
      </c>
      <c r="E273" s="215" t="s">
        <v>1390</v>
      </c>
      <c r="F273" s="216" t="s">
        <v>1391</v>
      </c>
      <c r="G273" s="217" t="s">
        <v>346</v>
      </c>
      <c r="H273" s="218">
        <v>84</v>
      </c>
      <c r="I273" s="219"/>
      <c r="J273" s="218">
        <f>ROUND(I273*H273,2)</f>
        <v>0</v>
      </c>
      <c r="K273" s="216" t="s">
        <v>211</v>
      </c>
      <c r="L273" s="220"/>
      <c r="M273" s="221" t="s">
        <v>1</v>
      </c>
      <c r="N273" s="222" t="s">
        <v>44</v>
      </c>
      <c r="O273" s="77"/>
      <c r="P273" s="188">
        <f>O273*H273</f>
        <v>0</v>
      </c>
      <c r="Q273" s="188">
        <v>0.085000000000000006</v>
      </c>
      <c r="R273" s="188">
        <f>Q273*H273</f>
        <v>7.1400000000000006</v>
      </c>
      <c r="S273" s="188">
        <v>0</v>
      </c>
      <c r="T273" s="189">
        <f>S273*H273</f>
        <v>0</v>
      </c>
      <c r="U273" s="38"/>
      <c r="V273" s="38"/>
      <c r="W273" s="38"/>
      <c r="X273" s="38"/>
      <c r="Y273" s="38"/>
      <c r="Z273" s="38"/>
      <c r="AA273" s="38"/>
      <c r="AB273" s="38"/>
      <c r="AC273" s="38"/>
      <c r="AD273" s="38"/>
      <c r="AE273" s="38"/>
      <c r="AR273" s="190" t="s">
        <v>225</v>
      </c>
      <c r="AT273" s="190" t="s">
        <v>221</v>
      </c>
      <c r="AU273" s="190" t="s">
        <v>88</v>
      </c>
      <c r="AY273" s="19" t="s">
        <v>205</v>
      </c>
      <c r="BE273" s="191">
        <f>IF(N273="základní",J273,0)</f>
        <v>0</v>
      </c>
      <c r="BF273" s="191">
        <f>IF(N273="snížená",J273,0)</f>
        <v>0</v>
      </c>
      <c r="BG273" s="191">
        <f>IF(N273="zákl. přenesená",J273,0)</f>
        <v>0</v>
      </c>
      <c r="BH273" s="191">
        <f>IF(N273="sníž. přenesená",J273,0)</f>
        <v>0</v>
      </c>
      <c r="BI273" s="191">
        <f>IF(N273="nulová",J273,0)</f>
        <v>0</v>
      </c>
      <c r="BJ273" s="19" t="s">
        <v>86</v>
      </c>
      <c r="BK273" s="191">
        <f>ROUND(I273*H273,2)</f>
        <v>0</v>
      </c>
      <c r="BL273" s="19" t="s">
        <v>212</v>
      </c>
      <c r="BM273" s="190" t="s">
        <v>1392</v>
      </c>
    </row>
    <row r="274" s="13" customFormat="1">
      <c r="A274" s="13"/>
      <c r="B274" s="198"/>
      <c r="C274" s="13"/>
      <c r="D274" s="192" t="s">
        <v>218</v>
      </c>
      <c r="E274" s="199" t="s">
        <v>1</v>
      </c>
      <c r="F274" s="200" t="s">
        <v>1393</v>
      </c>
      <c r="G274" s="13"/>
      <c r="H274" s="201">
        <v>84</v>
      </c>
      <c r="I274" s="202"/>
      <c r="J274" s="13"/>
      <c r="K274" s="13"/>
      <c r="L274" s="198"/>
      <c r="M274" s="203"/>
      <c r="N274" s="204"/>
      <c r="O274" s="204"/>
      <c r="P274" s="204"/>
      <c r="Q274" s="204"/>
      <c r="R274" s="204"/>
      <c r="S274" s="204"/>
      <c r="T274" s="205"/>
      <c r="U274" s="13"/>
      <c r="V274" s="13"/>
      <c r="W274" s="13"/>
      <c r="X274" s="13"/>
      <c r="Y274" s="13"/>
      <c r="Z274" s="13"/>
      <c r="AA274" s="13"/>
      <c r="AB274" s="13"/>
      <c r="AC274" s="13"/>
      <c r="AD274" s="13"/>
      <c r="AE274" s="13"/>
      <c r="AT274" s="199" t="s">
        <v>218</v>
      </c>
      <c r="AU274" s="199" t="s">
        <v>88</v>
      </c>
      <c r="AV274" s="13" t="s">
        <v>88</v>
      </c>
      <c r="AW274" s="13" t="s">
        <v>35</v>
      </c>
      <c r="AX274" s="13" t="s">
        <v>86</v>
      </c>
      <c r="AY274" s="199" t="s">
        <v>205</v>
      </c>
    </row>
    <row r="275" s="12" customFormat="1" ht="22.8" customHeight="1">
      <c r="A275" s="12"/>
      <c r="B275" s="166"/>
      <c r="C275" s="12"/>
      <c r="D275" s="167" t="s">
        <v>78</v>
      </c>
      <c r="E275" s="177" t="s">
        <v>415</v>
      </c>
      <c r="F275" s="177" t="s">
        <v>416</v>
      </c>
      <c r="G275" s="12"/>
      <c r="H275" s="12"/>
      <c r="I275" s="169"/>
      <c r="J275" s="178">
        <f>BK275</f>
        <v>0</v>
      </c>
      <c r="K275" s="12"/>
      <c r="L275" s="166"/>
      <c r="M275" s="171"/>
      <c r="N275" s="172"/>
      <c r="O275" s="172"/>
      <c r="P275" s="173">
        <f>SUM(P276:P277)</f>
        <v>0</v>
      </c>
      <c r="Q275" s="172"/>
      <c r="R275" s="173">
        <f>SUM(R276:R277)</f>
        <v>0</v>
      </c>
      <c r="S275" s="172"/>
      <c r="T275" s="174">
        <f>SUM(T276:T277)</f>
        <v>0</v>
      </c>
      <c r="U275" s="12"/>
      <c r="V275" s="12"/>
      <c r="W275" s="12"/>
      <c r="X275" s="12"/>
      <c r="Y275" s="12"/>
      <c r="Z275" s="12"/>
      <c r="AA275" s="12"/>
      <c r="AB275" s="12"/>
      <c r="AC275" s="12"/>
      <c r="AD275" s="12"/>
      <c r="AE275" s="12"/>
      <c r="AR275" s="167" t="s">
        <v>86</v>
      </c>
      <c r="AT275" s="175" t="s">
        <v>78</v>
      </c>
      <c r="AU275" s="175" t="s">
        <v>86</v>
      </c>
      <c r="AY275" s="167" t="s">
        <v>205</v>
      </c>
      <c r="BK275" s="176">
        <f>SUM(BK276:BK277)</f>
        <v>0</v>
      </c>
    </row>
    <row r="276" s="2" customFormat="1" ht="21.75" customHeight="1">
      <c r="A276" s="38"/>
      <c r="B276" s="179"/>
      <c r="C276" s="180" t="s">
        <v>427</v>
      </c>
      <c r="D276" s="180" t="s">
        <v>207</v>
      </c>
      <c r="E276" s="181" t="s">
        <v>418</v>
      </c>
      <c r="F276" s="182" t="s">
        <v>419</v>
      </c>
      <c r="G276" s="183" t="s">
        <v>224</v>
      </c>
      <c r="H276" s="184">
        <v>41.899999999999999</v>
      </c>
      <c r="I276" s="185"/>
      <c r="J276" s="184">
        <f>ROUND(I276*H276,2)</f>
        <v>0</v>
      </c>
      <c r="K276" s="182" t="s">
        <v>234</v>
      </c>
      <c r="L276" s="39"/>
      <c r="M276" s="186" t="s">
        <v>1</v>
      </c>
      <c r="N276" s="187" t="s">
        <v>44</v>
      </c>
      <c r="O276" s="77"/>
      <c r="P276" s="188">
        <f>O276*H276</f>
        <v>0</v>
      </c>
      <c r="Q276" s="188">
        <v>0</v>
      </c>
      <c r="R276" s="188">
        <f>Q276*H276</f>
        <v>0</v>
      </c>
      <c r="S276" s="188">
        <v>0</v>
      </c>
      <c r="T276" s="189">
        <f>S276*H276</f>
        <v>0</v>
      </c>
      <c r="U276" s="38"/>
      <c r="V276" s="38"/>
      <c r="W276" s="38"/>
      <c r="X276" s="38"/>
      <c r="Y276" s="38"/>
      <c r="Z276" s="38"/>
      <c r="AA276" s="38"/>
      <c r="AB276" s="38"/>
      <c r="AC276" s="38"/>
      <c r="AD276" s="38"/>
      <c r="AE276" s="38"/>
      <c r="AR276" s="190" t="s">
        <v>212</v>
      </c>
      <c r="AT276" s="190" t="s">
        <v>207</v>
      </c>
      <c r="AU276" s="190" t="s">
        <v>88</v>
      </c>
      <c r="AY276" s="19" t="s">
        <v>205</v>
      </c>
      <c r="BE276" s="191">
        <f>IF(N276="základní",J276,0)</f>
        <v>0</v>
      </c>
      <c r="BF276" s="191">
        <f>IF(N276="snížená",J276,0)</f>
        <v>0</v>
      </c>
      <c r="BG276" s="191">
        <f>IF(N276="zákl. přenesená",J276,0)</f>
        <v>0</v>
      </c>
      <c r="BH276" s="191">
        <f>IF(N276="sníž. přenesená",J276,0)</f>
        <v>0</v>
      </c>
      <c r="BI276" s="191">
        <f>IF(N276="nulová",J276,0)</f>
        <v>0</v>
      </c>
      <c r="BJ276" s="19" t="s">
        <v>86</v>
      </c>
      <c r="BK276" s="191">
        <f>ROUND(I276*H276,2)</f>
        <v>0</v>
      </c>
      <c r="BL276" s="19" t="s">
        <v>212</v>
      </c>
      <c r="BM276" s="190" t="s">
        <v>1394</v>
      </c>
    </row>
    <row r="277" s="2" customFormat="1">
      <c r="A277" s="38"/>
      <c r="B277" s="39"/>
      <c r="C277" s="38"/>
      <c r="D277" s="192" t="s">
        <v>214</v>
      </c>
      <c r="E277" s="38"/>
      <c r="F277" s="193" t="s">
        <v>526</v>
      </c>
      <c r="G277" s="38"/>
      <c r="H277" s="38"/>
      <c r="I277" s="194"/>
      <c r="J277" s="38"/>
      <c r="K277" s="38"/>
      <c r="L277" s="39"/>
      <c r="M277" s="243"/>
      <c r="N277" s="244"/>
      <c r="O277" s="240"/>
      <c r="P277" s="240"/>
      <c r="Q277" s="240"/>
      <c r="R277" s="240"/>
      <c r="S277" s="240"/>
      <c r="T277" s="245"/>
      <c r="U277" s="38"/>
      <c r="V277" s="38"/>
      <c r="W277" s="38"/>
      <c r="X277" s="38"/>
      <c r="Y277" s="38"/>
      <c r="Z277" s="38"/>
      <c r="AA277" s="38"/>
      <c r="AB277" s="38"/>
      <c r="AC277" s="38"/>
      <c r="AD277" s="38"/>
      <c r="AE277" s="38"/>
      <c r="AT277" s="19" t="s">
        <v>214</v>
      </c>
      <c r="AU277" s="19" t="s">
        <v>88</v>
      </c>
    </row>
    <row r="278" s="2" customFormat="1" ht="6.96" customHeight="1">
      <c r="A278" s="38"/>
      <c r="B278" s="60"/>
      <c r="C278" s="61"/>
      <c r="D278" s="61"/>
      <c r="E278" s="61"/>
      <c r="F278" s="61"/>
      <c r="G278" s="61"/>
      <c r="H278" s="61"/>
      <c r="I278" s="61"/>
      <c r="J278" s="61"/>
      <c r="K278" s="61"/>
      <c r="L278" s="39"/>
      <c r="M278" s="38"/>
      <c r="O278" s="38"/>
      <c r="P278" s="38"/>
      <c r="Q278" s="38"/>
      <c r="R278" s="38"/>
      <c r="S278" s="38"/>
      <c r="T278" s="38"/>
      <c r="U278" s="38"/>
      <c r="V278" s="38"/>
      <c r="W278" s="38"/>
      <c r="X278" s="38"/>
      <c r="Y278" s="38"/>
      <c r="Z278" s="38"/>
      <c r="AA278" s="38"/>
      <c r="AB278" s="38"/>
      <c r="AC278" s="38"/>
      <c r="AD278" s="38"/>
      <c r="AE278" s="38"/>
    </row>
  </sheetData>
  <autoFilter ref="C126:K277"/>
  <mergeCells count="12">
    <mergeCell ref="E7:H7"/>
    <mergeCell ref="E9:H9"/>
    <mergeCell ref="E11:H11"/>
    <mergeCell ref="E20:H20"/>
    <mergeCell ref="E29:H29"/>
    <mergeCell ref="E85:H85"/>
    <mergeCell ref="E87:H87"/>
    <mergeCell ref="E89:H89"/>
    <mergeCell ref="E115:H115"/>
    <mergeCell ref="E117:H117"/>
    <mergeCell ref="E119:H119"/>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8" t="s">
        <v>5</v>
      </c>
      <c r="M2" s="1"/>
      <c r="N2" s="1"/>
      <c r="O2" s="1"/>
      <c r="P2" s="1"/>
      <c r="Q2" s="1"/>
      <c r="R2" s="1"/>
      <c r="S2" s="1"/>
      <c r="T2" s="1"/>
      <c r="U2" s="1"/>
      <c r="V2" s="1"/>
      <c r="AT2" s="19" t="s">
        <v>154</v>
      </c>
    </row>
    <row r="3" s="1" customFormat="1" ht="6.96" customHeight="1">
      <c r="B3" s="20"/>
      <c r="C3" s="21"/>
      <c r="D3" s="21"/>
      <c r="E3" s="21"/>
      <c r="F3" s="21"/>
      <c r="G3" s="21"/>
      <c r="H3" s="21"/>
      <c r="I3" s="21"/>
      <c r="J3" s="21"/>
      <c r="K3" s="21"/>
      <c r="L3" s="22"/>
      <c r="AT3" s="19" t="s">
        <v>88</v>
      </c>
    </row>
    <row r="4" s="1" customFormat="1" ht="24.96" customHeight="1">
      <c r="B4" s="22"/>
      <c r="D4" s="23" t="s">
        <v>170</v>
      </c>
      <c r="L4" s="22"/>
      <c r="M4" s="128" t="s">
        <v>10</v>
      </c>
      <c r="AT4" s="19" t="s">
        <v>3</v>
      </c>
    </row>
    <row r="5" s="1" customFormat="1" ht="6.96" customHeight="1">
      <c r="B5" s="22"/>
      <c r="L5" s="22"/>
    </row>
    <row r="6" s="1" customFormat="1" ht="12" customHeight="1">
      <c r="B6" s="22"/>
      <c r="D6" s="32" t="s">
        <v>15</v>
      </c>
      <c r="L6" s="22"/>
    </row>
    <row r="7" s="1" customFormat="1" ht="16.5" customHeight="1">
      <c r="B7" s="22"/>
      <c r="E7" s="129" t="str">
        <f>'Rekapitulace stavby'!K6</f>
        <v>SN Žireč</v>
      </c>
      <c r="F7" s="32"/>
      <c r="G7" s="32"/>
      <c r="H7" s="32"/>
      <c r="L7" s="22"/>
    </row>
    <row r="8" s="1" customFormat="1" ht="12" customHeight="1">
      <c r="B8" s="22"/>
      <c r="D8" s="32" t="s">
        <v>171</v>
      </c>
      <c r="L8" s="22"/>
    </row>
    <row r="9" s="2" customFormat="1" ht="16.5" customHeight="1">
      <c r="A9" s="38"/>
      <c r="B9" s="39"/>
      <c r="C9" s="38"/>
      <c r="D9" s="38"/>
      <c r="E9" s="129" t="s">
        <v>1395</v>
      </c>
      <c r="F9" s="38"/>
      <c r="G9" s="38"/>
      <c r="H9" s="38"/>
      <c r="I9" s="38"/>
      <c r="J9" s="38"/>
      <c r="K9" s="38"/>
      <c r="L9" s="55"/>
      <c r="S9" s="38"/>
      <c r="T9" s="38"/>
      <c r="U9" s="38"/>
      <c r="V9" s="38"/>
      <c r="W9" s="38"/>
      <c r="X9" s="38"/>
      <c r="Y9" s="38"/>
      <c r="Z9" s="38"/>
      <c r="AA9" s="38"/>
      <c r="AB9" s="38"/>
      <c r="AC9" s="38"/>
      <c r="AD9" s="38"/>
      <c r="AE9" s="38"/>
    </row>
    <row r="10" s="2" customFormat="1" ht="12" customHeight="1">
      <c r="A10" s="38"/>
      <c r="B10" s="39"/>
      <c r="C10" s="38"/>
      <c r="D10" s="32" t="s">
        <v>173</v>
      </c>
      <c r="E10" s="38"/>
      <c r="F10" s="38"/>
      <c r="G10" s="38"/>
      <c r="H10" s="38"/>
      <c r="I10" s="38"/>
      <c r="J10" s="38"/>
      <c r="K10" s="38"/>
      <c r="L10" s="55"/>
      <c r="S10" s="38"/>
      <c r="T10" s="38"/>
      <c r="U10" s="38"/>
      <c r="V10" s="38"/>
      <c r="W10" s="38"/>
      <c r="X10" s="38"/>
      <c r="Y10" s="38"/>
      <c r="Z10" s="38"/>
      <c r="AA10" s="38"/>
      <c r="AB10" s="38"/>
      <c r="AC10" s="38"/>
      <c r="AD10" s="38"/>
      <c r="AE10" s="38"/>
    </row>
    <row r="11" s="2" customFormat="1" ht="16.5" customHeight="1">
      <c r="A11" s="38"/>
      <c r="B11" s="39"/>
      <c r="C11" s="38"/>
      <c r="D11" s="38"/>
      <c r="E11" s="67" t="s">
        <v>1396</v>
      </c>
      <c r="F11" s="38"/>
      <c r="G11" s="38"/>
      <c r="H11" s="38"/>
      <c r="I11" s="38"/>
      <c r="J11" s="38"/>
      <c r="K11" s="38"/>
      <c r="L11" s="55"/>
      <c r="S11" s="38"/>
      <c r="T11" s="38"/>
      <c r="U11" s="38"/>
      <c r="V11" s="38"/>
      <c r="W11" s="38"/>
      <c r="X11" s="38"/>
      <c r="Y11" s="38"/>
      <c r="Z11" s="38"/>
      <c r="AA11" s="38"/>
      <c r="AB11" s="38"/>
      <c r="AC11" s="38"/>
      <c r="AD11" s="38"/>
      <c r="AE11" s="38"/>
    </row>
    <row r="12" s="2" customFormat="1">
      <c r="A12" s="38"/>
      <c r="B12" s="39"/>
      <c r="C12" s="38"/>
      <c r="D12" s="38"/>
      <c r="E12" s="38"/>
      <c r="F12" s="38"/>
      <c r="G12" s="38"/>
      <c r="H12" s="38"/>
      <c r="I12" s="38"/>
      <c r="J12" s="38"/>
      <c r="K12" s="38"/>
      <c r="L12" s="55"/>
      <c r="S12" s="38"/>
      <c r="T12" s="38"/>
      <c r="U12" s="38"/>
      <c r="V12" s="38"/>
      <c r="W12" s="38"/>
      <c r="X12" s="38"/>
      <c r="Y12" s="38"/>
      <c r="Z12" s="38"/>
      <c r="AA12" s="38"/>
      <c r="AB12" s="38"/>
      <c r="AC12" s="38"/>
      <c r="AD12" s="38"/>
      <c r="AE12" s="38"/>
    </row>
    <row r="13" s="2" customFormat="1" ht="12" customHeight="1">
      <c r="A13" s="38"/>
      <c r="B13" s="39"/>
      <c r="C13" s="38"/>
      <c r="D13" s="32" t="s">
        <v>17</v>
      </c>
      <c r="E13" s="38"/>
      <c r="F13" s="27" t="s">
        <v>1</v>
      </c>
      <c r="G13" s="38"/>
      <c r="H13" s="38"/>
      <c r="I13" s="32" t="s">
        <v>18</v>
      </c>
      <c r="J13" s="27" t="s">
        <v>1</v>
      </c>
      <c r="K13" s="38"/>
      <c r="L13" s="55"/>
      <c r="S13" s="38"/>
      <c r="T13" s="38"/>
      <c r="U13" s="38"/>
      <c r="V13" s="38"/>
      <c r="W13" s="38"/>
      <c r="X13" s="38"/>
      <c r="Y13" s="38"/>
      <c r="Z13" s="38"/>
      <c r="AA13" s="38"/>
      <c r="AB13" s="38"/>
      <c r="AC13" s="38"/>
      <c r="AD13" s="38"/>
      <c r="AE13" s="38"/>
    </row>
    <row r="14" s="2" customFormat="1" ht="12" customHeight="1">
      <c r="A14" s="38"/>
      <c r="B14" s="39"/>
      <c r="C14" s="38"/>
      <c r="D14" s="32" t="s">
        <v>19</v>
      </c>
      <c r="E14" s="38"/>
      <c r="F14" s="27" t="s">
        <v>20</v>
      </c>
      <c r="G14" s="38"/>
      <c r="H14" s="38"/>
      <c r="I14" s="32" t="s">
        <v>21</v>
      </c>
      <c r="J14" s="69" t="str">
        <f>'Rekapitulace stavby'!AN8</f>
        <v>17. 12. 2018</v>
      </c>
      <c r="K14" s="38"/>
      <c r="L14" s="55"/>
      <c r="S14" s="38"/>
      <c r="T14" s="38"/>
      <c r="U14" s="38"/>
      <c r="V14" s="38"/>
      <c r="W14" s="38"/>
      <c r="X14" s="38"/>
      <c r="Y14" s="38"/>
      <c r="Z14" s="38"/>
      <c r="AA14" s="38"/>
      <c r="AB14" s="38"/>
      <c r="AC14" s="38"/>
      <c r="AD14" s="38"/>
      <c r="AE14" s="38"/>
    </row>
    <row r="15" s="2" customFormat="1" ht="10.8" customHeight="1">
      <c r="A15" s="38"/>
      <c r="B15" s="39"/>
      <c r="C15" s="38"/>
      <c r="D15" s="38"/>
      <c r="E15" s="38"/>
      <c r="F15" s="38"/>
      <c r="G15" s="38"/>
      <c r="H15" s="38"/>
      <c r="I15" s="38"/>
      <c r="J15" s="38"/>
      <c r="K15" s="38"/>
      <c r="L15" s="55"/>
      <c r="S15" s="38"/>
      <c r="T15" s="38"/>
      <c r="U15" s="38"/>
      <c r="V15" s="38"/>
      <c r="W15" s="38"/>
      <c r="X15" s="38"/>
      <c r="Y15" s="38"/>
      <c r="Z15" s="38"/>
      <c r="AA15" s="38"/>
      <c r="AB15" s="38"/>
      <c r="AC15" s="38"/>
      <c r="AD15" s="38"/>
      <c r="AE15" s="38"/>
    </row>
    <row r="16" s="2" customFormat="1" ht="12" customHeight="1">
      <c r="A16" s="38"/>
      <c r="B16" s="39"/>
      <c r="C16" s="38"/>
      <c r="D16" s="32" t="s">
        <v>23</v>
      </c>
      <c r="E16" s="38"/>
      <c r="F16" s="38"/>
      <c r="G16" s="38"/>
      <c r="H16" s="38"/>
      <c r="I16" s="32" t="s">
        <v>24</v>
      </c>
      <c r="J16" s="27" t="s">
        <v>25</v>
      </c>
      <c r="K16" s="38"/>
      <c r="L16" s="55"/>
      <c r="S16" s="38"/>
      <c r="T16" s="38"/>
      <c r="U16" s="38"/>
      <c r="V16" s="38"/>
      <c r="W16" s="38"/>
      <c r="X16" s="38"/>
      <c r="Y16" s="38"/>
      <c r="Z16" s="38"/>
      <c r="AA16" s="38"/>
      <c r="AB16" s="38"/>
      <c r="AC16" s="38"/>
      <c r="AD16" s="38"/>
      <c r="AE16" s="38"/>
    </row>
    <row r="17" s="2" customFormat="1" ht="18" customHeight="1">
      <c r="A17" s="38"/>
      <c r="B17" s="39"/>
      <c r="C17" s="38"/>
      <c r="D17" s="38"/>
      <c r="E17" s="27" t="s">
        <v>26</v>
      </c>
      <c r="F17" s="38"/>
      <c r="G17" s="38"/>
      <c r="H17" s="38"/>
      <c r="I17" s="32" t="s">
        <v>27</v>
      </c>
      <c r="J17" s="27" t="s">
        <v>28</v>
      </c>
      <c r="K17" s="38"/>
      <c r="L17" s="55"/>
      <c r="S17" s="38"/>
      <c r="T17" s="38"/>
      <c r="U17" s="38"/>
      <c r="V17" s="38"/>
      <c r="W17" s="38"/>
      <c r="X17" s="38"/>
      <c r="Y17" s="38"/>
      <c r="Z17" s="38"/>
      <c r="AA17" s="38"/>
      <c r="AB17" s="38"/>
      <c r="AC17" s="38"/>
      <c r="AD17" s="38"/>
      <c r="AE17" s="38"/>
    </row>
    <row r="18" s="2" customFormat="1" ht="6.96" customHeight="1">
      <c r="A18" s="38"/>
      <c r="B18" s="39"/>
      <c r="C18" s="38"/>
      <c r="D18" s="38"/>
      <c r="E18" s="38"/>
      <c r="F18" s="38"/>
      <c r="G18" s="38"/>
      <c r="H18" s="38"/>
      <c r="I18" s="38"/>
      <c r="J18" s="38"/>
      <c r="K18" s="38"/>
      <c r="L18" s="55"/>
      <c r="S18" s="38"/>
      <c r="T18" s="38"/>
      <c r="U18" s="38"/>
      <c r="V18" s="38"/>
      <c r="W18" s="38"/>
      <c r="X18" s="38"/>
      <c r="Y18" s="38"/>
      <c r="Z18" s="38"/>
      <c r="AA18" s="38"/>
      <c r="AB18" s="38"/>
      <c r="AC18" s="38"/>
      <c r="AD18" s="38"/>
      <c r="AE18" s="38"/>
    </row>
    <row r="19" s="2" customFormat="1" ht="12" customHeight="1">
      <c r="A19" s="38"/>
      <c r="B19" s="39"/>
      <c r="C19" s="38"/>
      <c r="D19" s="32" t="s">
        <v>29</v>
      </c>
      <c r="E19" s="38"/>
      <c r="F19" s="38"/>
      <c r="G19" s="38"/>
      <c r="H19" s="38"/>
      <c r="I19" s="32" t="s">
        <v>24</v>
      </c>
      <c r="J19" s="33" t="str">
        <f>'Rekapitulace stavby'!AN13</f>
        <v>Vyplň údaj</v>
      </c>
      <c r="K19" s="38"/>
      <c r="L19" s="55"/>
      <c r="S19" s="38"/>
      <c r="T19" s="38"/>
      <c r="U19" s="38"/>
      <c r="V19" s="38"/>
      <c r="W19" s="38"/>
      <c r="X19" s="38"/>
      <c r="Y19" s="38"/>
      <c r="Z19" s="38"/>
      <c r="AA19" s="38"/>
      <c r="AB19" s="38"/>
      <c r="AC19" s="38"/>
      <c r="AD19" s="38"/>
      <c r="AE19" s="38"/>
    </row>
    <row r="20" s="2" customFormat="1" ht="18" customHeight="1">
      <c r="A20" s="38"/>
      <c r="B20" s="39"/>
      <c r="C20" s="38"/>
      <c r="D20" s="38"/>
      <c r="E20" s="33" t="str">
        <f>'Rekapitulace stavby'!E14</f>
        <v>Vyplň údaj</v>
      </c>
      <c r="F20" s="27"/>
      <c r="G20" s="27"/>
      <c r="H20" s="27"/>
      <c r="I20" s="32" t="s">
        <v>27</v>
      </c>
      <c r="J20" s="33" t="str">
        <f>'Rekapitulace stavby'!AN14</f>
        <v>Vyplň údaj</v>
      </c>
      <c r="K20" s="38"/>
      <c r="L20" s="55"/>
      <c r="S20" s="38"/>
      <c r="T20" s="38"/>
      <c r="U20" s="38"/>
      <c r="V20" s="38"/>
      <c r="W20" s="38"/>
      <c r="X20" s="38"/>
      <c r="Y20" s="38"/>
      <c r="Z20" s="38"/>
      <c r="AA20" s="38"/>
      <c r="AB20" s="38"/>
      <c r="AC20" s="38"/>
      <c r="AD20" s="38"/>
      <c r="AE20" s="38"/>
    </row>
    <row r="21" s="2" customFormat="1" ht="6.96" customHeight="1">
      <c r="A21" s="38"/>
      <c r="B21" s="39"/>
      <c r="C21" s="38"/>
      <c r="D21" s="38"/>
      <c r="E21" s="38"/>
      <c r="F21" s="38"/>
      <c r="G21" s="38"/>
      <c r="H21" s="38"/>
      <c r="I21" s="38"/>
      <c r="J21" s="38"/>
      <c r="K21" s="38"/>
      <c r="L21" s="55"/>
      <c r="S21" s="38"/>
      <c r="T21" s="38"/>
      <c r="U21" s="38"/>
      <c r="V21" s="38"/>
      <c r="W21" s="38"/>
      <c r="X21" s="38"/>
      <c r="Y21" s="38"/>
      <c r="Z21" s="38"/>
      <c r="AA21" s="38"/>
      <c r="AB21" s="38"/>
      <c r="AC21" s="38"/>
      <c r="AD21" s="38"/>
      <c r="AE21" s="38"/>
    </row>
    <row r="22" s="2" customFormat="1" ht="12" customHeight="1">
      <c r="A22" s="38"/>
      <c r="B22" s="39"/>
      <c r="C22" s="38"/>
      <c r="D22" s="32" t="s">
        <v>31</v>
      </c>
      <c r="E22" s="38"/>
      <c r="F22" s="38"/>
      <c r="G22" s="38"/>
      <c r="H22" s="38"/>
      <c r="I22" s="32" t="s">
        <v>24</v>
      </c>
      <c r="J22" s="27" t="s">
        <v>32</v>
      </c>
      <c r="K22" s="38"/>
      <c r="L22" s="55"/>
      <c r="S22" s="38"/>
      <c r="T22" s="38"/>
      <c r="U22" s="38"/>
      <c r="V22" s="38"/>
      <c r="W22" s="38"/>
      <c r="X22" s="38"/>
      <c r="Y22" s="38"/>
      <c r="Z22" s="38"/>
      <c r="AA22" s="38"/>
      <c r="AB22" s="38"/>
      <c r="AC22" s="38"/>
      <c r="AD22" s="38"/>
      <c r="AE22" s="38"/>
    </row>
    <row r="23" s="2" customFormat="1" ht="18" customHeight="1">
      <c r="A23" s="38"/>
      <c r="B23" s="39"/>
      <c r="C23" s="38"/>
      <c r="D23" s="38"/>
      <c r="E23" s="27" t="s">
        <v>33</v>
      </c>
      <c r="F23" s="38"/>
      <c r="G23" s="38"/>
      <c r="H23" s="38"/>
      <c r="I23" s="32" t="s">
        <v>27</v>
      </c>
      <c r="J23" s="27" t="s">
        <v>34</v>
      </c>
      <c r="K23" s="38"/>
      <c r="L23" s="55"/>
      <c r="S23" s="38"/>
      <c r="T23" s="38"/>
      <c r="U23" s="38"/>
      <c r="V23" s="38"/>
      <c r="W23" s="38"/>
      <c r="X23" s="38"/>
      <c r="Y23" s="38"/>
      <c r="Z23" s="38"/>
      <c r="AA23" s="38"/>
      <c r="AB23" s="38"/>
      <c r="AC23" s="38"/>
      <c r="AD23" s="38"/>
      <c r="AE23" s="38"/>
    </row>
    <row r="24" s="2" customFormat="1" ht="6.96" customHeight="1">
      <c r="A24" s="38"/>
      <c r="B24" s="39"/>
      <c r="C24" s="38"/>
      <c r="D24" s="38"/>
      <c r="E24" s="38"/>
      <c r="F24" s="38"/>
      <c r="G24" s="38"/>
      <c r="H24" s="38"/>
      <c r="I24" s="38"/>
      <c r="J24" s="38"/>
      <c r="K24" s="38"/>
      <c r="L24" s="55"/>
      <c r="S24" s="38"/>
      <c r="T24" s="38"/>
      <c r="U24" s="38"/>
      <c r="V24" s="38"/>
      <c r="W24" s="38"/>
      <c r="X24" s="38"/>
      <c r="Y24" s="38"/>
      <c r="Z24" s="38"/>
      <c r="AA24" s="38"/>
      <c r="AB24" s="38"/>
      <c r="AC24" s="38"/>
      <c r="AD24" s="38"/>
      <c r="AE24" s="38"/>
    </row>
    <row r="25" s="2" customFormat="1" ht="12" customHeight="1">
      <c r="A25" s="38"/>
      <c r="B25" s="39"/>
      <c r="C25" s="38"/>
      <c r="D25" s="32" t="s">
        <v>36</v>
      </c>
      <c r="E25" s="38"/>
      <c r="F25" s="38"/>
      <c r="G25" s="38"/>
      <c r="H25" s="38"/>
      <c r="I25" s="32" t="s">
        <v>24</v>
      </c>
      <c r="J25" s="27" t="str">
        <f>IF('Rekapitulace stavby'!AN19="","",'Rekapitulace stavby'!AN19)</f>
        <v/>
      </c>
      <c r="K25" s="38"/>
      <c r="L25" s="55"/>
      <c r="S25" s="38"/>
      <c r="T25" s="38"/>
      <c r="U25" s="38"/>
      <c r="V25" s="38"/>
      <c r="W25" s="38"/>
      <c r="X25" s="38"/>
      <c r="Y25" s="38"/>
      <c r="Z25" s="38"/>
      <c r="AA25" s="38"/>
      <c r="AB25" s="38"/>
      <c r="AC25" s="38"/>
      <c r="AD25" s="38"/>
      <c r="AE25" s="38"/>
    </row>
    <row r="26" s="2" customFormat="1" ht="18" customHeight="1">
      <c r="A26" s="38"/>
      <c r="B26" s="39"/>
      <c r="C26" s="38"/>
      <c r="D26" s="38"/>
      <c r="E26" s="27" t="str">
        <f>IF('Rekapitulace stavby'!E20="","",'Rekapitulace stavby'!E20)</f>
        <v xml:space="preserve"> </v>
      </c>
      <c r="F26" s="38"/>
      <c r="G26" s="38"/>
      <c r="H26" s="38"/>
      <c r="I26" s="32" t="s">
        <v>27</v>
      </c>
      <c r="J26" s="27" t="str">
        <f>IF('Rekapitulace stavby'!AN20="","",'Rekapitulace stavby'!AN20)</f>
        <v/>
      </c>
      <c r="K26" s="38"/>
      <c r="L26" s="55"/>
      <c r="S26" s="38"/>
      <c r="T26" s="38"/>
      <c r="U26" s="38"/>
      <c r="V26" s="38"/>
      <c r="W26" s="38"/>
      <c r="X26" s="38"/>
      <c r="Y26" s="38"/>
      <c r="Z26" s="38"/>
      <c r="AA26" s="38"/>
      <c r="AB26" s="38"/>
      <c r="AC26" s="38"/>
      <c r="AD26" s="38"/>
      <c r="AE26" s="38"/>
    </row>
    <row r="27" s="2" customFormat="1" ht="6.96" customHeight="1">
      <c r="A27" s="38"/>
      <c r="B27" s="39"/>
      <c r="C27" s="38"/>
      <c r="D27" s="38"/>
      <c r="E27" s="38"/>
      <c r="F27" s="38"/>
      <c r="G27" s="38"/>
      <c r="H27" s="38"/>
      <c r="I27" s="38"/>
      <c r="J27" s="38"/>
      <c r="K27" s="38"/>
      <c r="L27" s="55"/>
      <c r="S27" s="38"/>
      <c r="T27" s="38"/>
      <c r="U27" s="38"/>
      <c r="V27" s="38"/>
      <c r="W27" s="38"/>
      <c r="X27" s="38"/>
      <c r="Y27" s="38"/>
      <c r="Z27" s="38"/>
      <c r="AA27" s="38"/>
      <c r="AB27" s="38"/>
      <c r="AC27" s="38"/>
      <c r="AD27" s="38"/>
      <c r="AE27" s="38"/>
    </row>
    <row r="28" s="2" customFormat="1" ht="12" customHeight="1">
      <c r="A28" s="38"/>
      <c r="B28" s="39"/>
      <c r="C28" s="38"/>
      <c r="D28" s="32" t="s">
        <v>37</v>
      </c>
      <c r="E28" s="38"/>
      <c r="F28" s="38"/>
      <c r="G28" s="38"/>
      <c r="H28" s="38"/>
      <c r="I28" s="38"/>
      <c r="J28" s="38"/>
      <c r="K28" s="38"/>
      <c r="L28" s="55"/>
      <c r="S28" s="38"/>
      <c r="T28" s="38"/>
      <c r="U28" s="38"/>
      <c r="V28" s="38"/>
      <c r="W28" s="38"/>
      <c r="X28" s="38"/>
      <c r="Y28" s="38"/>
      <c r="Z28" s="38"/>
      <c r="AA28" s="38"/>
      <c r="AB28" s="38"/>
      <c r="AC28" s="38"/>
      <c r="AD28" s="38"/>
      <c r="AE28" s="38"/>
    </row>
    <row r="29" s="8" customFormat="1" ht="16.5" customHeight="1">
      <c r="A29" s="130"/>
      <c r="B29" s="131"/>
      <c r="C29" s="130"/>
      <c r="D29" s="130"/>
      <c r="E29" s="36" t="s">
        <v>1</v>
      </c>
      <c r="F29" s="36"/>
      <c r="G29" s="36"/>
      <c r="H29" s="36"/>
      <c r="I29" s="130"/>
      <c r="J29" s="130"/>
      <c r="K29" s="130"/>
      <c r="L29" s="132"/>
      <c r="S29" s="130"/>
      <c r="T29" s="130"/>
      <c r="U29" s="130"/>
      <c r="V29" s="130"/>
      <c r="W29" s="130"/>
      <c r="X29" s="130"/>
      <c r="Y29" s="130"/>
      <c r="Z29" s="130"/>
      <c r="AA29" s="130"/>
      <c r="AB29" s="130"/>
      <c r="AC29" s="130"/>
      <c r="AD29" s="130"/>
      <c r="AE29" s="130"/>
    </row>
    <row r="30" s="2" customFormat="1" ht="6.96" customHeight="1">
      <c r="A30" s="38"/>
      <c r="B30" s="39"/>
      <c r="C30" s="38"/>
      <c r="D30" s="38"/>
      <c r="E30" s="38"/>
      <c r="F30" s="38"/>
      <c r="G30" s="38"/>
      <c r="H30" s="38"/>
      <c r="I30" s="38"/>
      <c r="J30" s="38"/>
      <c r="K30" s="38"/>
      <c r="L30" s="55"/>
      <c r="S30" s="38"/>
      <c r="T30" s="38"/>
      <c r="U30" s="38"/>
      <c r="V30" s="38"/>
      <c r="W30" s="38"/>
      <c r="X30" s="38"/>
      <c r="Y30" s="38"/>
      <c r="Z30" s="38"/>
      <c r="AA30" s="38"/>
      <c r="AB30" s="38"/>
      <c r="AC30" s="38"/>
      <c r="AD30" s="38"/>
      <c r="AE30" s="38"/>
    </row>
    <row r="31" s="2" customFormat="1" ht="6.96" customHeight="1">
      <c r="A31" s="38"/>
      <c r="B31" s="39"/>
      <c r="C31" s="38"/>
      <c r="D31" s="90"/>
      <c r="E31" s="90"/>
      <c r="F31" s="90"/>
      <c r="G31" s="90"/>
      <c r="H31" s="90"/>
      <c r="I31" s="90"/>
      <c r="J31" s="90"/>
      <c r="K31" s="90"/>
      <c r="L31" s="55"/>
      <c r="S31" s="38"/>
      <c r="T31" s="38"/>
      <c r="U31" s="38"/>
      <c r="V31" s="38"/>
      <c r="W31" s="38"/>
      <c r="X31" s="38"/>
      <c r="Y31" s="38"/>
      <c r="Z31" s="38"/>
      <c r="AA31" s="38"/>
      <c r="AB31" s="38"/>
      <c r="AC31" s="38"/>
      <c r="AD31" s="38"/>
      <c r="AE31" s="38"/>
    </row>
    <row r="32" s="2" customFormat="1" ht="25.44" customHeight="1">
      <c r="A32" s="38"/>
      <c r="B32" s="39"/>
      <c r="C32" s="38"/>
      <c r="D32" s="133" t="s">
        <v>39</v>
      </c>
      <c r="E32" s="38"/>
      <c r="F32" s="38"/>
      <c r="G32" s="38"/>
      <c r="H32" s="38"/>
      <c r="I32" s="38"/>
      <c r="J32" s="96">
        <f>ROUND(J122, 2)</f>
        <v>0</v>
      </c>
      <c r="K32" s="38"/>
      <c r="L32" s="55"/>
      <c r="S32" s="38"/>
      <c r="T32" s="38"/>
      <c r="U32" s="38"/>
      <c r="V32" s="38"/>
      <c r="W32" s="38"/>
      <c r="X32" s="38"/>
      <c r="Y32" s="38"/>
      <c r="Z32" s="38"/>
      <c r="AA32" s="38"/>
      <c r="AB32" s="38"/>
      <c r="AC32" s="38"/>
      <c r="AD32" s="38"/>
      <c r="AE32" s="38"/>
    </row>
    <row r="33" s="2" customFormat="1" ht="6.96" customHeight="1">
      <c r="A33" s="38"/>
      <c r="B33" s="39"/>
      <c r="C33" s="38"/>
      <c r="D33" s="90"/>
      <c r="E33" s="90"/>
      <c r="F33" s="90"/>
      <c r="G33" s="90"/>
      <c r="H33" s="90"/>
      <c r="I33" s="90"/>
      <c r="J33" s="90"/>
      <c r="K33" s="90"/>
      <c r="L33" s="55"/>
      <c r="S33" s="38"/>
      <c r="T33" s="38"/>
      <c r="U33" s="38"/>
      <c r="V33" s="38"/>
      <c r="W33" s="38"/>
      <c r="X33" s="38"/>
      <c r="Y33" s="38"/>
      <c r="Z33" s="38"/>
      <c r="AA33" s="38"/>
      <c r="AB33" s="38"/>
      <c r="AC33" s="38"/>
      <c r="AD33" s="38"/>
      <c r="AE33" s="38"/>
    </row>
    <row r="34" s="2" customFormat="1" ht="14.4" customHeight="1">
      <c r="A34" s="38"/>
      <c r="B34" s="39"/>
      <c r="C34" s="38"/>
      <c r="D34" s="38"/>
      <c r="E34" s="38"/>
      <c r="F34" s="43" t="s">
        <v>41</v>
      </c>
      <c r="G34" s="38"/>
      <c r="H34" s="38"/>
      <c r="I34" s="43" t="s">
        <v>40</v>
      </c>
      <c r="J34" s="43" t="s">
        <v>42</v>
      </c>
      <c r="K34" s="38"/>
      <c r="L34" s="55"/>
      <c r="S34" s="38"/>
      <c r="T34" s="38"/>
      <c r="U34" s="38"/>
      <c r="V34" s="38"/>
      <c r="W34" s="38"/>
      <c r="X34" s="38"/>
      <c r="Y34" s="38"/>
      <c r="Z34" s="38"/>
      <c r="AA34" s="38"/>
      <c r="AB34" s="38"/>
      <c r="AC34" s="38"/>
      <c r="AD34" s="38"/>
      <c r="AE34" s="38"/>
    </row>
    <row r="35" s="2" customFormat="1" ht="14.4" customHeight="1">
      <c r="A35" s="38"/>
      <c r="B35" s="39"/>
      <c r="C35" s="38"/>
      <c r="D35" s="134" t="s">
        <v>43</v>
      </c>
      <c r="E35" s="32" t="s">
        <v>44</v>
      </c>
      <c r="F35" s="135">
        <f>ROUND((SUM(BE122:BE158)),  2)</f>
        <v>0</v>
      </c>
      <c r="G35" s="38"/>
      <c r="H35" s="38"/>
      <c r="I35" s="136">
        <v>0.20999999999999999</v>
      </c>
      <c r="J35" s="135">
        <f>ROUND(((SUM(BE122:BE158))*I35),  2)</f>
        <v>0</v>
      </c>
      <c r="K35" s="38"/>
      <c r="L35" s="55"/>
      <c r="S35" s="38"/>
      <c r="T35" s="38"/>
      <c r="U35" s="38"/>
      <c r="V35" s="38"/>
      <c r="W35" s="38"/>
      <c r="X35" s="38"/>
      <c r="Y35" s="38"/>
      <c r="Z35" s="38"/>
      <c r="AA35" s="38"/>
      <c r="AB35" s="38"/>
      <c r="AC35" s="38"/>
      <c r="AD35" s="38"/>
      <c r="AE35" s="38"/>
    </row>
    <row r="36" s="2" customFormat="1" ht="14.4" customHeight="1">
      <c r="A36" s="38"/>
      <c r="B36" s="39"/>
      <c r="C36" s="38"/>
      <c r="D36" s="38"/>
      <c r="E36" s="32" t="s">
        <v>45</v>
      </c>
      <c r="F36" s="135">
        <f>ROUND((SUM(BF122:BF158)),  2)</f>
        <v>0</v>
      </c>
      <c r="G36" s="38"/>
      <c r="H36" s="38"/>
      <c r="I36" s="136">
        <v>0.14999999999999999</v>
      </c>
      <c r="J36" s="135">
        <f>ROUND(((SUM(BF122:BF158))*I36),  2)</f>
        <v>0</v>
      </c>
      <c r="K36" s="38"/>
      <c r="L36" s="55"/>
      <c r="S36" s="38"/>
      <c r="T36" s="38"/>
      <c r="U36" s="38"/>
      <c r="V36" s="38"/>
      <c r="W36" s="38"/>
      <c r="X36" s="38"/>
      <c r="Y36" s="38"/>
      <c r="Z36" s="38"/>
      <c r="AA36" s="38"/>
      <c r="AB36" s="38"/>
      <c r="AC36" s="38"/>
      <c r="AD36" s="38"/>
      <c r="AE36" s="38"/>
    </row>
    <row r="37" hidden="1" s="2" customFormat="1" ht="14.4" customHeight="1">
      <c r="A37" s="38"/>
      <c r="B37" s="39"/>
      <c r="C37" s="38"/>
      <c r="D37" s="38"/>
      <c r="E37" s="32" t="s">
        <v>46</v>
      </c>
      <c r="F37" s="135">
        <f>ROUND((SUM(BG122:BG158)),  2)</f>
        <v>0</v>
      </c>
      <c r="G37" s="38"/>
      <c r="H37" s="38"/>
      <c r="I37" s="136">
        <v>0.20999999999999999</v>
      </c>
      <c r="J37" s="135">
        <f>0</f>
        <v>0</v>
      </c>
      <c r="K37" s="38"/>
      <c r="L37" s="55"/>
      <c r="S37" s="38"/>
      <c r="T37" s="38"/>
      <c r="U37" s="38"/>
      <c r="V37" s="38"/>
      <c r="W37" s="38"/>
      <c r="X37" s="38"/>
      <c r="Y37" s="38"/>
      <c r="Z37" s="38"/>
      <c r="AA37" s="38"/>
      <c r="AB37" s="38"/>
      <c r="AC37" s="38"/>
      <c r="AD37" s="38"/>
      <c r="AE37" s="38"/>
    </row>
    <row r="38" hidden="1" s="2" customFormat="1" ht="14.4" customHeight="1">
      <c r="A38" s="38"/>
      <c r="B38" s="39"/>
      <c r="C38" s="38"/>
      <c r="D38" s="38"/>
      <c r="E38" s="32" t="s">
        <v>47</v>
      </c>
      <c r="F38" s="135">
        <f>ROUND((SUM(BH122:BH158)),  2)</f>
        <v>0</v>
      </c>
      <c r="G38" s="38"/>
      <c r="H38" s="38"/>
      <c r="I38" s="136">
        <v>0.14999999999999999</v>
      </c>
      <c r="J38" s="135">
        <f>0</f>
        <v>0</v>
      </c>
      <c r="K38" s="38"/>
      <c r="L38" s="55"/>
      <c r="S38" s="38"/>
      <c r="T38" s="38"/>
      <c r="U38" s="38"/>
      <c r="V38" s="38"/>
      <c r="W38" s="38"/>
      <c r="X38" s="38"/>
      <c r="Y38" s="38"/>
      <c r="Z38" s="38"/>
      <c r="AA38" s="38"/>
      <c r="AB38" s="38"/>
      <c r="AC38" s="38"/>
      <c r="AD38" s="38"/>
      <c r="AE38" s="38"/>
    </row>
    <row r="39" hidden="1" s="2" customFormat="1" ht="14.4" customHeight="1">
      <c r="A39" s="38"/>
      <c r="B39" s="39"/>
      <c r="C39" s="38"/>
      <c r="D39" s="38"/>
      <c r="E39" s="32" t="s">
        <v>48</v>
      </c>
      <c r="F39" s="135">
        <f>ROUND((SUM(BI122:BI158)),  2)</f>
        <v>0</v>
      </c>
      <c r="G39" s="38"/>
      <c r="H39" s="38"/>
      <c r="I39" s="136">
        <v>0</v>
      </c>
      <c r="J39" s="135">
        <f>0</f>
        <v>0</v>
      </c>
      <c r="K39" s="38"/>
      <c r="L39" s="55"/>
      <c r="S39" s="38"/>
      <c r="T39" s="38"/>
      <c r="U39" s="38"/>
      <c r="V39" s="38"/>
      <c r="W39" s="38"/>
      <c r="X39" s="38"/>
      <c r="Y39" s="38"/>
      <c r="Z39" s="38"/>
      <c r="AA39" s="38"/>
      <c r="AB39" s="38"/>
      <c r="AC39" s="38"/>
      <c r="AD39" s="38"/>
      <c r="AE39" s="38"/>
    </row>
    <row r="40" s="2" customFormat="1" ht="6.96" customHeight="1">
      <c r="A40" s="38"/>
      <c r="B40" s="39"/>
      <c r="C40" s="38"/>
      <c r="D40" s="38"/>
      <c r="E40" s="38"/>
      <c r="F40" s="38"/>
      <c r="G40" s="38"/>
      <c r="H40" s="38"/>
      <c r="I40" s="38"/>
      <c r="J40" s="38"/>
      <c r="K40" s="38"/>
      <c r="L40" s="55"/>
      <c r="S40" s="38"/>
      <c r="T40" s="38"/>
      <c r="U40" s="38"/>
      <c r="V40" s="38"/>
      <c r="W40" s="38"/>
      <c r="X40" s="38"/>
      <c r="Y40" s="38"/>
      <c r="Z40" s="38"/>
      <c r="AA40" s="38"/>
      <c r="AB40" s="38"/>
      <c r="AC40" s="38"/>
      <c r="AD40" s="38"/>
      <c r="AE40" s="38"/>
    </row>
    <row r="41" s="2" customFormat="1" ht="25.44" customHeight="1">
      <c r="A41" s="38"/>
      <c r="B41" s="39"/>
      <c r="C41" s="137"/>
      <c r="D41" s="138" t="s">
        <v>49</v>
      </c>
      <c r="E41" s="81"/>
      <c r="F41" s="81"/>
      <c r="G41" s="139" t="s">
        <v>50</v>
      </c>
      <c r="H41" s="140" t="s">
        <v>51</v>
      </c>
      <c r="I41" s="81"/>
      <c r="J41" s="141">
        <f>SUM(J32:J39)</f>
        <v>0</v>
      </c>
      <c r="K41" s="142"/>
      <c r="L41" s="55"/>
      <c r="S41" s="38"/>
      <c r="T41" s="38"/>
      <c r="U41" s="38"/>
      <c r="V41" s="38"/>
      <c r="W41" s="38"/>
      <c r="X41" s="38"/>
      <c r="Y41" s="38"/>
      <c r="Z41" s="38"/>
      <c r="AA41" s="38"/>
      <c r="AB41" s="38"/>
      <c r="AC41" s="38"/>
      <c r="AD41" s="38"/>
      <c r="AE41" s="38"/>
    </row>
    <row r="42" s="2" customFormat="1" ht="14.4" customHeight="1">
      <c r="A42" s="38"/>
      <c r="B42" s="39"/>
      <c r="C42" s="38"/>
      <c r="D42" s="38"/>
      <c r="E42" s="38"/>
      <c r="F42" s="38"/>
      <c r="G42" s="38"/>
      <c r="H42" s="38"/>
      <c r="I42" s="38"/>
      <c r="J42" s="38"/>
      <c r="K42" s="38"/>
      <c r="L42" s="55"/>
      <c r="S42" s="38"/>
      <c r="T42" s="38"/>
      <c r="U42" s="38"/>
      <c r="V42" s="38"/>
      <c r="W42" s="38"/>
      <c r="X42" s="38"/>
      <c r="Y42" s="38"/>
      <c r="Z42" s="38"/>
      <c r="AA42" s="38"/>
      <c r="AB42" s="38"/>
      <c r="AC42" s="38"/>
      <c r="AD42" s="38"/>
      <c r="AE42" s="38"/>
    </row>
    <row r="43" s="1" customFormat="1" ht="14.4" customHeight="1">
      <c r="B43" s="22"/>
      <c r="L43" s="22"/>
    </row>
    <row r="44" s="1" customFormat="1" ht="14.4" customHeight="1">
      <c r="B44" s="22"/>
      <c r="L44" s="22"/>
    </row>
    <row r="45" s="1" customFormat="1" ht="14.4" customHeight="1">
      <c r="B45" s="22"/>
      <c r="L45" s="22"/>
    </row>
    <row r="46" s="1" customFormat="1" ht="14.4" customHeight="1">
      <c r="B46" s="22"/>
      <c r="L46" s="22"/>
    </row>
    <row r="47" s="1" customFormat="1" ht="14.4" customHeight="1">
      <c r="B47" s="22"/>
      <c r="L47" s="22"/>
    </row>
    <row r="48" s="1" customFormat="1" ht="14.4" customHeight="1">
      <c r="B48" s="22"/>
      <c r="L48" s="22"/>
    </row>
    <row r="49" s="1" customFormat="1" ht="14.4" customHeight="1">
      <c r="B49" s="22"/>
      <c r="L49" s="22"/>
    </row>
    <row r="50" s="2" customFormat="1" ht="14.4" customHeight="1">
      <c r="B50" s="55"/>
      <c r="D50" s="56" t="s">
        <v>52</v>
      </c>
      <c r="E50" s="57"/>
      <c r="F50" s="57"/>
      <c r="G50" s="56" t="s">
        <v>53</v>
      </c>
      <c r="H50" s="57"/>
      <c r="I50" s="57"/>
      <c r="J50" s="57"/>
      <c r="K50" s="57"/>
      <c r="L50" s="55"/>
    </row>
    <row r="51">
      <c r="B51" s="22"/>
      <c r="L51" s="22"/>
    </row>
    <row r="52">
      <c r="B52" s="22"/>
      <c r="L52" s="22"/>
    </row>
    <row r="53">
      <c r="B53" s="22"/>
      <c r="L53" s="22"/>
    </row>
    <row r="54">
      <c r="B54" s="22"/>
      <c r="L54" s="22"/>
    </row>
    <row r="55">
      <c r="B55" s="22"/>
      <c r="L55" s="22"/>
    </row>
    <row r="56">
      <c r="B56" s="22"/>
      <c r="L56" s="22"/>
    </row>
    <row r="57">
      <c r="B57" s="22"/>
      <c r="L57" s="22"/>
    </row>
    <row r="58">
      <c r="B58" s="22"/>
      <c r="L58" s="22"/>
    </row>
    <row r="59">
      <c r="B59" s="22"/>
      <c r="L59" s="22"/>
    </row>
    <row r="60">
      <c r="B60" s="22"/>
      <c r="L60" s="22"/>
    </row>
    <row r="61" s="2" customFormat="1">
      <c r="A61" s="38"/>
      <c r="B61" s="39"/>
      <c r="C61" s="38"/>
      <c r="D61" s="58" t="s">
        <v>54</v>
      </c>
      <c r="E61" s="41"/>
      <c r="F61" s="143" t="s">
        <v>55</v>
      </c>
      <c r="G61" s="58" t="s">
        <v>54</v>
      </c>
      <c r="H61" s="41"/>
      <c r="I61" s="41"/>
      <c r="J61" s="144" t="s">
        <v>55</v>
      </c>
      <c r="K61" s="41"/>
      <c r="L61" s="55"/>
      <c r="S61" s="38"/>
      <c r="T61" s="38"/>
      <c r="U61" s="38"/>
      <c r="V61" s="38"/>
      <c r="W61" s="38"/>
      <c r="X61" s="38"/>
      <c r="Y61" s="38"/>
      <c r="Z61" s="38"/>
      <c r="AA61" s="38"/>
      <c r="AB61" s="38"/>
      <c r="AC61" s="38"/>
      <c r="AD61" s="38"/>
      <c r="AE61" s="38"/>
    </row>
    <row r="62">
      <c r="B62" s="22"/>
      <c r="L62" s="22"/>
    </row>
    <row r="63">
      <c r="B63" s="22"/>
      <c r="L63" s="22"/>
    </row>
    <row r="64">
      <c r="B64" s="22"/>
      <c r="L64" s="22"/>
    </row>
    <row r="65" s="2" customFormat="1">
      <c r="A65" s="38"/>
      <c r="B65" s="39"/>
      <c r="C65" s="38"/>
      <c r="D65" s="56" t="s">
        <v>56</v>
      </c>
      <c r="E65" s="59"/>
      <c r="F65" s="59"/>
      <c r="G65" s="56" t="s">
        <v>57</v>
      </c>
      <c r="H65" s="59"/>
      <c r="I65" s="59"/>
      <c r="J65" s="59"/>
      <c r="K65" s="59"/>
      <c r="L65" s="55"/>
      <c r="S65" s="38"/>
      <c r="T65" s="38"/>
      <c r="U65" s="38"/>
      <c r="V65" s="38"/>
      <c r="W65" s="38"/>
      <c r="X65" s="38"/>
      <c r="Y65" s="38"/>
      <c r="Z65" s="38"/>
      <c r="AA65" s="38"/>
      <c r="AB65" s="38"/>
      <c r="AC65" s="38"/>
      <c r="AD65" s="38"/>
      <c r="AE65" s="38"/>
    </row>
    <row r="66">
      <c r="B66" s="22"/>
      <c r="L66" s="22"/>
    </row>
    <row r="67">
      <c r="B67" s="22"/>
      <c r="L67" s="22"/>
    </row>
    <row r="68">
      <c r="B68" s="22"/>
      <c r="L68" s="22"/>
    </row>
    <row r="69">
      <c r="B69" s="22"/>
      <c r="L69" s="22"/>
    </row>
    <row r="70">
      <c r="B70" s="22"/>
      <c r="L70" s="22"/>
    </row>
    <row r="71">
      <c r="B71" s="22"/>
      <c r="L71" s="22"/>
    </row>
    <row r="72">
      <c r="B72" s="22"/>
      <c r="L72" s="22"/>
    </row>
    <row r="73">
      <c r="B73" s="22"/>
      <c r="L73" s="22"/>
    </row>
    <row r="74">
      <c r="B74" s="22"/>
      <c r="L74" s="22"/>
    </row>
    <row r="75">
      <c r="B75" s="22"/>
      <c r="L75" s="22"/>
    </row>
    <row r="76" s="2" customFormat="1">
      <c r="A76" s="38"/>
      <c r="B76" s="39"/>
      <c r="C76" s="38"/>
      <c r="D76" s="58" t="s">
        <v>54</v>
      </c>
      <c r="E76" s="41"/>
      <c r="F76" s="143" t="s">
        <v>55</v>
      </c>
      <c r="G76" s="58" t="s">
        <v>54</v>
      </c>
      <c r="H76" s="41"/>
      <c r="I76" s="41"/>
      <c r="J76" s="144" t="s">
        <v>55</v>
      </c>
      <c r="K76" s="41"/>
      <c r="L76" s="55"/>
      <c r="S76" s="38"/>
      <c r="T76" s="38"/>
      <c r="U76" s="38"/>
      <c r="V76" s="38"/>
      <c r="W76" s="38"/>
      <c r="X76" s="38"/>
      <c r="Y76" s="38"/>
      <c r="Z76" s="38"/>
      <c r="AA76" s="38"/>
      <c r="AB76" s="38"/>
      <c r="AC76" s="38"/>
      <c r="AD76" s="38"/>
      <c r="AE76" s="38"/>
    </row>
    <row r="77" s="2" customFormat="1" ht="14.4" customHeight="1">
      <c r="A77" s="38"/>
      <c r="B77" s="60"/>
      <c r="C77" s="61"/>
      <c r="D77" s="61"/>
      <c r="E77" s="61"/>
      <c r="F77" s="61"/>
      <c r="G77" s="61"/>
      <c r="H77" s="61"/>
      <c r="I77" s="61"/>
      <c r="J77" s="61"/>
      <c r="K77" s="61"/>
      <c r="L77" s="55"/>
      <c r="S77" s="38"/>
      <c r="T77" s="38"/>
      <c r="U77" s="38"/>
      <c r="V77" s="38"/>
      <c r="W77" s="38"/>
      <c r="X77" s="38"/>
      <c r="Y77" s="38"/>
      <c r="Z77" s="38"/>
      <c r="AA77" s="38"/>
      <c r="AB77" s="38"/>
      <c r="AC77" s="38"/>
      <c r="AD77" s="38"/>
      <c r="AE77" s="38"/>
    </row>
    <row r="81" s="2" customFormat="1" ht="6.96" customHeight="1">
      <c r="A81" s="38"/>
      <c r="B81" s="62"/>
      <c r="C81" s="63"/>
      <c r="D81" s="63"/>
      <c r="E81" s="63"/>
      <c r="F81" s="63"/>
      <c r="G81" s="63"/>
      <c r="H81" s="63"/>
      <c r="I81" s="63"/>
      <c r="J81" s="63"/>
      <c r="K81" s="63"/>
      <c r="L81" s="55"/>
      <c r="S81" s="38"/>
      <c r="T81" s="38"/>
      <c r="U81" s="38"/>
      <c r="V81" s="38"/>
      <c r="W81" s="38"/>
      <c r="X81" s="38"/>
      <c r="Y81" s="38"/>
      <c r="Z81" s="38"/>
      <c r="AA81" s="38"/>
      <c r="AB81" s="38"/>
      <c r="AC81" s="38"/>
      <c r="AD81" s="38"/>
      <c r="AE81" s="38"/>
    </row>
    <row r="82" s="2" customFormat="1" ht="24.96" customHeight="1">
      <c r="A82" s="38"/>
      <c r="B82" s="39"/>
      <c r="C82" s="23" t="s">
        <v>176</v>
      </c>
      <c r="D82" s="38"/>
      <c r="E82" s="38"/>
      <c r="F82" s="38"/>
      <c r="G82" s="38"/>
      <c r="H82" s="38"/>
      <c r="I82" s="38"/>
      <c r="J82" s="38"/>
      <c r="K82" s="38"/>
      <c r="L82" s="55"/>
      <c r="S82" s="38"/>
      <c r="T82" s="38"/>
      <c r="U82" s="38"/>
      <c r="V82" s="38"/>
      <c r="W82" s="38"/>
      <c r="X82" s="38"/>
      <c r="Y82" s="38"/>
      <c r="Z82" s="38"/>
      <c r="AA82" s="38"/>
      <c r="AB82" s="38"/>
      <c r="AC82" s="38"/>
      <c r="AD82" s="38"/>
      <c r="AE82" s="38"/>
    </row>
    <row r="83" s="2" customFormat="1" ht="6.96" customHeight="1">
      <c r="A83" s="38"/>
      <c r="B83" s="39"/>
      <c r="C83" s="38"/>
      <c r="D83" s="38"/>
      <c r="E83" s="38"/>
      <c r="F83" s="38"/>
      <c r="G83" s="38"/>
      <c r="H83" s="38"/>
      <c r="I83" s="38"/>
      <c r="J83" s="38"/>
      <c r="K83" s="38"/>
      <c r="L83" s="55"/>
      <c r="S83" s="38"/>
      <c r="T83" s="38"/>
      <c r="U83" s="38"/>
      <c r="V83" s="38"/>
      <c r="W83" s="38"/>
      <c r="X83" s="38"/>
      <c r="Y83" s="38"/>
      <c r="Z83" s="38"/>
      <c r="AA83" s="38"/>
      <c r="AB83" s="38"/>
      <c r="AC83" s="38"/>
      <c r="AD83" s="38"/>
      <c r="AE83" s="38"/>
    </row>
    <row r="84" s="2" customFormat="1" ht="12" customHeight="1">
      <c r="A84" s="38"/>
      <c r="B84" s="39"/>
      <c r="C84" s="32" t="s">
        <v>15</v>
      </c>
      <c r="D84" s="38"/>
      <c r="E84" s="38"/>
      <c r="F84" s="38"/>
      <c r="G84" s="38"/>
      <c r="H84" s="38"/>
      <c r="I84" s="38"/>
      <c r="J84" s="38"/>
      <c r="K84" s="38"/>
      <c r="L84" s="55"/>
      <c r="S84" s="38"/>
      <c r="T84" s="38"/>
      <c r="U84" s="38"/>
      <c r="V84" s="38"/>
      <c r="W84" s="38"/>
      <c r="X84" s="38"/>
      <c r="Y84" s="38"/>
      <c r="Z84" s="38"/>
      <c r="AA84" s="38"/>
      <c r="AB84" s="38"/>
      <c r="AC84" s="38"/>
      <c r="AD84" s="38"/>
      <c r="AE84" s="38"/>
    </row>
    <row r="85" s="2" customFormat="1" ht="16.5" customHeight="1">
      <c r="A85" s="38"/>
      <c r="B85" s="39"/>
      <c r="C85" s="38"/>
      <c r="D85" s="38"/>
      <c r="E85" s="129" t="str">
        <f>E7</f>
        <v>SN Žireč</v>
      </c>
      <c r="F85" s="32"/>
      <c r="G85" s="32"/>
      <c r="H85" s="32"/>
      <c r="I85" s="38"/>
      <c r="J85" s="38"/>
      <c r="K85" s="38"/>
      <c r="L85" s="55"/>
      <c r="S85" s="38"/>
      <c r="T85" s="38"/>
      <c r="U85" s="38"/>
      <c r="V85" s="38"/>
      <c r="W85" s="38"/>
      <c r="X85" s="38"/>
      <c r="Y85" s="38"/>
      <c r="Z85" s="38"/>
      <c r="AA85" s="38"/>
      <c r="AB85" s="38"/>
      <c r="AC85" s="38"/>
      <c r="AD85" s="38"/>
      <c r="AE85" s="38"/>
    </row>
    <row r="86" s="1" customFormat="1" ht="12" customHeight="1">
      <c r="B86" s="22"/>
      <c r="C86" s="32" t="s">
        <v>171</v>
      </c>
      <c r="L86" s="22"/>
    </row>
    <row r="87" s="2" customFormat="1" ht="16.5" customHeight="1">
      <c r="A87" s="38"/>
      <c r="B87" s="39"/>
      <c r="C87" s="38"/>
      <c r="D87" s="38"/>
      <c r="E87" s="129" t="s">
        <v>1395</v>
      </c>
      <c r="F87" s="38"/>
      <c r="G87" s="38"/>
      <c r="H87" s="38"/>
      <c r="I87" s="38"/>
      <c r="J87" s="38"/>
      <c r="K87" s="38"/>
      <c r="L87" s="55"/>
      <c r="S87" s="38"/>
      <c r="T87" s="38"/>
      <c r="U87" s="38"/>
      <c r="V87" s="38"/>
      <c r="W87" s="38"/>
      <c r="X87" s="38"/>
      <c r="Y87" s="38"/>
      <c r="Z87" s="38"/>
      <c r="AA87" s="38"/>
      <c r="AB87" s="38"/>
      <c r="AC87" s="38"/>
      <c r="AD87" s="38"/>
      <c r="AE87" s="38"/>
    </row>
    <row r="88" s="2" customFormat="1" ht="12" customHeight="1">
      <c r="A88" s="38"/>
      <c r="B88" s="39"/>
      <c r="C88" s="32" t="s">
        <v>173</v>
      </c>
      <c r="D88" s="38"/>
      <c r="E88" s="38"/>
      <c r="F88" s="38"/>
      <c r="G88" s="38"/>
      <c r="H88" s="38"/>
      <c r="I88" s="38"/>
      <c r="J88" s="38"/>
      <c r="K88" s="38"/>
      <c r="L88" s="55"/>
      <c r="S88" s="38"/>
      <c r="T88" s="38"/>
      <c r="U88" s="38"/>
      <c r="V88" s="38"/>
      <c r="W88" s="38"/>
      <c r="X88" s="38"/>
      <c r="Y88" s="38"/>
      <c r="Z88" s="38"/>
      <c r="AA88" s="38"/>
      <c r="AB88" s="38"/>
      <c r="AC88" s="38"/>
      <c r="AD88" s="38"/>
      <c r="AE88" s="38"/>
    </row>
    <row r="89" s="2" customFormat="1" ht="16.5" customHeight="1">
      <c r="A89" s="38"/>
      <c r="B89" s="39"/>
      <c r="C89" s="38"/>
      <c r="D89" s="38"/>
      <c r="E89" s="67" t="str">
        <f>E11</f>
        <v>SO 06.1 - Skrývka ornice ze ZPF</v>
      </c>
      <c r="F89" s="38"/>
      <c r="G89" s="38"/>
      <c r="H89" s="38"/>
      <c r="I89" s="38"/>
      <c r="J89" s="38"/>
      <c r="K89" s="38"/>
      <c r="L89" s="55"/>
      <c r="S89" s="38"/>
      <c r="T89" s="38"/>
      <c r="U89" s="38"/>
      <c r="V89" s="38"/>
      <c r="W89" s="38"/>
      <c r="X89" s="38"/>
      <c r="Y89" s="38"/>
      <c r="Z89" s="38"/>
      <c r="AA89" s="38"/>
      <c r="AB89" s="38"/>
      <c r="AC89" s="38"/>
      <c r="AD89" s="38"/>
      <c r="AE89" s="38"/>
    </row>
    <row r="90" s="2" customFormat="1" ht="6.96" customHeight="1">
      <c r="A90" s="38"/>
      <c r="B90" s="39"/>
      <c r="C90" s="38"/>
      <c r="D90" s="38"/>
      <c r="E90" s="38"/>
      <c r="F90" s="38"/>
      <c r="G90" s="38"/>
      <c r="H90" s="38"/>
      <c r="I90" s="38"/>
      <c r="J90" s="38"/>
      <c r="K90" s="38"/>
      <c r="L90" s="55"/>
      <c r="S90" s="38"/>
      <c r="T90" s="38"/>
      <c r="U90" s="38"/>
      <c r="V90" s="38"/>
      <c r="W90" s="38"/>
      <c r="X90" s="38"/>
      <c r="Y90" s="38"/>
      <c r="Z90" s="38"/>
      <c r="AA90" s="38"/>
      <c r="AB90" s="38"/>
      <c r="AC90" s="38"/>
      <c r="AD90" s="38"/>
      <c r="AE90" s="38"/>
    </row>
    <row r="91" s="2" customFormat="1" ht="12" customHeight="1">
      <c r="A91" s="38"/>
      <c r="B91" s="39"/>
      <c r="C91" s="32" t="s">
        <v>19</v>
      </c>
      <c r="D91" s="38"/>
      <c r="E91" s="38"/>
      <c r="F91" s="27" t="str">
        <f>F14</f>
        <v xml:space="preserve"> </v>
      </c>
      <c r="G91" s="38"/>
      <c r="H91" s="38"/>
      <c r="I91" s="32" t="s">
        <v>21</v>
      </c>
      <c r="J91" s="69" t="str">
        <f>IF(J14="","",J14)</f>
        <v>17. 12. 2018</v>
      </c>
      <c r="K91" s="38"/>
      <c r="L91" s="55"/>
      <c r="S91" s="38"/>
      <c r="T91" s="38"/>
      <c r="U91" s="38"/>
      <c r="V91" s="38"/>
      <c r="W91" s="38"/>
      <c r="X91" s="38"/>
      <c r="Y91" s="38"/>
      <c r="Z91" s="38"/>
      <c r="AA91" s="38"/>
      <c r="AB91" s="38"/>
      <c r="AC91" s="38"/>
      <c r="AD91" s="38"/>
      <c r="AE91" s="38"/>
    </row>
    <row r="92" s="2" customFormat="1" ht="6.96" customHeight="1">
      <c r="A92" s="38"/>
      <c r="B92" s="39"/>
      <c r="C92" s="38"/>
      <c r="D92" s="38"/>
      <c r="E92" s="38"/>
      <c r="F92" s="38"/>
      <c r="G92" s="38"/>
      <c r="H92" s="38"/>
      <c r="I92" s="38"/>
      <c r="J92" s="38"/>
      <c r="K92" s="38"/>
      <c r="L92" s="55"/>
      <c r="S92" s="38"/>
      <c r="T92" s="38"/>
      <c r="U92" s="38"/>
      <c r="V92" s="38"/>
      <c r="W92" s="38"/>
      <c r="X92" s="38"/>
      <c r="Y92" s="38"/>
      <c r="Z92" s="38"/>
      <c r="AA92" s="38"/>
      <c r="AB92" s="38"/>
      <c r="AC92" s="38"/>
      <c r="AD92" s="38"/>
      <c r="AE92" s="38"/>
    </row>
    <row r="93" s="2" customFormat="1" ht="25.65" customHeight="1">
      <c r="A93" s="38"/>
      <c r="B93" s="39"/>
      <c r="C93" s="32" t="s">
        <v>23</v>
      </c>
      <c r="D93" s="38"/>
      <c r="E93" s="38"/>
      <c r="F93" s="27" t="str">
        <f>E17</f>
        <v>Povodí Labe, státní podnik</v>
      </c>
      <c r="G93" s="38"/>
      <c r="H93" s="38"/>
      <c r="I93" s="32" t="s">
        <v>31</v>
      </c>
      <c r="J93" s="36" t="str">
        <f>E23</f>
        <v>Sweco Hydroprojekt a.s.</v>
      </c>
      <c r="K93" s="38"/>
      <c r="L93" s="55"/>
      <c r="S93" s="38"/>
      <c r="T93" s="38"/>
      <c r="U93" s="38"/>
      <c r="V93" s="38"/>
      <c r="W93" s="38"/>
      <c r="X93" s="38"/>
      <c r="Y93" s="38"/>
      <c r="Z93" s="38"/>
      <c r="AA93" s="38"/>
      <c r="AB93" s="38"/>
      <c r="AC93" s="38"/>
      <c r="AD93" s="38"/>
      <c r="AE93" s="38"/>
    </row>
    <row r="94" s="2" customFormat="1" ht="15.15" customHeight="1">
      <c r="A94" s="38"/>
      <c r="B94" s="39"/>
      <c r="C94" s="32" t="s">
        <v>29</v>
      </c>
      <c r="D94" s="38"/>
      <c r="E94" s="38"/>
      <c r="F94" s="27" t="str">
        <f>IF(E20="","",E20)</f>
        <v>Vyplň údaj</v>
      </c>
      <c r="G94" s="38"/>
      <c r="H94" s="38"/>
      <c r="I94" s="32" t="s">
        <v>36</v>
      </c>
      <c r="J94" s="36" t="str">
        <f>E26</f>
        <v xml:space="preserve"> </v>
      </c>
      <c r="K94" s="38"/>
      <c r="L94" s="55"/>
      <c r="S94" s="38"/>
      <c r="T94" s="38"/>
      <c r="U94" s="38"/>
      <c r="V94" s="38"/>
      <c r="W94" s="38"/>
      <c r="X94" s="38"/>
      <c r="Y94" s="38"/>
      <c r="Z94" s="38"/>
      <c r="AA94" s="38"/>
      <c r="AB94" s="38"/>
      <c r="AC94" s="38"/>
      <c r="AD94" s="38"/>
      <c r="AE94" s="38"/>
    </row>
    <row r="95" s="2" customFormat="1" ht="10.32" customHeight="1">
      <c r="A95" s="38"/>
      <c r="B95" s="39"/>
      <c r="C95" s="38"/>
      <c r="D95" s="38"/>
      <c r="E95" s="38"/>
      <c r="F95" s="38"/>
      <c r="G95" s="38"/>
      <c r="H95" s="38"/>
      <c r="I95" s="38"/>
      <c r="J95" s="38"/>
      <c r="K95" s="38"/>
      <c r="L95" s="55"/>
      <c r="S95" s="38"/>
      <c r="T95" s="38"/>
      <c r="U95" s="38"/>
      <c r="V95" s="38"/>
      <c r="W95" s="38"/>
      <c r="X95" s="38"/>
      <c r="Y95" s="38"/>
      <c r="Z95" s="38"/>
      <c r="AA95" s="38"/>
      <c r="AB95" s="38"/>
      <c r="AC95" s="38"/>
      <c r="AD95" s="38"/>
      <c r="AE95" s="38"/>
    </row>
    <row r="96" s="2" customFormat="1" ht="29.28" customHeight="1">
      <c r="A96" s="38"/>
      <c r="B96" s="39"/>
      <c r="C96" s="145" t="s">
        <v>177</v>
      </c>
      <c r="D96" s="137"/>
      <c r="E96" s="137"/>
      <c r="F96" s="137"/>
      <c r="G96" s="137"/>
      <c r="H96" s="137"/>
      <c r="I96" s="137"/>
      <c r="J96" s="146" t="s">
        <v>178</v>
      </c>
      <c r="K96" s="137"/>
      <c r="L96" s="55"/>
      <c r="S96" s="38"/>
      <c r="T96" s="38"/>
      <c r="U96" s="38"/>
      <c r="V96" s="38"/>
      <c r="W96" s="38"/>
      <c r="X96" s="38"/>
      <c r="Y96" s="38"/>
      <c r="Z96" s="38"/>
      <c r="AA96" s="38"/>
      <c r="AB96" s="38"/>
      <c r="AC96" s="38"/>
      <c r="AD96" s="38"/>
      <c r="AE96" s="38"/>
    </row>
    <row r="97" s="2" customFormat="1" ht="10.32" customHeight="1">
      <c r="A97" s="38"/>
      <c r="B97" s="39"/>
      <c r="C97" s="38"/>
      <c r="D97" s="38"/>
      <c r="E97" s="38"/>
      <c r="F97" s="38"/>
      <c r="G97" s="38"/>
      <c r="H97" s="38"/>
      <c r="I97" s="38"/>
      <c r="J97" s="38"/>
      <c r="K97" s="38"/>
      <c r="L97" s="55"/>
      <c r="S97" s="38"/>
      <c r="T97" s="38"/>
      <c r="U97" s="38"/>
      <c r="V97" s="38"/>
      <c r="W97" s="38"/>
      <c r="X97" s="38"/>
      <c r="Y97" s="38"/>
      <c r="Z97" s="38"/>
      <c r="AA97" s="38"/>
      <c r="AB97" s="38"/>
      <c r="AC97" s="38"/>
      <c r="AD97" s="38"/>
      <c r="AE97" s="38"/>
    </row>
    <row r="98" s="2" customFormat="1" ht="22.8" customHeight="1">
      <c r="A98" s="38"/>
      <c r="B98" s="39"/>
      <c r="C98" s="147" t="s">
        <v>179</v>
      </c>
      <c r="D98" s="38"/>
      <c r="E98" s="38"/>
      <c r="F98" s="38"/>
      <c r="G98" s="38"/>
      <c r="H98" s="38"/>
      <c r="I98" s="38"/>
      <c r="J98" s="96">
        <f>J122</f>
        <v>0</v>
      </c>
      <c r="K98" s="38"/>
      <c r="L98" s="55"/>
      <c r="S98" s="38"/>
      <c r="T98" s="38"/>
      <c r="U98" s="38"/>
      <c r="V98" s="38"/>
      <c r="W98" s="38"/>
      <c r="X98" s="38"/>
      <c r="Y98" s="38"/>
      <c r="Z98" s="38"/>
      <c r="AA98" s="38"/>
      <c r="AB98" s="38"/>
      <c r="AC98" s="38"/>
      <c r="AD98" s="38"/>
      <c r="AE98" s="38"/>
      <c r="AU98" s="19" t="s">
        <v>180</v>
      </c>
    </row>
    <row r="99" s="9" customFormat="1" ht="24.96" customHeight="1">
      <c r="A99" s="9"/>
      <c r="B99" s="148"/>
      <c r="C99" s="9"/>
      <c r="D99" s="149" t="s">
        <v>181</v>
      </c>
      <c r="E99" s="150"/>
      <c r="F99" s="150"/>
      <c r="G99" s="150"/>
      <c r="H99" s="150"/>
      <c r="I99" s="150"/>
      <c r="J99" s="151">
        <f>J123</f>
        <v>0</v>
      </c>
      <c r="K99" s="9"/>
      <c r="L99" s="148"/>
      <c r="S99" s="9"/>
      <c r="T99" s="9"/>
      <c r="U99" s="9"/>
      <c r="V99" s="9"/>
      <c r="W99" s="9"/>
      <c r="X99" s="9"/>
      <c r="Y99" s="9"/>
      <c r="Z99" s="9"/>
      <c r="AA99" s="9"/>
      <c r="AB99" s="9"/>
      <c r="AC99" s="9"/>
      <c r="AD99" s="9"/>
      <c r="AE99" s="9"/>
    </row>
    <row r="100" s="10" customFormat="1" ht="19.92" customHeight="1">
      <c r="A100" s="10"/>
      <c r="B100" s="152"/>
      <c r="C100" s="10"/>
      <c r="D100" s="153" t="s">
        <v>182</v>
      </c>
      <c r="E100" s="154"/>
      <c r="F100" s="154"/>
      <c r="G100" s="154"/>
      <c r="H100" s="154"/>
      <c r="I100" s="154"/>
      <c r="J100" s="155">
        <f>J124</f>
        <v>0</v>
      </c>
      <c r="K100" s="10"/>
      <c r="L100" s="152"/>
      <c r="S100" s="10"/>
      <c r="T100" s="10"/>
      <c r="U100" s="10"/>
      <c r="V100" s="10"/>
      <c r="W100" s="10"/>
      <c r="X100" s="10"/>
      <c r="Y100" s="10"/>
      <c r="Z100" s="10"/>
      <c r="AA100" s="10"/>
      <c r="AB100" s="10"/>
      <c r="AC100" s="10"/>
      <c r="AD100" s="10"/>
      <c r="AE100" s="10"/>
    </row>
    <row r="101" s="2" customFormat="1" ht="21.84" customHeight="1">
      <c r="A101" s="38"/>
      <c r="B101" s="39"/>
      <c r="C101" s="38"/>
      <c r="D101" s="38"/>
      <c r="E101" s="38"/>
      <c r="F101" s="38"/>
      <c r="G101" s="38"/>
      <c r="H101" s="38"/>
      <c r="I101" s="38"/>
      <c r="J101" s="38"/>
      <c r="K101" s="38"/>
      <c r="L101" s="55"/>
      <c r="S101" s="38"/>
      <c r="T101" s="38"/>
      <c r="U101" s="38"/>
      <c r="V101" s="38"/>
      <c r="W101" s="38"/>
      <c r="X101" s="38"/>
      <c r="Y101" s="38"/>
      <c r="Z101" s="38"/>
      <c r="AA101" s="38"/>
      <c r="AB101" s="38"/>
      <c r="AC101" s="38"/>
      <c r="AD101" s="38"/>
      <c r="AE101" s="38"/>
    </row>
    <row r="102" s="2" customFormat="1" ht="6.96" customHeight="1">
      <c r="A102" s="38"/>
      <c r="B102" s="60"/>
      <c r="C102" s="61"/>
      <c r="D102" s="61"/>
      <c r="E102" s="61"/>
      <c r="F102" s="61"/>
      <c r="G102" s="61"/>
      <c r="H102" s="61"/>
      <c r="I102" s="61"/>
      <c r="J102" s="61"/>
      <c r="K102" s="61"/>
      <c r="L102" s="55"/>
      <c r="S102" s="38"/>
      <c r="T102" s="38"/>
      <c r="U102" s="38"/>
      <c r="V102" s="38"/>
      <c r="W102" s="38"/>
      <c r="X102" s="38"/>
      <c r="Y102" s="38"/>
      <c r="Z102" s="38"/>
      <c r="AA102" s="38"/>
      <c r="AB102" s="38"/>
      <c r="AC102" s="38"/>
      <c r="AD102" s="38"/>
      <c r="AE102" s="38"/>
    </row>
    <row r="106" s="2" customFormat="1" ht="6.96" customHeight="1">
      <c r="A106" s="38"/>
      <c r="B106" s="62"/>
      <c r="C106" s="63"/>
      <c r="D106" s="63"/>
      <c r="E106" s="63"/>
      <c r="F106" s="63"/>
      <c r="G106" s="63"/>
      <c r="H106" s="63"/>
      <c r="I106" s="63"/>
      <c r="J106" s="63"/>
      <c r="K106" s="63"/>
      <c r="L106" s="55"/>
      <c r="S106" s="38"/>
      <c r="T106" s="38"/>
      <c r="U106" s="38"/>
      <c r="V106" s="38"/>
      <c r="W106" s="38"/>
      <c r="X106" s="38"/>
      <c r="Y106" s="38"/>
      <c r="Z106" s="38"/>
      <c r="AA106" s="38"/>
      <c r="AB106" s="38"/>
      <c r="AC106" s="38"/>
      <c r="AD106" s="38"/>
      <c r="AE106" s="38"/>
    </row>
    <row r="107" s="2" customFormat="1" ht="24.96" customHeight="1">
      <c r="A107" s="38"/>
      <c r="B107" s="39"/>
      <c r="C107" s="23" t="s">
        <v>190</v>
      </c>
      <c r="D107" s="38"/>
      <c r="E107" s="38"/>
      <c r="F107" s="38"/>
      <c r="G107" s="38"/>
      <c r="H107" s="38"/>
      <c r="I107" s="38"/>
      <c r="J107" s="38"/>
      <c r="K107" s="38"/>
      <c r="L107" s="55"/>
      <c r="S107" s="38"/>
      <c r="T107" s="38"/>
      <c r="U107" s="38"/>
      <c r="V107" s="38"/>
      <c r="W107" s="38"/>
      <c r="X107" s="38"/>
      <c r="Y107" s="38"/>
      <c r="Z107" s="38"/>
      <c r="AA107" s="38"/>
      <c r="AB107" s="38"/>
      <c r="AC107" s="38"/>
      <c r="AD107" s="38"/>
      <c r="AE107" s="38"/>
    </row>
    <row r="108" s="2" customFormat="1" ht="6.96" customHeight="1">
      <c r="A108" s="38"/>
      <c r="B108" s="39"/>
      <c r="C108" s="38"/>
      <c r="D108" s="38"/>
      <c r="E108" s="38"/>
      <c r="F108" s="38"/>
      <c r="G108" s="38"/>
      <c r="H108" s="38"/>
      <c r="I108" s="38"/>
      <c r="J108" s="38"/>
      <c r="K108" s="38"/>
      <c r="L108" s="55"/>
      <c r="S108" s="38"/>
      <c r="T108" s="38"/>
      <c r="U108" s="38"/>
      <c r="V108" s="38"/>
      <c r="W108" s="38"/>
      <c r="X108" s="38"/>
      <c r="Y108" s="38"/>
      <c r="Z108" s="38"/>
      <c r="AA108" s="38"/>
      <c r="AB108" s="38"/>
      <c r="AC108" s="38"/>
      <c r="AD108" s="38"/>
      <c r="AE108" s="38"/>
    </row>
    <row r="109" s="2" customFormat="1" ht="12" customHeight="1">
      <c r="A109" s="38"/>
      <c r="B109" s="39"/>
      <c r="C109" s="32" t="s">
        <v>15</v>
      </c>
      <c r="D109" s="38"/>
      <c r="E109" s="38"/>
      <c r="F109" s="38"/>
      <c r="G109" s="38"/>
      <c r="H109" s="38"/>
      <c r="I109" s="38"/>
      <c r="J109" s="38"/>
      <c r="K109" s="38"/>
      <c r="L109" s="55"/>
      <c r="S109" s="38"/>
      <c r="T109" s="38"/>
      <c r="U109" s="38"/>
      <c r="V109" s="38"/>
      <c r="W109" s="38"/>
      <c r="X109" s="38"/>
      <c r="Y109" s="38"/>
      <c r="Z109" s="38"/>
      <c r="AA109" s="38"/>
      <c r="AB109" s="38"/>
      <c r="AC109" s="38"/>
      <c r="AD109" s="38"/>
      <c r="AE109" s="38"/>
    </row>
    <row r="110" s="2" customFormat="1" ht="16.5" customHeight="1">
      <c r="A110" s="38"/>
      <c r="B110" s="39"/>
      <c r="C110" s="38"/>
      <c r="D110" s="38"/>
      <c r="E110" s="129" t="str">
        <f>E7</f>
        <v>SN Žireč</v>
      </c>
      <c r="F110" s="32"/>
      <c r="G110" s="32"/>
      <c r="H110" s="32"/>
      <c r="I110" s="38"/>
      <c r="J110" s="38"/>
      <c r="K110" s="38"/>
      <c r="L110" s="55"/>
      <c r="S110" s="38"/>
      <c r="T110" s="38"/>
      <c r="U110" s="38"/>
      <c r="V110" s="38"/>
      <c r="W110" s="38"/>
      <c r="X110" s="38"/>
      <c r="Y110" s="38"/>
      <c r="Z110" s="38"/>
      <c r="AA110" s="38"/>
      <c r="AB110" s="38"/>
      <c r="AC110" s="38"/>
      <c r="AD110" s="38"/>
      <c r="AE110" s="38"/>
    </row>
    <row r="111" s="1" customFormat="1" ht="12" customHeight="1">
      <c r="B111" s="22"/>
      <c r="C111" s="32" t="s">
        <v>171</v>
      </c>
      <c r="L111" s="22"/>
    </row>
    <row r="112" s="2" customFormat="1" ht="16.5" customHeight="1">
      <c r="A112" s="38"/>
      <c r="B112" s="39"/>
      <c r="C112" s="38"/>
      <c r="D112" s="38"/>
      <c r="E112" s="129" t="s">
        <v>1395</v>
      </c>
      <c r="F112" s="38"/>
      <c r="G112" s="38"/>
      <c r="H112" s="38"/>
      <c r="I112" s="38"/>
      <c r="J112" s="38"/>
      <c r="K112" s="38"/>
      <c r="L112" s="55"/>
      <c r="S112" s="38"/>
      <c r="T112" s="38"/>
      <c r="U112" s="38"/>
      <c r="V112" s="38"/>
      <c r="W112" s="38"/>
      <c r="X112" s="38"/>
      <c r="Y112" s="38"/>
      <c r="Z112" s="38"/>
      <c r="AA112" s="38"/>
      <c r="AB112" s="38"/>
      <c r="AC112" s="38"/>
      <c r="AD112" s="38"/>
      <c r="AE112" s="38"/>
    </row>
    <row r="113" s="2" customFormat="1" ht="12" customHeight="1">
      <c r="A113" s="38"/>
      <c r="B113" s="39"/>
      <c r="C113" s="32" t="s">
        <v>173</v>
      </c>
      <c r="D113" s="38"/>
      <c r="E113" s="38"/>
      <c r="F113" s="38"/>
      <c r="G113" s="38"/>
      <c r="H113" s="38"/>
      <c r="I113" s="38"/>
      <c r="J113" s="38"/>
      <c r="K113" s="38"/>
      <c r="L113" s="55"/>
      <c r="S113" s="38"/>
      <c r="T113" s="38"/>
      <c r="U113" s="38"/>
      <c r="V113" s="38"/>
      <c r="W113" s="38"/>
      <c r="X113" s="38"/>
      <c r="Y113" s="38"/>
      <c r="Z113" s="38"/>
      <c r="AA113" s="38"/>
      <c r="AB113" s="38"/>
      <c r="AC113" s="38"/>
      <c r="AD113" s="38"/>
      <c r="AE113" s="38"/>
    </row>
    <row r="114" s="2" customFormat="1" ht="16.5" customHeight="1">
      <c r="A114" s="38"/>
      <c r="B114" s="39"/>
      <c r="C114" s="38"/>
      <c r="D114" s="38"/>
      <c r="E114" s="67" t="str">
        <f>E11</f>
        <v>SO 06.1 - Skrývka ornice ze ZPF</v>
      </c>
      <c r="F114" s="38"/>
      <c r="G114" s="38"/>
      <c r="H114" s="38"/>
      <c r="I114" s="38"/>
      <c r="J114" s="38"/>
      <c r="K114" s="38"/>
      <c r="L114" s="55"/>
      <c r="S114" s="38"/>
      <c r="T114" s="38"/>
      <c r="U114" s="38"/>
      <c r="V114" s="38"/>
      <c r="W114" s="38"/>
      <c r="X114" s="38"/>
      <c r="Y114" s="38"/>
      <c r="Z114" s="38"/>
      <c r="AA114" s="38"/>
      <c r="AB114" s="38"/>
      <c r="AC114" s="38"/>
      <c r="AD114" s="38"/>
      <c r="AE114" s="38"/>
    </row>
    <row r="115" s="2" customFormat="1" ht="6.96" customHeight="1">
      <c r="A115" s="38"/>
      <c r="B115" s="39"/>
      <c r="C115" s="38"/>
      <c r="D115" s="38"/>
      <c r="E115" s="38"/>
      <c r="F115" s="38"/>
      <c r="G115" s="38"/>
      <c r="H115" s="38"/>
      <c r="I115" s="38"/>
      <c r="J115" s="38"/>
      <c r="K115" s="38"/>
      <c r="L115" s="55"/>
      <c r="S115" s="38"/>
      <c r="T115" s="38"/>
      <c r="U115" s="38"/>
      <c r="V115" s="38"/>
      <c r="W115" s="38"/>
      <c r="X115" s="38"/>
      <c r="Y115" s="38"/>
      <c r="Z115" s="38"/>
      <c r="AA115" s="38"/>
      <c r="AB115" s="38"/>
      <c r="AC115" s="38"/>
      <c r="AD115" s="38"/>
      <c r="AE115" s="38"/>
    </row>
    <row r="116" s="2" customFormat="1" ht="12" customHeight="1">
      <c r="A116" s="38"/>
      <c r="B116" s="39"/>
      <c r="C116" s="32" t="s">
        <v>19</v>
      </c>
      <c r="D116" s="38"/>
      <c r="E116" s="38"/>
      <c r="F116" s="27" t="str">
        <f>F14</f>
        <v xml:space="preserve"> </v>
      </c>
      <c r="G116" s="38"/>
      <c r="H116" s="38"/>
      <c r="I116" s="32" t="s">
        <v>21</v>
      </c>
      <c r="J116" s="69" t="str">
        <f>IF(J14="","",J14)</f>
        <v>17. 12. 2018</v>
      </c>
      <c r="K116" s="38"/>
      <c r="L116" s="55"/>
      <c r="S116" s="38"/>
      <c r="T116" s="38"/>
      <c r="U116" s="38"/>
      <c r="V116" s="38"/>
      <c r="W116" s="38"/>
      <c r="X116" s="38"/>
      <c r="Y116" s="38"/>
      <c r="Z116" s="38"/>
      <c r="AA116" s="38"/>
      <c r="AB116" s="38"/>
      <c r="AC116" s="38"/>
      <c r="AD116" s="38"/>
      <c r="AE116" s="38"/>
    </row>
    <row r="117" s="2" customFormat="1" ht="6.96" customHeight="1">
      <c r="A117" s="38"/>
      <c r="B117" s="39"/>
      <c r="C117" s="38"/>
      <c r="D117" s="38"/>
      <c r="E117" s="38"/>
      <c r="F117" s="38"/>
      <c r="G117" s="38"/>
      <c r="H117" s="38"/>
      <c r="I117" s="38"/>
      <c r="J117" s="38"/>
      <c r="K117" s="38"/>
      <c r="L117" s="55"/>
      <c r="S117" s="38"/>
      <c r="T117" s="38"/>
      <c r="U117" s="38"/>
      <c r="V117" s="38"/>
      <c r="W117" s="38"/>
      <c r="X117" s="38"/>
      <c r="Y117" s="38"/>
      <c r="Z117" s="38"/>
      <c r="AA117" s="38"/>
      <c r="AB117" s="38"/>
      <c r="AC117" s="38"/>
      <c r="AD117" s="38"/>
      <c r="AE117" s="38"/>
    </row>
    <row r="118" s="2" customFormat="1" ht="25.65" customHeight="1">
      <c r="A118" s="38"/>
      <c r="B118" s="39"/>
      <c r="C118" s="32" t="s">
        <v>23</v>
      </c>
      <c r="D118" s="38"/>
      <c r="E118" s="38"/>
      <c r="F118" s="27" t="str">
        <f>E17</f>
        <v>Povodí Labe, státní podnik</v>
      </c>
      <c r="G118" s="38"/>
      <c r="H118" s="38"/>
      <c r="I118" s="32" t="s">
        <v>31</v>
      </c>
      <c r="J118" s="36" t="str">
        <f>E23</f>
        <v>Sweco Hydroprojekt a.s.</v>
      </c>
      <c r="K118" s="38"/>
      <c r="L118" s="55"/>
      <c r="S118" s="38"/>
      <c r="T118" s="38"/>
      <c r="U118" s="38"/>
      <c r="V118" s="38"/>
      <c r="W118" s="38"/>
      <c r="X118" s="38"/>
      <c r="Y118" s="38"/>
      <c r="Z118" s="38"/>
      <c r="AA118" s="38"/>
      <c r="AB118" s="38"/>
      <c r="AC118" s="38"/>
      <c r="AD118" s="38"/>
      <c r="AE118" s="38"/>
    </row>
    <row r="119" s="2" customFormat="1" ht="15.15" customHeight="1">
      <c r="A119" s="38"/>
      <c r="B119" s="39"/>
      <c r="C119" s="32" t="s">
        <v>29</v>
      </c>
      <c r="D119" s="38"/>
      <c r="E119" s="38"/>
      <c r="F119" s="27" t="str">
        <f>IF(E20="","",E20)</f>
        <v>Vyplň údaj</v>
      </c>
      <c r="G119" s="38"/>
      <c r="H119" s="38"/>
      <c r="I119" s="32" t="s">
        <v>36</v>
      </c>
      <c r="J119" s="36" t="str">
        <f>E26</f>
        <v xml:space="preserve"> </v>
      </c>
      <c r="K119" s="38"/>
      <c r="L119" s="55"/>
      <c r="S119" s="38"/>
      <c r="T119" s="38"/>
      <c r="U119" s="38"/>
      <c r="V119" s="38"/>
      <c r="W119" s="38"/>
      <c r="X119" s="38"/>
      <c r="Y119" s="38"/>
      <c r="Z119" s="38"/>
      <c r="AA119" s="38"/>
      <c r="AB119" s="38"/>
      <c r="AC119" s="38"/>
      <c r="AD119" s="38"/>
      <c r="AE119" s="38"/>
    </row>
    <row r="120" s="2" customFormat="1" ht="10.32" customHeight="1">
      <c r="A120" s="38"/>
      <c r="B120" s="39"/>
      <c r="C120" s="38"/>
      <c r="D120" s="38"/>
      <c r="E120" s="38"/>
      <c r="F120" s="38"/>
      <c r="G120" s="38"/>
      <c r="H120" s="38"/>
      <c r="I120" s="38"/>
      <c r="J120" s="38"/>
      <c r="K120" s="38"/>
      <c r="L120" s="55"/>
      <c r="S120" s="38"/>
      <c r="T120" s="38"/>
      <c r="U120" s="38"/>
      <c r="V120" s="38"/>
      <c r="W120" s="38"/>
      <c r="X120" s="38"/>
      <c r="Y120" s="38"/>
      <c r="Z120" s="38"/>
      <c r="AA120" s="38"/>
      <c r="AB120" s="38"/>
      <c r="AC120" s="38"/>
      <c r="AD120" s="38"/>
      <c r="AE120" s="38"/>
    </row>
    <row r="121" s="11" customFormat="1" ht="29.28" customHeight="1">
      <c r="A121" s="156"/>
      <c r="B121" s="157"/>
      <c r="C121" s="158" t="s">
        <v>191</v>
      </c>
      <c r="D121" s="159" t="s">
        <v>64</v>
      </c>
      <c r="E121" s="159" t="s">
        <v>60</v>
      </c>
      <c r="F121" s="159" t="s">
        <v>61</v>
      </c>
      <c r="G121" s="159" t="s">
        <v>192</v>
      </c>
      <c r="H121" s="159" t="s">
        <v>193</v>
      </c>
      <c r="I121" s="159" t="s">
        <v>194</v>
      </c>
      <c r="J121" s="159" t="s">
        <v>178</v>
      </c>
      <c r="K121" s="160" t="s">
        <v>195</v>
      </c>
      <c r="L121" s="161"/>
      <c r="M121" s="86" t="s">
        <v>1</v>
      </c>
      <c r="N121" s="87" t="s">
        <v>43</v>
      </c>
      <c r="O121" s="87" t="s">
        <v>196</v>
      </c>
      <c r="P121" s="87" t="s">
        <v>197</v>
      </c>
      <c r="Q121" s="87" t="s">
        <v>198</v>
      </c>
      <c r="R121" s="87" t="s">
        <v>199</v>
      </c>
      <c r="S121" s="87" t="s">
        <v>200</v>
      </c>
      <c r="T121" s="88" t="s">
        <v>201</v>
      </c>
      <c r="U121" s="156"/>
      <c r="V121" s="156"/>
      <c r="W121" s="156"/>
      <c r="X121" s="156"/>
      <c r="Y121" s="156"/>
      <c r="Z121" s="156"/>
      <c r="AA121" s="156"/>
      <c r="AB121" s="156"/>
      <c r="AC121" s="156"/>
      <c r="AD121" s="156"/>
      <c r="AE121" s="156"/>
    </row>
    <row r="122" s="2" customFormat="1" ht="22.8" customHeight="1">
      <c r="A122" s="38"/>
      <c r="B122" s="39"/>
      <c r="C122" s="93" t="s">
        <v>202</v>
      </c>
      <c r="D122" s="38"/>
      <c r="E122" s="38"/>
      <c r="F122" s="38"/>
      <c r="G122" s="38"/>
      <c r="H122" s="38"/>
      <c r="I122" s="38"/>
      <c r="J122" s="162">
        <f>BK122</f>
        <v>0</v>
      </c>
      <c r="K122" s="38"/>
      <c r="L122" s="39"/>
      <c r="M122" s="89"/>
      <c r="N122" s="73"/>
      <c r="O122" s="90"/>
      <c r="P122" s="163">
        <f>P123</f>
        <v>0</v>
      </c>
      <c r="Q122" s="90"/>
      <c r="R122" s="163">
        <f>R123</f>
        <v>0</v>
      </c>
      <c r="S122" s="90"/>
      <c r="T122" s="164">
        <f>T123</f>
        <v>0</v>
      </c>
      <c r="U122" s="38"/>
      <c r="V122" s="38"/>
      <c r="W122" s="38"/>
      <c r="X122" s="38"/>
      <c r="Y122" s="38"/>
      <c r="Z122" s="38"/>
      <c r="AA122" s="38"/>
      <c r="AB122" s="38"/>
      <c r="AC122" s="38"/>
      <c r="AD122" s="38"/>
      <c r="AE122" s="38"/>
      <c r="AT122" s="19" t="s">
        <v>78</v>
      </c>
      <c r="AU122" s="19" t="s">
        <v>180</v>
      </c>
      <c r="BK122" s="165">
        <f>BK123</f>
        <v>0</v>
      </c>
    </row>
    <row r="123" s="12" customFormat="1" ht="25.92" customHeight="1">
      <c r="A123" s="12"/>
      <c r="B123" s="166"/>
      <c r="C123" s="12"/>
      <c r="D123" s="167" t="s">
        <v>78</v>
      </c>
      <c r="E123" s="168" t="s">
        <v>203</v>
      </c>
      <c r="F123" s="168" t="s">
        <v>204</v>
      </c>
      <c r="G123" s="12"/>
      <c r="H123" s="12"/>
      <c r="I123" s="169"/>
      <c r="J123" s="170">
        <f>BK123</f>
        <v>0</v>
      </c>
      <c r="K123" s="12"/>
      <c r="L123" s="166"/>
      <c r="M123" s="171"/>
      <c r="N123" s="172"/>
      <c r="O123" s="172"/>
      <c r="P123" s="173">
        <f>P124</f>
        <v>0</v>
      </c>
      <c r="Q123" s="172"/>
      <c r="R123" s="173">
        <f>R124</f>
        <v>0</v>
      </c>
      <c r="S123" s="172"/>
      <c r="T123" s="174">
        <f>T124</f>
        <v>0</v>
      </c>
      <c r="U123" s="12"/>
      <c r="V123" s="12"/>
      <c r="W123" s="12"/>
      <c r="X123" s="12"/>
      <c r="Y123" s="12"/>
      <c r="Z123" s="12"/>
      <c r="AA123" s="12"/>
      <c r="AB123" s="12"/>
      <c r="AC123" s="12"/>
      <c r="AD123" s="12"/>
      <c r="AE123" s="12"/>
      <c r="AR123" s="167" t="s">
        <v>86</v>
      </c>
      <c r="AT123" s="175" t="s">
        <v>78</v>
      </c>
      <c r="AU123" s="175" t="s">
        <v>79</v>
      </c>
      <c r="AY123" s="167" t="s">
        <v>205</v>
      </c>
      <c r="BK123" s="176">
        <f>BK124</f>
        <v>0</v>
      </c>
    </row>
    <row r="124" s="12" customFormat="1" ht="22.8" customHeight="1">
      <c r="A124" s="12"/>
      <c r="B124" s="166"/>
      <c r="C124" s="12"/>
      <c r="D124" s="167" t="s">
        <v>78</v>
      </c>
      <c r="E124" s="177" t="s">
        <v>86</v>
      </c>
      <c r="F124" s="177" t="s">
        <v>206</v>
      </c>
      <c r="G124" s="12"/>
      <c r="H124" s="12"/>
      <c r="I124" s="169"/>
      <c r="J124" s="178">
        <f>BK124</f>
        <v>0</v>
      </c>
      <c r="K124" s="12"/>
      <c r="L124" s="166"/>
      <c r="M124" s="171"/>
      <c r="N124" s="172"/>
      <c r="O124" s="172"/>
      <c r="P124" s="173">
        <f>SUM(P125:P158)</f>
        <v>0</v>
      </c>
      <c r="Q124" s="172"/>
      <c r="R124" s="173">
        <f>SUM(R125:R158)</f>
        <v>0</v>
      </c>
      <c r="S124" s="172"/>
      <c r="T124" s="174">
        <f>SUM(T125:T158)</f>
        <v>0</v>
      </c>
      <c r="U124" s="12"/>
      <c r="V124" s="12"/>
      <c r="W124" s="12"/>
      <c r="X124" s="12"/>
      <c r="Y124" s="12"/>
      <c r="Z124" s="12"/>
      <c r="AA124" s="12"/>
      <c r="AB124" s="12"/>
      <c r="AC124" s="12"/>
      <c r="AD124" s="12"/>
      <c r="AE124" s="12"/>
      <c r="AR124" s="167" t="s">
        <v>86</v>
      </c>
      <c r="AT124" s="175" t="s">
        <v>78</v>
      </c>
      <c r="AU124" s="175" t="s">
        <v>86</v>
      </c>
      <c r="AY124" s="167" t="s">
        <v>205</v>
      </c>
      <c r="BK124" s="176">
        <f>SUM(BK125:BK158)</f>
        <v>0</v>
      </c>
    </row>
    <row r="125" s="2" customFormat="1" ht="21.75" customHeight="1">
      <c r="A125" s="38"/>
      <c r="B125" s="179"/>
      <c r="C125" s="180" t="s">
        <v>86</v>
      </c>
      <c r="D125" s="180" t="s">
        <v>207</v>
      </c>
      <c r="E125" s="181" t="s">
        <v>1397</v>
      </c>
      <c r="F125" s="182" t="s">
        <v>1398</v>
      </c>
      <c r="G125" s="183" t="s">
        <v>233</v>
      </c>
      <c r="H125" s="184">
        <v>25288.200000000001</v>
      </c>
      <c r="I125" s="185"/>
      <c r="J125" s="184">
        <f>ROUND(I125*H125,2)</f>
        <v>0</v>
      </c>
      <c r="K125" s="182" t="s">
        <v>234</v>
      </c>
      <c r="L125" s="39"/>
      <c r="M125" s="186" t="s">
        <v>1</v>
      </c>
      <c r="N125" s="187" t="s">
        <v>44</v>
      </c>
      <c r="O125" s="77"/>
      <c r="P125" s="188">
        <f>O125*H125</f>
        <v>0</v>
      </c>
      <c r="Q125" s="188">
        <v>0</v>
      </c>
      <c r="R125" s="188">
        <f>Q125*H125</f>
        <v>0</v>
      </c>
      <c r="S125" s="188">
        <v>0</v>
      </c>
      <c r="T125" s="189">
        <f>S125*H125</f>
        <v>0</v>
      </c>
      <c r="U125" s="38"/>
      <c r="V125" s="38"/>
      <c r="W125" s="38"/>
      <c r="X125" s="38"/>
      <c r="Y125" s="38"/>
      <c r="Z125" s="38"/>
      <c r="AA125" s="38"/>
      <c r="AB125" s="38"/>
      <c r="AC125" s="38"/>
      <c r="AD125" s="38"/>
      <c r="AE125" s="38"/>
      <c r="AR125" s="190" t="s">
        <v>212</v>
      </c>
      <c r="AT125" s="190" t="s">
        <v>207</v>
      </c>
      <c r="AU125" s="190" t="s">
        <v>88</v>
      </c>
      <c r="AY125" s="19" t="s">
        <v>205</v>
      </c>
      <c r="BE125" s="191">
        <f>IF(N125="základní",J125,0)</f>
        <v>0</v>
      </c>
      <c r="BF125" s="191">
        <f>IF(N125="snížená",J125,0)</f>
        <v>0</v>
      </c>
      <c r="BG125" s="191">
        <f>IF(N125="zákl. přenesená",J125,0)</f>
        <v>0</v>
      </c>
      <c r="BH125" s="191">
        <f>IF(N125="sníž. přenesená",J125,0)</f>
        <v>0</v>
      </c>
      <c r="BI125" s="191">
        <f>IF(N125="nulová",J125,0)</f>
        <v>0</v>
      </c>
      <c r="BJ125" s="19" t="s">
        <v>86</v>
      </c>
      <c r="BK125" s="191">
        <f>ROUND(I125*H125,2)</f>
        <v>0</v>
      </c>
      <c r="BL125" s="19" t="s">
        <v>212</v>
      </c>
      <c r="BM125" s="190" t="s">
        <v>1399</v>
      </c>
    </row>
    <row r="126" s="2" customFormat="1">
      <c r="A126" s="38"/>
      <c r="B126" s="39"/>
      <c r="C126" s="38"/>
      <c r="D126" s="192" t="s">
        <v>214</v>
      </c>
      <c r="E126" s="38"/>
      <c r="F126" s="193" t="s">
        <v>1400</v>
      </c>
      <c r="G126" s="38"/>
      <c r="H126" s="38"/>
      <c r="I126" s="194"/>
      <c r="J126" s="38"/>
      <c r="K126" s="38"/>
      <c r="L126" s="39"/>
      <c r="M126" s="195"/>
      <c r="N126" s="196"/>
      <c r="O126" s="77"/>
      <c r="P126" s="77"/>
      <c r="Q126" s="77"/>
      <c r="R126" s="77"/>
      <c r="S126" s="77"/>
      <c r="T126" s="78"/>
      <c r="U126" s="38"/>
      <c r="V126" s="38"/>
      <c r="W126" s="38"/>
      <c r="X126" s="38"/>
      <c r="Y126" s="38"/>
      <c r="Z126" s="38"/>
      <c r="AA126" s="38"/>
      <c r="AB126" s="38"/>
      <c r="AC126" s="38"/>
      <c r="AD126" s="38"/>
      <c r="AE126" s="38"/>
      <c r="AT126" s="19" t="s">
        <v>214</v>
      </c>
      <c r="AU126" s="19" t="s">
        <v>88</v>
      </c>
    </row>
    <row r="127" s="2" customFormat="1">
      <c r="A127" s="38"/>
      <c r="B127" s="39"/>
      <c r="C127" s="38"/>
      <c r="D127" s="192" t="s">
        <v>237</v>
      </c>
      <c r="E127" s="38"/>
      <c r="F127" s="197" t="s">
        <v>1401</v>
      </c>
      <c r="G127" s="38"/>
      <c r="H127" s="38"/>
      <c r="I127" s="194"/>
      <c r="J127" s="38"/>
      <c r="K127" s="38"/>
      <c r="L127" s="39"/>
      <c r="M127" s="195"/>
      <c r="N127" s="196"/>
      <c r="O127" s="77"/>
      <c r="P127" s="77"/>
      <c r="Q127" s="77"/>
      <c r="R127" s="77"/>
      <c r="S127" s="77"/>
      <c r="T127" s="78"/>
      <c r="U127" s="38"/>
      <c r="V127" s="38"/>
      <c r="W127" s="38"/>
      <c r="X127" s="38"/>
      <c r="Y127" s="38"/>
      <c r="Z127" s="38"/>
      <c r="AA127" s="38"/>
      <c r="AB127" s="38"/>
      <c r="AC127" s="38"/>
      <c r="AD127" s="38"/>
      <c r="AE127" s="38"/>
      <c r="AT127" s="19" t="s">
        <v>237</v>
      </c>
      <c r="AU127" s="19" t="s">
        <v>88</v>
      </c>
    </row>
    <row r="128" s="15" customFormat="1">
      <c r="A128" s="15"/>
      <c r="B128" s="223"/>
      <c r="C128" s="15"/>
      <c r="D128" s="192" t="s">
        <v>218</v>
      </c>
      <c r="E128" s="224" t="s">
        <v>1</v>
      </c>
      <c r="F128" s="225" t="s">
        <v>1402</v>
      </c>
      <c r="G128" s="15"/>
      <c r="H128" s="224" t="s">
        <v>1</v>
      </c>
      <c r="I128" s="226"/>
      <c r="J128" s="15"/>
      <c r="K128" s="15"/>
      <c r="L128" s="223"/>
      <c r="M128" s="227"/>
      <c r="N128" s="228"/>
      <c r="O128" s="228"/>
      <c r="P128" s="228"/>
      <c r="Q128" s="228"/>
      <c r="R128" s="228"/>
      <c r="S128" s="228"/>
      <c r="T128" s="229"/>
      <c r="U128" s="15"/>
      <c r="V128" s="15"/>
      <c r="W128" s="15"/>
      <c r="X128" s="15"/>
      <c r="Y128" s="15"/>
      <c r="Z128" s="15"/>
      <c r="AA128" s="15"/>
      <c r="AB128" s="15"/>
      <c r="AC128" s="15"/>
      <c r="AD128" s="15"/>
      <c r="AE128" s="15"/>
      <c r="AT128" s="224" t="s">
        <v>218</v>
      </c>
      <c r="AU128" s="224" t="s">
        <v>88</v>
      </c>
      <c r="AV128" s="15" t="s">
        <v>86</v>
      </c>
      <c r="AW128" s="15" t="s">
        <v>35</v>
      </c>
      <c r="AX128" s="15" t="s">
        <v>79</v>
      </c>
      <c r="AY128" s="224" t="s">
        <v>205</v>
      </c>
    </row>
    <row r="129" s="13" customFormat="1">
      <c r="A129" s="13"/>
      <c r="B129" s="198"/>
      <c r="C129" s="13"/>
      <c r="D129" s="192" t="s">
        <v>218</v>
      </c>
      <c r="E129" s="199" t="s">
        <v>1</v>
      </c>
      <c r="F129" s="200" t="s">
        <v>1403</v>
      </c>
      <c r="G129" s="13"/>
      <c r="H129" s="201">
        <v>8100</v>
      </c>
      <c r="I129" s="202"/>
      <c r="J129" s="13"/>
      <c r="K129" s="13"/>
      <c r="L129" s="198"/>
      <c r="M129" s="203"/>
      <c r="N129" s="204"/>
      <c r="O129" s="204"/>
      <c r="P129" s="204"/>
      <c r="Q129" s="204"/>
      <c r="R129" s="204"/>
      <c r="S129" s="204"/>
      <c r="T129" s="205"/>
      <c r="U129" s="13"/>
      <c r="V129" s="13"/>
      <c r="W129" s="13"/>
      <c r="X129" s="13"/>
      <c r="Y129" s="13"/>
      <c r="Z129" s="13"/>
      <c r="AA129" s="13"/>
      <c r="AB129" s="13"/>
      <c r="AC129" s="13"/>
      <c r="AD129" s="13"/>
      <c r="AE129" s="13"/>
      <c r="AT129" s="199" t="s">
        <v>218</v>
      </c>
      <c r="AU129" s="199" t="s">
        <v>88</v>
      </c>
      <c r="AV129" s="13" t="s">
        <v>88</v>
      </c>
      <c r="AW129" s="13" t="s">
        <v>35</v>
      </c>
      <c r="AX129" s="13" t="s">
        <v>79</v>
      </c>
      <c r="AY129" s="199" t="s">
        <v>205</v>
      </c>
    </row>
    <row r="130" s="15" customFormat="1">
      <c r="A130" s="15"/>
      <c r="B130" s="223"/>
      <c r="C130" s="15"/>
      <c r="D130" s="192" t="s">
        <v>218</v>
      </c>
      <c r="E130" s="224" t="s">
        <v>1</v>
      </c>
      <c r="F130" s="225" t="s">
        <v>1404</v>
      </c>
      <c r="G130" s="15"/>
      <c r="H130" s="224" t="s">
        <v>1</v>
      </c>
      <c r="I130" s="226"/>
      <c r="J130" s="15"/>
      <c r="K130" s="15"/>
      <c r="L130" s="223"/>
      <c r="M130" s="227"/>
      <c r="N130" s="228"/>
      <c r="O130" s="228"/>
      <c r="P130" s="228"/>
      <c r="Q130" s="228"/>
      <c r="R130" s="228"/>
      <c r="S130" s="228"/>
      <c r="T130" s="229"/>
      <c r="U130" s="15"/>
      <c r="V130" s="15"/>
      <c r="W130" s="15"/>
      <c r="X130" s="15"/>
      <c r="Y130" s="15"/>
      <c r="Z130" s="15"/>
      <c r="AA130" s="15"/>
      <c r="AB130" s="15"/>
      <c r="AC130" s="15"/>
      <c r="AD130" s="15"/>
      <c r="AE130" s="15"/>
      <c r="AT130" s="224" t="s">
        <v>218</v>
      </c>
      <c r="AU130" s="224" t="s">
        <v>88</v>
      </c>
      <c r="AV130" s="15" t="s">
        <v>86</v>
      </c>
      <c r="AW130" s="15" t="s">
        <v>35</v>
      </c>
      <c r="AX130" s="15" t="s">
        <v>79</v>
      </c>
      <c r="AY130" s="224" t="s">
        <v>205</v>
      </c>
    </row>
    <row r="131" s="13" customFormat="1">
      <c r="A131" s="13"/>
      <c r="B131" s="198"/>
      <c r="C131" s="13"/>
      <c r="D131" s="192" t="s">
        <v>218</v>
      </c>
      <c r="E131" s="199" t="s">
        <v>1</v>
      </c>
      <c r="F131" s="200" t="s">
        <v>1405</v>
      </c>
      <c r="G131" s="13"/>
      <c r="H131" s="201">
        <v>17188.200000000001</v>
      </c>
      <c r="I131" s="202"/>
      <c r="J131" s="13"/>
      <c r="K131" s="13"/>
      <c r="L131" s="198"/>
      <c r="M131" s="203"/>
      <c r="N131" s="204"/>
      <c r="O131" s="204"/>
      <c r="P131" s="204"/>
      <c r="Q131" s="204"/>
      <c r="R131" s="204"/>
      <c r="S131" s="204"/>
      <c r="T131" s="205"/>
      <c r="U131" s="13"/>
      <c r="V131" s="13"/>
      <c r="W131" s="13"/>
      <c r="X131" s="13"/>
      <c r="Y131" s="13"/>
      <c r="Z131" s="13"/>
      <c r="AA131" s="13"/>
      <c r="AB131" s="13"/>
      <c r="AC131" s="13"/>
      <c r="AD131" s="13"/>
      <c r="AE131" s="13"/>
      <c r="AT131" s="199" t="s">
        <v>218</v>
      </c>
      <c r="AU131" s="199" t="s">
        <v>88</v>
      </c>
      <c r="AV131" s="13" t="s">
        <v>88</v>
      </c>
      <c r="AW131" s="13" t="s">
        <v>35</v>
      </c>
      <c r="AX131" s="13" t="s">
        <v>79</v>
      </c>
      <c r="AY131" s="199" t="s">
        <v>205</v>
      </c>
    </row>
    <row r="132" s="14" customFormat="1">
      <c r="A132" s="14"/>
      <c r="B132" s="206"/>
      <c r="C132" s="14"/>
      <c r="D132" s="192" t="s">
        <v>218</v>
      </c>
      <c r="E132" s="207" t="s">
        <v>1</v>
      </c>
      <c r="F132" s="208" t="s">
        <v>220</v>
      </c>
      <c r="G132" s="14"/>
      <c r="H132" s="209">
        <v>25288.200000000001</v>
      </c>
      <c r="I132" s="210"/>
      <c r="J132" s="14"/>
      <c r="K132" s="14"/>
      <c r="L132" s="206"/>
      <c r="M132" s="211"/>
      <c r="N132" s="212"/>
      <c r="O132" s="212"/>
      <c r="P132" s="212"/>
      <c r="Q132" s="212"/>
      <c r="R132" s="212"/>
      <c r="S132" s="212"/>
      <c r="T132" s="213"/>
      <c r="U132" s="14"/>
      <c r="V132" s="14"/>
      <c r="W132" s="14"/>
      <c r="X132" s="14"/>
      <c r="Y132" s="14"/>
      <c r="Z132" s="14"/>
      <c r="AA132" s="14"/>
      <c r="AB132" s="14"/>
      <c r="AC132" s="14"/>
      <c r="AD132" s="14"/>
      <c r="AE132" s="14"/>
      <c r="AT132" s="207" t="s">
        <v>218</v>
      </c>
      <c r="AU132" s="207" t="s">
        <v>88</v>
      </c>
      <c r="AV132" s="14" t="s">
        <v>212</v>
      </c>
      <c r="AW132" s="14" t="s">
        <v>35</v>
      </c>
      <c r="AX132" s="14" t="s">
        <v>86</v>
      </c>
      <c r="AY132" s="207" t="s">
        <v>205</v>
      </c>
    </row>
    <row r="133" s="2" customFormat="1" ht="24.15" customHeight="1">
      <c r="A133" s="38"/>
      <c r="B133" s="179"/>
      <c r="C133" s="180" t="s">
        <v>88</v>
      </c>
      <c r="D133" s="180" t="s">
        <v>207</v>
      </c>
      <c r="E133" s="181" t="s">
        <v>242</v>
      </c>
      <c r="F133" s="182" t="s">
        <v>243</v>
      </c>
      <c r="G133" s="183" t="s">
        <v>233</v>
      </c>
      <c r="H133" s="184">
        <v>17219.5</v>
      </c>
      <c r="I133" s="185"/>
      <c r="J133" s="184">
        <f>ROUND(I133*H133,2)</f>
        <v>0</v>
      </c>
      <c r="K133" s="182" t="s">
        <v>234</v>
      </c>
      <c r="L133" s="39"/>
      <c r="M133" s="186" t="s">
        <v>1</v>
      </c>
      <c r="N133" s="187" t="s">
        <v>44</v>
      </c>
      <c r="O133" s="77"/>
      <c r="P133" s="188">
        <f>O133*H133</f>
        <v>0</v>
      </c>
      <c r="Q133" s="188">
        <v>0</v>
      </c>
      <c r="R133" s="188">
        <f>Q133*H133</f>
        <v>0</v>
      </c>
      <c r="S133" s="188">
        <v>0</v>
      </c>
      <c r="T133" s="189">
        <f>S133*H133</f>
        <v>0</v>
      </c>
      <c r="U133" s="38"/>
      <c r="V133" s="38"/>
      <c r="W133" s="38"/>
      <c r="X133" s="38"/>
      <c r="Y133" s="38"/>
      <c r="Z133" s="38"/>
      <c r="AA133" s="38"/>
      <c r="AB133" s="38"/>
      <c r="AC133" s="38"/>
      <c r="AD133" s="38"/>
      <c r="AE133" s="38"/>
      <c r="AR133" s="190" t="s">
        <v>212</v>
      </c>
      <c r="AT133" s="190" t="s">
        <v>207</v>
      </c>
      <c r="AU133" s="190" t="s">
        <v>88</v>
      </c>
      <c r="AY133" s="19" t="s">
        <v>205</v>
      </c>
      <c r="BE133" s="191">
        <f>IF(N133="základní",J133,0)</f>
        <v>0</v>
      </c>
      <c r="BF133" s="191">
        <f>IF(N133="snížená",J133,0)</f>
        <v>0</v>
      </c>
      <c r="BG133" s="191">
        <f>IF(N133="zákl. přenesená",J133,0)</f>
        <v>0</v>
      </c>
      <c r="BH133" s="191">
        <f>IF(N133="sníž. přenesená",J133,0)</f>
        <v>0</v>
      </c>
      <c r="BI133" s="191">
        <f>IF(N133="nulová",J133,0)</f>
        <v>0</v>
      </c>
      <c r="BJ133" s="19" t="s">
        <v>86</v>
      </c>
      <c r="BK133" s="191">
        <f>ROUND(I133*H133,2)</f>
        <v>0</v>
      </c>
      <c r="BL133" s="19" t="s">
        <v>212</v>
      </c>
      <c r="BM133" s="190" t="s">
        <v>1406</v>
      </c>
    </row>
    <row r="134" s="2" customFormat="1">
      <c r="A134" s="38"/>
      <c r="B134" s="39"/>
      <c r="C134" s="38"/>
      <c r="D134" s="192" t="s">
        <v>214</v>
      </c>
      <c r="E134" s="38"/>
      <c r="F134" s="193" t="s">
        <v>757</v>
      </c>
      <c r="G134" s="38"/>
      <c r="H134" s="38"/>
      <c r="I134" s="194"/>
      <c r="J134" s="38"/>
      <c r="K134" s="38"/>
      <c r="L134" s="39"/>
      <c r="M134" s="195"/>
      <c r="N134" s="196"/>
      <c r="O134" s="77"/>
      <c r="P134" s="77"/>
      <c r="Q134" s="77"/>
      <c r="R134" s="77"/>
      <c r="S134" s="77"/>
      <c r="T134" s="78"/>
      <c r="U134" s="38"/>
      <c r="V134" s="38"/>
      <c r="W134" s="38"/>
      <c r="X134" s="38"/>
      <c r="Y134" s="38"/>
      <c r="Z134" s="38"/>
      <c r="AA134" s="38"/>
      <c r="AB134" s="38"/>
      <c r="AC134" s="38"/>
      <c r="AD134" s="38"/>
      <c r="AE134" s="38"/>
      <c r="AT134" s="19" t="s">
        <v>214</v>
      </c>
      <c r="AU134" s="19" t="s">
        <v>88</v>
      </c>
    </row>
    <row r="135" s="2" customFormat="1">
      <c r="A135" s="38"/>
      <c r="B135" s="39"/>
      <c r="C135" s="38"/>
      <c r="D135" s="192" t="s">
        <v>237</v>
      </c>
      <c r="E135" s="38"/>
      <c r="F135" s="197" t="s">
        <v>758</v>
      </c>
      <c r="G135" s="38"/>
      <c r="H135" s="38"/>
      <c r="I135" s="194"/>
      <c r="J135" s="38"/>
      <c r="K135" s="38"/>
      <c r="L135" s="39"/>
      <c r="M135" s="195"/>
      <c r="N135" s="196"/>
      <c r="O135" s="77"/>
      <c r="P135" s="77"/>
      <c r="Q135" s="77"/>
      <c r="R135" s="77"/>
      <c r="S135" s="77"/>
      <c r="T135" s="78"/>
      <c r="U135" s="38"/>
      <c r="V135" s="38"/>
      <c r="W135" s="38"/>
      <c r="X135" s="38"/>
      <c r="Y135" s="38"/>
      <c r="Z135" s="38"/>
      <c r="AA135" s="38"/>
      <c r="AB135" s="38"/>
      <c r="AC135" s="38"/>
      <c r="AD135" s="38"/>
      <c r="AE135" s="38"/>
      <c r="AT135" s="19" t="s">
        <v>237</v>
      </c>
      <c r="AU135" s="19" t="s">
        <v>88</v>
      </c>
    </row>
    <row r="136" s="15" customFormat="1">
      <c r="A136" s="15"/>
      <c r="B136" s="223"/>
      <c r="C136" s="15"/>
      <c r="D136" s="192" t="s">
        <v>218</v>
      </c>
      <c r="E136" s="224" t="s">
        <v>1</v>
      </c>
      <c r="F136" s="225" t="s">
        <v>1407</v>
      </c>
      <c r="G136" s="15"/>
      <c r="H136" s="224" t="s">
        <v>1</v>
      </c>
      <c r="I136" s="226"/>
      <c r="J136" s="15"/>
      <c r="K136" s="15"/>
      <c r="L136" s="223"/>
      <c r="M136" s="227"/>
      <c r="N136" s="228"/>
      <c r="O136" s="228"/>
      <c r="P136" s="228"/>
      <c r="Q136" s="228"/>
      <c r="R136" s="228"/>
      <c r="S136" s="228"/>
      <c r="T136" s="229"/>
      <c r="U136" s="15"/>
      <c r="V136" s="15"/>
      <c r="W136" s="15"/>
      <c r="X136" s="15"/>
      <c r="Y136" s="15"/>
      <c r="Z136" s="15"/>
      <c r="AA136" s="15"/>
      <c r="AB136" s="15"/>
      <c r="AC136" s="15"/>
      <c r="AD136" s="15"/>
      <c r="AE136" s="15"/>
      <c r="AT136" s="224" t="s">
        <v>218</v>
      </c>
      <c r="AU136" s="224" t="s">
        <v>88</v>
      </c>
      <c r="AV136" s="15" t="s">
        <v>86</v>
      </c>
      <c r="AW136" s="15" t="s">
        <v>35</v>
      </c>
      <c r="AX136" s="15" t="s">
        <v>79</v>
      </c>
      <c r="AY136" s="224" t="s">
        <v>205</v>
      </c>
    </row>
    <row r="137" s="13" customFormat="1">
      <c r="A137" s="13"/>
      <c r="B137" s="198"/>
      <c r="C137" s="13"/>
      <c r="D137" s="192" t="s">
        <v>218</v>
      </c>
      <c r="E137" s="199" t="s">
        <v>1</v>
      </c>
      <c r="F137" s="200" t="s">
        <v>1408</v>
      </c>
      <c r="G137" s="13"/>
      <c r="H137" s="201">
        <v>4531</v>
      </c>
      <c r="I137" s="202"/>
      <c r="J137" s="13"/>
      <c r="K137" s="13"/>
      <c r="L137" s="198"/>
      <c r="M137" s="203"/>
      <c r="N137" s="204"/>
      <c r="O137" s="204"/>
      <c r="P137" s="204"/>
      <c r="Q137" s="204"/>
      <c r="R137" s="204"/>
      <c r="S137" s="204"/>
      <c r="T137" s="205"/>
      <c r="U137" s="13"/>
      <c r="V137" s="13"/>
      <c r="W137" s="13"/>
      <c r="X137" s="13"/>
      <c r="Y137" s="13"/>
      <c r="Z137" s="13"/>
      <c r="AA137" s="13"/>
      <c r="AB137" s="13"/>
      <c r="AC137" s="13"/>
      <c r="AD137" s="13"/>
      <c r="AE137" s="13"/>
      <c r="AT137" s="199" t="s">
        <v>218</v>
      </c>
      <c r="AU137" s="199" t="s">
        <v>88</v>
      </c>
      <c r="AV137" s="13" t="s">
        <v>88</v>
      </c>
      <c r="AW137" s="13" t="s">
        <v>35</v>
      </c>
      <c r="AX137" s="13" t="s">
        <v>79</v>
      </c>
      <c r="AY137" s="199" t="s">
        <v>205</v>
      </c>
    </row>
    <row r="138" s="13" customFormat="1">
      <c r="A138" s="13"/>
      <c r="B138" s="198"/>
      <c r="C138" s="13"/>
      <c r="D138" s="192" t="s">
        <v>218</v>
      </c>
      <c r="E138" s="199" t="s">
        <v>1</v>
      </c>
      <c r="F138" s="200" t="s">
        <v>1409</v>
      </c>
      <c r="G138" s="13"/>
      <c r="H138" s="201">
        <v>12688.5</v>
      </c>
      <c r="I138" s="202"/>
      <c r="J138" s="13"/>
      <c r="K138" s="13"/>
      <c r="L138" s="198"/>
      <c r="M138" s="203"/>
      <c r="N138" s="204"/>
      <c r="O138" s="204"/>
      <c r="P138" s="204"/>
      <c r="Q138" s="204"/>
      <c r="R138" s="204"/>
      <c r="S138" s="204"/>
      <c r="T138" s="205"/>
      <c r="U138" s="13"/>
      <c r="V138" s="13"/>
      <c r="W138" s="13"/>
      <c r="X138" s="13"/>
      <c r="Y138" s="13"/>
      <c r="Z138" s="13"/>
      <c r="AA138" s="13"/>
      <c r="AB138" s="13"/>
      <c r="AC138" s="13"/>
      <c r="AD138" s="13"/>
      <c r="AE138" s="13"/>
      <c r="AT138" s="199" t="s">
        <v>218</v>
      </c>
      <c r="AU138" s="199" t="s">
        <v>88</v>
      </c>
      <c r="AV138" s="13" t="s">
        <v>88</v>
      </c>
      <c r="AW138" s="13" t="s">
        <v>35</v>
      </c>
      <c r="AX138" s="13" t="s">
        <v>79</v>
      </c>
      <c r="AY138" s="199" t="s">
        <v>205</v>
      </c>
    </row>
    <row r="139" s="14" customFormat="1">
      <c r="A139" s="14"/>
      <c r="B139" s="206"/>
      <c r="C139" s="14"/>
      <c r="D139" s="192" t="s">
        <v>218</v>
      </c>
      <c r="E139" s="207" t="s">
        <v>1</v>
      </c>
      <c r="F139" s="208" t="s">
        <v>220</v>
      </c>
      <c r="G139" s="14"/>
      <c r="H139" s="209">
        <v>17219.5</v>
      </c>
      <c r="I139" s="210"/>
      <c r="J139" s="14"/>
      <c r="K139" s="14"/>
      <c r="L139" s="206"/>
      <c r="M139" s="211"/>
      <c r="N139" s="212"/>
      <c r="O139" s="212"/>
      <c r="P139" s="212"/>
      <c r="Q139" s="212"/>
      <c r="R139" s="212"/>
      <c r="S139" s="212"/>
      <c r="T139" s="213"/>
      <c r="U139" s="14"/>
      <c r="V139" s="14"/>
      <c r="W139" s="14"/>
      <c r="X139" s="14"/>
      <c r="Y139" s="14"/>
      <c r="Z139" s="14"/>
      <c r="AA139" s="14"/>
      <c r="AB139" s="14"/>
      <c r="AC139" s="14"/>
      <c r="AD139" s="14"/>
      <c r="AE139" s="14"/>
      <c r="AT139" s="207" t="s">
        <v>218</v>
      </c>
      <c r="AU139" s="207" t="s">
        <v>88</v>
      </c>
      <c r="AV139" s="14" t="s">
        <v>212</v>
      </c>
      <c r="AW139" s="14" t="s">
        <v>35</v>
      </c>
      <c r="AX139" s="14" t="s">
        <v>86</v>
      </c>
      <c r="AY139" s="207" t="s">
        <v>205</v>
      </c>
    </row>
    <row r="140" s="2" customFormat="1" ht="21.75" customHeight="1">
      <c r="A140" s="38"/>
      <c r="B140" s="179"/>
      <c r="C140" s="180" t="s">
        <v>230</v>
      </c>
      <c r="D140" s="180" t="s">
        <v>207</v>
      </c>
      <c r="E140" s="181" t="s">
        <v>264</v>
      </c>
      <c r="F140" s="182" t="s">
        <v>265</v>
      </c>
      <c r="G140" s="183" t="s">
        <v>233</v>
      </c>
      <c r="H140" s="184">
        <v>17219.5</v>
      </c>
      <c r="I140" s="185"/>
      <c r="J140" s="184">
        <f>ROUND(I140*H140,2)</f>
        <v>0</v>
      </c>
      <c r="K140" s="182" t="s">
        <v>234</v>
      </c>
      <c r="L140" s="39"/>
      <c r="M140" s="186" t="s">
        <v>1</v>
      </c>
      <c r="N140" s="187" t="s">
        <v>44</v>
      </c>
      <c r="O140" s="77"/>
      <c r="P140" s="188">
        <f>O140*H140</f>
        <v>0</v>
      </c>
      <c r="Q140" s="188">
        <v>0</v>
      </c>
      <c r="R140" s="188">
        <f>Q140*H140</f>
        <v>0</v>
      </c>
      <c r="S140" s="188">
        <v>0</v>
      </c>
      <c r="T140" s="189">
        <f>S140*H140</f>
        <v>0</v>
      </c>
      <c r="U140" s="38"/>
      <c r="V140" s="38"/>
      <c r="W140" s="38"/>
      <c r="X140" s="38"/>
      <c r="Y140" s="38"/>
      <c r="Z140" s="38"/>
      <c r="AA140" s="38"/>
      <c r="AB140" s="38"/>
      <c r="AC140" s="38"/>
      <c r="AD140" s="38"/>
      <c r="AE140" s="38"/>
      <c r="AR140" s="190" t="s">
        <v>212</v>
      </c>
      <c r="AT140" s="190" t="s">
        <v>207</v>
      </c>
      <c r="AU140" s="190" t="s">
        <v>88</v>
      </c>
      <c r="AY140" s="19" t="s">
        <v>205</v>
      </c>
      <c r="BE140" s="191">
        <f>IF(N140="základní",J140,0)</f>
        <v>0</v>
      </c>
      <c r="BF140" s="191">
        <f>IF(N140="snížená",J140,0)</f>
        <v>0</v>
      </c>
      <c r="BG140" s="191">
        <f>IF(N140="zákl. přenesená",J140,0)</f>
        <v>0</v>
      </c>
      <c r="BH140" s="191">
        <f>IF(N140="sníž. přenesená",J140,0)</f>
        <v>0</v>
      </c>
      <c r="BI140" s="191">
        <f>IF(N140="nulová",J140,0)</f>
        <v>0</v>
      </c>
      <c r="BJ140" s="19" t="s">
        <v>86</v>
      </c>
      <c r="BK140" s="191">
        <f>ROUND(I140*H140,2)</f>
        <v>0</v>
      </c>
      <c r="BL140" s="19" t="s">
        <v>212</v>
      </c>
      <c r="BM140" s="190" t="s">
        <v>1410</v>
      </c>
    </row>
    <row r="141" s="2" customFormat="1">
      <c r="A141" s="38"/>
      <c r="B141" s="39"/>
      <c r="C141" s="38"/>
      <c r="D141" s="192" t="s">
        <v>214</v>
      </c>
      <c r="E141" s="38"/>
      <c r="F141" s="193" t="s">
        <v>267</v>
      </c>
      <c r="G141" s="38"/>
      <c r="H141" s="38"/>
      <c r="I141" s="194"/>
      <c r="J141" s="38"/>
      <c r="K141" s="38"/>
      <c r="L141" s="39"/>
      <c r="M141" s="195"/>
      <c r="N141" s="196"/>
      <c r="O141" s="77"/>
      <c r="P141" s="77"/>
      <c r="Q141" s="77"/>
      <c r="R141" s="77"/>
      <c r="S141" s="77"/>
      <c r="T141" s="78"/>
      <c r="U141" s="38"/>
      <c r="V141" s="38"/>
      <c r="W141" s="38"/>
      <c r="X141" s="38"/>
      <c r="Y141" s="38"/>
      <c r="Z141" s="38"/>
      <c r="AA141" s="38"/>
      <c r="AB141" s="38"/>
      <c r="AC141" s="38"/>
      <c r="AD141" s="38"/>
      <c r="AE141" s="38"/>
      <c r="AT141" s="19" t="s">
        <v>214</v>
      </c>
      <c r="AU141" s="19" t="s">
        <v>88</v>
      </c>
    </row>
    <row r="142" s="2" customFormat="1">
      <c r="A142" s="38"/>
      <c r="B142" s="39"/>
      <c r="C142" s="38"/>
      <c r="D142" s="192" t="s">
        <v>237</v>
      </c>
      <c r="E142" s="38"/>
      <c r="F142" s="197" t="s">
        <v>268</v>
      </c>
      <c r="G142" s="38"/>
      <c r="H142" s="38"/>
      <c r="I142" s="194"/>
      <c r="J142" s="38"/>
      <c r="K142" s="38"/>
      <c r="L142" s="39"/>
      <c r="M142" s="195"/>
      <c r="N142" s="196"/>
      <c r="O142" s="77"/>
      <c r="P142" s="77"/>
      <c r="Q142" s="77"/>
      <c r="R142" s="77"/>
      <c r="S142" s="77"/>
      <c r="T142" s="78"/>
      <c r="U142" s="38"/>
      <c r="V142" s="38"/>
      <c r="W142" s="38"/>
      <c r="X142" s="38"/>
      <c r="Y142" s="38"/>
      <c r="Z142" s="38"/>
      <c r="AA142" s="38"/>
      <c r="AB142" s="38"/>
      <c r="AC142" s="38"/>
      <c r="AD142" s="38"/>
      <c r="AE142" s="38"/>
      <c r="AT142" s="19" t="s">
        <v>237</v>
      </c>
      <c r="AU142" s="19" t="s">
        <v>88</v>
      </c>
    </row>
    <row r="143" s="15" customFormat="1">
      <c r="A143" s="15"/>
      <c r="B143" s="223"/>
      <c r="C143" s="15"/>
      <c r="D143" s="192" t="s">
        <v>218</v>
      </c>
      <c r="E143" s="224" t="s">
        <v>1</v>
      </c>
      <c r="F143" s="225" t="s">
        <v>1411</v>
      </c>
      <c r="G143" s="15"/>
      <c r="H143" s="224" t="s">
        <v>1</v>
      </c>
      <c r="I143" s="226"/>
      <c r="J143" s="15"/>
      <c r="K143" s="15"/>
      <c r="L143" s="223"/>
      <c r="M143" s="227"/>
      <c r="N143" s="228"/>
      <c r="O143" s="228"/>
      <c r="P143" s="228"/>
      <c r="Q143" s="228"/>
      <c r="R143" s="228"/>
      <c r="S143" s="228"/>
      <c r="T143" s="229"/>
      <c r="U143" s="15"/>
      <c r="V143" s="15"/>
      <c r="W143" s="15"/>
      <c r="X143" s="15"/>
      <c r="Y143" s="15"/>
      <c r="Z143" s="15"/>
      <c r="AA143" s="15"/>
      <c r="AB143" s="15"/>
      <c r="AC143" s="15"/>
      <c r="AD143" s="15"/>
      <c r="AE143" s="15"/>
      <c r="AT143" s="224" t="s">
        <v>218</v>
      </c>
      <c r="AU143" s="224" t="s">
        <v>88</v>
      </c>
      <c r="AV143" s="15" t="s">
        <v>86</v>
      </c>
      <c r="AW143" s="15" t="s">
        <v>35</v>
      </c>
      <c r="AX143" s="15" t="s">
        <v>79</v>
      </c>
      <c r="AY143" s="224" t="s">
        <v>205</v>
      </c>
    </row>
    <row r="144" s="13" customFormat="1">
      <c r="A144" s="13"/>
      <c r="B144" s="198"/>
      <c r="C144" s="13"/>
      <c r="D144" s="192" t="s">
        <v>218</v>
      </c>
      <c r="E144" s="199" t="s">
        <v>1</v>
      </c>
      <c r="F144" s="200" t="s">
        <v>1412</v>
      </c>
      <c r="G144" s="13"/>
      <c r="H144" s="201">
        <v>4531</v>
      </c>
      <c r="I144" s="202"/>
      <c r="J144" s="13"/>
      <c r="K144" s="13"/>
      <c r="L144" s="198"/>
      <c r="M144" s="203"/>
      <c r="N144" s="204"/>
      <c r="O144" s="204"/>
      <c r="P144" s="204"/>
      <c r="Q144" s="204"/>
      <c r="R144" s="204"/>
      <c r="S144" s="204"/>
      <c r="T144" s="205"/>
      <c r="U144" s="13"/>
      <c r="V144" s="13"/>
      <c r="W144" s="13"/>
      <c r="X144" s="13"/>
      <c r="Y144" s="13"/>
      <c r="Z144" s="13"/>
      <c r="AA144" s="13"/>
      <c r="AB144" s="13"/>
      <c r="AC144" s="13"/>
      <c r="AD144" s="13"/>
      <c r="AE144" s="13"/>
      <c r="AT144" s="199" t="s">
        <v>218</v>
      </c>
      <c r="AU144" s="199" t="s">
        <v>88</v>
      </c>
      <c r="AV144" s="13" t="s">
        <v>88</v>
      </c>
      <c r="AW144" s="13" t="s">
        <v>35</v>
      </c>
      <c r="AX144" s="13" t="s">
        <v>79</v>
      </c>
      <c r="AY144" s="199" t="s">
        <v>205</v>
      </c>
    </row>
    <row r="145" s="13" customFormat="1">
      <c r="A145" s="13"/>
      <c r="B145" s="198"/>
      <c r="C145" s="13"/>
      <c r="D145" s="192" t="s">
        <v>218</v>
      </c>
      <c r="E145" s="199" t="s">
        <v>1</v>
      </c>
      <c r="F145" s="200" t="s">
        <v>1409</v>
      </c>
      <c r="G145" s="13"/>
      <c r="H145" s="201">
        <v>12688.5</v>
      </c>
      <c r="I145" s="202"/>
      <c r="J145" s="13"/>
      <c r="K145" s="13"/>
      <c r="L145" s="198"/>
      <c r="M145" s="203"/>
      <c r="N145" s="204"/>
      <c r="O145" s="204"/>
      <c r="P145" s="204"/>
      <c r="Q145" s="204"/>
      <c r="R145" s="204"/>
      <c r="S145" s="204"/>
      <c r="T145" s="205"/>
      <c r="U145" s="13"/>
      <c r="V145" s="13"/>
      <c r="W145" s="13"/>
      <c r="X145" s="13"/>
      <c r="Y145" s="13"/>
      <c r="Z145" s="13"/>
      <c r="AA145" s="13"/>
      <c r="AB145" s="13"/>
      <c r="AC145" s="13"/>
      <c r="AD145" s="13"/>
      <c r="AE145" s="13"/>
      <c r="AT145" s="199" t="s">
        <v>218</v>
      </c>
      <c r="AU145" s="199" t="s">
        <v>88</v>
      </c>
      <c r="AV145" s="13" t="s">
        <v>88</v>
      </c>
      <c r="AW145" s="13" t="s">
        <v>35</v>
      </c>
      <c r="AX145" s="13" t="s">
        <v>79</v>
      </c>
      <c r="AY145" s="199" t="s">
        <v>205</v>
      </c>
    </row>
    <row r="146" s="14" customFormat="1">
      <c r="A146" s="14"/>
      <c r="B146" s="206"/>
      <c r="C146" s="14"/>
      <c r="D146" s="192" t="s">
        <v>218</v>
      </c>
      <c r="E146" s="207" t="s">
        <v>1</v>
      </c>
      <c r="F146" s="208" t="s">
        <v>220</v>
      </c>
      <c r="G146" s="14"/>
      <c r="H146" s="209">
        <v>17219.5</v>
      </c>
      <c r="I146" s="210"/>
      <c r="J146" s="14"/>
      <c r="K146" s="14"/>
      <c r="L146" s="206"/>
      <c r="M146" s="211"/>
      <c r="N146" s="212"/>
      <c r="O146" s="212"/>
      <c r="P146" s="212"/>
      <c r="Q146" s="212"/>
      <c r="R146" s="212"/>
      <c r="S146" s="212"/>
      <c r="T146" s="213"/>
      <c r="U146" s="14"/>
      <c r="V146" s="14"/>
      <c r="W146" s="14"/>
      <c r="X146" s="14"/>
      <c r="Y146" s="14"/>
      <c r="Z146" s="14"/>
      <c r="AA146" s="14"/>
      <c r="AB146" s="14"/>
      <c r="AC146" s="14"/>
      <c r="AD146" s="14"/>
      <c r="AE146" s="14"/>
      <c r="AT146" s="207" t="s">
        <v>218</v>
      </c>
      <c r="AU146" s="207" t="s">
        <v>88</v>
      </c>
      <c r="AV146" s="14" t="s">
        <v>212</v>
      </c>
      <c r="AW146" s="14" t="s">
        <v>35</v>
      </c>
      <c r="AX146" s="14" t="s">
        <v>86</v>
      </c>
      <c r="AY146" s="207" t="s">
        <v>205</v>
      </c>
    </row>
    <row r="147" s="2" customFormat="1" ht="24.15" customHeight="1">
      <c r="A147" s="38"/>
      <c r="B147" s="179"/>
      <c r="C147" s="180" t="s">
        <v>212</v>
      </c>
      <c r="D147" s="180" t="s">
        <v>207</v>
      </c>
      <c r="E147" s="181" t="s">
        <v>682</v>
      </c>
      <c r="F147" s="182" t="s">
        <v>683</v>
      </c>
      <c r="G147" s="183" t="s">
        <v>210</v>
      </c>
      <c r="H147" s="184">
        <v>45310</v>
      </c>
      <c r="I147" s="185"/>
      <c r="J147" s="184">
        <f>ROUND(I147*H147,2)</f>
        <v>0</v>
      </c>
      <c r="K147" s="182" t="s">
        <v>234</v>
      </c>
      <c r="L147" s="39"/>
      <c r="M147" s="186" t="s">
        <v>1</v>
      </c>
      <c r="N147" s="187" t="s">
        <v>44</v>
      </c>
      <c r="O147" s="77"/>
      <c r="P147" s="188">
        <f>O147*H147</f>
        <v>0</v>
      </c>
      <c r="Q147" s="188">
        <v>0</v>
      </c>
      <c r="R147" s="188">
        <f>Q147*H147</f>
        <v>0</v>
      </c>
      <c r="S147" s="188">
        <v>0</v>
      </c>
      <c r="T147" s="189">
        <f>S147*H147</f>
        <v>0</v>
      </c>
      <c r="U147" s="38"/>
      <c r="V147" s="38"/>
      <c r="W147" s="38"/>
      <c r="X147" s="38"/>
      <c r="Y147" s="38"/>
      <c r="Z147" s="38"/>
      <c r="AA147" s="38"/>
      <c r="AB147" s="38"/>
      <c r="AC147" s="38"/>
      <c r="AD147" s="38"/>
      <c r="AE147" s="38"/>
      <c r="AR147" s="190" t="s">
        <v>212</v>
      </c>
      <c r="AT147" s="190" t="s">
        <v>207</v>
      </c>
      <c r="AU147" s="190" t="s">
        <v>88</v>
      </c>
      <c r="AY147" s="19" t="s">
        <v>205</v>
      </c>
      <c r="BE147" s="191">
        <f>IF(N147="základní",J147,0)</f>
        <v>0</v>
      </c>
      <c r="BF147" s="191">
        <f>IF(N147="snížená",J147,0)</f>
        <v>0</v>
      </c>
      <c r="BG147" s="191">
        <f>IF(N147="zákl. přenesená",J147,0)</f>
        <v>0</v>
      </c>
      <c r="BH147" s="191">
        <f>IF(N147="sníž. přenesená",J147,0)</f>
        <v>0</v>
      </c>
      <c r="BI147" s="191">
        <f>IF(N147="nulová",J147,0)</f>
        <v>0</v>
      </c>
      <c r="BJ147" s="19" t="s">
        <v>86</v>
      </c>
      <c r="BK147" s="191">
        <f>ROUND(I147*H147,2)</f>
        <v>0</v>
      </c>
      <c r="BL147" s="19" t="s">
        <v>212</v>
      </c>
      <c r="BM147" s="190" t="s">
        <v>1413</v>
      </c>
    </row>
    <row r="148" s="2" customFormat="1">
      <c r="A148" s="38"/>
      <c r="B148" s="39"/>
      <c r="C148" s="38"/>
      <c r="D148" s="192" t="s">
        <v>214</v>
      </c>
      <c r="E148" s="38"/>
      <c r="F148" s="193" t="s">
        <v>685</v>
      </c>
      <c r="G148" s="38"/>
      <c r="H148" s="38"/>
      <c r="I148" s="194"/>
      <c r="J148" s="38"/>
      <c r="K148" s="38"/>
      <c r="L148" s="39"/>
      <c r="M148" s="195"/>
      <c r="N148" s="196"/>
      <c r="O148" s="77"/>
      <c r="P148" s="77"/>
      <c r="Q148" s="77"/>
      <c r="R148" s="77"/>
      <c r="S148" s="77"/>
      <c r="T148" s="78"/>
      <c r="U148" s="38"/>
      <c r="V148" s="38"/>
      <c r="W148" s="38"/>
      <c r="X148" s="38"/>
      <c r="Y148" s="38"/>
      <c r="Z148" s="38"/>
      <c r="AA148" s="38"/>
      <c r="AB148" s="38"/>
      <c r="AC148" s="38"/>
      <c r="AD148" s="38"/>
      <c r="AE148" s="38"/>
      <c r="AT148" s="19" t="s">
        <v>214</v>
      </c>
      <c r="AU148" s="19" t="s">
        <v>88</v>
      </c>
    </row>
    <row r="149" s="2" customFormat="1">
      <c r="A149" s="38"/>
      <c r="B149" s="39"/>
      <c r="C149" s="38"/>
      <c r="D149" s="192" t="s">
        <v>237</v>
      </c>
      <c r="E149" s="38"/>
      <c r="F149" s="197" t="s">
        <v>284</v>
      </c>
      <c r="G149" s="38"/>
      <c r="H149" s="38"/>
      <c r="I149" s="194"/>
      <c r="J149" s="38"/>
      <c r="K149" s="38"/>
      <c r="L149" s="39"/>
      <c r="M149" s="195"/>
      <c r="N149" s="196"/>
      <c r="O149" s="77"/>
      <c r="P149" s="77"/>
      <c r="Q149" s="77"/>
      <c r="R149" s="77"/>
      <c r="S149" s="77"/>
      <c r="T149" s="78"/>
      <c r="U149" s="38"/>
      <c r="V149" s="38"/>
      <c r="W149" s="38"/>
      <c r="X149" s="38"/>
      <c r="Y149" s="38"/>
      <c r="Z149" s="38"/>
      <c r="AA149" s="38"/>
      <c r="AB149" s="38"/>
      <c r="AC149" s="38"/>
      <c r="AD149" s="38"/>
      <c r="AE149" s="38"/>
      <c r="AT149" s="19" t="s">
        <v>237</v>
      </c>
      <c r="AU149" s="19" t="s">
        <v>88</v>
      </c>
    </row>
    <row r="150" s="15" customFormat="1">
      <c r="A150" s="15"/>
      <c r="B150" s="223"/>
      <c r="C150" s="15"/>
      <c r="D150" s="192" t="s">
        <v>218</v>
      </c>
      <c r="E150" s="224" t="s">
        <v>1</v>
      </c>
      <c r="F150" s="225" t="s">
        <v>1414</v>
      </c>
      <c r="G150" s="15"/>
      <c r="H150" s="224" t="s">
        <v>1</v>
      </c>
      <c r="I150" s="226"/>
      <c r="J150" s="15"/>
      <c r="K150" s="15"/>
      <c r="L150" s="223"/>
      <c r="M150" s="227"/>
      <c r="N150" s="228"/>
      <c r="O150" s="228"/>
      <c r="P150" s="228"/>
      <c r="Q150" s="228"/>
      <c r="R150" s="228"/>
      <c r="S150" s="228"/>
      <c r="T150" s="229"/>
      <c r="U150" s="15"/>
      <c r="V150" s="15"/>
      <c r="W150" s="15"/>
      <c r="X150" s="15"/>
      <c r="Y150" s="15"/>
      <c r="Z150" s="15"/>
      <c r="AA150" s="15"/>
      <c r="AB150" s="15"/>
      <c r="AC150" s="15"/>
      <c r="AD150" s="15"/>
      <c r="AE150" s="15"/>
      <c r="AT150" s="224" t="s">
        <v>218</v>
      </c>
      <c r="AU150" s="224" t="s">
        <v>88</v>
      </c>
      <c r="AV150" s="15" t="s">
        <v>86</v>
      </c>
      <c r="AW150" s="15" t="s">
        <v>35</v>
      </c>
      <c r="AX150" s="15" t="s">
        <v>79</v>
      </c>
      <c r="AY150" s="224" t="s">
        <v>205</v>
      </c>
    </row>
    <row r="151" s="13" customFormat="1">
      <c r="A151" s="13"/>
      <c r="B151" s="198"/>
      <c r="C151" s="13"/>
      <c r="D151" s="192" t="s">
        <v>218</v>
      </c>
      <c r="E151" s="199" t="s">
        <v>1</v>
      </c>
      <c r="F151" s="200" t="s">
        <v>1415</v>
      </c>
      <c r="G151" s="13"/>
      <c r="H151" s="201">
        <v>45310</v>
      </c>
      <c r="I151" s="202"/>
      <c r="J151" s="13"/>
      <c r="K151" s="13"/>
      <c r="L151" s="198"/>
      <c r="M151" s="203"/>
      <c r="N151" s="204"/>
      <c r="O151" s="204"/>
      <c r="P151" s="204"/>
      <c r="Q151" s="204"/>
      <c r="R151" s="204"/>
      <c r="S151" s="204"/>
      <c r="T151" s="205"/>
      <c r="U151" s="13"/>
      <c r="V151" s="13"/>
      <c r="W151" s="13"/>
      <c r="X151" s="13"/>
      <c r="Y151" s="13"/>
      <c r="Z151" s="13"/>
      <c r="AA151" s="13"/>
      <c r="AB151" s="13"/>
      <c r="AC151" s="13"/>
      <c r="AD151" s="13"/>
      <c r="AE151" s="13"/>
      <c r="AT151" s="199" t="s">
        <v>218</v>
      </c>
      <c r="AU151" s="199" t="s">
        <v>88</v>
      </c>
      <c r="AV151" s="13" t="s">
        <v>88</v>
      </c>
      <c r="AW151" s="13" t="s">
        <v>35</v>
      </c>
      <c r="AX151" s="13" t="s">
        <v>79</v>
      </c>
      <c r="AY151" s="199" t="s">
        <v>205</v>
      </c>
    </row>
    <row r="152" s="14" customFormat="1">
      <c r="A152" s="14"/>
      <c r="B152" s="206"/>
      <c r="C152" s="14"/>
      <c r="D152" s="192" t="s">
        <v>218</v>
      </c>
      <c r="E152" s="207" t="s">
        <v>1</v>
      </c>
      <c r="F152" s="208" t="s">
        <v>220</v>
      </c>
      <c r="G152" s="14"/>
      <c r="H152" s="209">
        <v>45310</v>
      </c>
      <c r="I152" s="210"/>
      <c r="J152" s="14"/>
      <c r="K152" s="14"/>
      <c r="L152" s="206"/>
      <c r="M152" s="211"/>
      <c r="N152" s="212"/>
      <c r="O152" s="212"/>
      <c r="P152" s="212"/>
      <c r="Q152" s="212"/>
      <c r="R152" s="212"/>
      <c r="S152" s="212"/>
      <c r="T152" s="213"/>
      <c r="U152" s="14"/>
      <c r="V152" s="14"/>
      <c r="W152" s="14"/>
      <c r="X152" s="14"/>
      <c r="Y152" s="14"/>
      <c r="Z152" s="14"/>
      <c r="AA152" s="14"/>
      <c r="AB152" s="14"/>
      <c r="AC152" s="14"/>
      <c r="AD152" s="14"/>
      <c r="AE152" s="14"/>
      <c r="AT152" s="207" t="s">
        <v>218</v>
      </c>
      <c r="AU152" s="207" t="s">
        <v>88</v>
      </c>
      <c r="AV152" s="14" t="s">
        <v>212</v>
      </c>
      <c r="AW152" s="14" t="s">
        <v>35</v>
      </c>
      <c r="AX152" s="14" t="s">
        <v>86</v>
      </c>
      <c r="AY152" s="207" t="s">
        <v>205</v>
      </c>
    </row>
    <row r="153" s="2" customFormat="1" ht="24.15" customHeight="1">
      <c r="A153" s="38"/>
      <c r="B153" s="179"/>
      <c r="C153" s="180" t="s">
        <v>258</v>
      </c>
      <c r="D153" s="180" t="s">
        <v>207</v>
      </c>
      <c r="E153" s="181" t="s">
        <v>280</v>
      </c>
      <c r="F153" s="182" t="s">
        <v>281</v>
      </c>
      <c r="G153" s="183" t="s">
        <v>210</v>
      </c>
      <c r="H153" s="184">
        <v>42295</v>
      </c>
      <c r="I153" s="185"/>
      <c r="J153" s="184">
        <f>ROUND(I153*H153,2)</f>
        <v>0</v>
      </c>
      <c r="K153" s="182" t="s">
        <v>234</v>
      </c>
      <c r="L153" s="39"/>
      <c r="M153" s="186" t="s">
        <v>1</v>
      </c>
      <c r="N153" s="187" t="s">
        <v>44</v>
      </c>
      <c r="O153" s="77"/>
      <c r="P153" s="188">
        <f>O153*H153</f>
        <v>0</v>
      </c>
      <c r="Q153" s="188">
        <v>0</v>
      </c>
      <c r="R153" s="188">
        <f>Q153*H153</f>
        <v>0</v>
      </c>
      <c r="S153" s="188">
        <v>0</v>
      </c>
      <c r="T153" s="189">
        <f>S153*H153</f>
        <v>0</v>
      </c>
      <c r="U153" s="38"/>
      <c r="V153" s="38"/>
      <c r="W153" s="38"/>
      <c r="X153" s="38"/>
      <c r="Y153" s="38"/>
      <c r="Z153" s="38"/>
      <c r="AA153" s="38"/>
      <c r="AB153" s="38"/>
      <c r="AC153" s="38"/>
      <c r="AD153" s="38"/>
      <c r="AE153" s="38"/>
      <c r="AR153" s="190" t="s">
        <v>212</v>
      </c>
      <c r="AT153" s="190" t="s">
        <v>207</v>
      </c>
      <c r="AU153" s="190" t="s">
        <v>88</v>
      </c>
      <c r="AY153" s="19" t="s">
        <v>205</v>
      </c>
      <c r="BE153" s="191">
        <f>IF(N153="základní",J153,0)</f>
        <v>0</v>
      </c>
      <c r="BF153" s="191">
        <f>IF(N153="snížená",J153,0)</f>
        <v>0</v>
      </c>
      <c r="BG153" s="191">
        <f>IF(N153="zákl. přenesená",J153,0)</f>
        <v>0</v>
      </c>
      <c r="BH153" s="191">
        <f>IF(N153="sníž. přenesená",J153,0)</f>
        <v>0</v>
      </c>
      <c r="BI153" s="191">
        <f>IF(N153="nulová",J153,0)</f>
        <v>0</v>
      </c>
      <c r="BJ153" s="19" t="s">
        <v>86</v>
      </c>
      <c r="BK153" s="191">
        <f>ROUND(I153*H153,2)</f>
        <v>0</v>
      </c>
      <c r="BL153" s="19" t="s">
        <v>212</v>
      </c>
      <c r="BM153" s="190" t="s">
        <v>1416</v>
      </c>
    </row>
    <row r="154" s="2" customFormat="1">
      <c r="A154" s="38"/>
      <c r="B154" s="39"/>
      <c r="C154" s="38"/>
      <c r="D154" s="192" t="s">
        <v>214</v>
      </c>
      <c r="E154" s="38"/>
      <c r="F154" s="193" t="s">
        <v>283</v>
      </c>
      <c r="G154" s="38"/>
      <c r="H154" s="38"/>
      <c r="I154" s="194"/>
      <c r="J154" s="38"/>
      <c r="K154" s="38"/>
      <c r="L154" s="39"/>
      <c r="M154" s="195"/>
      <c r="N154" s="196"/>
      <c r="O154" s="77"/>
      <c r="P154" s="77"/>
      <c r="Q154" s="77"/>
      <c r="R154" s="77"/>
      <c r="S154" s="77"/>
      <c r="T154" s="78"/>
      <c r="U154" s="38"/>
      <c r="V154" s="38"/>
      <c r="W154" s="38"/>
      <c r="X154" s="38"/>
      <c r="Y154" s="38"/>
      <c r="Z154" s="38"/>
      <c r="AA154" s="38"/>
      <c r="AB154" s="38"/>
      <c r="AC154" s="38"/>
      <c r="AD154" s="38"/>
      <c r="AE154" s="38"/>
      <c r="AT154" s="19" t="s">
        <v>214</v>
      </c>
      <c r="AU154" s="19" t="s">
        <v>88</v>
      </c>
    </row>
    <row r="155" s="2" customFormat="1">
      <c r="A155" s="38"/>
      <c r="B155" s="39"/>
      <c r="C155" s="38"/>
      <c r="D155" s="192" t="s">
        <v>237</v>
      </c>
      <c r="E155" s="38"/>
      <c r="F155" s="197" t="s">
        <v>284</v>
      </c>
      <c r="G155" s="38"/>
      <c r="H155" s="38"/>
      <c r="I155" s="194"/>
      <c r="J155" s="38"/>
      <c r="K155" s="38"/>
      <c r="L155" s="39"/>
      <c r="M155" s="195"/>
      <c r="N155" s="196"/>
      <c r="O155" s="77"/>
      <c r="P155" s="77"/>
      <c r="Q155" s="77"/>
      <c r="R155" s="77"/>
      <c r="S155" s="77"/>
      <c r="T155" s="78"/>
      <c r="U155" s="38"/>
      <c r="V155" s="38"/>
      <c r="W155" s="38"/>
      <c r="X155" s="38"/>
      <c r="Y155" s="38"/>
      <c r="Z155" s="38"/>
      <c r="AA155" s="38"/>
      <c r="AB155" s="38"/>
      <c r="AC155" s="38"/>
      <c r="AD155" s="38"/>
      <c r="AE155" s="38"/>
      <c r="AT155" s="19" t="s">
        <v>237</v>
      </c>
      <c r="AU155" s="19" t="s">
        <v>88</v>
      </c>
    </row>
    <row r="156" s="15" customFormat="1">
      <c r="A156" s="15"/>
      <c r="B156" s="223"/>
      <c r="C156" s="15"/>
      <c r="D156" s="192" t="s">
        <v>218</v>
      </c>
      <c r="E156" s="224" t="s">
        <v>1</v>
      </c>
      <c r="F156" s="225" t="s">
        <v>1417</v>
      </c>
      <c r="G156" s="15"/>
      <c r="H156" s="224" t="s">
        <v>1</v>
      </c>
      <c r="I156" s="226"/>
      <c r="J156" s="15"/>
      <c r="K156" s="15"/>
      <c r="L156" s="223"/>
      <c r="M156" s="227"/>
      <c r="N156" s="228"/>
      <c r="O156" s="228"/>
      <c r="P156" s="228"/>
      <c r="Q156" s="228"/>
      <c r="R156" s="228"/>
      <c r="S156" s="228"/>
      <c r="T156" s="229"/>
      <c r="U156" s="15"/>
      <c r="V156" s="15"/>
      <c r="W156" s="15"/>
      <c r="X156" s="15"/>
      <c r="Y156" s="15"/>
      <c r="Z156" s="15"/>
      <c r="AA156" s="15"/>
      <c r="AB156" s="15"/>
      <c r="AC156" s="15"/>
      <c r="AD156" s="15"/>
      <c r="AE156" s="15"/>
      <c r="AT156" s="224" t="s">
        <v>218</v>
      </c>
      <c r="AU156" s="224" t="s">
        <v>88</v>
      </c>
      <c r="AV156" s="15" t="s">
        <v>86</v>
      </c>
      <c r="AW156" s="15" t="s">
        <v>35</v>
      </c>
      <c r="AX156" s="15" t="s">
        <v>79</v>
      </c>
      <c r="AY156" s="224" t="s">
        <v>205</v>
      </c>
    </row>
    <row r="157" s="13" customFormat="1">
      <c r="A157" s="13"/>
      <c r="B157" s="198"/>
      <c r="C157" s="13"/>
      <c r="D157" s="192" t="s">
        <v>218</v>
      </c>
      <c r="E157" s="199" t="s">
        <v>1</v>
      </c>
      <c r="F157" s="200" t="s">
        <v>1418</v>
      </c>
      <c r="G157" s="13"/>
      <c r="H157" s="201">
        <v>42295</v>
      </c>
      <c r="I157" s="202"/>
      <c r="J157" s="13"/>
      <c r="K157" s="13"/>
      <c r="L157" s="198"/>
      <c r="M157" s="203"/>
      <c r="N157" s="204"/>
      <c r="O157" s="204"/>
      <c r="P157" s="204"/>
      <c r="Q157" s="204"/>
      <c r="R157" s="204"/>
      <c r="S157" s="204"/>
      <c r="T157" s="205"/>
      <c r="U157" s="13"/>
      <c r="V157" s="13"/>
      <c r="W157" s="13"/>
      <c r="X157" s="13"/>
      <c r="Y157" s="13"/>
      <c r="Z157" s="13"/>
      <c r="AA157" s="13"/>
      <c r="AB157" s="13"/>
      <c r="AC157" s="13"/>
      <c r="AD157" s="13"/>
      <c r="AE157" s="13"/>
      <c r="AT157" s="199" t="s">
        <v>218</v>
      </c>
      <c r="AU157" s="199" t="s">
        <v>88</v>
      </c>
      <c r="AV157" s="13" t="s">
        <v>88</v>
      </c>
      <c r="AW157" s="13" t="s">
        <v>35</v>
      </c>
      <c r="AX157" s="13" t="s">
        <v>79</v>
      </c>
      <c r="AY157" s="199" t="s">
        <v>205</v>
      </c>
    </row>
    <row r="158" s="14" customFormat="1">
      <c r="A158" s="14"/>
      <c r="B158" s="206"/>
      <c r="C158" s="14"/>
      <c r="D158" s="192" t="s">
        <v>218</v>
      </c>
      <c r="E158" s="207" t="s">
        <v>1</v>
      </c>
      <c r="F158" s="208" t="s">
        <v>220</v>
      </c>
      <c r="G158" s="14"/>
      <c r="H158" s="209">
        <v>42295</v>
      </c>
      <c r="I158" s="210"/>
      <c r="J158" s="14"/>
      <c r="K158" s="14"/>
      <c r="L158" s="206"/>
      <c r="M158" s="246"/>
      <c r="N158" s="247"/>
      <c r="O158" s="247"/>
      <c r="P158" s="247"/>
      <c r="Q158" s="247"/>
      <c r="R158" s="247"/>
      <c r="S158" s="247"/>
      <c r="T158" s="248"/>
      <c r="U158" s="14"/>
      <c r="V158" s="14"/>
      <c r="W158" s="14"/>
      <c r="X158" s="14"/>
      <c r="Y158" s="14"/>
      <c r="Z158" s="14"/>
      <c r="AA158" s="14"/>
      <c r="AB158" s="14"/>
      <c r="AC158" s="14"/>
      <c r="AD158" s="14"/>
      <c r="AE158" s="14"/>
      <c r="AT158" s="207" t="s">
        <v>218</v>
      </c>
      <c r="AU158" s="207" t="s">
        <v>88</v>
      </c>
      <c r="AV158" s="14" t="s">
        <v>212</v>
      </c>
      <c r="AW158" s="14" t="s">
        <v>35</v>
      </c>
      <c r="AX158" s="14" t="s">
        <v>86</v>
      </c>
      <c r="AY158" s="207" t="s">
        <v>205</v>
      </c>
    </row>
    <row r="159" s="2" customFormat="1" ht="6.96" customHeight="1">
      <c r="A159" s="38"/>
      <c r="B159" s="60"/>
      <c r="C159" s="61"/>
      <c r="D159" s="61"/>
      <c r="E159" s="61"/>
      <c r="F159" s="61"/>
      <c r="G159" s="61"/>
      <c r="H159" s="61"/>
      <c r="I159" s="61"/>
      <c r="J159" s="61"/>
      <c r="K159" s="61"/>
      <c r="L159" s="39"/>
      <c r="M159" s="38"/>
      <c r="O159" s="38"/>
      <c r="P159" s="38"/>
      <c r="Q159" s="38"/>
      <c r="R159" s="38"/>
      <c r="S159" s="38"/>
      <c r="T159" s="38"/>
      <c r="U159" s="38"/>
      <c r="V159" s="38"/>
      <c r="W159" s="38"/>
      <c r="X159" s="38"/>
      <c r="Y159" s="38"/>
      <c r="Z159" s="38"/>
      <c r="AA159" s="38"/>
      <c r="AB159" s="38"/>
      <c r="AC159" s="38"/>
      <c r="AD159" s="38"/>
      <c r="AE159" s="38"/>
    </row>
  </sheetData>
  <autoFilter ref="C121:K158"/>
  <mergeCells count="12">
    <mergeCell ref="E7:H7"/>
    <mergeCell ref="E9:H9"/>
    <mergeCell ref="E11:H11"/>
    <mergeCell ref="E20:H20"/>
    <mergeCell ref="E29:H29"/>
    <mergeCell ref="E85:H85"/>
    <mergeCell ref="E87:H87"/>
    <mergeCell ref="E89:H89"/>
    <mergeCell ref="E110:H110"/>
    <mergeCell ref="E112:H112"/>
    <mergeCell ref="E114:H114"/>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8" t="s">
        <v>5</v>
      </c>
      <c r="M2" s="1"/>
      <c r="N2" s="1"/>
      <c r="O2" s="1"/>
      <c r="P2" s="1"/>
      <c r="Q2" s="1"/>
      <c r="R2" s="1"/>
      <c r="S2" s="1"/>
      <c r="T2" s="1"/>
      <c r="U2" s="1"/>
      <c r="V2" s="1"/>
      <c r="AT2" s="19" t="s">
        <v>157</v>
      </c>
    </row>
    <row r="3" s="1" customFormat="1" ht="6.96" customHeight="1">
      <c r="B3" s="20"/>
      <c r="C3" s="21"/>
      <c r="D3" s="21"/>
      <c r="E3" s="21"/>
      <c r="F3" s="21"/>
      <c r="G3" s="21"/>
      <c r="H3" s="21"/>
      <c r="I3" s="21"/>
      <c r="J3" s="21"/>
      <c r="K3" s="21"/>
      <c r="L3" s="22"/>
      <c r="AT3" s="19" t="s">
        <v>88</v>
      </c>
    </row>
    <row r="4" s="1" customFormat="1" ht="24.96" customHeight="1">
      <c r="B4" s="22"/>
      <c r="D4" s="23" t="s">
        <v>170</v>
      </c>
      <c r="L4" s="22"/>
      <c r="M4" s="128" t="s">
        <v>10</v>
      </c>
      <c r="AT4" s="19" t="s">
        <v>3</v>
      </c>
    </row>
    <row r="5" s="1" customFormat="1" ht="6.96" customHeight="1">
      <c r="B5" s="22"/>
      <c r="L5" s="22"/>
    </row>
    <row r="6" s="1" customFormat="1" ht="12" customHeight="1">
      <c r="B6" s="22"/>
      <c r="D6" s="32" t="s">
        <v>15</v>
      </c>
      <c r="L6" s="22"/>
    </row>
    <row r="7" s="1" customFormat="1" ht="16.5" customHeight="1">
      <c r="B7" s="22"/>
      <c r="E7" s="129" t="str">
        <f>'Rekapitulace stavby'!K6</f>
        <v>SN Žireč</v>
      </c>
      <c r="F7" s="32"/>
      <c r="G7" s="32"/>
      <c r="H7" s="32"/>
      <c r="L7" s="22"/>
    </row>
    <row r="8" s="1" customFormat="1" ht="12" customHeight="1">
      <c r="B8" s="22"/>
      <c r="D8" s="32" t="s">
        <v>171</v>
      </c>
      <c r="L8" s="22"/>
    </row>
    <row r="9" s="2" customFormat="1" ht="16.5" customHeight="1">
      <c r="A9" s="38"/>
      <c r="B9" s="39"/>
      <c r="C9" s="38"/>
      <c r="D9" s="38"/>
      <c r="E9" s="129" t="s">
        <v>1395</v>
      </c>
      <c r="F9" s="38"/>
      <c r="G9" s="38"/>
      <c r="H9" s="38"/>
      <c r="I9" s="38"/>
      <c r="J9" s="38"/>
      <c r="K9" s="38"/>
      <c r="L9" s="55"/>
      <c r="S9" s="38"/>
      <c r="T9" s="38"/>
      <c r="U9" s="38"/>
      <c r="V9" s="38"/>
      <c r="W9" s="38"/>
      <c r="X9" s="38"/>
      <c r="Y9" s="38"/>
      <c r="Z9" s="38"/>
      <c r="AA9" s="38"/>
      <c r="AB9" s="38"/>
      <c r="AC9" s="38"/>
      <c r="AD9" s="38"/>
      <c r="AE9" s="38"/>
    </row>
    <row r="10" s="2" customFormat="1" ht="12" customHeight="1">
      <c r="A10" s="38"/>
      <c r="B10" s="39"/>
      <c r="C10" s="38"/>
      <c r="D10" s="32" t="s">
        <v>173</v>
      </c>
      <c r="E10" s="38"/>
      <c r="F10" s="38"/>
      <c r="G10" s="38"/>
      <c r="H10" s="38"/>
      <c r="I10" s="38"/>
      <c r="J10" s="38"/>
      <c r="K10" s="38"/>
      <c r="L10" s="55"/>
      <c r="S10" s="38"/>
      <c r="T10" s="38"/>
      <c r="U10" s="38"/>
      <c r="V10" s="38"/>
      <c r="W10" s="38"/>
      <c r="X10" s="38"/>
      <c r="Y10" s="38"/>
      <c r="Z10" s="38"/>
      <c r="AA10" s="38"/>
      <c r="AB10" s="38"/>
      <c r="AC10" s="38"/>
      <c r="AD10" s="38"/>
      <c r="AE10" s="38"/>
    </row>
    <row r="11" s="2" customFormat="1" ht="16.5" customHeight="1">
      <c r="A11" s="38"/>
      <c r="B11" s="39"/>
      <c r="C11" s="38"/>
      <c r="D11" s="38"/>
      <c r="E11" s="67" t="s">
        <v>1419</v>
      </c>
      <c r="F11" s="38"/>
      <c r="G11" s="38"/>
      <c r="H11" s="38"/>
      <c r="I11" s="38"/>
      <c r="J11" s="38"/>
      <c r="K11" s="38"/>
      <c r="L11" s="55"/>
      <c r="S11" s="38"/>
      <c r="T11" s="38"/>
      <c r="U11" s="38"/>
      <c r="V11" s="38"/>
      <c r="W11" s="38"/>
      <c r="X11" s="38"/>
      <c r="Y11" s="38"/>
      <c r="Z11" s="38"/>
      <c r="AA11" s="38"/>
      <c r="AB11" s="38"/>
      <c r="AC11" s="38"/>
      <c r="AD11" s="38"/>
      <c r="AE11" s="38"/>
    </row>
    <row r="12" s="2" customFormat="1">
      <c r="A12" s="38"/>
      <c r="B12" s="39"/>
      <c r="C12" s="38"/>
      <c r="D12" s="38"/>
      <c r="E12" s="38"/>
      <c r="F12" s="38"/>
      <c r="G12" s="38"/>
      <c r="H12" s="38"/>
      <c r="I12" s="38"/>
      <c r="J12" s="38"/>
      <c r="K12" s="38"/>
      <c r="L12" s="55"/>
      <c r="S12" s="38"/>
      <c r="T12" s="38"/>
      <c r="U12" s="38"/>
      <c r="V12" s="38"/>
      <c r="W12" s="38"/>
      <c r="X12" s="38"/>
      <c r="Y12" s="38"/>
      <c r="Z12" s="38"/>
      <c r="AA12" s="38"/>
      <c r="AB12" s="38"/>
      <c r="AC12" s="38"/>
      <c r="AD12" s="38"/>
      <c r="AE12" s="38"/>
    </row>
    <row r="13" s="2" customFormat="1" ht="12" customHeight="1">
      <c r="A13" s="38"/>
      <c r="B13" s="39"/>
      <c r="C13" s="38"/>
      <c r="D13" s="32" t="s">
        <v>17</v>
      </c>
      <c r="E13" s="38"/>
      <c r="F13" s="27" t="s">
        <v>1</v>
      </c>
      <c r="G13" s="38"/>
      <c r="H13" s="38"/>
      <c r="I13" s="32" t="s">
        <v>18</v>
      </c>
      <c r="J13" s="27" t="s">
        <v>1</v>
      </c>
      <c r="K13" s="38"/>
      <c r="L13" s="55"/>
      <c r="S13" s="38"/>
      <c r="T13" s="38"/>
      <c r="U13" s="38"/>
      <c r="V13" s="38"/>
      <c r="W13" s="38"/>
      <c r="X13" s="38"/>
      <c r="Y13" s="38"/>
      <c r="Z13" s="38"/>
      <c r="AA13" s="38"/>
      <c r="AB13" s="38"/>
      <c r="AC13" s="38"/>
      <c r="AD13" s="38"/>
      <c r="AE13" s="38"/>
    </row>
    <row r="14" s="2" customFormat="1" ht="12" customHeight="1">
      <c r="A14" s="38"/>
      <c r="B14" s="39"/>
      <c r="C14" s="38"/>
      <c r="D14" s="32" t="s">
        <v>19</v>
      </c>
      <c r="E14" s="38"/>
      <c r="F14" s="27" t="s">
        <v>20</v>
      </c>
      <c r="G14" s="38"/>
      <c r="H14" s="38"/>
      <c r="I14" s="32" t="s">
        <v>21</v>
      </c>
      <c r="J14" s="69" t="str">
        <f>'Rekapitulace stavby'!AN8</f>
        <v>17. 12. 2018</v>
      </c>
      <c r="K14" s="38"/>
      <c r="L14" s="55"/>
      <c r="S14" s="38"/>
      <c r="T14" s="38"/>
      <c r="U14" s="38"/>
      <c r="V14" s="38"/>
      <c r="W14" s="38"/>
      <c r="X14" s="38"/>
      <c r="Y14" s="38"/>
      <c r="Z14" s="38"/>
      <c r="AA14" s="38"/>
      <c r="AB14" s="38"/>
      <c r="AC14" s="38"/>
      <c r="AD14" s="38"/>
      <c r="AE14" s="38"/>
    </row>
    <row r="15" s="2" customFormat="1" ht="10.8" customHeight="1">
      <c r="A15" s="38"/>
      <c r="B15" s="39"/>
      <c r="C15" s="38"/>
      <c r="D15" s="38"/>
      <c r="E15" s="38"/>
      <c r="F15" s="38"/>
      <c r="G15" s="38"/>
      <c r="H15" s="38"/>
      <c r="I15" s="38"/>
      <c r="J15" s="38"/>
      <c r="K15" s="38"/>
      <c r="L15" s="55"/>
      <c r="S15" s="38"/>
      <c r="T15" s="38"/>
      <c r="U15" s="38"/>
      <c r="V15" s="38"/>
      <c r="W15" s="38"/>
      <c r="X15" s="38"/>
      <c r="Y15" s="38"/>
      <c r="Z15" s="38"/>
      <c r="AA15" s="38"/>
      <c r="AB15" s="38"/>
      <c r="AC15" s="38"/>
      <c r="AD15" s="38"/>
      <c r="AE15" s="38"/>
    </row>
    <row r="16" s="2" customFormat="1" ht="12" customHeight="1">
      <c r="A16" s="38"/>
      <c r="B16" s="39"/>
      <c r="C16" s="38"/>
      <c r="D16" s="32" t="s">
        <v>23</v>
      </c>
      <c r="E16" s="38"/>
      <c r="F16" s="38"/>
      <c r="G16" s="38"/>
      <c r="H16" s="38"/>
      <c r="I16" s="32" t="s">
        <v>24</v>
      </c>
      <c r="J16" s="27" t="s">
        <v>25</v>
      </c>
      <c r="K16" s="38"/>
      <c r="L16" s="55"/>
      <c r="S16" s="38"/>
      <c r="T16" s="38"/>
      <c r="U16" s="38"/>
      <c r="V16" s="38"/>
      <c r="W16" s="38"/>
      <c r="X16" s="38"/>
      <c r="Y16" s="38"/>
      <c r="Z16" s="38"/>
      <c r="AA16" s="38"/>
      <c r="AB16" s="38"/>
      <c r="AC16" s="38"/>
      <c r="AD16" s="38"/>
      <c r="AE16" s="38"/>
    </row>
    <row r="17" s="2" customFormat="1" ht="18" customHeight="1">
      <c r="A17" s="38"/>
      <c r="B17" s="39"/>
      <c r="C17" s="38"/>
      <c r="D17" s="38"/>
      <c r="E17" s="27" t="s">
        <v>26</v>
      </c>
      <c r="F17" s="38"/>
      <c r="G17" s="38"/>
      <c r="H17" s="38"/>
      <c r="I17" s="32" t="s">
        <v>27</v>
      </c>
      <c r="J17" s="27" t="s">
        <v>28</v>
      </c>
      <c r="K17" s="38"/>
      <c r="L17" s="55"/>
      <c r="S17" s="38"/>
      <c r="T17" s="38"/>
      <c r="U17" s="38"/>
      <c r="V17" s="38"/>
      <c r="W17" s="38"/>
      <c r="X17" s="38"/>
      <c r="Y17" s="38"/>
      <c r="Z17" s="38"/>
      <c r="AA17" s="38"/>
      <c r="AB17" s="38"/>
      <c r="AC17" s="38"/>
      <c r="AD17" s="38"/>
      <c r="AE17" s="38"/>
    </row>
    <row r="18" s="2" customFormat="1" ht="6.96" customHeight="1">
      <c r="A18" s="38"/>
      <c r="B18" s="39"/>
      <c r="C18" s="38"/>
      <c r="D18" s="38"/>
      <c r="E18" s="38"/>
      <c r="F18" s="38"/>
      <c r="G18" s="38"/>
      <c r="H18" s="38"/>
      <c r="I18" s="38"/>
      <c r="J18" s="38"/>
      <c r="K18" s="38"/>
      <c r="L18" s="55"/>
      <c r="S18" s="38"/>
      <c r="T18" s="38"/>
      <c r="U18" s="38"/>
      <c r="V18" s="38"/>
      <c r="W18" s="38"/>
      <c r="X18" s="38"/>
      <c r="Y18" s="38"/>
      <c r="Z18" s="38"/>
      <c r="AA18" s="38"/>
      <c r="AB18" s="38"/>
      <c r="AC18" s="38"/>
      <c r="AD18" s="38"/>
      <c r="AE18" s="38"/>
    </row>
    <row r="19" s="2" customFormat="1" ht="12" customHeight="1">
      <c r="A19" s="38"/>
      <c r="B19" s="39"/>
      <c r="C19" s="38"/>
      <c r="D19" s="32" t="s">
        <v>29</v>
      </c>
      <c r="E19" s="38"/>
      <c r="F19" s="38"/>
      <c r="G19" s="38"/>
      <c r="H19" s="38"/>
      <c r="I19" s="32" t="s">
        <v>24</v>
      </c>
      <c r="J19" s="33" t="str">
        <f>'Rekapitulace stavby'!AN13</f>
        <v>Vyplň údaj</v>
      </c>
      <c r="K19" s="38"/>
      <c r="L19" s="55"/>
      <c r="S19" s="38"/>
      <c r="T19" s="38"/>
      <c r="U19" s="38"/>
      <c r="V19" s="38"/>
      <c r="W19" s="38"/>
      <c r="X19" s="38"/>
      <c r="Y19" s="38"/>
      <c r="Z19" s="38"/>
      <c r="AA19" s="38"/>
      <c r="AB19" s="38"/>
      <c r="AC19" s="38"/>
      <c r="AD19" s="38"/>
      <c r="AE19" s="38"/>
    </row>
    <row r="20" s="2" customFormat="1" ht="18" customHeight="1">
      <c r="A20" s="38"/>
      <c r="B20" s="39"/>
      <c r="C20" s="38"/>
      <c r="D20" s="38"/>
      <c r="E20" s="33" t="str">
        <f>'Rekapitulace stavby'!E14</f>
        <v>Vyplň údaj</v>
      </c>
      <c r="F20" s="27"/>
      <c r="G20" s="27"/>
      <c r="H20" s="27"/>
      <c r="I20" s="32" t="s">
        <v>27</v>
      </c>
      <c r="J20" s="33" t="str">
        <f>'Rekapitulace stavby'!AN14</f>
        <v>Vyplň údaj</v>
      </c>
      <c r="K20" s="38"/>
      <c r="L20" s="55"/>
      <c r="S20" s="38"/>
      <c r="T20" s="38"/>
      <c r="U20" s="38"/>
      <c r="V20" s="38"/>
      <c r="W20" s="38"/>
      <c r="X20" s="38"/>
      <c r="Y20" s="38"/>
      <c r="Z20" s="38"/>
      <c r="AA20" s="38"/>
      <c r="AB20" s="38"/>
      <c r="AC20" s="38"/>
      <c r="AD20" s="38"/>
      <c r="AE20" s="38"/>
    </row>
    <row r="21" s="2" customFormat="1" ht="6.96" customHeight="1">
      <c r="A21" s="38"/>
      <c r="B21" s="39"/>
      <c r="C21" s="38"/>
      <c r="D21" s="38"/>
      <c r="E21" s="38"/>
      <c r="F21" s="38"/>
      <c r="G21" s="38"/>
      <c r="H21" s="38"/>
      <c r="I21" s="38"/>
      <c r="J21" s="38"/>
      <c r="K21" s="38"/>
      <c r="L21" s="55"/>
      <c r="S21" s="38"/>
      <c r="T21" s="38"/>
      <c r="U21" s="38"/>
      <c r="V21" s="38"/>
      <c r="W21" s="38"/>
      <c r="X21" s="38"/>
      <c r="Y21" s="38"/>
      <c r="Z21" s="38"/>
      <c r="AA21" s="38"/>
      <c r="AB21" s="38"/>
      <c r="AC21" s="38"/>
      <c r="AD21" s="38"/>
      <c r="AE21" s="38"/>
    </row>
    <row r="22" s="2" customFormat="1" ht="12" customHeight="1">
      <c r="A22" s="38"/>
      <c r="B22" s="39"/>
      <c r="C22" s="38"/>
      <c r="D22" s="32" t="s">
        <v>31</v>
      </c>
      <c r="E22" s="38"/>
      <c r="F22" s="38"/>
      <c r="G22" s="38"/>
      <c r="H22" s="38"/>
      <c r="I22" s="32" t="s">
        <v>24</v>
      </c>
      <c r="J22" s="27" t="s">
        <v>32</v>
      </c>
      <c r="K22" s="38"/>
      <c r="L22" s="55"/>
      <c r="S22" s="38"/>
      <c r="T22" s="38"/>
      <c r="U22" s="38"/>
      <c r="V22" s="38"/>
      <c r="W22" s="38"/>
      <c r="X22" s="38"/>
      <c r="Y22" s="38"/>
      <c r="Z22" s="38"/>
      <c r="AA22" s="38"/>
      <c r="AB22" s="38"/>
      <c r="AC22" s="38"/>
      <c r="AD22" s="38"/>
      <c r="AE22" s="38"/>
    </row>
    <row r="23" s="2" customFormat="1" ht="18" customHeight="1">
      <c r="A23" s="38"/>
      <c r="B23" s="39"/>
      <c r="C23" s="38"/>
      <c r="D23" s="38"/>
      <c r="E23" s="27" t="s">
        <v>33</v>
      </c>
      <c r="F23" s="38"/>
      <c r="G23" s="38"/>
      <c r="H23" s="38"/>
      <c r="I23" s="32" t="s">
        <v>27</v>
      </c>
      <c r="J23" s="27" t="s">
        <v>34</v>
      </c>
      <c r="K23" s="38"/>
      <c r="L23" s="55"/>
      <c r="S23" s="38"/>
      <c r="T23" s="38"/>
      <c r="U23" s="38"/>
      <c r="V23" s="38"/>
      <c r="W23" s="38"/>
      <c r="X23" s="38"/>
      <c r="Y23" s="38"/>
      <c r="Z23" s="38"/>
      <c r="AA23" s="38"/>
      <c r="AB23" s="38"/>
      <c r="AC23" s="38"/>
      <c r="AD23" s="38"/>
      <c r="AE23" s="38"/>
    </row>
    <row r="24" s="2" customFormat="1" ht="6.96" customHeight="1">
      <c r="A24" s="38"/>
      <c r="B24" s="39"/>
      <c r="C24" s="38"/>
      <c r="D24" s="38"/>
      <c r="E24" s="38"/>
      <c r="F24" s="38"/>
      <c r="G24" s="38"/>
      <c r="H24" s="38"/>
      <c r="I24" s="38"/>
      <c r="J24" s="38"/>
      <c r="K24" s="38"/>
      <c r="L24" s="55"/>
      <c r="S24" s="38"/>
      <c r="T24" s="38"/>
      <c r="U24" s="38"/>
      <c r="V24" s="38"/>
      <c r="W24" s="38"/>
      <c r="X24" s="38"/>
      <c r="Y24" s="38"/>
      <c r="Z24" s="38"/>
      <c r="AA24" s="38"/>
      <c r="AB24" s="38"/>
      <c r="AC24" s="38"/>
      <c r="AD24" s="38"/>
      <c r="AE24" s="38"/>
    </row>
    <row r="25" s="2" customFormat="1" ht="12" customHeight="1">
      <c r="A25" s="38"/>
      <c r="B25" s="39"/>
      <c r="C25" s="38"/>
      <c r="D25" s="32" t="s">
        <v>36</v>
      </c>
      <c r="E25" s="38"/>
      <c r="F25" s="38"/>
      <c r="G25" s="38"/>
      <c r="H25" s="38"/>
      <c r="I25" s="32" t="s">
        <v>24</v>
      </c>
      <c r="J25" s="27" t="str">
        <f>IF('Rekapitulace stavby'!AN19="","",'Rekapitulace stavby'!AN19)</f>
        <v/>
      </c>
      <c r="K25" s="38"/>
      <c r="L25" s="55"/>
      <c r="S25" s="38"/>
      <c r="T25" s="38"/>
      <c r="U25" s="38"/>
      <c r="V25" s="38"/>
      <c r="W25" s="38"/>
      <c r="X25" s="38"/>
      <c r="Y25" s="38"/>
      <c r="Z25" s="38"/>
      <c r="AA25" s="38"/>
      <c r="AB25" s="38"/>
      <c r="AC25" s="38"/>
      <c r="AD25" s="38"/>
      <c r="AE25" s="38"/>
    </row>
    <row r="26" s="2" customFormat="1" ht="18" customHeight="1">
      <c r="A26" s="38"/>
      <c r="B26" s="39"/>
      <c r="C26" s="38"/>
      <c r="D26" s="38"/>
      <c r="E26" s="27" t="str">
        <f>IF('Rekapitulace stavby'!E20="","",'Rekapitulace stavby'!E20)</f>
        <v xml:space="preserve"> </v>
      </c>
      <c r="F26" s="38"/>
      <c r="G26" s="38"/>
      <c r="H26" s="38"/>
      <c r="I26" s="32" t="s">
        <v>27</v>
      </c>
      <c r="J26" s="27" t="str">
        <f>IF('Rekapitulace stavby'!AN20="","",'Rekapitulace stavby'!AN20)</f>
        <v/>
      </c>
      <c r="K26" s="38"/>
      <c r="L26" s="55"/>
      <c r="S26" s="38"/>
      <c r="T26" s="38"/>
      <c r="U26" s="38"/>
      <c r="V26" s="38"/>
      <c r="W26" s="38"/>
      <c r="X26" s="38"/>
      <c r="Y26" s="38"/>
      <c r="Z26" s="38"/>
      <c r="AA26" s="38"/>
      <c r="AB26" s="38"/>
      <c r="AC26" s="38"/>
      <c r="AD26" s="38"/>
      <c r="AE26" s="38"/>
    </row>
    <row r="27" s="2" customFormat="1" ht="6.96" customHeight="1">
      <c r="A27" s="38"/>
      <c r="B27" s="39"/>
      <c r="C27" s="38"/>
      <c r="D27" s="38"/>
      <c r="E27" s="38"/>
      <c r="F27" s="38"/>
      <c r="G27" s="38"/>
      <c r="H27" s="38"/>
      <c r="I27" s="38"/>
      <c r="J27" s="38"/>
      <c r="K27" s="38"/>
      <c r="L27" s="55"/>
      <c r="S27" s="38"/>
      <c r="T27" s="38"/>
      <c r="U27" s="38"/>
      <c r="V27" s="38"/>
      <c r="W27" s="38"/>
      <c r="X27" s="38"/>
      <c r="Y27" s="38"/>
      <c r="Z27" s="38"/>
      <c r="AA27" s="38"/>
      <c r="AB27" s="38"/>
      <c r="AC27" s="38"/>
      <c r="AD27" s="38"/>
      <c r="AE27" s="38"/>
    </row>
    <row r="28" s="2" customFormat="1" ht="12" customHeight="1">
      <c r="A28" s="38"/>
      <c r="B28" s="39"/>
      <c r="C28" s="38"/>
      <c r="D28" s="32" t="s">
        <v>37</v>
      </c>
      <c r="E28" s="38"/>
      <c r="F28" s="38"/>
      <c r="G28" s="38"/>
      <c r="H28" s="38"/>
      <c r="I28" s="38"/>
      <c r="J28" s="38"/>
      <c r="K28" s="38"/>
      <c r="L28" s="55"/>
      <c r="S28" s="38"/>
      <c r="T28" s="38"/>
      <c r="U28" s="38"/>
      <c r="V28" s="38"/>
      <c r="W28" s="38"/>
      <c r="X28" s="38"/>
      <c r="Y28" s="38"/>
      <c r="Z28" s="38"/>
      <c r="AA28" s="38"/>
      <c r="AB28" s="38"/>
      <c r="AC28" s="38"/>
      <c r="AD28" s="38"/>
      <c r="AE28" s="38"/>
    </row>
    <row r="29" s="8" customFormat="1" ht="16.5" customHeight="1">
      <c r="A29" s="130"/>
      <c r="B29" s="131"/>
      <c r="C29" s="130"/>
      <c r="D29" s="130"/>
      <c r="E29" s="36" t="s">
        <v>1</v>
      </c>
      <c r="F29" s="36"/>
      <c r="G29" s="36"/>
      <c r="H29" s="36"/>
      <c r="I29" s="130"/>
      <c r="J29" s="130"/>
      <c r="K29" s="130"/>
      <c r="L29" s="132"/>
      <c r="S29" s="130"/>
      <c r="T29" s="130"/>
      <c r="U29" s="130"/>
      <c r="V29" s="130"/>
      <c r="W29" s="130"/>
      <c r="X29" s="130"/>
      <c r="Y29" s="130"/>
      <c r="Z29" s="130"/>
      <c r="AA29" s="130"/>
      <c r="AB29" s="130"/>
      <c r="AC29" s="130"/>
      <c r="AD29" s="130"/>
      <c r="AE29" s="130"/>
    </row>
    <row r="30" s="2" customFormat="1" ht="6.96" customHeight="1">
      <c r="A30" s="38"/>
      <c r="B30" s="39"/>
      <c r="C30" s="38"/>
      <c r="D30" s="38"/>
      <c r="E30" s="38"/>
      <c r="F30" s="38"/>
      <c r="G30" s="38"/>
      <c r="H30" s="38"/>
      <c r="I30" s="38"/>
      <c r="J30" s="38"/>
      <c r="K30" s="38"/>
      <c r="L30" s="55"/>
      <c r="S30" s="38"/>
      <c r="T30" s="38"/>
      <c r="U30" s="38"/>
      <c r="V30" s="38"/>
      <c r="W30" s="38"/>
      <c r="X30" s="38"/>
      <c r="Y30" s="38"/>
      <c r="Z30" s="38"/>
      <c r="AA30" s="38"/>
      <c r="AB30" s="38"/>
      <c r="AC30" s="38"/>
      <c r="AD30" s="38"/>
      <c r="AE30" s="38"/>
    </row>
    <row r="31" s="2" customFormat="1" ht="6.96" customHeight="1">
      <c r="A31" s="38"/>
      <c r="B31" s="39"/>
      <c r="C31" s="38"/>
      <c r="D31" s="90"/>
      <c r="E31" s="90"/>
      <c r="F31" s="90"/>
      <c r="G31" s="90"/>
      <c r="H31" s="90"/>
      <c r="I31" s="90"/>
      <c r="J31" s="90"/>
      <c r="K31" s="90"/>
      <c r="L31" s="55"/>
      <c r="S31" s="38"/>
      <c r="T31" s="38"/>
      <c r="U31" s="38"/>
      <c r="V31" s="38"/>
      <c r="W31" s="38"/>
      <c r="X31" s="38"/>
      <c r="Y31" s="38"/>
      <c r="Z31" s="38"/>
      <c r="AA31" s="38"/>
      <c r="AB31" s="38"/>
      <c r="AC31" s="38"/>
      <c r="AD31" s="38"/>
      <c r="AE31" s="38"/>
    </row>
    <row r="32" s="2" customFormat="1" ht="25.44" customHeight="1">
      <c r="A32" s="38"/>
      <c r="B32" s="39"/>
      <c r="C32" s="38"/>
      <c r="D32" s="133" t="s">
        <v>39</v>
      </c>
      <c r="E32" s="38"/>
      <c r="F32" s="38"/>
      <c r="G32" s="38"/>
      <c r="H32" s="38"/>
      <c r="I32" s="38"/>
      <c r="J32" s="96">
        <f>ROUND(J122, 2)</f>
        <v>0</v>
      </c>
      <c r="K32" s="38"/>
      <c r="L32" s="55"/>
      <c r="S32" s="38"/>
      <c r="T32" s="38"/>
      <c r="U32" s="38"/>
      <c r="V32" s="38"/>
      <c r="W32" s="38"/>
      <c r="X32" s="38"/>
      <c r="Y32" s="38"/>
      <c r="Z32" s="38"/>
      <c r="AA32" s="38"/>
      <c r="AB32" s="38"/>
      <c r="AC32" s="38"/>
      <c r="AD32" s="38"/>
      <c r="AE32" s="38"/>
    </row>
    <row r="33" s="2" customFormat="1" ht="6.96" customHeight="1">
      <c r="A33" s="38"/>
      <c r="B33" s="39"/>
      <c r="C33" s="38"/>
      <c r="D33" s="90"/>
      <c r="E33" s="90"/>
      <c r="F33" s="90"/>
      <c r="G33" s="90"/>
      <c r="H33" s="90"/>
      <c r="I33" s="90"/>
      <c r="J33" s="90"/>
      <c r="K33" s="90"/>
      <c r="L33" s="55"/>
      <c r="S33" s="38"/>
      <c r="T33" s="38"/>
      <c r="U33" s="38"/>
      <c r="V33" s="38"/>
      <c r="W33" s="38"/>
      <c r="X33" s="38"/>
      <c r="Y33" s="38"/>
      <c r="Z33" s="38"/>
      <c r="AA33" s="38"/>
      <c r="AB33" s="38"/>
      <c r="AC33" s="38"/>
      <c r="AD33" s="38"/>
      <c r="AE33" s="38"/>
    </row>
    <row r="34" s="2" customFormat="1" ht="14.4" customHeight="1">
      <c r="A34" s="38"/>
      <c r="B34" s="39"/>
      <c r="C34" s="38"/>
      <c r="D34" s="38"/>
      <c r="E34" s="38"/>
      <c r="F34" s="43" t="s">
        <v>41</v>
      </c>
      <c r="G34" s="38"/>
      <c r="H34" s="38"/>
      <c r="I34" s="43" t="s">
        <v>40</v>
      </c>
      <c r="J34" s="43" t="s">
        <v>42</v>
      </c>
      <c r="K34" s="38"/>
      <c r="L34" s="55"/>
      <c r="S34" s="38"/>
      <c r="T34" s="38"/>
      <c r="U34" s="38"/>
      <c r="V34" s="38"/>
      <c r="W34" s="38"/>
      <c r="X34" s="38"/>
      <c r="Y34" s="38"/>
      <c r="Z34" s="38"/>
      <c r="AA34" s="38"/>
      <c r="AB34" s="38"/>
      <c r="AC34" s="38"/>
      <c r="AD34" s="38"/>
      <c r="AE34" s="38"/>
    </row>
    <row r="35" s="2" customFormat="1" ht="14.4" customHeight="1">
      <c r="A35" s="38"/>
      <c r="B35" s="39"/>
      <c r="C35" s="38"/>
      <c r="D35" s="134" t="s">
        <v>43</v>
      </c>
      <c r="E35" s="32" t="s">
        <v>44</v>
      </c>
      <c r="F35" s="135">
        <f>ROUND((SUM(BE122:BE168)),  2)</f>
        <v>0</v>
      </c>
      <c r="G35" s="38"/>
      <c r="H35" s="38"/>
      <c r="I35" s="136">
        <v>0.20999999999999999</v>
      </c>
      <c r="J35" s="135">
        <f>ROUND(((SUM(BE122:BE168))*I35),  2)</f>
        <v>0</v>
      </c>
      <c r="K35" s="38"/>
      <c r="L35" s="55"/>
      <c r="S35" s="38"/>
      <c r="T35" s="38"/>
      <c r="U35" s="38"/>
      <c r="V35" s="38"/>
      <c r="W35" s="38"/>
      <c r="X35" s="38"/>
      <c r="Y35" s="38"/>
      <c r="Z35" s="38"/>
      <c r="AA35" s="38"/>
      <c r="AB35" s="38"/>
      <c r="AC35" s="38"/>
      <c r="AD35" s="38"/>
      <c r="AE35" s="38"/>
    </row>
    <row r="36" s="2" customFormat="1" ht="14.4" customHeight="1">
      <c r="A36" s="38"/>
      <c r="B36" s="39"/>
      <c r="C36" s="38"/>
      <c r="D36" s="38"/>
      <c r="E36" s="32" t="s">
        <v>45</v>
      </c>
      <c r="F36" s="135">
        <f>ROUND((SUM(BF122:BF168)),  2)</f>
        <v>0</v>
      </c>
      <c r="G36" s="38"/>
      <c r="H36" s="38"/>
      <c r="I36" s="136">
        <v>0.14999999999999999</v>
      </c>
      <c r="J36" s="135">
        <f>ROUND(((SUM(BF122:BF168))*I36),  2)</f>
        <v>0</v>
      </c>
      <c r="K36" s="38"/>
      <c r="L36" s="55"/>
      <c r="S36" s="38"/>
      <c r="T36" s="38"/>
      <c r="U36" s="38"/>
      <c r="V36" s="38"/>
      <c r="W36" s="38"/>
      <c r="X36" s="38"/>
      <c r="Y36" s="38"/>
      <c r="Z36" s="38"/>
      <c r="AA36" s="38"/>
      <c r="AB36" s="38"/>
      <c r="AC36" s="38"/>
      <c r="AD36" s="38"/>
      <c r="AE36" s="38"/>
    </row>
    <row r="37" hidden="1" s="2" customFormat="1" ht="14.4" customHeight="1">
      <c r="A37" s="38"/>
      <c r="B37" s="39"/>
      <c r="C37" s="38"/>
      <c r="D37" s="38"/>
      <c r="E37" s="32" t="s">
        <v>46</v>
      </c>
      <c r="F37" s="135">
        <f>ROUND((SUM(BG122:BG168)),  2)</f>
        <v>0</v>
      </c>
      <c r="G37" s="38"/>
      <c r="H37" s="38"/>
      <c r="I37" s="136">
        <v>0.20999999999999999</v>
      </c>
      <c r="J37" s="135">
        <f>0</f>
        <v>0</v>
      </c>
      <c r="K37" s="38"/>
      <c r="L37" s="55"/>
      <c r="S37" s="38"/>
      <c r="T37" s="38"/>
      <c r="U37" s="38"/>
      <c r="V37" s="38"/>
      <c r="W37" s="38"/>
      <c r="X37" s="38"/>
      <c r="Y37" s="38"/>
      <c r="Z37" s="38"/>
      <c r="AA37" s="38"/>
      <c r="AB37" s="38"/>
      <c r="AC37" s="38"/>
      <c r="AD37" s="38"/>
      <c r="AE37" s="38"/>
    </row>
    <row r="38" hidden="1" s="2" customFormat="1" ht="14.4" customHeight="1">
      <c r="A38" s="38"/>
      <c r="B38" s="39"/>
      <c r="C38" s="38"/>
      <c r="D38" s="38"/>
      <c r="E38" s="32" t="s">
        <v>47</v>
      </c>
      <c r="F38" s="135">
        <f>ROUND((SUM(BH122:BH168)),  2)</f>
        <v>0</v>
      </c>
      <c r="G38" s="38"/>
      <c r="H38" s="38"/>
      <c r="I38" s="136">
        <v>0.14999999999999999</v>
      </c>
      <c r="J38" s="135">
        <f>0</f>
        <v>0</v>
      </c>
      <c r="K38" s="38"/>
      <c r="L38" s="55"/>
      <c r="S38" s="38"/>
      <c r="T38" s="38"/>
      <c r="U38" s="38"/>
      <c r="V38" s="38"/>
      <c r="W38" s="38"/>
      <c r="X38" s="38"/>
      <c r="Y38" s="38"/>
      <c r="Z38" s="38"/>
      <c r="AA38" s="38"/>
      <c r="AB38" s="38"/>
      <c r="AC38" s="38"/>
      <c r="AD38" s="38"/>
      <c r="AE38" s="38"/>
    </row>
    <row r="39" hidden="1" s="2" customFormat="1" ht="14.4" customHeight="1">
      <c r="A39" s="38"/>
      <c r="B39" s="39"/>
      <c r="C39" s="38"/>
      <c r="D39" s="38"/>
      <c r="E39" s="32" t="s">
        <v>48</v>
      </c>
      <c r="F39" s="135">
        <f>ROUND((SUM(BI122:BI168)),  2)</f>
        <v>0</v>
      </c>
      <c r="G39" s="38"/>
      <c r="H39" s="38"/>
      <c r="I39" s="136">
        <v>0</v>
      </c>
      <c r="J39" s="135">
        <f>0</f>
        <v>0</v>
      </c>
      <c r="K39" s="38"/>
      <c r="L39" s="55"/>
      <c r="S39" s="38"/>
      <c r="T39" s="38"/>
      <c r="U39" s="38"/>
      <c r="V39" s="38"/>
      <c r="W39" s="38"/>
      <c r="X39" s="38"/>
      <c r="Y39" s="38"/>
      <c r="Z39" s="38"/>
      <c r="AA39" s="38"/>
      <c r="AB39" s="38"/>
      <c r="AC39" s="38"/>
      <c r="AD39" s="38"/>
      <c r="AE39" s="38"/>
    </row>
    <row r="40" s="2" customFormat="1" ht="6.96" customHeight="1">
      <c r="A40" s="38"/>
      <c r="B40" s="39"/>
      <c r="C40" s="38"/>
      <c r="D40" s="38"/>
      <c r="E40" s="38"/>
      <c r="F40" s="38"/>
      <c r="G40" s="38"/>
      <c r="H40" s="38"/>
      <c r="I40" s="38"/>
      <c r="J40" s="38"/>
      <c r="K40" s="38"/>
      <c r="L40" s="55"/>
      <c r="S40" s="38"/>
      <c r="T40" s="38"/>
      <c r="U40" s="38"/>
      <c r="V40" s="38"/>
      <c r="W40" s="38"/>
      <c r="X40" s="38"/>
      <c r="Y40" s="38"/>
      <c r="Z40" s="38"/>
      <c r="AA40" s="38"/>
      <c r="AB40" s="38"/>
      <c r="AC40" s="38"/>
      <c r="AD40" s="38"/>
      <c r="AE40" s="38"/>
    </row>
    <row r="41" s="2" customFormat="1" ht="25.44" customHeight="1">
      <c r="A41" s="38"/>
      <c r="B41" s="39"/>
      <c r="C41" s="137"/>
      <c r="D41" s="138" t="s">
        <v>49</v>
      </c>
      <c r="E41" s="81"/>
      <c r="F41" s="81"/>
      <c r="G41" s="139" t="s">
        <v>50</v>
      </c>
      <c r="H41" s="140" t="s">
        <v>51</v>
      </c>
      <c r="I41" s="81"/>
      <c r="J41" s="141">
        <f>SUM(J32:J39)</f>
        <v>0</v>
      </c>
      <c r="K41" s="142"/>
      <c r="L41" s="55"/>
      <c r="S41" s="38"/>
      <c r="T41" s="38"/>
      <c r="U41" s="38"/>
      <c r="V41" s="38"/>
      <c r="W41" s="38"/>
      <c r="X41" s="38"/>
      <c r="Y41" s="38"/>
      <c r="Z41" s="38"/>
      <c r="AA41" s="38"/>
      <c r="AB41" s="38"/>
      <c r="AC41" s="38"/>
      <c r="AD41" s="38"/>
      <c r="AE41" s="38"/>
    </row>
    <row r="42" s="2" customFormat="1" ht="14.4" customHeight="1">
      <c r="A42" s="38"/>
      <c r="B42" s="39"/>
      <c r="C42" s="38"/>
      <c r="D42" s="38"/>
      <c r="E42" s="38"/>
      <c r="F42" s="38"/>
      <c r="G42" s="38"/>
      <c r="H42" s="38"/>
      <c r="I42" s="38"/>
      <c r="J42" s="38"/>
      <c r="K42" s="38"/>
      <c r="L42" s="55"/>
      <c r="S42" s="38"/>
      <c r="T42" s="38"/>
      <c r="U42" s="38"/>
      <c r="V42" s="38"/>
      <c r="W42" s="38"/>
      <c r="X42" s="38"/>
      <c r="Y42" s="38"/>
      <c r="Z42" s="38"/>
      <c r="AA42" s="38"/>
      <c r="AB42" s="38"/>
      <c r="AC42" s="38"/>
      <c r="AD42" s="38"/>
      <c r="AE42" s="38"/>
    </row>
    <row r="43" s="1" customFormat="1" ht="14.4" customHeight="1">
      <c r="B43" s="22"/>
      <c r="L43" s="22"/>
    </row>
    <row r="44" s="1" customFormat="1" ht="14.4" customHeight="1">
      <c r="B44" s="22"/>
      <c r="L44" s="22"/>
    </row>
    <row r="45" s="1" customFormat="1" ht="14.4" customHeight="1">
      <c r="B45" s="22"/>
      <c r="L45" s="22"/>
    </row>
    <row r="46" s="1" customFormat="1" ht="14.4" customHeight="1">
      <c r="B46" s="22"/>
      <c r="L46" s="22"/>
    </row>
    <row r="47" s="1" customFormat="1" ht="14.4" customHeight="1">
      <c r="B47" s="22"/>
      <c r="L47" s="22"/>
    </row>
    <row r="48" s="1" customFormat="1" ht="14.4" customHeight="1">
      <c r="B48" s="22"/>
      <c r="L48" s="22"/>
    </row>
    <row r="49" s="1" customFormat="1" ht="14.4" customHeight="1">
      <c r="B49" s="22"/>
      <c r="L49" s="22"/>
    </row>
    <row r="50" s="2" customFormat="1" ht="14.4" customHeight="1">
      <c r="B50" s="55"/>
      <c r="D50" s="56" t="s">
        <v>52</v>
      </c>
      <c r="E50" s="57"/>
      <c r="F50" s="57"/>
      <c r="G50" s="56" t="s">
        <v>53</v>
      </c>
      <c r="H50" s="57"/>
      <c r="I50" s="57"/>
      <c r="J50" s="57"/>
      <c r="K50" s="57"/>
      <c r="L50" s="55"/>
    </row>
    <row r="51">
      <c r="B51" s="22"/>
      <c r="L51" s="22"/>
    </row>
    <row r="52">
      <c r="B52" s="22"/>
      <c r="L52" s="22"/>
    </row>
    <row r="53">
      <c r="B53" s="22"/>
      <c r="L53" s="22"/>
    </row>
    <row r="54">
      <c r="B54" s="22"/>
      <c r="L54" s="22"/>
    </row>
    <row r="55">
      <c r="B55" s="22"/>
      <c r="L55" s="22"/>
    </row>
    <row r="56">
      <c r="B56" s="22"/>
      <c r="L56" s="22"/>
    </row>
    <row r="57">
      <c r="B57" s="22"/>
      <c r="L57" s="22"/>
    </row>
    <row r="58">
      <c r="B58" s="22"/>
      <c r="L58" s="22"/>
    </row>
    <row r="59">
      <c r="B59" s="22"/>
      <c r="L59" s="22"/>
    </row>
    <row r="60">
      <c r="B60" s="22"/>
      <c r="L60" s="22"/>
    </row>
    <row r="61" s="2" customFormat="1">
      <c r="A61" s="38"/>
      <c r="B61" s="39"/>
      <c r="C61" s="38"/>
      <c r="D61" s="58" t="s">
        <v>54</v>
      </c>
      <c r="E61" s="41"/>
      <c r="F61" s="143" t="s">
        <v>55</v>
      </c>
      <c r="G61" s="58" t="s">
        <v>54</v>
      </c>
      <c r="H61" s="41"/>
      <c r="I61" s="41"/>
      <c r="J61" s="144" t="s">
        <v>55</v>
      </c>
      <c r="K61" s="41"/>
      <c r="L61" s="55"/>
      <c r="S61" s="38"/>
      <c r="T61" s="38"/>
      <c r="U61" s="38"/>
      <c r="V61" s="38"/>
      <c r="W61" s="38"/>
      <c r="X61" s="38"/>
      <c r="Y61" s="38"/>
      <c r="Z61" s="38"/>
      <c r="AA61" s="38"/>
      <c r="AB61" s="38"/>
      <c r="AC61" s="38"/>
      <c r="AD61" s="38"/>
      <c r="AE61" s="38"/>
    </row>
    <row r="62">
      <c r="B62" s="22"/>
      <c r="L62" s="22"/>
    </row>
    <row r="63">
      <c r="B63" s="22"/>
      <c r="L63" s="22"/>
    </row>
    <row r="64">
      <c r="B64" s="22"/>
      <c r="L64" s="22"/>
    </row>
    <row r="65" s="2" customFormat="1">
      <c r="A65" s="38"/>
      <c r="B65" s="39"/>
      <c r="C65" s="38"/>
      <c r="D65" s="56" t="s">
        <v>56</v>
      </c>
      <c r="E65" s="59"/>
      <c r="F65" s="59"/>
      <c r="G65" s="56" t="s">
        <v>57</v>
      </c>
      <c r="H65" s="59"/>
      <c r="I65" s="59"/>
      <c r="J65" s="59"/>
      <c r="K65" s="59"/>
      <c r="L65" s="55"/>
      <c r="S65" s="38"/>
      <c r="T65" s="38"/>
      <c r="U65" s="38"/>
      <c r="V65" s="38"/>
      <c r="W65" s="38"/>
      <c r="X65" s="38"/>
      <c r="Y65" s="38"/>
      <c r="Z65" s="38"/>
      <c r="AA65" s="38"/>
      <c r="AB65" s="38"/>
      <c r="AC65" s="38"/>
      <c r="AD65" s="38"/>
      <c r="AE65" s="38"/>
    </row>
    <row r="66">
      <c r="B66" s="22"/>
      <c r="L66" s="22"/>
    </row>
    <row r="67">
      <c r="B67" s="22"/>
      <c r="L67" s="22"/>
    </row>
    <row r="68">
      <c r="B68" s="22"/>
      <c r="L68" s="22"/>
    </row>
    <row r="69">
      <c r="B69" s="22"/>
      <c r="L69" s="22"/>
    </row>
    <row r="70">
      <c r="B70" s="22"/>
      <c r="L70" s="22"/>
    </row>
    <row r="71">
      <c r="B71" s="22"/>
      <c r="L71" s="22"/>
    </row>
    <row r="72">
      <c r="B72" s="22"/>
      <c r="L72" s="22"/>
    </row>
    <row r="73">
      <c r="B73" s="22"/>
      <c r="L73" s="22"/>
    </row>
    <row r="74">
      <c r="B74" s="22"/>
      <c r="L74" s="22"/>
    </row>
    <row r="75">
      <c r="B75" s="22"/>
      <c r="L75" s="22"/>
    </row>
    <row r="76" s="2" customFormat="1">
      <c r="A76" s="38"/>
      <c r="B76" s="39"/>
      <c r="C76" s="38"/>
      <c r="D76" s="58" t="s">
        <v>54</v>
      </c>
      <c r="E76" s="41"/>
      <c r="F76" s="143" t="s">
        <v>55</v>
      </c>
      <c r="G76" s="58" t="s">
        <v>54</v>
      </c>
      <c r="H76" s="41"/>
      <c r="I76" s="41"/>
      <c r="J76" s="144" t="s">
        <v>55</v>
      </c>
      <c r="K76" s="41"/>
      <c r="L76" s="55"/>
      <c r="S76" s="38"/>
      <c r="T76" s="38"/>
      <c r="U76" s="38"/>
      <c r="V76" s="38"/>
      <c r="W76" s="38"/>
      <c r="X76" s="38"/>
      <c r="Y76" s="38"/>
      <c r="Z76" s="38"/>
      <c r="AA76" s="38"/>
      <c r="AB76" s="38"/>
      <c r="AC76" s="38"/>
      <c r="AD76" s="38"/>
      <c r="AE76" s="38"/>
    </row>
    <row r="77" s="2" customFormat="1" ht="14.4" customHeight="1">
      <c r="A77" s="38"/>
      <c r="B77" s="60"/>
      <c r="C77" s="61"/>
      <c r="D77" s="61"/>
      <c r="E77" s="61"/>
      <c r="F77" s="61"/>
      <c r="G77" s="61"/>
      <c r="H77" s="61"/>
      <c r="I77" s="61"/>
      <c r="J77" s="61"/>
      <c r="K77" s="61"/>
      <c r="L77" s="55"/>
      <c r="S77" s="38"/>
      <c r="T77" s="38"/>
      <c r="U77" s="38"/>
      <c r="V77" s="38"/>
      <c r="W77" s="38"/>
      <c r="X77" s="38"/>
      <c r="Y77" s="38"/>
      <c r="Z77" s="38"/>
      <c r="AA77" s="38"/>
      <c r="AB77" s="38"/>
      <c r="AC77" s="38"/>
      <c r="AD77" s="38"/>
      <c r="AE77" s="38"/>
    </row>
    <row r="81" s="2" customFormat="1" ht="6.96" customHeight="1">
      <c r="A81" s="38"/>
      <c r="B81" s="62"/>
      <c r="C81" s="63"/>
      <c r="D81" s="63"/>
      <c r="E81" s="63"/>
      <c r="F81" s="63"/>
      <c r="G81" s="63"/>
      <c r="H81" s="63"/>
      <c r="I81" s="63"/>
      <c r="J81" s="63"/>
      <c r="K81" s="63"/>
      <c r="L81" s="55"/>
      <c r="S81" s="38"/>
      <c r="T81" s="38"/>
      <c r="U81" s="38"/>
      <c r="V81" s="38"/>
      <c r="W81" s="38"/>
      <c r="X81" s="38"/>
      <c r="Y81" s="38"/>
      <c r="Z81" s="38"/>
      <c r="AA81" s="38"/>
      <c r="AB81" s="38"/>
      <c r="AC81" s="38"/>
      <c r="AD81" s="38"/>
      <c r="AE81" s="38"/>
    </row>
    <row r="82" s="2" customFormat="1" ht="24.96" customHeight="1">
      <c r="A82" s="38"/>
      <c r="B82" s="39"/>
      <c r="C82" s="23" t="s">
        <v>176</v>
      </c>
      <c r="D82" s="38"/>
      <c r="E82" s="38"/>
      <c r="F82" s="38"/>
      <c r="G82" s="38"/>
      <c r="H82" s="38"/>
      <c r="I82" s="38"/>
      <c r="J82" s="38"/>
      <c r="K82" s="38"/>
      <c r="L82" s="55"/>
      <c r="S82" s="38"/>
      <c r="T82" s="38"/>
      <c r="U82" s="38"/>
      <c r="V82" s="38"/>
      <c r="W82" s="38"/>
      <c r="X82" s="38"/>
      <c r="Y82" s="38"/>
      <c r="Z82" s="38"/>
      <c r="AA82" s="38"/>
      <c r="AB82" s="38"/>
      <c r="AC82" s="38"/>
      <c r="AD82" s="38"/>
      <c r="AE82" s="38"/>
    </row>
    <row r="83" s="2" customFormat="1" ht="6.96" customHeight="1">
      <c r="A83" s="38"/>
      <c r="B83" s="39"/>
      <c r="C83" s="38"/>
      <c r="D83" s="38"/>
      <c r="E83" s="38"/>
      <c r="F83" s="38"/>
      <c r="G83" s="38"/>
      <c r="H83" s="38"/>
      <c r="I83" s="38"/>
      <c r="J83" s="38"/>
      <c r="K83" s="38"/>
      <c r="L83" s="55"/>
      <c r="S83" s="38"/>
      <c r="T83" s="38"/>
      <c r="U83" s="38"/>
      <c r="V83" s="38"/>
      <c r="W83" s="38"/>
      <c r="X83" s="38"/>
      <c r="Y83" s="38"/>
      <c r="Z83" s="38"/>
      <c r="AA83" s="38"/>
      <c r="AB83" s="38"/>
      <c r="AC83" s="38"/>
      <c r="AD83" s="38"/>
      <c r="AE83" s="38"/>
    </row>
    <row r="84" s="2" customFormat="1" ht="12" customHeight="1">
      <c r="A84" s="38"/>
      <c r="B84" s="39"/>
      <c r="C84" s="32" t="s">
        <v>15</v>
      </c>
      <c r="D84" s="38"/>
      <c r="E84" s="38"/>
      <c r="F84" s="38"/>
      <c r="G84" s="38"/>
      <c r="H84" s="38"/>
      <c r="I84" s="38"/>
      <c r="J84" s="38"/>
      <c r="K84" s="38"/>
      <c r="L84" s="55"/>
      <c r="S84" s="38"/>
      <c r="T84" s="38"/>
      <c r="U84" s="38"/>
      <c r="V84" s="38"/>
      <c r="W84" s="38"/>
      <c r="X84" s="38"/>
      <c r="Y84" s="38"/>
      <c r="Z84" s="38"/>
      <c r="AA84" s="38"/>
      <c r="AB84" s="38"/>
      <c r="AC84" s="38"/>
      <c r="AD84" s="38"/>
      <c r="AE84" s="38"/>
    </row>
    <row r="85" s="2" customFormat="1" ht="16.5" customHeight="1">
      <c r="A85" s="38"/>
      <c r="B85" s="39"/>
      <c r="C85" s="38"/>
      <c r="D85" s="38"/>
      <c r="E85" s="129" t="str">
        <f>E7</f>
        <v>SN Žireč</v>
      </c>
      <c r="F85" s="32"/>
      <c r="G85" s="32"/>
      <c r="H85" s="32"/>
      <c r="I85" s="38"/>
      <c r="J85" s="38"/>
      <c r="K85" s="38"/>
      <c r="L85" s="55"/>
      <c r="S85" s="38"/>
      <c r="T85" s="38"/>
      <c r="U85" s="38"/>
      <c r="V85" s="38"/>
      <c r="W85" s="38"/>
      <c r="X85" s="38"/>
      <c r="Y85" s="38"/>
      <c r="Z85" s="38"/>
      <c r="AA85" s="38"/>
      <c r="AB85" s="38"/>
      <c r="AC85" s="38"/>
      <c r="AD85" s="38"/>
      <c r="AE85" s="38"/>
    </row>
    <row r="86" s="1" customFormat="1" ht="12" customHeight="1">
      <c r="B86" s="22"/>
      <c r="C86" s="32" t="s">
        <v>171</v>
      </c>
      <c r="L86" s="22"/>
    </row>
    <row r="87" s="2" customFormat="1" ht="16.5" customHeight="1">
      <c r="A87" s="38"/>
      <c r="B87" s="39"/>
      <c r="C87" s="38"/>
      <c r="D87" s="38"/>
      <c r="E87" s="129" t="s">
        <v>1395</v>
      </c>
      <c r="F87" s="38"/>
      <c r="G87" s="38"/>
      <c r="H87" s="38"/>
      <c r="I87" s="38"/>
      <c r="J87" s="38"/>
      <c r="K87" s="38"/>
      <c r="L87" s="55"/>
      <c r="S87" s="38"/>
      <c r="T87" s="38"/>
      <c r="U87" s="38"/>
      <c r="V87" s="38"/>
      <c r="W87" s="38"/>
      <c r="X87" s="38"/>
      <c r="Y87" s="38"/>
      <c r="Z87" s="38"/>
      <c r="AA87" s="38"/>
      <c r="AB87" s="38"/>
      <c r="AC87" s="38"/>
      <c r="AD87" s="38"/>
      <c r="AE87" s="38"/>
    </row>
    <row r="88" s="2" customFormat="1" ht="12" customHeight="1">
      <c r="A88" s="38"/>
      <c r="B88" s="39"/>
      <c r="C88" s="32" t="s">
        <v>173</v>
      </c>
      <c r="D88" s="38"/>
      <c r="E88" s="38"/>
      <c r="F88" s="38"/>
      <c r="G88" s="38"/>
      <c r="H88" s="38"/>
      <c r="I88" s="38"/>
      <c r="J88" s="38"/>
      <c r="K88" s="38"/>
      <c r="L88" s="55"/>
      <c r="S88" s="38"/>
      <c r="T88" s="38"/>
      <c r="U88" s="38"/>
      <c r="V88" s="38"/>
      <c r="W88" s="38"/>
      <c r="X88" s="38"/>
      <c r="Y88" s="38"/>
      <c r="Z88" s="38"/>
      <c r="AA88" s="38"/>
      <c r="AB88" s="38"/>
      <c r="AC88" s="38"/>
      <c r="AD88" s="38"/>
      <c r="AE88" s="38"/>
    </row>
    <row r="89" s="2" customFormat="1" ht="16.5" customHeight="1">
      <c r="A89" s="38"/>
      <c r="B89" s="39"/>
      <c r="C89" s="38"/>
      <c r="D89" s="38"/>
      <c r="E89" s="67" t="str">
        <f>E11</f>
        <v>SO 06.2 - Kácení</v>
      </c>
      <c r="F89" s="38"/>
      <c r="G89" s="38"/>
      <c r="H89" s="38"/>
      <c r="I89" s="38"/>
      <c r="J89" s="38"/>
      <c r="K89" s="38"/>
      <c r="L89" s="55"/>
      <c r="S89" s="38"/>
      <c r="T89" s="38"/>
      <c r="U89" s="38"/>
      <c r="V89" s="38"/>
      <c r="W89" s="38"/>
      <c r="X89" s="38"/>
      <c r="Y89" s="38"/>
      <c r="Z89" s="38"/>
      <c r="AA89" s="38"/>
      <c r="AB89" s="38"/>
      <c r="AC89" s="38"/>
      <c r="AD89" s="38"/>
      <c r="AE89" s="38"/>
    </row>
    <row r="90" s="2" customFormat="1" ht="6.96" customHeight="1">
      <c r="A90" s="38"/>
      <c r="B90" s="39"/>
      <c r="C90" s="38"/>
      <c r="D90" s="38"/>
      <c r="E90" s="38"/>
      <c r="F90" s="38"/>
      <c r="G90" s="38"/>
      <c r="H90" s="38"/>
      <c r="I90" s="38"/>
      <c r="J90" s="38"/>
      <c r="K90" s="38"/>
      <c r="L90" s="55"/>
      <c r="S90" s="38"/>
      <c r="T90" s="38"/>
      <c r="U90" s="38"/>
      <c r="V90" s="38"/>
      <c r="W90" s="38"/>
      <c r="X90" s="38"/>
      <c r="Y90" s="38"/>
      <c r="Z90" s="38"/>
      <c r="AA90" s="38"/>
      <c r="AB90" s="38"/>
      <c r="AC90" s="38"/>
      <c r="AD90" s="38"/>
      <c r="AE90" s="38"/>
    </row>
    <row r="91" s="2" customFormat="1" ht="12" customHeight="1">
      <c r="A91" s="38"/>
      <c r="B91" s="39"/>
      <c r="C91" s="32" t="s">
        <v>19</v>
      </c>
      <c r="D91" s="38"/>
      <c r="E91" s="38"/>
      <c r="F91" s="27" t="str">
        <f>F14</f>
        <v xml:space="preserve"> </v>
      </c>
      <c r="G91" s="38"/>
      <c r="H91" s="38"/>
      <c r="I91" s="32" t="s">
        <v>21</v>
      </c>
      <c r="J91" s="69" t="str">
        <f>IF(J14="","",J14)</f>
        <v>17. 12. 2018</v>
      </c>
      <c r="K91" s="38"/>
      <c r="L91" s="55"/>
      <c r="S91" s="38"/>
      <c r="T91" s="38"/>
      <c r="U91" s="38"/>
      <c r="V91" s="38"/>
      <c r="W91" s="38"/>
      <c r="X91" s="38"/>
      <c r="Y91" s="38"/>
      <c r="Z91" s="38"/>
      <c r="AA91" s="38"/>
      <c r="AB91" s="38"/>
      <c r="AC91" s="38"/>
      <c r="AD91" s="38"/>
      <c r="AE91" s="38"/>
    </row>
    <row r="92" s="2" customFormat="1" ht="6.96" customHeight="1">
      <c r="A92" s="38"/>
      <c r="B92" s="39"/>
      <c r="C92" s="38"/>
      <c r="D92" s="38"/>
      <c r="E92" s="38"/>
      <c r="F92" s="38"/>
      <c r="G92" s="38"/>
      <c r="H92" s="38"/>
      <c r="I92" s="38"/>
      <c r="J92" s="38"/>
      <c r="K92" s="38"/>
      <c r="L92" s="55"/>
      <c r="S92" s="38"/>
      <c r="T92" s="38"/>
      <c r="U92" s="38"/>
      <c r="V92" s="38"/>
      <c r="W92" s="38"/>
      <c r="X92" s="38"/>
      <c r="Y92" s="38"/>
      <c r="Z92" s="38"/>
      <c r="AA92" s="38"/>
      <c r="AB92" s="38"/>
      <c r="AC92" s="38"/>
      <c r="AD92" s="38"/>
      <c r="AE92" s="38"/>
    </row>
    <row r="93" s="2" customFormat="1" ht="25.65" customHeight="1">
      <c r="A93" s="38"/>
      <c r="B93" s="39"/>
      <c r="C93" s="32" t="s">
        <v>23</v>
      </c>
      <c r="D93" s="38"/>
      <c r="E93" s="38"/>
      <c r="F93" s="27" t="str">
        <f>E17</f>
        <v>Povodí Labe, státní podnik</v>
      </c>
      <c r="G93" s="38"/>
      <c r="H93" s="38"/>
      <c r="I93" s="32" t="s">
        <v>31</v>
      </c>
      <c r="J93" s="36" t="str">
        <f>E23</f>
        <v>Sweco Hydroprojekt a.s.</v>
      </c>
      <c r="K93" s="38"/>
      <c r="L93" s="55"/>
      <c r="S93" s="38"/>
      <c r="T93" s="38"/>
      <c r="U93" s="38"/>
      <c r="V93" s="38"/>
      <c r="W93" s="38"/>
      <c r="X93" s="38"/>
      <c r="Y93" s="38"/>
      <c r="Z93" s="38"/>
      <c r="AA93" s="38"/>
      <c r="AB93" s="38"/>
      <c r="AC93" s="38"/>
      <c r="AD93" s="38"/>
      <c r="AE93" s="38"/>
    </row>
    <row r="94" s="2" customFormat="1" ht="15.15" customHeight="1">
      <c r="A94" s="38"/>
      <c r="B94" s="39"/>
      <c r="C94" s="32" t="s">
        <v>29</v>
      </c>
      <c r="D94" s="38"/>
      <c r="E94" s="38"/>
      <c r="F94" s="27" t="str">
        <f>IF(E20="","",E20)</f>
        <v>Vyplň údaj</v>
      </c>
      <c r="G94" s="38"/>
      <c r="H94" s="38"/>
      <c r="I94" s="32" t="s">
        <v>36</v>
      </c>
      <c r="J94" s="36" t="str">
        <f>E26</f>
        <v xml:space="preserve"> </v>
      </c>
      <c r="K94" s="38"/>
      <c r="L94" s="55"/>
      <c r="S94" s="38"/>
      <c r="T94" s="38"/>
      <c r="U94" s="38"/>
      <c r="V94" s="38"/>
      <c r="W94" s="38"/>
      <c r="X94" s="38"/>
      <c r="Y94" s="38"/>
      <c r="Z94" s="38"/>
      <c r="AA94" s="38"/>
      <c r="AB94" s="38"/>
      <c r="AC94" s="38"/>
      <c r="AD94" s="38"/>
      <c r="AE94" s="38"/>
    </row>
    <row r="95" s="2" customFormat="1" ht="10.32" customHeight="1">
      <c r="A95" s="38"/>
      <c r="B95" s="39"/>
      <c r="C95" s="38"/>
      <c r="D95" s="38"/>
      <c r="E95" s="38"/>
      <c r="F95" s="38"/>
      <c r="G95" s="38"/>
      <c r="H95" s="38"/>
      <c r="I95" s="38"/>
      <c r="J95" s="38"/>
      <c r="K95" s="38"/>
      <c r="L95" s="55"/>
      <c r="S95" s="38"/>
      <c r="T95" s="38"/>
      <c r="U95" s="38"/>
      <c r="V95" s="38"/>
      <c r="W95" s="38"/>
      <c r="X95" s="38"/>
      <c r="Y95" s="38"/>
      <c r="Z95" s="38"/>
      <c r="AA95" s="38"/>
      <c r="AB95" s="38"/>
      <c r="AC95" s="38"/>
      <c r="AD95" s="38"/>
      <c r="AE95" s="38"/>
    </row>
    <row r="96" s="2" customFormat="1" ht="29.28" customHeight="1">
      <c r="A96" s="38"/>
      <c r="B96" s="39"/>
      <c r="C96" s="145" t="s">
        <v>177</v>
      </c>
      <c r="D96" s="137"/>
      <c r="E96" s="137"/>
      <c r="F96" s="137"/>
      <c r="G96" s="137"/>
      <c r="H96" s="137"/>
      <c r="I96" s="137"/>
      <c r="J96" s="146" t="s">
        <v>178</v>
      </c>
      <c r="K96" s="137"/>
      <c r="L96" s="55"/>
      <c r="S96" s="38"/>
      <c r="T96" s="38"/>
      <c r="U96" s="38"/>
      <c r="V96" s="38"/>
      <c r="W96" s="38"/>
      <c r="X96" s="38"/>
      <c r="Y96" s="38"/>
      <c r="Z96" s="38"/>
      <c r="AA96" s="38"/>
      <c r="AB96" s="38"/>
      <c r="AC96" s="38"/>
      <c r="AD96" s="38"/>
      <c r="AE96" s="38"/>
    </row>
    <row r="97" s="2" customFormat="1" ht="10.32" customHeight="1">
      <c r="A97" s="38"/>
      <c r="B97" s="39"/>
      <c r="C97" s="38"/>
      <c r="D97" s="38"/>
      <c r="E97" s="38"/>
      <c r="F97" s="38"/>
      <c r="G97" s="38"/>
      <c r="H97" s="38"/>
      <c r="I97" s="38"/>
      <c r="J97" s="38"/>
      <c r="K97" s="38"/>
      <c r="L97" s="55"/>
      <c r="S97" s="38"/>
      <c r="T97" s="38"/>
      <c r="U97" s="38"/>
      <c r="V97" s="38"/>
      <c r="W97" s="38"/>
      <c r="X97" s="38"/>
      <c r="Y97" s="38"/>
      <c r="Z97" s="38"/>
      <c r="AA97" s="38"/>
      <c r="AB97" s="38"/>
      <c r="AC97" s="38"/>
      <c r="AD97" s="38"/>
      <c r="AE97" s="38"/>
    </row>
    <row r="98" s="2" customFormat="1" ht="22.8" customHeight="1">
      <c r="A98" s="38"/>
      <c r="B98" s="39"/>
      <c r="C98" s="147" t="s">
        <v>179</v>
      </c>
      <c r="D98" s="38"/>
      <c r="E98" s="38"/>
      <c r="F98" s="38"/>
      <c r="G98" s="38"/>
      <c r="H98" s="38"/>
      <c r="I98" s="38"/>
      <c r="J98" s="96">
        <f>J122</f>
        <v>0</v>
      </c>
      <c r="K98" s="38"/>
      <c r="L98" s="55"/>
      <c r="S98" s="38"/>
      <c r="T98" s="38"/>
      <c r="U98" s="38"/>
      <c r="V98" s="38"/>
      <c r="W98" s="38"/>
      <c r="X98" s="38"/>
      <c r="Y98" s="38"/>
      <c r="Z98" s="38"/>
      <c r="AA98" s="38"/>
      <c r="AB98" s="38"/>
      <c r="AC98" s="38"/>
      <c r="AD98" s="38"/>
      <c r="AE98" s="38"/>
      <c r="AU98" s="19" t="s">
        <v>180</v>
      </c>
    </row>
    <row r="99" s="9" customFormat="1" ht="24.96" customHeight="1">
      <c r="A99" s="9"/>
      <c r="B99" s="148"/>
      <c r="C99" s="9"/>
      <c r="D99" s="149" t="s">
        <v>181</v>
      </c>
      <c r="E99" s="150"/>
      <c r="F99" s="150"/>
      <c r="G99" s="150"/>
      <c r="H99" s="150"/>
      <c r="I99" s="150"/>
      <c r="J99" s="151">
        <f>J123</f>
        <v>0</v>
      </c>
      <c r="K99" s="9"/>
      <c r="L99" s="148"/>
      <c r="S99" s="9"/>
      <c r="T99" s="9"/>
      <c r="U99" s="9"/>
      <c r="V99" s="9"/>
      <c r="W99" s="9"/>
      <c r="X99" s="9"/>
      <c r="Y99" s="9"/>
      <c r="Z99" s="9"/>
      <c r="AA99" s="9"/>
      <c r="AB99" s="9"/>
      <c r="AC99" s="9"/>
      <c r="AD99" s="9"/>
      <c r="AE99" s="9"/>
    </row>
    <row r="100" s="10" customFormat="1" ht="19.92" customHeight="1">
      <c r="A100" s="10"/>
      <c r="B100" s="152"/>
      <c r="C100" s="10"/>
      <c r="D100" s="153" t="s">
        <v>182</v>
      </c>
      <c r="E100" s="154"/>
      <c r="F100" s="154"/>
      <c r="G100" s="154"/>
      <c r="H100" s="154"/>
      <c r="I100" s="154"/>
      <c r="J100" s="155">
        <f>J124</f>
        <v>0</v>
      </c>
      <c r="K100" s="10"/>
      <c r="L100" s="152"/>
      <c r="S100" s="10"/>
      <c r="T100" s="10"/>
      <c r="U100" s="10"/>
      <c r="V100" s="10"/>
      <c r="W100" s="10"/>
      <c r="X100" s="10"/>
      <c r="Y100" s="10"/>
      <c r="Z100" s="10"/>
      <c r="AA100" s="10"/>
      <c r="AB100" s="10"/>
      <c r="AC100" s="10"/>
      <c r="AD100" s="10"/>
      <c r="AE100" s="10"/>
    </row>
    <row r="101" s="2" customFormat="1" ht="21.84" customHeight="1">
      <c r="A101" s="38"/>
      <c r="B101" s="39"/>
      <c r="C101" s="38"/>
      <c r="D101" s="38"/>
      <c r="E101" s="38"/>
      <c r="F101" s="38"/>
      <c r="G101" s="38"/>
      <c r="H101" s="38"/>
      <c r="I101" s="38"/>
      <c r="J101" s="38"/>
      <c r="K101" s="38"/>
      <c r="L101" s="55"/>
      <c r="S101" s="38"/>
      <c r="T101" s="38"/>
      <c r="U101" s="38"/>
      <c r="V101" s="38"/>
      <c r="W101" s="38"/>
      <c r="X101" s="38"/>
      <c r="Y101" s="38"/>
      <c r="Z101" s="38"/>
      <c r="AA101" s="38"/>
      <c r="AB101" s="38"/>
      <c r="AC101" s="38"/>
      <c r="AD101" s="38"/>
      <c r="AE101" s="38"/>
    </row>
    <row r="102" s="2" customFormat="1" ht="6.96" customHeight="1">
      <c r="A102" s="38"/>
      <c r="B102" s="60"/>
      <c r="C102" s="61"/>
      <c r="D102" s="61"/>
      <c r="E102" s="61"/>
      <c r="F102" s="61"/>
      <c r="G102" s="61"/>
      <c r="H102" s="61"/>
      <c r="I102" s="61"/>
      <c r="J102" s="61"/>
      <c r="K102" s="61"/>
      <c r="L102" s="55"/>
      <c r="S102" s="38"/>
      <c r="T102" s="38"/>
      <c r="U102" s="38"/>
      <c r="V102" s="38"/>
      <c r="W102" s="38"/>
      <c r="X102" s="38"/>
      <c r="Y102" s="38"/>
      <c r="Z102" s="38"/>
      <c r="AA102" s="38"/>
      <c r="AB102" s="38"/>
      <c r="AC102" s="38"/>
      <c r="AD102" s="38"/>
      <c r="AE102" s="38"/>
    </row>
    <row r="106" s="2" customFormat="1" ht="6.96" customHeight="1">
      <c r="A106" s="38"/>
      <c r="B106" s="62"/>
      <c r="C106" s="63"/>
      <c r="D106" s="63"/>
      <c r="E106" s="63"/>
      <c r="F106" s="63"/>
      <c r="G106" s="63"/>
      <c r="H106" s="63"/>
      <c r="I106" s="63"/>
      <c r="J106" s="63"/>
      <c r="K106" s="63"/>
      <c r="L106" s="55"/>
      <c r="S106" s="38"/>
      <c r="T106" s="38"/>
      <c r="U106" s="38"/>
      <c r="V106" s="38"/>
      <c r="W106" s="38"/>
      <c r="X106" s="38"/>
      <c r="Y106" s="38"/>
      <c r="Z106" s="38"/>
      <c r="AA106" s="38"/>
      <c r="AB106" s="38"/>
      <c r="AC106" s="38"/>
      <c r="AD106" s="38"/>
      <c r="AE106" s="38"/>
    </row>
    <row r="107" s="2" customFormat="1" ht="24.96" customHeight="1">
      <c r="A107" s="38"/>
      <c r="B107" s="39"/>
      <c r="C107" s="23" t="s">
        <v>190</v>
      </c>
      <c r="D107" s="38"/>
      <c r="E107" s="38"/>
      <c r="F107" s="38"/>
      <c r="G107" s="38"/>
      <c r="H107" s="38"/>
      <c r="I107" s="38"/>
      <c r="J107" s="38"/>
      <c r="K107" s="38"/>
      <c r="L107" s="55"/>
      <c r="S107" s="38"/>
      <c r="T107" s="38"/>
      <c r="U107" s="38"/>
      <c r="V107" s="38"/>
      <c r="W107" s="38"/>
      <c r="X107" s="38"/>
      <c r="Y107" s="38"/>
      <c r="Z107" s="38"/>
      <c r="AA107" s="38"/>
      <c r="AB107" s="38"/>
      <c r="AC107" s="38"/>
      <c r="AD107" s="38"/>
      <c r="AE107" s="38"/>
    </row>
    <row r="108" s="2" customFormat="1" ht="6.96" customHeight="1">
      <c r="A108" s="38"/>
      <c r="B108" s="39"/>
      <c r="C108" s="38"/>
      <c r="D108" s="38"/>
      <c r="E108" s="38"/>
      <c r="F108" s="38"/>
      <c r="G108" s="38"/>
      <c r="H108" s="38"/>
      <c r="I108" s="38"/>
      <c r="J108" s="38"/>
      <c r="K108" s="38"/>
      <c r="L108" s="55"/>
      <c r="S108" s="38"/>
      <c r="T108" s="38"/>
      <c r="U108" s="38"/>
      <c r="V108" s="38"/>
      <c r="W108" s="38"/>
      <c r="X108" s="38"/>
      <c r="Y108" s="38"/>
      <c r="Z108" s="38"/>
      <c r="AA108" s="38"/>
      <c r="AB108" s="38"/>
      <c r="AC108" s="38"/>
      <c r="AD108" s="38"/>
      <c r="AE108" s="38"/>
    </row>
    <row r="109" s="2" customFormat="1" ht="12" customHeight="1">
      <c r="A109" s="38"/>
      <c r="B109" s="39"/>
      <c r="C109" s="32" t="s">
        <v>15</v>
      </c>
      <c r="D109" s="38"/>
      <c r="E109" s="38"/>
      <c r="F109" s="38"/>
      <c r="G109" s="38"/>
      <c r="H109" s="38"/>
      <c r="I109" s="38"/>
      <c r="J109" s="38"/>
      <c r="K109" s="38"/>
      <c r="L109" s="55"/>
      <c r="S109" s="38"/>
      <c r="T109" s="38"/>
      <c r="U109" s="38"/>
      <c r="V109" s="38"/>
      <c r="W109" s="38"/>
      <c r="X109" s="38"/>
      <c r="Y109" s="38"/>
      <c r="Z109" s="38"/>
      <c r="AA109" s="38"/>
      <c r="AB109" s="38"/>
      <c r="AC109" s="38"/>
      <c r="AD109" s="38"/>
      <c r="AE109" s="38"/>
    </row>
    <row r="110" s="2" customFormat="1" ht="16.5" customHeight="1">
      <c r="A110" s="38"/>
      <c r="B110" s="39"/>
      <c r="C110" s="38"/>
      <c r="D110" s="38"/>
      <c r="E110" s="129" t="str">
        <f>E7</f>
        <v>SN Žireč</v>
      </c>
      <c r="F110" s="32"/>
      <c r="G110" s="32"/>
      <c r="H110" s="32"/>
      <c r="I110" s="38"/>
      <c r="J110" s="38"/>
      <c r="K110" s="38"/>
      <c r="L110" s="55"/>
      <c r="S110" s="38"/>
      <c r="T110" s="38"/>
      <c r="U110" s="38"/>
      <c r="V110" s="38"/>
      <c r="W110" s="38"/>
      <c r="X110" s="38"/>
      <c r="Y110" s="38"/>
      <c r="Z110" s="38"/>
      <c r="AA110" s="38"/>
      <c r="AB110" s="38"/>
      <c r="AC110" s="38"/>
      <c r="AD110" s="38"/>
      <c r="AE110" s="38"/>
    </row>
    <row r="111" s="1" customFormat="1" ht="12" customHeight="1">
      <c r="B111" s="22"/>
      <c r="C111" s="32" t="s">
        <v>171</v>
      </c>
      <c r="L111" s="22"/>
    </row>
    <row r="112" s="2" customFormat="1" ht="16.5" customHeight="1">
      <c r="A112" s="38"/>
      <c r="B112" s="39"/>
      <c r="C112" s="38"/>
      <c r="D112" s="38"/>
      <c r="E112" s="129" t="s">
        <v>1395</v>
      </c>
      <c r="F112" s="38"/>
      <c r="G112" s="38"/>
      <c r="H112" s="38"/>
      <c r="I112" s="38"/>
      <c r="J112" s="38"/>
      <c r="K112" s="38"/>
      <c r="L112" s="55"/>
      <c r="S112" s="38"/>
      <c r="T112" s="38"/>
      <c r="U112" s="38"/>
      <c r="V112" s="38"/>
      <c r="W112" s="38"/>
      <c r="X112" s="38"/>
      <c r="Y112" s="38"/>
      <c r="Z112" s="38"/>
      <c r="AA112" s="38"/>
      <c r="AB112" s="38"/>
      <c r="AC112" s="38"/>
      <c r="AD112" s="38"/>
      <c r="AE112" s="38"/>
    </row>
    <row r="113" s="2" customFormat="1" ht="12" customHeight="1">
      <c r="A113" s="38"/>
      <c r="B113" s="39"/>
      <c r="C113" s="32" t="s">
        <v>173</v>
      </c>
      <c r="D113" s="38"/>
      <c r="E113" s="38"/>
      <c r="F113" s="38"/>
      <c r="G113" s="38"/>
      <c r="H113" s="38"/>
      <c r="I113" s="38"/>
      <c r="J113" s="38"/>
      <c r="K113" s="38"/>
      <c r="L113" s="55"/>
      <c r="S113" s="38"/>
      <c r="T113" s="38"/>
      <c r="U113" s="38"/>
      <c r="V113" s="38"/>
      <c r="W113" s="38"/>
      <c r="X113" s="38"/>
      <c r="Y113" s="38"/>
      <c r="Z113" s="38"/>
      <c r="AA113" s="38"/>
      <c r="AB113" s="38"/>
      <c r="AC113" s="38"/>
      <c r="AD113" s="38"/>
      <c r="AE113" s="38"/>
    </row>
    <row r="114" s="2" customFormat="1" ht="16.5" customHeight="1">
      <c r="A114" s="38"/>
      <c r="B114" s="39"/>
      <c r="C114" s="38"/>
      <c r="D114" s="38"/>
      <c r="E114" s="67" t="str">
        <f>E11</f>
        <v>SO 06.2 - Kácení</v>
      </c>
      <c r="F114" s="38"/>
      <c r="G114" s="38"/>
      <c r="H114" s="38"/>
      <c r="I114" s="38"/>
      <c r="J114" s="38"/>
      <c r="K114" s="38"/>
      <c r="L114" s="55"/>
      <c r="S114" s="38"/>
      <c r="T114" s="38"/>
      <c r="U114" s="38"/>
      <c r="V114" s="38"/>
      <c r="W114" s="38"/>
      <c r="X114" s="38"/>
      <c r="Y114" s="38"/>
      <c r="Z114" s="38"/>
      <c r="AA114" s="38"/>
      <c r="AB114" s="38"/>
      <c r="AC114" s="38"/>
      <c r="AD114" s="38"/>
      <c r="AE114" s="38"/>
    </row>
    <row r="115" s="2" customFormat="1" ht="6.96" customHeight="1">
      <c r="A115" s="38"/>
      <c r="B115" s="39"/>
      <c r="C115" s="38"/>
      <c r="D115" s="38"/>
      <c r="E115" s="38"/>
      <c r="F115" s="38"/>
      <c r="G115" s="38"/>
      <c r="H115" s="38"/>
      <c r="I115" s="38"/>
      <c r="J115" s="38"/>
      <c r="K115" s="38"/>
      <c r="L115" s="55"/>
      <c r="S115" s="38"/>
      <c r="T115" s="38"/>
      <c r="U115" s="38"/>
      <c r="V115" s="38"/>
      <c r="W115" s="38"/>
      <c r="X115" s="38"/>
      <c r="Y115" s="38"/>
      <c r="Z115" s="38"/>
      <c r="AA115" s="38"/>
      <c r="AB115" s="38"/>
      <c r="AC115" s="38"/>
      <c r="AD115" s="38"/>
      <c r="AE115" s="38"/>
    </row>
    <row r="116" s="2" customFormat="1" ht="12" customHeight="1">
      <c r="A116" s="38"/>
      <c r="B116" s="39"/>
      <c r="C116" s="32" t="s">
        <v>19</v>
      </c>
      <c r="D116" s="38"/>
      <c r="E116" s="38"/>
      <c r="F116" s="27" t="str">
        <f>F14</f>
        <v xml:space="preserve"> </v>
      </c>
      <c r="G116" s="38"/>
      <c r="H116" s="38"/>
      <c r="I116" s="32" t="s">
        <v>21</v>
      </c>
      <c r="J116" s="69" t="str">
        <f>IF(J14="","",J14)</f>
        <v>17. 12. 2018</v>
      </c>
      <c r="K116" s="38"/>
      <c r="L116" s="55"/>
      <c r="S116" s="38"/>
      <c r="T116" s="38"/>
      <c r="U116" s="38"/>
      <c r="V116" s="38"/>
      <c r="W116" s="38"/>
      <c r="X116" s="38"/>
      <c r="Y116" s="38"/>
      <c r="Z116" s="38"/>
      <c r="AA116" s="38"/>
      <c r="AB116" s="38"/>
      <c r="AC116" s="38"/>
      <c r="AD116" s="38"/>
      <c r="AE116" s="38"/>
    </row>
    <row r="117" s="2" customFormat="1" ht="6.96" customHeight="1">
      <c r="A117" s="38"/>
      <c r="B117" s="39"/>
      <c r="C117" s="38"/>
      <c r="D117" s="38"/>
      <c r="E117" s="38"/>
      <c r="F117" s="38"/>
      <c r="G117" s="38"/>
      <c r="H117" s="38"/>
      <c r="I117" s="38"/>
      <c r="J117" s="38"/>
      <c r="K117" s="38"/>
      <c r="L117" s="55"/>
      <c r="S117" s="38"/>
      <c r="T117" s="38"/>
      <c r="U117" s="38"/>
      <c r="V117" s="38"/>
      <c r="W117" s="38"/>
      <c r="X117" s="38"/>
      <c r="Y117" s="38"/>
      <c r="Z117" s="38"/>
      <c r="AA117" s="38"/>
      <c r="AB117" s="38"/>
      <c r="AC117" s="38"/>
      <c r="AD117" s="38"/>
      <c r="AE117" s="38"/>
    </row>
    <row r="118" s="2" customFormat="1" ht="25.65" customHeight="1">
      <c r="A118" s="38"/>
      <c r="B118" s="39"/>
      <c r="C118" s="32" t="s">
        <v>23</v>
      </c>
      <c r="D118" s="38"/>
      <c r="E118" s="38"/>
      <c r="F118" s="27" t="str">
        <f>E17</f>
        <v>Povodí Labe, státní podnik</v>
      </c>
      <c r="G118" s="38"/>
      <c r="H118" s="38"/>
      <c r="I118" s="32" t="s">
        <v>31</v>
      </c>
      <c r="J118" s="36" t="str">
        <f>E23</f>
        <v>Sweco Hydroprojekt a.s.</v>
      </c>
      <c r="K118" s="38"/>
      <c r="L118" s="55"/>
      <c r="S118" s="38"/>
      <c r="T118" s="38"/>
      <c r="U118" s="38"/>
      <c r="V118" s="38"/>
      <c r="W118" s="38"/>
      <c r="X118" s="38"/>
      <c r="Y118" s="38"/>
      <c r="Z118" s="38"/>
      <c r="AA118" s="38"/>
      <c r="AB118" s="38"/>
      <c r="AC118" s="38"/>
      <c r="AD118" s="38"/>
      <c r="AE118" s="38"/>
    </row>
    <row r="119" s="2" customFormat="1" ht="15.15" customHeight="1">
      <c r="A119" s="38"/>
      <c r="B119" s="39"/>
      <c r="C119" s="32" t="s">
        <v>29</v>
      </c>
      <c r="D119" s="38"/>
      <c r="E119" s="38"/>
      <c r="F119" s="27" t="str">
        <f>IF(E20="","",E20)</f>
        <v>Vyplň údaj</v>
      </c>
      <c r="G119" s="38"/>
      <c r="H119" s="38"/>
      <c r="I119" s="32" t="s">
        <v>36</v>
      </c>
      <c r="J119" s="36" t="str">
        <f>E26</f>
        <v xml:space="preserve"> </v>
      </c>
      <c r="K119" s="38"/>
      <c r="L119" s="55"/>
      <c r="S119" s="38"/>
      <c r="T119" s="38"/>
      <c r="U119" s="38"/>
      <c r="V119" s="38"/>
      <c r="W119" s="38"/>
      <c r="X119" s="38"/>
      <c r="Y119" s="38"/>
      <c r="Z119" s="38"/>
      <c r="AA119" s="38"/>
      <c r="AB119" s="38"/>
      <c r="AC119" s="38"/>
      <c r="AD119" s="38"/>
      <c r="AE119" s="38"/>
    </row>
    <row r="120" s="2" customFormat="1" ht="10.32" customHeight="1">
      <c r="A120" s="38"/>
      <c r="B120" s="39"/>
      <c r="C120" s="38"/>
      <c r="D120" s="38"/>
      <c r="E120" s="38"/>
      <c r="F120" s="38"/>
      <c r="G120" s="38"/>
      <c r="H120" s="38"/>
      <c r="I120" s="38"/>
      <c r="J120" s="38"/>
      <c r="K120" s="38"/>
      <c r="L120" s="55"/>
      <c r="S120" s="38"/>
      <c r="T120" s="38"/>
      <c r="U120" s="38"/>
      <c r="V120" s="38"/>
      <c r="W120" s="38"/>
      <c r="X120" s="38"/>
      <c r="Y120" s="38"/>
      <c r="Z120" s="38"/>
      <c r="AA120" s="38"/>
      <c r="AB120" s="38"/>
      <c r="AC120" s="38"/>
      <c r="AD120" s="38"/>
      <c r="AE120" s="38"/>
    </row>
    <row r="121" s="11" customFormat="1" ht="29.28" customHeight="1">
      <c r="A121" s="156"/>
      <c r="B121" s="157"/>
      <c r="C121" s="158" t="s">
        <v>191</v>
      </c>
      <c r="D121" s="159" t="s">
        <v>64</v>
      </c>
      <c r="E121" s="159" t="s">
        <v>60</v>
      </c>
      <c r="F121" s="159" t="s">
        <v>61</v>
      </c>
      <c r="G121" s="159" t="s">
        <v>192</v>
      </c>
      <c r="H121" s="159" t="s">
        <v>193</v>
      </c>
      <c r="I121" s="159" t="s">
        <v>194</v>
      </c>
      <c r="J121" s="159" t="s">
        <v>178</v>
      </c>
      <c r="K121" s="160" t="s">
        <v>195</v>
      </c>
      <c r="L121" s="161"/>
      <c r="M121" s="86" t="s">
        <v>1</v>
      </c>
      <c r="N121" s="87" t="s">
        <v>43</v>
      </c>
      <c r="O121" s="87" t="s">
        <v>196</v>
      </c>
      <c r="P121" s="87" t="s">
        <v>197</v>
      </c>
      <c r="Q121" s="87" t="s">
        <v>198</v>
      </c>
      <c r="R121" s="87" t="s">
        <v>199</v>
      </c>
      <c r="S121" s="87" t="s">
        <v>200</v>
      </c>
      <c r="T121" s="88" t="s">
        <v>201</v>
      </c>
      <c r="U121" s="156"/>
      <c r="V121" s="156"/>
      <c r="W121" s="156"/>
      <c r="X121" s="156"/>
      <c r="Y121" s="156"/>
      <c r="Z121" s="156"/>
      <c r="AA121" s="156"/>
      <c r="AB121" s="156"/>
      <c r="AC121" s="156"/>
      <c r="AD121" s="156"/>
      <c r="AE121" s="156"/>
    </row>
    <row r="122" s="2" customFormat="1" ht="22.8" customHeight="1">
      <c r="A122" s="38"/>
      <c r="B122" s="39"/>
      <c r="C122" s="93" t="s">
        <v>202</v>
      </c>
      <c r="D122" s="38"/>
      <c r="E122" s="38"/>
      <c r="F122" s="38"/>
      <c r="G122" s="38"/>
      <c r="H122" s="38"/>
      <c r="I122" s="38"/>
      <c r="J122" s="162">
        <f>BK122</f>
        <v>0</v>
      </c>
      <c r="K122" s="38"/>
      <c r="L122" s="39"/>
      <c r="M122" s="89"/>
      <c r="N122" s="73"/>
      <c r="O122" s="90"/>
      <c r="P122" s="163">
        <f>P123</f>
        <v>0</v>
      </c>
      <c r="Q122" s="90"/>
      <c r="R122" s="163">
        <f>R123</f>
        <v>0.0048300000000000001</v>
      </c>
      <c r="S122" s="90"/>
      <c r="T122" s="164">
        <f>T123</f>
        <v>0</v>
      </c>
      <c r="U122" s="38"/>
      <c r="V122" s="38"/>
      <c r="W122" s="38"/>
      <c r="X122" s="38"/>
      <c r="Y122" s="38"/>
      <c r="Z122" s="38"/>
      <c r="AA122" s="38"/>
      <c r="AB122" s="38"/>
      <c r="AC122" s="38"/>
      <c r="AD122" s="38"/>
      <c r="AE122" s="38"/>
      <c r="AT122" s="19" t="s">
        <v>78</v>
      </c>
      <c r="AU122" s="19" t="s">
        <v>180</v>
      </c>
      <c r="BK122" s="165">
        <f>BK123</f>
        <v>0</v>
      </c>
    </row>
    <row r="123" s="12" customFormat="1" ht="25.92" customHeight="1">
      <c r="A123" s="12"/>
      <c r="B123" s="166"/>
      <c r="C123" s="12"/>
      <c r="D123" s="167" t="s">
        <v>78</v>
      </c>
      <c r="E123" s="168" t="s">
        <v>203</v>
      </c>
      <c r="F123" s="168" t="s">
        <v>204</v>
      </c>
      <c r="G123" s="12"/>
      <c r="H123" s="12"/>
      <c r="I123" s="169"/>
      <c r="J123" s="170">
        <f>BK123</f>
        <v>0</v>
      </c>
      <c r="K123" s="12"/>
      <c r="L123" s="166"/>
      <c r="M123" s="171"/>
      <c r="N123" s="172"/>
      <c r="O123" s="172"/>
      <c r="P123" s="173">
        <f>P124</f>
        <v>0</v>
      </c>
      <c r="Q123" s="172"/>
      <c r="R123" s="173">
        <f>R124</f>
        <v>0.0048300000000000001</v>
      </c>
      <c r="S123" s="172"/>
      <c r="T123" s="174">
        <f>T124</f>
        <v>0</v>
      </c>
      <c r="U123" s="12"/>
      <c r="V123" s="12"/>
      <c r="W123" s="12"/>
      <c r="X123" s="12"/>
      <c r="Y123" s="12"/>
      <c r="Z123" s="12"/>
      <c r="AA123" s="12"/>
      <c r="AB123" s="12"/>
      <c r="AC123" s="12"/>
      <c r="AD123" s="12"/>
      <c r="AE123" s="12"/>
      <c r="AR123" s="167" t="s">
        <v>86</v>
      </c>
      <c r="AT123" s="175" t="s">
        <v>78</v>
      </c>
      <c r="AU123" s="175" t="s">
        <v>79</v>
      </c>
      <c r="AY123" s="167" t="s">
        <v>205</v>
      </c>
      <c r="BK123" s="176">
        <f>BK124</f>
        <v>0</v>
      </c>
    </row>
    <row r="124" s="12" customFormat="1" ht="22.8" customHeight="1">
      <c r="A124" s="12"/>
      <c r="B124" s="166"/>
      <c r="C124" s="12"/>
      <c r="D124" s="167" t="s">
        <v>78</v>
      </c>
      <c r="E124" s="177" t="s">
        <v>86</v>
      </c>
      <c r="F124" s="177" t="s">
        <v>206</v>
      </c>
      <c r="G124" s="12"/>
      <c r="H124" s="12"/>
      <c r="I124" s="169"/>
      <c r="J124" s="178">
        <f>BK124</f>
        <v>0</v>
      </c>
      <c r="K124" s="12"/>
      <c r="L124" s="166"/>
      <c r="M124" s="171"/>
      <c r="N124" s="172"/>
      <c r="O124" s="172"/>
      <c r="P124" s="173">
        <f>SUM(P125:P168)</f>
        <v>0</v>
      </c>
      <c r="Q124" s="172"/>
      <c r="R124" s="173">
        <f>SUM(R125:R168)</f>
        <v>0.0048300000000000001</v>
      </c>
      <c r="S124" s="172"/>
      <c r="T124" s="174">
        <f>SUM(T125:T168)</f>
        <v>0</v>
      </c>
      <c r="U124" s="12"/>
      <c r="V124" s="12"/>
      <c r="W124" s="12"/>
      <c r="X124" s="12"/>
      <c r="Y124" s="12"/>
      <c r="Z124" s="12"/>
      <c r="AA124" s="12"/>
      <c r="AB124" s="12"/>
      <c r="AC124" s="12"/>
      <c r="AD124" s="12"/>
      <c r="AE124" s="12"/>
      <c r="AR124" s="167" t="s">
        <v>86</v>
      </c>
      <c r="AT124" s="175" t="s">
        <v>78</v>
      </c>
      <c r="AU124" s="175" t="s">
        <v>86</v>
      </c>
      <c r="AY124" s="167" t="s">
        <v>205</v>
      </c>
      <c r="BK124" s="176">
        <f>SUM(BK125:BK168)</f>
        <v>0</v>
      </c>
    </row>
    <row r="125" s="2" customFormat="1" ht="44.25" customHeight="1">
      <c r="A125" s="38"/>
      <c r="B125" s="179"/>
      <c r="C125" s="180" t="s">
        <v>86</v>
      </c>
      <c r="D125" s="180" t="s">
        <v>207</v>
      </c>
      <c r="E125" s="181" t="s">
        <v>1420</v>
      </c>
      <c r="F125" s="182" t="s">
        <v>1421</v>
      </c>
      <c r="G125" s="183" t="s">
        <v>210</v>
      </c>
      <c r="H125" s="184">
        <v>279</v>
      </c>
      <c r="I125" s="185"/>
      <c r="J125" s="184">
        <f>ROUND(I125*H125,2)</f>
        <v>0</v>
      </c>
      <c r="K125" s="182" t="s">
        <v>211</v>
      </c>
      <c r="L125" s="39"/>
      <c r="M125" s="186" t="s">
        <v>1</v>
      </c>
      <c r="N125" s="187" t="s">
        <v>44</v>
      </c>
      <c r="O125" s="77"/>
      <c r="P125" s="188">
        <f>O125*H125</f>
        <v>0</v>
      </c>
      <c r="Q125" s="188">
        <v>0</v>
      </c>
      <c r="R125" s="188">
        <f>Q125*H125</f>
        <v>0</v>
      </c>
      <c r="S125" s="188">
        <v>0</v>
      </c>
      <c r="T125" s="189">
        <f>S125*H125</f>
        <v>0</v>
      </c>
      <c r="U125" s="38"/>
      <c r="V125" s="38"/>
      <c r="W125" s="38"/>
      <c r="X125" s="38"/>
      <c r="Y125" s="38"/>
      <c r="Z125" s="38"/>
      <c r="AA125" s="38"/>
      <c r="AB125" s="38"/>
      <c r="AC125" s="38"/>
      <c r="AD125" s="38"/>
      <c r="AE125" s="38"/>
      <c r="AR125" s="190" t="s">
        <v>212</v>
      </c>
      <c r="AT125" s="190" t="s">
        <v>207</v>
      </c>
      <c r="AU125" s="190" t="s">
        <v>88</v>
      </c>
      <c r="AY125" s="19" t="s">
        <v>205</v>
      </c>
      <c r="BE125" s="191">
        <f>IF(N125="základní",J125,0)</f>
        <v>0</v>
      </c>
      <c r="BF125" s="191">
        <f>IF(N125="snížená",J125,0)</f>
        <v>0</v>
      </c>
      <c r="BG125" s="191">
        <f>IF(N125="zákl. přenesená",J125,0)</f>
        <v>0</v>
      </c>
      <c r="BH125" s="191">
        <f>IF(N125="sníž. přenesená",J125,0)</f>
        <v>0</v>
      </c>
      <c r="BI125" s="191">
        <f>IF(N125="nulová",J125,0)</f>
        <v>0</v>
      </c>
      <c r="BJ125" s="19" t="s">
        <v>86</v>
      </c>
      <c r="BK125" s="191">
        <f>ROUND(I125*H125,2)</f>
        <v>0</v>
      </c>
      <c r="BL125" s="19" t="s">
        <v>212</v>
      </c>
      <c r="BM125" s="190" t="s">
        <v>1422</v>
      </c>
    </row>
    <row r="126" s="13" customFormat="1">
      <c r="A126" s="13"/>
      <c r="B126" s="198"/>
      <c r="C126" s="13"/>
      <c r="D126" s="192" t="s">
        <v>218</v>
      </c>
      <c r="E126" s="199" t="s">
        <v>1</v>
      </c>
      <c r="F126" s="200" t="s">
        <v>1423</v>
      </c>
      <c r="G126" s="13"/>
      <c r="H126" s="201">
        <v>250</v>
      </c>
      <c r="I126" s="202"/>
      <c r="J126" s="13"/>
      <c r="K126" s="13"/>
      <c r="L126" s="198"/>
      <c r="M126" s="203"/>
      <c r="N126" s="204"/>
      <c r="O126" s="204"/>
      <c r="P126" s="204"/>
      <c r="Q126" s="204"/>
      <c r="R126" s="204"/>
      <c r="S126" s="204"/>
      <c r="T126" s="205"/>
      <c r="U126" s="13"/>
      <c r="V126" s="13"/>
      <c r="W126" s="13"/>
      <c r="X126" s="13"/>
      <c r="Y126" s="13"/>
      <c r="Z126" s="13"/>
      <c r="AA126" s="13"/>
      <c r="AB126" s="13"/>
      <c r="AC126" s="13"/>
      <c r="AD126" s="13"/>
      <c r="AE126" s="13"/>
      <c r="AT126" s="199" t="s">
        <v>218</v>
      </c>
      <c r="AU126" s="199" t="s">
        <v>88</v>
      </c>
      <c r="AV126" s="13" t="s">
        <v>88</v>
      </c>
      <c r="AW126" s="13" t="s">
        <v>35</v>
      </c>
      <c r="AX126" s="13" t="s">
        <v>79</v>
      </c>
      <c r="AY126" s="199" t="s">
        <v>205</v>
      </c>
    </row>
    <row r="127" s="13" customFormat="1">
      <c r="A127" s="13"/>
      <c r="B127" s="198"/>
      <c r="C127" s="13"/>
      <c r="D127" s="192" t="s">
        <v>218</v>
      </c>
      <c r="E127" s="199" t="s">
        <v>1</v>
      </c>
      <c r="F127" s="200" t="s">
        <v>1424</v>
      </c>
      <c r="G127" s="13"/>
      <c r="H127" s="201">
        <v>29</v>
      </c>
      <c r="I127" s="202"/>
      <c r="J127" s="13"/>
      <c r="K127" s="13"/>
      <c r="L127" s="198"/>
      <c r="M127" s="203"/>
      <c r="N127" s="204"/>
      <c r="O127" s="204"/>
      <c r="P127" s="204"/>
      <c r="Q127" s="204"/>
      <c r="R127" s="204"/>
      <c r="S127" s="204"/>
      <c r="T127" s="205"/>
      <c r="U127" s="13"/>
      <c r="V127" s="13"/>
      <c r="W127" s="13"/>
      <c r="X127" s="13"/>
      <c r="Y127" s="13"/>
      <c r="Z127" s="13"/>
      <c r="AA127" s="13"/>
      <c r="AB127" s="13"/>
      <c r="AC127" s="13"/>
      <c r="AD127" s="13"/>
      <c r="AE127" s="13"/>
      <c r="AT127" s="199" t="s">
        <v>218</v>
      </c>
      <c r="AU127" s="199" t="s">
        <v>88</v>
      </c>
      <c r="AV127" s="13" t="s">
        <v>88</v>
      </c>
      <c r="AW127" s="13" t="s">
        <v>35</v>
      </c>
      <c r="AX127" s="13" t="s">
        <v>79</v>
      </c>
      <c r="AY127" s="199" t="s">
        <v>205</v>
      </c>
    </row>
    <row r="128" s="14" customFormat="1">
      <c r="A128" s="14"/>
      <c r="B128" s="206"/>
      <c r="C128" s="14"/>
      <c r="D128" s="192" t="s">
        <v>218</v>
      </c>
      <c r="E128" s="207" t="s">
        <v>1</v>
      </c>
      <c r="F128" s="208" t="s">
        <v>220</v>
      </c>
      <c r="G128" s="14"/>
      <c r="H128" s="209">
        <v>279</v>
      </c>
      <c r="I128" s="210"/>
      <c r="J128" s="14"/>
      <c r="K128" s="14"/>
      <c r="L128" s="206"/>
      <c r="M128" s="211"/>
      <c r="N128" s="212"/>
      <c r="O128" s="212"/>
      <c r="P128" s="212"/>
      <c r="Q128" s="212"/>
      <c r="R128" s="212"/>
      <c r="S128" s="212"/>
      <c r="T128" s="213"/>
      <c r="U128" s="14"/>
      <c r="V128" s="14"/>
      <c r="W128" s="14"/>
      <c r="X128" s="14"/>
      <c r="Y128" s="14"/>
      <c r="Z128" s="14"/>
      <c r="AA128" s="14"/>
      <c r="AB128" s="14"/>
      <c r="AC128" s="14"/>
      <c r="AD128" s="14"/>
      <c r="AE128" s="14"/>
      <c r="AT128" s="207" t="s">
        <v>218</v>
      </c>
      <c r="AU128" s="207" t="s">
        <v>88</v>
      </c>
      <c r="AV128" s="14" t="s">
        <v>212</v>
      </c>
      <c r="AW128" s="14" t="s">
        <v>35</v>
      </c>
      <c r="AX128" s="14" t="s">
        <v>86</v>
      </c>
      <c r="AY128" s="207" t="s">
        <v>205</v>
      </c>
    </row>
    <row r="129" s="2" customFormat="1" ht="24.15" customHeight="1">
      <c r="A129" s="38"/>
      <c r="B129" s="179"/>
      <c r="C129" s="180" t="s">
        <v>88</v>
      </c>
      <c r="D129" s="180" t="s">
        <v>207</v>
      </c>
      <c r="E129" s="181" t="s">
        <v>1425</v>
      </c>
      <c r="F129" s="182" t="s">
        <v>1426</v>
      </c>
      <c r="G129" s="183" t="s">
        <v>346</v>
      </c>
      <c r="H129" s="184">
        <v>95</v>
      </c>
      <c r="I129" s="185"/>
      <c r="J129" s="184">
        <f>ROUND(I129*H129,2)</f>
        <v>0</v>
      </c>
      <c r="K129" s="182" t="s">
        <v>211</v>
      </c>
      <c r="L129" s="39"/>
      <c r="M129" s="186" t="s">
        <v>1</v>
      </c>
      <c r="N129" s="187" t="s">
        <v>44</v>
      </c>
      <c r="O129" s="77"/>
      <c r="P129" s="188">
        <f>O129*H129</f>
        <v>0</v>
      </c>
      <c r="Q129" s="188">
        <v>0</v>
      </c>
      <c r="R129" s="188">
        <f>Q129*H129</f>
        <v>0</v>
      </c>
      <c r="S129" s="188">
        <v>0</v>
      </c>
      <c r="T129" s="189">
        <f>S129*H129</f>
        <v>0</v>
      </c>
      <c r="U129" s="38"/>
      <c r="V129" s="38"/>
      <c r="W129" s="38"/>
      <c r="X129" s="38"/>
      <c r="Y129" s="38"/>
      <c r="Z129" s="38"/>
      <c r="AA129" s="38"/>
      <c r="AB129" s="38"/>
      <c r="AC129" s="38"/>
      <c r="AD129" s="38"/>
      <c r="AE129" s="38"/>
      <c r="AR129" s="190" t="s">
        <v>212</v>
      </c>
      <c r="AT129" s="190" t="s">
        <v>207</v>
      </c>
      <c r="AU129" s="190" t="s">
        <v>88</v>
      </c>
      <c r="AY129" s="19" t="s">
        <v>205</v>
      </c>
      <c r="BE129" s="191">
        <f>IF(N129="základní",J129,0)</f>
        <v>0</v>
      </c>
      <c r="BF129" s="191">
        <f>IF(N129="snížená",J129,0)</f>
        <v>0</v>
      </c>
      <c r="BG129" s="191">
        <f>IF(N129="zákl. přenesená",J129,0)</f>
        <v>0</v>
      </c>
      <c r="BH129" s="191">
        <f>IF(N129="sníž. přenesená",J129,0)</f>
        <v>0</v>
      </c>
      <c r="BI129" s="191">
        <f>IF(N129="nulová",J129,0)</f>
        <v>0</v>
      </c>
      <c r="BJ129" s="19" t="s">
        <v>86</v>
      </c>
      <c r="BK129" s="191">
        <f>ROUND(I129*H129,2)</f>
        <v>0</v>
      </c>
      <c r="BL129" s="19" t="s">
        <v>212</v>
      </c>
      <c r="BM129" s="190" t="s">
        <v>1427</v>
      </c>
    </row>
    <row r="130" s="13" customFormat="1">
      <c r="A130" s="13"/>
      <c r="B130" s="198"/>
      <c r="C130" s="13"/>
      <c r="D130" s="192" t="s">
        <v>218</v>
      </c>
      <c r="E130" s="199" t="s">
        <v>1</v>
      </c>
      <c r="F130" s="200" t="s">
        <v>1428</v>
      </c>
      <c r="G130" s="13"/>
      <c r="H130" s="201">
        <v>95</v>
      </c>
      <c r="I130" s="202"/>
      <c r="J130" s="13"/>
      <c r="K130" s="13"/>
      <c r="L130" s="198"/>
      <c r="M130" s="203"/>
      <c r="N130" s="204"/>
      <c r="O130" s="204"/>
      <c r="P130" s="204"/>
      <c r="Q130" s="204"/>
      <c r="R130" s="204"/>
      <c r="S130" s="204"/>
      <c r="T130" s="205"/>
      <c r="U130" s="13"/>
      <c r="V130" s="13"/>
      <c r="W130" s="13"/>
      <c r="X130" s="13"/>
      <c r="Y130" s="13"/>
      <c r="Z130" s="13"/>
      <c r="AA130" s="13"/>
      <c r="AB130" s="13"/>
      <c r="AC130" s="13"/>
      <c r="AD130" s="13"/>
      <c r="AE130" s="13"/>
      <c r="AT130" s="199" t="s">
        <v>218</v>
      </c>
      <c r="AU130" s="199" t="s">
        <v>88</v>
      </c>
      <c r="AV130" s="13" t="s">
        <v>88</v>
      </c>
      <c r="AW130" s="13" t="s">
        <v>35</v>
      </c>
      <c r="AX130" s="13" t="s">
        <v>79</v>
      </c>
      <c r="AY130" s="199" t="s">
        <v>205</v>
      </c>
    </row>
    <row r="131" s="14" customFormat="1">
      <c r="A131" s="14"/>
      <c r="B131" s="206"/>
      <c r="C131" s="14"/>
      <c r="D131" s="192" t="s">
        <v>218</v>
      </c>
      <c r="E131" s="207" t="s">
        <v>1</v>
      </c>
      <c r="F131" s="208" t="s">
        <v>220</v>
      </c>
      <c r="G131" s="14"/>
      <c r="H131" s="209">
        <v>95</v>
      </c>
      <c r="I131" s="210"/>
      <c r="J131" s="14"/>
      <c r="K131" s="14"/>
      <c r="L131" s="206"/>
      <c r="M131" s="211"/>
      <c r="N131" s="212"/>
      <c r="O131" s="212"/>
      <c r="P131" s="212"/>
      <c r="Q131" s="212"/>
      <c r="R131" s="212"/>
      <c r="S131" s="212"/>
      <c r="T131" s="213"/>
      <c r="U131" s="14"/>
      <c r="V131" s="14"/>
      <c r="W131" s="14"/>
      <c r="X131" s="14"/>
      <c r="Y131" s="14"/>
      <c r="Z131" s="14"/>
      <c r="AA131" s="14"/>
      <c r="AB131" s="14"/>
      <c r="AC131" s="14"/>
      <c r="AD131" s="14"/>
      <c r="AE131" s="14"/>
      <c r="AT131" s="207" t="s">
        <v>218</v>
      </c>
      <c r="AU131" s="207" t="s">
        <v>88</v>
      </c>
      <c r="AV131" s="14" t="s">
        <v>212</v>
      </c>
      <c r="AW131" s="14" t="s">
        <v>35</v>
      </c>
      <c r="AX131" s="14" t="s">
        <v>86</v>
      </c>
      <c r="AY131" s="207" t="s">
        <v>205</v>
      </c>
    </row>
    <row r="132" s="2" customFormat="1" ht="24.15" customHeight="1">
      <c r="A132" s="38"/>
      <c r="B132" s="179"/>
      <c r="C132" s="180" t="s">
        <v>230</v>
      </c>
      <c r="D132" s="180" t="s">
        <v>207</v>
      </c>
      <c r="E132" s="181" t="s">
        <v>1429</v>
      </c>
      <c r="F132" s="182" t="s">
        <v>1430</v>
      </c>
      <c r="G132" s="183" t="s">
        <v>346</v>
      </c>
      <c r="H132" s="184">
        <v>95</v>
      </c>
      <c r="I132" s="185"/>
      <c r="J132" s="184">
        <f>ROUND(I132*H132,2)</f>
        <v>0</v>
      </c>
      <c r="K132" s="182" t="s">
        <v>211</v>
      </c>
      <c r="L132" s="39"/>
      <c r="M132" s="186" t="s">
        <v>1</v>
      </c>
      <c r="N132" s="187" t="s">
        <v>44</v>
      </c>
      <c r="O132" s="77"/>
      <c r="P132" s="188">
        <f>O132*H132</f>
        <v>0</v>
      </c>
      <c r="Q132" s="188">
        <v>0</v>
      </c>
      <c r="R132" s="188">
        <f>Q132*H132</f>
        <v>0</v>
      </c>
      <c r="S132" s="188">
        <v>0</v>
      </c>
      <c r="T132" s="189">
        <f>S132*H132</f>
        <v>0</v>
      </c>
      <c r="U132" s="38"/>
      <c r="V132" s="38"/>
      <c r="W132" s="38"/>
      <c r="X132" s="38"/>
      <c r="Y132" s="38"/>
      <c r="Z132" s="38"/>
      <c r="AA132" s="38"/>
      <c r="AB132" s="38"/>
      <c r="AC132" s="38"/>
      <c r="AD132" s="38"/>
      <c r="AE132" s="38"/>
      <c r="AR132" s="190" t="s">
        <v>212</v>
      </c>
      <c r="AT132" s="190" t="s">
        <v>207</v>
      </c>
      <c r="AU132" s="190" t="s">
        <v>88</v>
      </c>
      <c r="AY132" s="19" t="s">
        <v>205</v>
      </c>
      <c r="BE132" s="191">
        <f>IF(N132="základní",J132,0)</f>
        <v>0</v>
      </c>
      <c r="BF132" s="191">
        <f>IF(N132="snížená",J132,0)</f>
        <v>0</v>
      </c>
      <c r="BG132" s="191">
        <f>IF(N132="zákl. přenesená",J132,0)</f>
        <v>0</v>
      </c>
      <c r="BH132" s="191">
        <f>IF(N132="sníž. přenesená",J132,0)</f>
        <v>0</v>
      </c>
      <c r="BI132" s="191">
        <f>IF(N132="nulová",J132,0)</f>
        <v>0</v>
      </c>
      <c r="BJ132" s="19" t="s">
        <v>86</v>
      </c>
      <c r="BK132" s="191">
        <f>ROUND(I132*H132,2)</f>
        <v>0</v>
      </c>
      <c r="BL132" s="19" t="s">
        <v>212</v>
      </c>
      <c r="BM132" s="190" t="s">
        <v>1431</v>
      </c>
    </row>
    <row r="133" s="13" customFormat="1">
      <c r="A133" s="13"/>
      <c r="B133" s="198"/>
      <c r="C133" s="13"/>
      <c r="D133" s="192" t="s">
        <v>218</v>
      </c>
      <c r="E133" s="199" t="s">
        <v>1</v>
      </c>
      <c r="F133" s="200" t="s">
        <v>1432</v>
      </c>
      <c r="G133" s="13"/>
      <c r="H133" s="201">
        <v>95</v>
      </c>
      <c r="I133" s="202"/>
      <c r="J133" s="13"/>
      <c r="K133" s="13"/>
      <c r="L133" s="198"/>
      <c r="M133" s="203"/>
      <c r="N133" s="204"/>
      <c r="O133" s="204"/>
      <c r="P133" s="204"/>
      <c r="Q133" s="204"/>
      <c r="R133" s="204"/>
      <c r="S133" s="204"/>
      <c r="T133" s="205"/>
      <c r="U133" s="13"/>
      <c r="V133" s="13"/>
      <c r="W133" s="13"/>
      <c r="X133" s="13"/>
      <c r="Y133" s="13"/>
      <c r="Z133" s="13"/>
      <c r="AA133" s="13"/>
      <c r="AB133" s="13"/>
      <c r="AC133" s="13"/>
      <c r="AD133" s="13"/>
      <c r="AE133" s="13"/>
      <c r="AT133" s="199" t="s">
        <v>218</v>
      </c>
      <c r="AU133" s="199" t="s">
        <v>88</v>
      </c>
      <c r="AV133" s="13" t="s">
        <v>88</v>
      </c>
      <c r="AW133" s="13" t="s">
        <v>35</v>
      </c>
      <c r="AX133" s="13" t="s">
        <v>79</v>
      </c>
      <c r="AY133" s="199" t="s">
        <v>205</v>
      </c>
    </row>
    <row r="134" s="14" customFormat="1">
      <c r="A134" s="14"/>
      <c r="B134" s="206"/>
      <c r="C134" s="14"/>
      <c r="D134" s="192" t="s">
        <v>218</v>
      </c>
      <c r="E134" s="207" t="s">
        <v>1</v>
      </c>
      <c r="F134" s="208" t="s">
        <v>220</v>
      </c>
      <c r="G134" s="14"/>
      <c r="H134" s="209">
        <v>95</v>
      </c>
      <c r="I134" s="210"/>
      <c r="J134" s="14"/>
      <c r="K134" s="14"/>
      <c r="L134" s="206"/>
      <c r="M134" s="211"/>
      <c r="N134" s="212"/>
      <c r="O134" s="212"/>
      <c r="P134" s="212"/>
      <c r="Q134" s="212"/>
      <c r="R134" s="212"/>
      <c r="S134" s="212"/>
      <c r="T134" s="213"/>
      <c r="U134" s="14"/>
      <c r="V134" s="14"/>
      <c r="W134" s="14"/>
      <c r="X134" s="14"/>
      <c r="Y134" s="14"/>
      <c r="Z134" s="14"/>
      <c r="AA134" s="14"/>
      <c r="AB134" s="14"/>
      <c r="AC134" s="14"/>
      <c r="AD134" s="14"/>
      <c r="AE134" s="14"/>
      <c r="AT134" s="207" t="s">
        <v>218</v>
      </c>
      <c r="AU134" s="207" t="s">
        <v>88</v>
      </c>
      <c r="AV134" s="14" t="s">
        <v>212</v>
      </c>
      <c r="AW134" s="14" t="s">
        <v>35</v>
      </c>
      <c r="AX134" s="14" t="s">
        <v>86</v>
      </c>
      <c r="AY134" s="207" t="s">
        <v>205</v>
      </c>
    </row>
    <row r="135" s="2" customFormat="1" ht="16.5" customHeight="1">
      <c r="A135" s="38"/>
      <c r="B135" s="179"/>
      <c r="C135" s="180" t="s">
        <v>212</v>
      </c>
      <c r="D135" s="180" t="s">
        <v>207</v>
      </c>
      <c r="E135" s="181" t="s">
        <v>1433</v>
      </c>
      <c r="F135" s="182" t="s">
        <v>1434</v>
      </c>
      <c r="G135" s="183" t="s">
        <v>346</v>
      </c>
      <c r="H135" s="184">
        <v>95</v>
      </c>
      <c r="I135" s="185"/>
      <c r="J135" s="184">
        <f>ROUND(I135*H135,2)</f>
        <v>0</v>
      </c>
      <c r="K135" s="182" t="s">
        <v>211</v>
      </c>
      <c r="L135" s="39"/>
      <c r="M135" s="186" t="s">
        <v>1</v>
      </c>
      <c r="N135" s="187" t="s">
        <v>44</v>
      </c>
      <c r="O135" s="77"/>
      <c r="P135" s="188">
        <f>O135*H135</f>
        <v>0</v>
      </c>
      <c r="Q135" s="188">
        <v>0</v>
      </c>
      <c r="R135" s="188">
        <f>Q135*H135</f>
        <v>0</v>
      </c>
      <c r="S135" s="188">
        <v>0</v>
      </c>
      <c r="T135" s="189">
        <f>S135*H135</f>
        <v>0</v>
      </c>
      <c r="U135" s="38"/>
      <c r="V135" s="38"/>
      <c r="W135" s="38"/>
      <c r="X135" s="38"/>
      <c r="Y135" s="38"/>
      <c r="Z135" s="38"/>
      <c r="AA135" s="38"/>
      <c r="AB135" s="38"/>
      <c r="AC135" s="38"/>
      <c r="AD135" s="38"/>
      <c r="AE135" s="38"/>
      <c r="AR135" s="190" t="s">
        <v>212</v>
      </c>
      <c r="AT135" s="190" t="s">
        <v>207</v>
      </c>
      <c r="AU135" s="190" t="s">
        <v>88</v>
      </c>
      <c r="AY135" s="19" t="s">
        <v>205</v>
      </c>
      <c r="BE135" s="191">
        <f>IF(N135="základní",J135,0)</f>
        <v>0</v>
      </c>
      <c r="BF135" s="191">
        <f>IF(N135="snížená",J135,0)</f>
        <v>0</v>
      </c>
      <c r="BG135" s="191">
        <f>IF(N135="zákl. přenesená",J135,0)</f>
        <v>0</v>
      </c>
      <c r="BH135" s="191">
        <f>IF(N135="sníž. přenesená",J135,0)</f>
        <v>0</v>
      </c>
      <c r="BI135" s="191">
        <f>IF(N135="nulová",J135,0)</f>
        <v>0</v>
      </c>
      <c r="BJ135" s="19" t="s">
        <v>86</v>
      </c>
      <c r="BK135" s="191">
        <f>ROUND(I135*H135,2)</f>
        <v>0</v>
      </c>
      <c r="BL135" s="19" t="s">
        <v>212</v>
      </c>
      <c r="BM135" s="190" t="s">
        <v>1435</v>
      </c>
    </row>
    <row r="136" s="15" customFormat="1">
      <c r="A136" s="15"/>
      <c r="B136" s="223"/>
      <c r="C136" s="15"/>
      <c r="D136" s="192" t="s">
        <v>218</v>
      </c>
      <c r="E136" s="224" t="s">
        <v>1</v>
      </c>
      <c r="F136" s="225" t="s">
        <v>1436</v>
      </c>
      <c r="G136" s="15"/>
      <c r="H136" s="224" t="s">
        <v>1</v>
      </c>
      <c r="I136" s="226"/>
      <c r="J136" s="15"/>
      <c r="K136" s="15"/>
      <c r="L136" s="223"/>
      <c r="M136" s="227"/>
      <c r="N136" s="228"/>
      <c r="O136" s="228"/>
      <c r="P136" s="228"/>
      <c r="Q136" s="228"/>
      <c r="R136" s="228"/>
      <c r="S136" s="228"/>
      <c r="T136" s="229"/>
      <c r="U136" s="15"/>
      <c r="V136" s="15"/>
      <c r="W136" s="15"/>
      <c r="X136" s="15"/>
      <c r="Y136" s="15"/>
      <c r="Z136" s="15"/>
      <c r="AA136" s="15"/>
      <c r="AB136" s="15"/>
      <c r="AC136" s="15"/>
      <c r="AD136" s="15"/>
      <c r="AE136" s="15"/>
      <c r="AT136" s="224" t="s">
        <v>218</v>
      </c>
      <c r="AU136" s="224" t="s">
        <v>88</v>
      </c>
      <c r="AV136" s="15" t="s">
        <v>86</v>
      </c>
      <c r="AW136" s="15" t="s">
        <v>35</v>
      </c>
      <c r="AX136" s="15" t="s">
        <v>79</v>
      </c>
      <c r="AY136" s="224" t="s">
        <v>205</v>
      </c>
    </row>
    <row r="137" s="13" customFormat="1">
      <c r="A137" s="13"/>
      <c r="B137" s="198"/>
      <c r="C137" s="13"/>
      <c r="D137" s="192" t="s">
        <v>218</v>
      </c>
      <c r="E137" s="199" t="s">
        <v>1</v>
      </c>
      <c r="F137" s="200" t="s">
        <v>1432</v>
      </c>
      <c r="G137" s="13"/>
      <c r="H137" s="201">
        <v>95</v>
      </c>
      <c r="I137" s="202"/>
      <c r="J137" s="13"/>
      <c r="K137" s="13"/>
      <c r="L137" s="198"/>
      <c r="M137" s="203"/>
      <c r="N137" s="204"/>
      <c r="O137" s="204"/>
      <c r="P137" s="204"/>
      <c r="Q137" s="204"/>
      <c r="R137" s="204"/>
      <c r="S137" s="204"/>
      <c r="T137" s="205"/>
      <c r="U137" s="13"/>
      <c r="V137" s="13"/>
      <c r="W137" s="13"/>
      <c r="X137" s="13"/>
      <c r="Y137" s="13"/>
      <c r="Z137" s="13"/>
      <c r="AA137" s="13"/>
      <c r="AB137" s="13"/>
      <c r="AC137" s="13"/>
      <c r="AD137" s="13"/>
      <c r="AE137" s="13"/>
      <c r="AT137" s="199" t="s">
        <v>218</v>
      </c>
      <c r="AU137" s="199" t="s">
        <v>88</v>
      </c>
      <c r="AV137" s="13" t="s">
        <v>88</v>
      </c>
      <c r="AW137" s="13" t="s">
        <v>35</v>
      </c>
      <c r="AX137" s="13" t="s">
        <v>79</v>
      </c>
      <c r="AY137" s="199" t="s">
        <v>205</v>
      </c>
    </row>
    <row r="138" s="14" customFormat="1">
      <c r="A138" s="14"/>
      <c r="B138" s="206"/>
      <c r="C138" s="14"/>
      <c r="D138" s="192" t="s">
        <v>218</v>
      </c>
      <c r="E138" s="207" t="s">
        <v>1</v>
      </c>
      <c r="F138" s="208" t="s">
        <v>220</v>
      </c>
      <c r="G138" s="14"/>
      <c r="H138" s="209">
        <v>95</v>
      </c>
      <c r="I138" s="210"/>
      <c r="J138" s="14"/>
      <c r="K138" s="14"/>
      <c r="L138" s="206"/>
      <c r="M138" s="211"/>
      <c r="N138" s="212"/>
      <c r="O138" s="212"/>
      <c r="P138" s="212"/>
      <c r="Q138" s="212"/>
      <c r="R138" s="212"/>
      <c r="S138" s="212"/>
      <c r="T138" s="213"/>
      <c r="U138" s="14"/>
      <c r="V138" s="14"/>
      <c r="W138" s="14"/>
      <c r="X138" s="14"/>
      <c r="Y138" s="14"/>
      <c r="Z138" s="14"/>
      <c r="AA138" s="14"/>
      <c r="AB138" s="14"/>
      <c r="AC138" s="14"/>
      <c r="AD138" s="14"/>
      <c r="AE138" s="14"/>
      <c r="AT138" s="207" t="s">
        <v>218</v>
      </c>
      <c r="AU138" s="207" t="s">
        <v>88</v>
      </c>
      <c r="AV138" s="14" t="s">
        <v>212</v>
      </c>
      <c r="AW138" s="14" t="s">
        <v>35</v>
      </c>
      <c r="AX138" s="14" t="s">
        <v>86</v>
      </c>
      <c r="AY138" s="207" t="s">
        <v>205</v>
      </c>
    </row>
    <row r="139" s="2" customFormat="1" ht="24.15" customHeight="1">
      <c r="A139" s="38"/>
      <c r="B139" s="179"/>
      <c r="C139" s="180" t="s">
        <v>258</v>
      </c>
      <c r="D139" s="180" t="s">
        <v>207</v>
      </c>
      <c r="E139" s="181" t="s">
        <v>1437</v>
      </c>
      <c r="F139" s="182" t="s">
        <v>1438</v>
      </c>
      <c r="G139" s="183" t="s">
        <v>346</v>
      </c>
      <c r="H139" s="184">
        <v>85</v>
      </c>
      <c r="I139" s="185"/>
      <c r="J139" s="184">
        <f>ROUND(I139*H139,2)</f>
        <v>0</v>
      </c>
      <c r="K139" s="182" t="s">
        <v>234</v>
      </c>
      <c r="L139" s="39"/>
      <c r="M139" s="186" t="s">
        <v>1</v>
      </c>
      <c r="N139" s="187" t="s">
        <v>44</v>
      </c>
      <c r="O139" s="77"/>
      <c r="P139" s="188">
        <f>O139*H139</f>
        <v>0</v>
      </c>
      <c r="Q139" s="188">
        <v>0</v>
      </c>
      <c r="R139" s="188">
        <f>Q139*H139</f>
        <v>0</v>
      </c>
      <c r="S139" s="188">
        <v>0</v>
      </c>
      <c r="T139" s="189">
        <f>S139*H139</f>
        <v>0</v>
      </c>
      <c r="U139" s="38"/>
      <c r="V139" s="38"/>
      <c r="W139" s="38"/>
      <c r="X139" s="38"/>
      <c r="Y139" s="38"/>
      <c r="Z139" s="38"/>
      <c r="AA139" s="38"/>
      <c r="AB139" s="38"/>
      <c r="AC139" s="38"/>
      <c r="AD139" s="38"/>
      <c r="AE139" s="38"/>
      <c r="AR139" s="190" t="s">
        <v>212</v>
      </c>
      <c r="AT139" s="190" t="s">
        <v>207</v>
      </c>
      <c r="AU139" s="190" t="s">
        <v>88</v>
      </c>
      <c r="AY139" s="19" t="s">
        <v>205</v>
      </c>
      <c r="BE139" s="191">
        <f>IF(N139="základní",J139,0)</f>
        <v>0</v>
      </c>
      <c r="BF139" s="191">
        <f>IF(N139="snížená",J139,0)</f>
        <v>0</v>
      </c>
      <c r="BG139" s="191">
        <f>IF(N139="zákl. přenesená",J139,0)</f>
        <v>0</v>
      </c>
      <c r="BH139" s="191">
        <f>IF(N139="sníž. přenesená",J139,0)</f>
        <v>0</v>
      </c>
      <c r="BI139" s="191">
        <f>IF(N139="nulová",J139,0)</f>
        <v>0</v>
      </c>
      <c r="BJ139" s="19" t="s">
        <v>86</v>
      </c>
      <c r="BK139" s="191">
        <f>ROUND(I139*H139,2)</f>
        <v>0</v>
      </c>
      <c r="BL139" s="19" t="s">
        <v>212</v>
      </c>
      <c r="BM139" s="190" t="s">
        <v>1439</v>
      </c>
    </row>
    <row r="140" s="2" customFormat="1">
      <c r="A140" s="38"/>
      <c r="B140" s="39"/>
      <c r="C140" s="38"/>
      <c r="D140" s="192" t="s">
        <v>214</v>
      </c>
      <c r="E140" s="38"/>
      <c r="F140" s="193" t="s">
        <v>1440</v>
      </c>
      <c r="G140" s="38"/>
      <c r="H140" s="38"/>
      <c r="I140" s="194"/>
      <c r="J140" s="38"/>
      <c r="K140" s="38"/>
      <c r="L140" s="39"/>
      <c r="M140" s="195"/>
      <c r="N140" s="196"/>
      <c r="O140" s="77"/>
      <c r="P140" s="77"/>
      <c r="Q140" s="77"/>
      <c r="R140" s="77"/>
      <c r="S140" s="77"/>
      <c r="T140" s="78"/>
      <c r="U140" s="38"/>
      <c r="V140" s="38"/>
      <c r="W140" s="38"/>
      <c r="X140" s="38"/>
      <c r="Y140" s="38"/>
      <c r="Z140" s="38"/>
      <c r="AA140" s="38"/>
      <c r="AB140" s="38"/>
      <c r="AC140" s="38"/>
      <c r="AD140" s="38"/>
      <c r="AE140" s="38"/>
      <c r="AT140" s="19" t="s">
        <v>214</v>
      </c>
      <c r="AU140" s="19" t="s">
        <v>88</v>
      </c>
    </row>
    <row r="141" s="2" customFormat="1">
      <c r="A141" s="38"/>
      <c r="B141" s="39"/>
      <c r="C141" s="38"/>
      <c r="D141" s="192" t="s">
        <v>237</v>
      </c>
      <c r="E141" s="38"/>
      <c r="F141" s="197" t="s">
        <v>1441</v>
      </c>
      <c r="G141" s="38"/>
      <c r="H141" s="38"/>
      <c r="I141" s="194"/>
      <c r="J141" s="38"/>
      <c r="K141" s="38"/>
      <c r="L141" s="39"/>
      <c r="M141" s="195"/>
      <c r="N141" s="196"/>
      <c r="O141" s="77"/>
      <c r="P141" s="77"/>
      <c r="Q141" s="77"/>
      <c r="R141" s="77"/>
      <c r="S141" s="77"/>
      <c r="T141" s="78"/>
      <c r="U141" s="38"/>
      <c r="V141" s="38"/>
      <c r="W141" s="38"/>
      <c r="X141" s="38"/>
      <c r="Y141" s="38"/>
      <c r="Z141" s="38"/>
      <c r="AA141" s="38"/>
      <c r="AB141" s="38"/>
      <c r="AC141" s="38"/>
      <c r="AD141" s="38"/>
      <c r="AE141" s="38"/>
      <c r="AT141" s="19" t="s">
        <v>237</v>
      </c>
      <c r="AU141" s="19" t="s">
        <v>88</v>
      </c>
    </row>
    <row r="142" s="13" customFormat="1">
      <c r="A142" s="13"/>
      <c r="B142" s="198"/>
      <c r="C142" s="13"/>
      <c r="D142" s="192" t="s">
        <v>218</v>
      </c>
      <c r="E142" s="199" t="s">
        <v>1</v>
      </c>
      <c r="F142" s="200" t="s">
        <v>1442</v>
      </c>
      <c r="G142" s="13"/>
      <c r="H142" s="201">
        <v>85</v>
      </c>
      <c r="I142" s="202"/>
      <c r="J142" s="13"/>
      <c r="K142" s="13"/>
      <c r="L142" s="198"/>
      <c r="M142" s="203"/>
      <c r="N142" s="204"/>
      <c r="O142" s="204"/>
      <c r="P142" s="204"/>
      <c r="Q142" s="204"/>
      <c r="R142" s="204"/>
      <c r="S142" s="204"/>
      <c r="T142" s="205"/>
      <c r="U142" s="13"/>
      <c r="V142" s="13"/>
      <c r="W142" s="13"/>
      <c r="X142" s="13"/>
      <c r="Y142" s="13"/>
      <c r="Z142" s="13"/>
      <c r="AA142" s="13"/>
      <c r="AB142" s="13"/>
      <c r="AC142" s="13"/>
      <c r="AD142" s="13"/>
      <c r="AE142" s="13"/>
      <c r="AT142" s="199" t="s">
        <v>218</v>
      </c>
      <c r="AU142" s="199" t="s">
        <v>88</v>
      </c>
      <c r="AV142" s="13" t="s">
        <v>88</v>
      </c>
      <c r="AW142" s="13" t="s">
        <v>35</v>
      </c>
      <c r="AX142" s="13" t="s">
        <v>79</v>
      </c>
      <c r="AY142" s="199" t="s">
        <v>205</v>
      </c>
    </row>
    <row r="143" s="14" customFormat="1">
      <c r="A143" s="14"/>
      <c r="B143" s="206"/>
      <c r="C143" s="14"/>
      <c r="D143" s="192" t="s">
        <v>218</v>
      </c>
      <c r="E143" s="207" t="s">
        <v>1</v>
      </c>
      <c r="F143" s="208" t="s">
        <v>220</v>
      </c>
      <c r="G143" s="14"/>
      <c r="H143" s="209">
        <v>85</v>
      </c>
      <c r="I143" s="210"/>
      <c r="J143" s="14"/>
      <c r="K143" s="14"/>
      <c r="L143" s="206"/>
      <c r="M143" s="211"/>
      <c r="N143" s="212"/>
      <c r="O143" s="212"/>
      <c r="P143" s="212"/>
      <c r="Q143" s="212"/>
      <c r="R143" s="212"/>
      <c r="S143" s="212"/>
      <c r="T143" s="213"/>
      <c r="U143" s="14"/>
      <c r="V143" s="14"/>
      <c r="W143" s="14"/>
      <c r="X143" s="14"/>
      <c r="Y143" s="14"/>
      <c r="Z143" s="14"/>
      <c r="AA143" s="14"/>
      <c r="AB143" s="14"/>
      <c r="AC143" s="14"/>
      <c r="AD143" s="14"/>
      <c r="AE143" s="14"/>
      <c r="AT143" s="207" t="s">
        <v>218</v>
      </c>
      <c r="AU143" s="207" t="s">
        <v>88</v>
      </c>
      <c r="AV143" s="14" t="s">
        <v>212</v>
      </c>
      <c r="AW143" s="14" t="s">
        <v>35</v>
      </c>
      <c r="AX143" s="14" t="s">
        <v>86</v>
      </c>
      <c r="AY143" s="207" t="s">
        <v>205</v>
      </c>
    </row>
    <row r="144" s="2" customFormat="1" ht="24.15" customHeight="1">
      <c r="A144" s="38"/>
      <c r="B144" s="179"/>
      <c r="C144" s="180" t="s">
        <v>263</v>
      </c>
      <c r="D144" s="180" t="s">
        <v>207</v>
      </c>
      <c r="E144" s="181" t="s">
        <v>1443</v>
      </c>
      <c r="F144" s="182" t="s">
        <v>1444</v>
      </c>
      <c r="G144" s="183" t="s">
        <v>346</v>
      </c>
      <c r="H144" s="184">
        <v>8</v>
      </c>
      <c r="I144" s="185"/>
      <c r="J144" s="184">
        <f>ROUND(I144*H144,2)</f>
        <v>0</v>
      </c>
      <c r="K144" s="182" t="s">
        <v>234</v>
      </c>
      <c r="L144" s="39"/>
      <c r="M144" s="186" t="s">
        <v>1</v>
      </c>
      <c r="N144" s="187" t="s">
        <v>44</v>
      </c>
      <c r="O144" s="77"/>
      <c r="P144" s="188">
        <f>O144*H144</f>
        <v>0</v>
      </c>
      <c r="Q144" s="188">
        <v>0</v>
      </c>
      <c r="R144" s="188">
        <f>Q144*H144</f>
        <v>0</v>
      </c>
      <c r="S144" s="188">
        <v>0</v>
      </c>
      <c r="T144" s="189">
        <f>S144*H144</f>
        <v>0</v>
      </c>
      <c r="U144" s="38"/>
      <c r="V144" s="38"/>
      <c r="W144" s="38"/>
      <c r="X144" s="38"/>
      <c r="Y144" s="38"/>
      <c r="Z144" s="38"/>
      <c r="AA144" s="38"/>
      <c r="AB144" s="38"/>
      <c r="AC144" s="38"/>
      <c r="AD144" s="38"/>
      <c r="AE144" s="38"/>
      <c r="AR144" s="190" t="s">
        <v>212</v>
      </c>
      <c r="AT144" s="190" t="s">
        <v>207</v>
      </c>
      <c r="AU144" s="190" t="s">
        <v>88</v>
      </c>
      <c r="AY144" s="19" t="s">
        <v>205</v>
      </c>
      <c r="BE144" s="191">
        <f>IF(N144="základní",J144,0)</f>
        <v>0</v>
      </c>
      <c r="BF144" s="191">
        <f>IF(N144="snížená",J144,0)</f>
        <v>0</v>
      </c>
      <c r="BG144" s="191">
        <f>IF(N144="zákl. přenesená",J144,0)</f>
        <v>0</v>
      </c>
      <c r="BH144" s="191">
        <f>IF(N144="sníž. přenesená",J144,0)</f>
        <v>0</v>
      </c>
      <c r="BI144" s="191">
        <f>IF(N144="nulová",J144,0)</f>
        <v>0</v>
      </c>
      <c r="BJ144" s="19" t="s">
        <v>86</v>
      </c>
      <c r="BK144" s="191">
        <f>ROUND(I144*H144,2)</f>
        <v>0</v>
      </c>
      <c r="BL144" s="19" t="s">
        <v>212</v>
      </c>
      <c r="BM144" s="190" t="s">
        <v>1445</v>
      </c>
    </row>
    <row r="145" s="2" customFormat="1">
      <c r="A145" s="38"/>
      <c r="B145" s="39"/>
      <c r="C145" s="38"/>
      <c r="D145" s="192" t="s">
        <v>214</v>
      </c>
      <c r="E145" s="38"/>
      <c r="F145" s="193" t="s">
        <v>1446</v>
      </c>
      <c r="G145" s="38"/>
      <c r="H145" s="38"/>
      <c r="I145" s="194"/>
      <c r="J145" s="38"/>
      <c r="K145" s="38"/>
      <c r="L145" s="39"/>
      <c r="M145" s="195"/>
      <c r="N145" s="196"/>
      <c r="O145" s="77"/>
      <c r="P145" s="77"/>
      <c r="Q145" s="77"/>
      <c r="R145" s="77"/>
      <c r="S145" s="77"/>
      <c r="T145" s="78"/>
      <c r="U145" s="38"/>
      <c r="V145" s="38"/>
      <c r="W145" s="38"/>
      <c r="X145" s="38"/>
      <c r="Y145" s="38"/>
      <c r="Z145" s="38"/>
      <c r="AA145" s="38"/>
      <c r="AB145" s="38"/>
      <c r="AC145" s="38"/>
      <c r="AD145" s="38"/>
      <c r="AE145" s="38"/>
      <c r="AT145" s="19" t="s">
        <v>214</v>
      </c>
      <c r="AU145" s="19" t="s">
        <v>88</v>
      </c>
    </row>
    <row r="146" s="2" customFormat="1">
      <c r="A146" s="38"/>
      <c r="B146" s="39"/>
      <c r="C146" s="38"/>
      <c r="D146" s="192" t="s">
        <v>237</v>
      </c>
      <c r="E146" s="38"/>
      <c r="F146" s="197" t="s">
        <v>1441</v>
      </c>
      <c r="G146" s="38"/>
      <c r="H146" s="38"/>
      <c r="I146" s="194"/>
      <c r="J146" s="38"/>
      <c r="K146" s="38"/>
      <c r="L146" s="39"/>
      <c r="M146" s="195"/>
      <c r="N146" s="196"/>
      <c r="O146" s="77"/>
      <c r="P146" s="77"/>
      <c r="Q146" s="77"/>
      <c r="R146" s="77"/>
      <c r="S146" s="77"/>
      <c r="T146" s="78"/>
      <c r="U146" s="38"/>
      <c r="V146" s="38"/>
      <c r="W146" s="38"/>
      <c r="X146" s="38"/>
      <c r="Y146" s="38"/>
      <c r="Z146" s="38"/>
      <c r="AA146" s="38"/>
      <c r="AB146" s="38"/>
      <c r="AC146" s="38"/>
      <c r="AD146" s="38"/>
      <c r="AE146" s="38"/>
      <c r="AT146" s="19" t="s">
        <v>237</v>
      </c>
      <c r="AU146" s="19" t="s">
        <v>88</v>
      </c>
    </row>
    <row r="147" s="13" customFormat="1">
      <c r="A147" s="13"/>
      <c r="B147" s="198"/>
      <c r="C147" s="13"/>
      <c r="D147" s="192" t="s">
        <v>218</v>
      </c>
      <c r="E147" s="199" t="s">
        <v>1</v>
      </c>
      <c r="F147" s="200" t="s">
        <v>1447</v>
      </c>
      <c r="G147" s="13"/>
      <c r="H147" s="201">
        <v>8</v>
      </c>
      <c r="I147" s="202"/>
      <c r="J147" s="13"/>
      <c r="K147" s="13"/>
      <c r="L147" s="198"/>
      <c r="M147" s="203"/>
      <c r="N147" s="204"/>
      <c r="O147" s="204"/>
      <c r="P147" s="204"/>
      <c r="Q147" s="204"/>
      <c r="R147" s="204"/>
      <c r="S147" s="204"/>
      <c r="T147" s="205"/>
      <c r="U147" s="13"/>
      <c r="V147" s="13"/>
      <c r="W147" s="13"/>
      <c r="X147" s="13"/>
      <c r="Y147" s="13"/>
      <c r="Z147" s="13"/>
      <c r="AA147" s="13"/>
      <c r="AB147" s="13"/>
      <c r="AC147" s="13"/>
      <c r="AD147" s="13"/>
      <c r="AE147" s="13"/>
      <c r="AT147" s="199" t="s">
        <v>218</v>
      </c>
      <c r="AU147" s="199" t="s">
        <v>88</v>
      </c>
      <c r="AV147" s="13" t="s">
        <v>88</v>
      </c>
      <c r="AW147" s="13" t="s">
        <v>35</v>
      </c>
      <c r="AX147" s="13" t="s">
        <v>79</v>
      </c>
      <c r="AY147" s="199" t="s">
        <v>205</v>
      </c>
    </row>
    <row r="148" s="14" customFormat="1">
      <c r="A148" s="14"/>
      <c r="B148" s="206"/>
      <c r="C148" s="14"/>
      <c r="D148" s="192" t="s">
        <v>218</v>
      </c>
      <c r="E148" s="207" t="s">
        <v>1</v>
      </c>
      <c r="F148" s="208" t="s">
        <v>220</v>
      </c>
      <c r="G148" s="14"/>
      <c r="H148" s="209">
        <v>8</v>
      </c>
      <c r="I148" s="210"/>
      <c r="J148" s="14"/>
      <c r="K148" s="14"/>
      <c r="L148" s="206"/>
      <c r="M148" s="211"/>
      <c r="N148" s="212"/>
      <c r="O148" s="212"/>
      <c r="P148" s="212"/>
      <c r="Q148" s="212"/>
      <c r="R148" s="212"/>
      <c r="S148" s="212"/>
      <c r="T148" s="213"/>
      <c r="U148" s="14"/>
      <c r="V148" s="14"/>
      <c r="W148" s="14"/>
      <c r="X148" s="14"/>
      <c r="Y148" s="14"/>
      <c r="Z148" s="14"/>
      <c r="AA148" s="14"/>
      <c r="AB148" s="14"/>
      <c r="AC148" s="14"/>
      <c r="AD148" s="14"/>
      <c r="AE148" s="14"/>
      <c r="AT148" s="207" t="s">
        <v>218</v>
      </c>
      <c r="AU148" s="207" t="s">
        <v>88</v>
      </c>
      <c r="AV148" s="14" t="s">
        <v>212</v>
      </c>
      <c r="AW148" s="14" t="s">
        <v>35</v>
      </c>
      <c r="AX148" s="14" t="s">
        <v>86</v>
      </c>
      <c r="AY148" s="207" t="s">
        <v>205</v>
      </c>
    </row>
    <row r="149" s="2" customFormat="1" ht="24.15" customHeight="1">
      <c r="A149" s="38"/>
      <c r="B149" s="179"/>
      <c r="C149" s="180" t="s">
        <v>272</v>
      </c>
      <c r="D149" s="180" t="s">
        <v>207</v>
      </c>
      <c r="E149" s="181" t="s">
        <v>1448</v>
      </c>
      <c r="F149" s="182" t="s">
        <v>1449</v>
      </c>
      <c r="G149" s="183" t="s">
        <v>346</v>
      </c>
      <c r="H149" s="184">
        <v>2</v>
      </c>
      <c r="I149" s="185"/>
      <c r="J149" s="184">
        <f>ROUND(I149*H149,2)</f>
        <v>0</v>
      </c>
      <c r="K149" s="182" t="s">
        <v>234</v>
      </c>
      <c r="L149" s="39"/>
      <c r="M149" s="186" t="s">
        <v>1</v>
      </c>
      <c r="N149" s="187" t="s">
        <v>44</v>
      </c>
      <c r="O149" s="77"/>
      <c r="P149" s="188">
        <f>O149*H149</f>
        <v>0</v>
      </c>
      <c r="Q149" s="188">
        <v>0</v>
      </c>
      <c r="R149" s="188">
        <f>Q149*H149</f>
        <v>0</v>
      </c>
      <c r="S149" s="188">
        <v>0</v>
      </c>
      <c r="T149" s="189">
        <f>S149*H149</f>
        <v>0</v>
      </c>
      <c r="U149" s="38"/>
      <c r="V149" s="38"/>
      <c r="W149" s="38"/>
      <c r="X149" s="38"/>
      <c r="Y149" s="38"/>
      <c r="Z149" s="38"/>
      <c r="AA149" s="38"/>
      <c r="AB149" s="38"/>
      <c r="AC149" s="38"/>
      <c r="AD149" s="38"/>
      <c r="AE149" s="38"/>
      <c r="AR149" s="190" t="s">
        <v>212</v>
      </c>
      <c r="AT149" s="190" t="s">
        <v>207</v>
      </c>
      <c r="AU149" s="190" t="s">
        <v>88</v>
      </c>
      <c r="AY149" s="19" t="s">
        <v>205</v>
      </c>
      <c r="BE149" s="191">
        <f>IF(N149="základní",J149,0)</f>
        <v>0</v>
      </c>
      <c r="BF149" s="191">
        <f>IF(N149="snížená",J149,0)</f>
        <v>0</v>
      </c>
      <c r="BG149" s="191">
        <f>IF(N149="zákl. přenesená",J149,0)</f>
        <v>0</v>
      </c>
      <c r="BH149" s="191">
        <f>IF(N149="sníž. přenesená",J149,0)</f>
        <v>0</v>
      </c>
      <c r="BI149" s="191">
        <f>IF(N149="nulová",J149,0)</f>
        <v>0</v>
      </c>
      <c r="BJ149" s="19" t="s">
        <v>86</v>
      </c>
      <c r="BK149" s="191">
        <f>ROUND(I149*H149,2)</f>
        <v>0</v>
      </c>
      <c r="BL149" s="19" t="s">
        <v>212</v>
      </c>
      <c r="BM149" s="190" t="s">
        <v>1450</v>
      </c>
    </row>
    <row r="150" s="2" customFormat="1">
      <c r="A150" s="38"/>
      <c r="B150" s="39"/>
      <c r="C150" s="38"/>
      <c r="D150" s="192" t="s">
        <v>214</v>
      </c>
      <c r="E150" s="38"/>
      <c r="F150" s="193" t="s">
        <v>1451</v>
      </c>
      <c r="G150" s="38"/>
      <c r="H150" s="38"/>
      <c r="I150" s="194"/>
      <c r="J150" s="38"/>
      <c r="K150" s="38"/>
      <c r="L150" s="39"/>
      <c r="M150" s="195"/>
      <c r="N150" s="196"/>
      <c r="O150" s="77"/>
      <c r="P150" s="77"/>
      <c r="Q150" s="77"/>
      <c r="R150" s="77"/>
      <c r="S150" s="77"/>
      <c r="T150" s="78"/>
      <c r="U150" s="38"/>
      <c r="V150" s="38"/>
      <c r="W150" s="38"/>
      <c r="X150" s="38"/>
      <c r="Y150" s="38"/>
      <c r="Z150" s="38"/>
      <c r="AA150" s="38"/>
      <c r="AB150" s="38"/>
      <c r="AC150" s="38"/>
      <c r="AD150" s="38"/>
      <c r="AE150" s="38"/>
      <c r="AT150" s="19" t="s">
        <v>214</v>
      </c>
      <c r="AU150" s="19" t="s">
        <v>88</v>
      </c>
    </row>
    <row r="151" s="2" customFormat="1">
      <c r="A151" s="38"/>
      <c r="B151" s="39"/>
      <c r="C151" s="38"/>
      <c r="D151" s="192" t="s">
        <v>237</v>
      </c>
      <c r="E151" s="38"/>
      <c r="F151" s="197" t="s">
        <v>1441</v>
      </c>
      <c r="G151" s="38"/>
      <c r="H151" s="38"/>
      <c r="I151" s="194"/>
      <c r="J151" s="38"/>
      <c r="K151" s="38"/>
      <c r="L151" s="39"/>
      <c r="M151" s="195"/>
      <c r="N151" s="196"/>
      <c r="O151" s="77"/>
      <c r="P151" s="77"/>
      <c r="Q151" s="77"/>
      <c r="R151" s="77"/>
      <c r="S151" s="77"/>
      <c r="T151" s="78"/>
      <c r="U151" s="38"/>
      <c r="V151" s="38"/>
      <c r="W151" s="38"/>
      <c r="X151" s="38"/>
      <c r="Y151" s="38"/>
      <c r="Z151" s="38"/>
      <c r="AA151" s="38"/>
      <c r="AB151" s="38"/>
      <c r="AC151" s="38"/>
      <c r="AD151" s="38"/>
      <c r="AE151" s="38"/>
      <c r="AT151" s="19" t="s">
        <v>237</v>
      </c>
      <c r="AU151" s="19" t="s">
        <v>88</v>
      </c>
    </row>
    <row r="152" s="13" customFormat="1">
      <c r="A152" s="13"/>
      <c r="B152" s="198"/>
      <c r="C152" s="13"/>
      <c r="D152" s="192" t="s">
        <v>218</v>
      </c>
      <c r="E152" s="199" t="s">
        <v>1</v>
      </c>
      <c r="F152" s="200" t="s">
        <v>1452</v>
      </c>
      <c r="G152" s="13"/>
      <c r="H152" s="201">
        <v>2</v>
      </c>
      <c r="I152" s="202"/>
      <c r="J152" s="13"/>
      <c r="K152" s="13"/>
      <c r="L152" s="198"/>
      <c r="M152" s="203"/>
      <c r="N152" s="204"/>
      <c r="O152" s="204"/>
      <c r="P152" s="204"/>
      <c r="Q152" s="204"/>
      <c r="R152" s="204"/>
      <c r="S152" s="204"/>
      <c r="T152" s="205"/>
      <c r="U152" s="13"/>
      <c r="V152" s="13"/>
      <c r="W152" s="13"/>
      <c r="X152" s="13"/>
      <c r="Y152" s="13"/>
      <c r="Z152" s="13"/>
      <c r="AA152" s="13"/>
      <c r="AB152" s="13"/>
      <c r="AC152" s="13"/>
      <c r="AD152" s="13"/>
      <c r="AE152" s="13"/>
      <c r="AT152" s="199" t="s">
        <v>218</v>
      </c>
      <c r="AU152" s="199" t="s">
        <v>88</v>
      </c>
      <c r="AV152" s="13" t="s">
        <v>88</v>
      </c>
      <c r="AW152" s="13" t="s">
        <v>35</v>
      </c>
      <c r="AX152" s="13" t="s">
        <v>79</v>
      </c>
      <c r="AY152" s="199" t="s">
        <v>205</v>
      </c>
    </row>
    <row r="153" s="14" customFormat="1">
      <c r="A153" s="14"/>
      <c r="B153" s="206"/>
      <c r="C153" s="14"/>
      <c r="D153" s="192" t="s">
        <v>218</v>
      </c>
      <c r="E153" s="207" t="s">
        <v>1</v>
      </c>
      <c r="F153" s="208" t="s">
        <v>220</v>
      </c>
      <c r="G153" s="14"/>
      <c r="H153" s="209">
        <v>2</v>
      </c>
      <c r="I153" s="210"/>
      <c r="J153" s="14"/>
      <c r="K153" s="14"/>
      <c r="L153" s="206"/>
      <c r="M153" s="211"/>
      <c r="N153" s="212"/>
      <c r="O153" s="212"/>
      <c r="P153" s="212"/>
      <c r="Q153" s="212"/>
      <c r="R153" s="212"/>
      <c r="S153" s="212"/>
      <c r="T153" s="213"/>
      <c r="U153" s="14"/>
      <c r="V153" s="14"/>
      <c r="W153" s="14"/>
      <c r="X153" s="14"/>
      <c r="Y153" s="14"/>
      <c r="Z153" s="14"/>
      <c r="AA153" s="14"/>
      <c r="AB153" s="14"/>
      <c r="AC153" s="14"/>
      <c r="AD153" s="14"/>
      <c r="AE153" s="14"/>
      <c r="AT153" s="207" t="s">
        <v>218</v>
      </c>
      <c r="AU153" s="207" t="s">
        <v>88</v>
      </c>
      <c r="AV153" s="14" t="s">
        <v>212</v>
      </c>
      <c r="AW153" s="14" t="s">
        <v>35</v>
      </c>
      <c r="AX153" s="14" t="s">
        <v>86</v>
      </c>
      <c r="AY153" s="207" t="s">
        <v>205</v>
      </c>
    </row>
    <row r="154" s="2" customFormat="1" ht="16.5" customHeight="1">
      <c r="A154" s="38"/>
      <c r="B154" s="179"/>
      <c r="C154" s="180" t="s">
        <v>225</v>
      </c>
      <c r="D154" s="180" t="s">
        <v>207</v>
      </c>
      <c r="E154" s="181" t="s">
        <v>1453</v>
      </c>
      <c r="F154" s="182" t="s">
        <v>1454</v>
      </c>
      <c r="G154" s="183" t="s">
        <v>346</v>
      </c>
      <c r="H154" s="184">
        <v>85</v>
      </c>
      <c r="I154" s="185"/>
      <c r="J154" s="184">
        <f>ROUND(I154*H154,2)</f>
        <v>0</v>
      </c>
      <c r="K154" s="182" t="s">
        <v>234</v>
      </c>
      <c r="L154" s="39"/>
      <c r="M154" s="186" t="s">
        <v>1</v>
      </c>
      <c r="N154" s="187" t="s">
        <v>44</v>
      </c>
      <c r="O154" s="77"/>
      <c r="P154" s="188">
        <f>O154*H154</f>
        <v>0</v>
      </c>
      <c r="Q154" s="188">
        <v>5.0000000000000002E-05</v>
      </c>
      <c r="R154" s="188">
        <f>Q154*H154</f>
        <v>0.0042500000000000003</v>
      </c>
      <c r="S154" s="188">
        <v>0</v>
      </c>
      <c r="T154" s="189">
        <f>S154*H154</f>
        <v>0</v>
      </c>
      <c r="U154" s="38"/>
      <c r="V154" s="38"/>
      <c r="W154" s="38"/>
      <c r="X154" s="38"/>
      <c r="Y154" s="38"/>
      <c r="Z154" s="38"/>
      <c r="AA154" s="38"/>
      <c r="AB154" s="38"/>
      <c r="AC154" s="38"/>
      <c r="AD154" s="38"/>
      <c r="AE154" s="38"/>
      <c r="AR154" s="190" t="s">
        <v>212</v>
      </c>
      <c r="AT154" s="190" t="s">
        <v>207</v>
      </c>
      <c r="AU154" s="190" t="s">
        <v>88</v>
      </c>
      <c r="AY154" s="19" t="s">
        <v>205</v>
      </c>
      <c r="BE154" s="191">
        <f>IF(N154="základní",J154,0)</f>
        <v>0</v>
      </c>
      <c r="BF154" s="191">
        <f>IF(N154="snížená",J154,0)</f>
        <v>0</v>
      </c>
      <c r="BG154" s="191">
        <f>IF(N154="zákl. přenesená",J154,0)</f>
        <v>0</v>
      </c>
      <c r="BH154" s="191">
        <f>IF(N154="sníž. přenesená",J154,0)</f>
        <v>0</v>
      </c>
      <c r="BI154" s="191">
        <f>IF(N154="nulová",J154,0)</f>
        <v>0</v>
      </c>
      <c r="BJ154" s="19" t="s">
        <v>86</v>
      </c>
      <c r="BK154" s="191">
        <f>ROUND(I154*H154,2)</f>
        <v>0</v>
      </c>
      <c r="BL154" s="19" t="s">
        <v>212</v>
      </c>
      <c r="BM154" s="190" t="s">
        <v>1455</v>
      </c>
    </row>
    <row r="155" s="2" customFormat="1">
      <c r="A155" s="38"/>
      <c r="B155" s="39"/>
      <c r="C155" s="38"/>
      <c r="D155" s="192" t="s">
        <v>214</v>
      </c>
      <c r="E155" s="38"/>
      <c r="F155" s="193" t="s">
        <v>1456</v>
      </c>
      <c r="G155" s="38"/>
      <c r="H155" s="38"/>
      <c r="I155" s="194"/>
      <c r="J155" s="38"/>
      <c r="K155" s="38"/>
      <c r="L155" s="39"/>
      <c r="M155" s="195"/>
      <c r="N155" s="196"/>
      <c r="O155" s="77"/>
      <c r="P155" s="77"/>
      <c r="Q155" s="77"/>
      <c r="R155" s="77"/>
      <c r="S155" s="77"/>
      <c r="T155" s="78"/>
      <c r="U155" s="38"/>
      <c r="V155" s="38"/>
      <c r="W155" s="38"/>
      <c r="X155" s="38"/>
      <c r="Y155" s="38"/>
      <c r="Z155" s="38"/>
      <c r="AA155" s="38"/>
      <c r="AB155" s="38"/>
      <c r="AC155" s="38"/>
      <c r="AD155" s="38"/>
      <c r="AE155" s="38"/>
      <c r="AT155" s="19" t="s">
        <v>214</v>
      </c>
      <c r="AU155" s="19" t="s">
        <v>88</v>
      </c>
    </row>
    <row r="156" s="2" customFormat="1">
      <c r="A156" s="38"/>
      <c r="B156" s="39"/>
      <c r="C156" s="38"/>
      <c r="D156" s="192" t="s">
        <v>237</v>
      </c>
      <c r="E156" s="38"/>
      <c r="F156" s="197" t="s">
        <v>1457</v>
      </c>
      <c r="G156" s="38"/>
      <c r="H156" s="38"/>
      <c r="I156" s="194"/>
      <c r="J156" s="38"/>
      <c r="K156" s="38"/>
      <c r="L156" s="39"/>
      <c r="M156" s="195"/>
      <c r="N156" s="196"/>
      <c r="O156" s="77"/>
      <c r="P156" s="77"/>
      <c r="Q156" s="77"/>
      <c r="R156" s="77"/>
      <c r="S156" s="77"/>
      <c r="T156" s="78"/>
      <c r="U156" s="38"/>
      <c r="V156" s="38"/>
      <c r="W156" s="38"/>
      <c r="X156" s="38"/>
      <c r="Y156" s="38"/>
      <c r="Z156" s="38"/>
      <c r="AA156" s="38"/>
      <c r="AB156" s="38"/>
      <c r="AC156" s="38"/>
      <c r="AD156" s="38"/>
      <c r="AE156" s="38"/>
      <c r="AT156" s="19" t="s">
        <v>237</v>
      </c>
      <c r="AU156" s="19" t="s">
        <v>88</v>
      </c>
    </row>
    <row r="157" s="13" customFormat="1">
      <c r="A157" s="13"/>
      <c r="B157" s="198"/>
      <c r="C157" s="13"/>
      <c r="D157" s="192" t="s">
        <v>218</v>
      </c>
      <c r="E157" s="199" t="s">
        <v>1</v>
      </c>
      <c r="F157" s="200" t="s">
        <v>1442</v>
      </c>
      <c r="G157" s="13"/>
      <c r="H157" s="201">
        <v>85</v>
      </c>
      <c r="I157" s="202"/>
      <c r="J157" s="13"/>
      <c r="K157" s="13"/>
      <c r="L157" s="198"/>
      <c r="M157" s="203"/>
      <c r="N157" s="204"/>
      <c r="O157" s="204"/>
      <c r="P157" s="204"/>
      <c r="Q157" s="204"/>
      <c r="R157" s="204"/>
      <c r="S157" s="204"/>
      <c r="T157" s="205"/>
      <c r="U157" s="13"/>
      <c r="V157" s="13"/>
      <c r="W157" s="13"/>
      <c r="X157" s="13"/>
      <c r="Y157" s="13"/>
      <c r="Z157" s="13"/>
      <c r="AA157" s="13"/>
      <c r="AB157" s="13"/>
      <c r="AC157" s="13"/>
      <c r="AD157" s="13"/>
      <c r="AE157" s="13"/>
      <c r="AT157" s="199" t="s">
        <v>218</v>
      </c>
      <c r="AU157" s="199" t="s">
        <v>88</v>
      </c>
      <c r="AV157" s="13" t="s">
        <v>88</v>
      </c>
      <c r="AW157" s="13" t="s">
        <v>35</v>
      </c>
      <c r="AX157" s="13" t="s">
        <v>79</v>
      </c>
      <c r="AY157" s="199" t="s">
        <v>205</v>
      </c>
    </row>
    <row r="158" s="14" customFormat="1">
      <c r="A158" s="14"/>
      <c r="B158" s="206"/>
      <c r="C158" s="14"/>
      <c r="D158" s="192" t="s">
        <v>218</v>
      </c>
      <c r="E158" s="207" t="s">
        <v>1</v>
      </c>
      <c r="F158" s="208" t="s">
        <v>220</v>
      </c>
      <c r="G158" s="14"/>
      <c r="H158" s="209">
        <v>85</v>
      </c>
      <c r="I158" s="210"/>
      <c r="J158" s="14"/>
      <c r="K158" s="14"/>
      <c r="L158" s="206"/>
      <c r="M158" s="211"/>
      <c r="N158" s="212"/>
      <c r="O158" s="212"/>
      <c r="P158" s="212"/>
      <c r="Q158" s="212"/>
      <c r="R158" s="212"/>
      <c r="S158" s="212"/>
      <c r="T158" s="213"/>
      <c r="U158" s="14"/>
      <c r="V158" s="14"/>
      <c r="W158" s="14"/>
      <c r="X158" s="14"/>
      <c r="Y158" s="14"/>
      <c r="Z158" s="14"/>
      <c r="AA158" s="14"/>
      <c r="AB158" s="14"/>
      <c r="AC158" s="14"/>
      <c r="AD158" s="14"/>
      <c r="AE158" s="14"/>
      <c r="AT158" s="207" t="s">
        <v>218</v>
      </c>
      <c r="AU158" s="207" t="s">
        <v>88</v>
      </c>
      <c r="AV158" s="14" t="s">
        <v>212</v>
      </c>
      <c r="AW158" s="14" t="s">
        <v>35</v>
      </c>
      <c r="AX158" s="14" t="s">
        <v>86</v>
      </c>
      <c r="AY158" s="207" t="s">
        <v>205</v>
      </c>
    </row>
    <row r="159" s="2" customFormat="1" ht="16.5" customHeight="1">
      <c r="A159" s="38"/>
      <c r="B159" s="179"/>
      <c r="C159" s="180" t="s">
        <v>286</v>
      </c>
      <c r="D159" s="180" t="s">
        <v>207</v>
      </c>
      <c r="E159" s="181" t="s">
        <v>1458</v>
      </c>
      <c r="F159" s="182" t="s">
        <v>1459</v>
      </c>
      <c r="G159" s="183" t="s">
        <v>346</v>
      </c>
      <c r="H159" s="184">
        <v>8</v>
      </c>
      <c r="I159" s="185"/>
      <c r="J159" s="184">
        <f>ROUND(I159*H159,2)</f>
        <v>0</v>
      </c>
      <c r="K159" s="182" t="s">
        <v>234</v>
      </c>
      <c r="L159" s="39"/>
      <c r="M159" s="186" t="s">
        <v>1</v>
      </c>
      <c r="N159" s="187" t="s">
        <v>44</v>
      </c>
      <c r="O159" s="77"/>
      <c r="P159" s="188">
        <f>O159*H159</f>
        <v>0</v>
      </c>
      <c r="Q159" s="188">
        <v>5.0000000000000002E-05</v>
      </c>
      <c r="R159" s="188">
        <f>Q159*H159</f>
        <v>0.00040000000000000002</v>
      </c>
      <c r="S159" s="188">
        <v>0</v>
      </c>
      <c r="T159" s="189">
        <f>S159*H159</f>
        <v>0</v>
      </c>
      <c r="U159" s="38"/>
      <c r="V159" s="38"/>
      <c r="W159" s="38"/>
      <c r="X159" s="38"/>
      <c r="Y159" s="38"/>
      <c r="Z159" s="38"/>
      <c r="AA159" s="38"/>
      <c r="AB159" s="38"/>
      <c r="AC159" s="38"/>
      <c r="AD159" s="38"/>
      <c r="AE159" s="38"/>
      <c r="AR159" s="190" t="s">
        <v>212</v>
      </c>
      <c r="AT159" s="190" t="s">
        <v>207</v>
      </c>
      <c r="AU159" s="190" t="s">
        <v>88</v>
      </c>
      <c r="AY159" s="19" t="s">
        <v>205</v>
      </c>
      <c r="BE159" s="191">
        <f>IF(N159="základní",J159,0)</f>
        <v>0</v>
      </c>
      <c r="BF159" s="191">
        <f>IF(N159="snížená",J159,0)</f>
        <v>0</v>
      </c>
      <c r="BG159" s="191">
        <f>IF(N159="zákl. přenesená",J159,0)</f>
        <v>0</v>
      </c>
      <c r="BH159" s="191">
        <f>IF(N159="sníž. přenesená",J159,0)</f>
        <v>0</v>
      </c>
      <c r="BI159" s="191">
        <f>IF(N159="nulová",J159,0)</f>
        <v>0</v>
      </c>
      <c r="BJ159" s="19" t="s">
        <v>86</v>
      </c>
      <c r="BK159" s="191">
        <f>ROUND(I159*H159,2)</f>
        <v>0</v>
      </c>
      <c r="BL159" s="19" t="s">
        <v>212</v>
      </c>
      <c r="BM159" s="190" t="s">
        <v>1460</v>
      </c>
    </row>
    <row r="160" s="2" customFormat="1">
      <c r="A160" s="38"/>
      <c r="B160" s="39"/>
      <c r="C160" s="38"/>
      <c r="D160" s="192" t="s">
        <v>214</v>
      </c>
      <c r="E160" s="38"/>
      <c r="F160" s="193" t="s">
        <v>1461</v>
      </c>
      <c r="G160" s="38"/>
      <c r="H160" s="38"/>
      <c r="I160" s="194"/>
      <c r="J160" s="38"/>
      <c r="K160" s="38"/>
      <c r="L160" s="39"/>
      <c r="M160" s="195"/>
      <c r="N160" s="196"/>
      <c r="O160" s="77"/>
      <c r="P160" s="77"/>
      <c r="Q160" s="77"/>
      <c r="R160" s="77"/>
      <c r="S160" s="77"/>
      <c r="T160" s="78"/>
      <c r="U160" s="38"/>
      <c r="V160" s="38"/>
      <c r="W160" s="38"/>
      <c r="X160" s="38"/>
      <c r="Y160" s="38"/>
      <c r="Z160" s="38"/>
      <c r="AA160" s="38"/>
      <c r="AB160" s="38"/>
      <c r="AC160" s="38"/>
      <c r="AD160" s="38"/>
      <c r="AE160" s="38"/>
      <c r="AT160" s="19" t="s">
        <v>214</v>
      </c>
      <c r="AU160" s="19" t="s">
        <v>88</v>
      </c>
    </row>
    <row r="161" s="2" customFormat="1">
      <c r="A161" s="38"/>
      <c r="B161" s="39"/>
      <c r="C161" s="38"/>
      <c r="D161" s="192" t="s">
        <v>237</v>
      </c>
      <c r="E161" s="38"/>
      <c r="F161" s="197" t="s">
        <v>1457</v>
      </c>
      <c r="G161" s="38"/>
      <c r="H161" s="38"/>
      <c r="I161" s="194"/>
      <c r="J161" s="38"/>
      <c r="K161" s="38"/>
      <c r="L161" s="39"/>
      <c r="M161" s="195"/>
      <c r="N161" s="196"/>
      <c r="O161" s="77"/>
      <c r="P161" s="77"/>
      <c r="Q161" s="77"/>
      <c r="R161" s="77"/>
      <c r="S161" s="77"/>
      <c r="T161" s="78"/>
      <c r="U161" s="38"/>
      <c r="V161" s="38"/>
      <c r="W161" s="38"/>
      <c r="X161" s="38"/>
      <c r="Y161" s="38"/>
      <c r="Z161" s="38"/>
      <c r="AA161" s="38"/>
      <c r="AB161" s="38"/>
      <c r="AC161" s="38"/>
      <c r="AD161" s="38"/>
      <c r="AE161" s="38"/>
      <c r="AT161" s="19" t="s">
        <v>237</v>
      </c>
      <c r="AU161" s="19" t="s">
        <v>88</v>
      </c>
    </row>
    <row r="162" s="13" customFormat="1">
      <c r="A162" s="13"/>
      <c r="B162" s="198"/>
      <c r="C162" s="13"/>
      <c r="D162" s="192" t="s">
        <v>218</v>
      </c>
      <c r="E162" s="199" t="s">
        <v>1</v>
      </c>
      <c r="F162" s="200" t="s">
        <v>1447</v>
      </c>
      <c r="G162" s="13"/>
      <c r="H162" s="201">
        <v>8</v>
      </c>
      <c r="I162" s="202"/>
      <c r="J162" s="13"/>
      <c r="K162" s="13"/>
      <c r="L162" s="198"/>
      <c r="M162" s="203"/>
      <c r="N162" s="204"/>
      <c r="O162" s="204"/>
      <c r="P162" s="204"/>
      <c r="Q162" s="204"/>
      <c r="R162" s="204"/>
      <c r="S162" s="204"/>
      <c r="T162" s="205"/>
      <c r="U162" s="13"/>
      <c r="V162" s="13"/>
      <c r="W162" s="13"/>
      <c r="X162" s="13"/>
      <c r="Y162" s="13"/>
      <c r="Z162" s="13"/>
      <c r="AA162" s="13"/>
      <c r="AB162" s="13"/>
      <c r="AC162" s="13"/>
      <c r="AD162" s="13"/>
      <c r="AE162" s="13"/>
      <c r="AT162" s="199" t="s">
        <v>218</v>
      </c>
      <c r="AU162" s="199" t="s">
        <v>88</v>
      </c>
      <c r="AV162" s="13" t="s">
        <v>88</v>
      </c>
      <c r="AW162" s="13" t="s">
        <v>35</v>
      </c>
      <c r="AX162" s="13" t="s">
        <v>79</v>
      </c>
      <c r="AY162" s="199" t="s">
        <v>205</v>
      </c>
    </row>
    <row r="163" s="14" customFormat="1">
      <c r="A163" s="14"/>
      <c r="B163" s="206"/>
      <c r="C163" s="14"/>
      <c r="D163" s="192" t="s">
        <v>218</v>
      </c>
      <c r="E163" s="207" t="s">
        <v>1</v>
      </c>
      <c r="F163" s="208" t="s">
        <v>220</v>
      </c>
      <c r="G163" s="14"/>
      <c r="H163" s="209">
        <v>8</v>
      </c>
      <c r="I163" s="210"/>
      <c r="J163" s="14"/>
      <c r="K163" s="14"/>
      <c r="L163" s="206"/>
      <c r="M163" s="211"/>
      <c r="N163" s="212"/>
      <c r="O163" s="212"/>
      <c r="P163" s="212"/>
      <c r="Q163" s="212"/>
      <c r="R163" s="212"/>
      <c r="S163" s="212"/>
      <c r="T163" s="213"/>
      <c r="U163" s="14"/>
      <c r="V163" s="14"/>
      <c r="W163" s="14"/>
      <c r="X163" s="14"/>
      <c r="Y163" s="14"/>
      <c r="Z163" s="14"/>
      <c r="AA163" s="14"/>
      <c r="AB163" s="14"/>
      <c r="AC163" s="14"/>
      <c r="AD163" s="14"/>
      <c r="AE163" s="14"/>
      <c r="AT163" s="207" t="s">
        <v>218</v>
      </c>
      <c r="AU163" s="207" t="s">
        <v>88</v>
      </c>
      <c r="AV163" s="14" t="s">
        <v>212</v>
      </c>
      <c r="AW163" s="14" t="s">
        <v>35</v>
      </c>
      <c r="AX163" s="14" t="s">
        <v>86</v>
      </c>
      <c r="AY163" s="207" t="s">
        <v>205</v>
      </c>
    </row>
    <row r="164" s="2" customFormat="1" ht="16.5" customHeight="1">
      <c r="A164" s="38"/>
      <c r="B164" s="179"/>
      <c r="C164" s="180" t="s">
        <v>294</v>
      </c>
      <c r="D164" s="180" t="s">
        <v>207</v>
      </c>
      <c r="E164" s="181" t="s">
        <v>1462</v>
      </c>
      <c r="F164" s="182" t="s">
        <v>1463</v>
      </c>
      <c r="G164" s="183" t="s">
        <v>346</v>
      </c>
      <c r="H164" s="184">
        <v>2</v>
      </c>
      <c r="I164" s="185"/>
      <c r="J164" s="184">
        <f>ROUND(I164*H164,2)</f>
        <v>0</v>
      </c>
      <c r="K164" s="182" t="s">
        <v>234</v>
      </c>
      <c r="L164" s="39"/>
      <c r="M164" s="186" t="s">
        <v>1</v>
      </c>
      <c r="N164" s="187" t="s">
        <v>44</v>
      </c>
      <c r="O164" s="77"/>
      <c r="P164" s="188">
        <f>O164*H164</f>
        <v>0</v>
      </c>
      <c r="Q164" s="188">
        <v>9.0000000000000006E-05</v>
      </c>
      <c r="R164" s="188">
        <f>Q164*H164</f>
        <v>0.00018000000000000001</v>
      </c>
      <c r="S164" s="188">
        <v>0</v>
      </c>
      <c r="T164" s="189">
        <f>S164*H164</f>
        <v>0</v>
      </c>
      <c r="U164" s="38"/>
      <c r="V164" s="38"/>
      <c r="W164" s="38"/>
      <c r="X164" s="38"/>
      <c r="Y164" s="38"/>
      <c r="Z164" s="38"/>
      <c r="AA164" s="38"/>
      <c r="AB164" s="38"/>
      <c r="AC164" s="38"/>
      <c r="AD164" s="38"/>
      <c r="AE164" s="38"/>
      <c r="AR164" s="190" t="s">
        <v>212</v>
      </c>
      <c r="AT164" s="190" t="s">
        <v>207</v>
      </c>
      <c r="AU164" s="190" t="s">
        <v>88</v>
      </c>
      <c r="AY164" s="19" t="s">
        <v>205</v>
      </c>
      <c r="BE164" s="191">
        <f>IF(N164="základní",J164,0)</f>
        <v>0</v>
      </c>
      <c r="BF164" s="191">
        <f>IF(N164="snížená",J164,0)</f>
        <v>0</v>
      </c>
      <c r="BG164" s="191">
        <f>IF(N164="zákl. přenesená",J164,0)</f>
        <v>0</v>
      </c>
      <c r="BH164" s="191">
        <f>IF(N164="sníž. přenesená",J164,0)</f>
        <v>0</v>
      </c>
      <c r="BI164" s="191">
        <f>IF(N164="nulová",J164,0)</f>
        <v>0</v>
      </c>
      <c r="BJ164" s="19" t="s">
        <v>86</v>
      </c>
      <c r="BK164" s="191">
        <f>ROUND(I164*H164,2)</f>
        <v>0</v>
      </c>
      <c r="BL164" s="19" t="s">
        <v>212</v>
      </c>
      <c r="BM164" s="190" t="s">
        <v>1464</v>
      </c>
    </row>
    <row r="165" s="2" customFormat="1">
      <c r="A165" s="38"/>
      <c r="B165" s="39"/>
      <c r="C165" s="38"/>
      <c r="D165" s="192" t="s">
        <v>214</v>
      </c>
      <c r="E165" s="38"/>
      <c r="F165" s="193" t="s">
        <v>1465</v>
      </c>
      <c r="G165" s="38"/>
      <c r="H165" s="38"/>
      <c r="I165" s="194"/>
      <c r="J165" s="38"/>
      <c r="K165" s="38"/>
      <c r="L165" s="39"/>
      <c r="M165" s="195"/>
      <c r="N165" s="196"/>
      <c r="O165" s="77"/>
      <c r="P165" s="77"/>
      <c r="Q165" s="77"/>
      <c r="R165" s="77"/>
      <c r="S165" s="77"/>
      <c r="T165" s="78"/>
      <c r="U165" s="38"/>
      <c r="V165" s="38"/>
      <c r="W165" s="38"/>
      <c r="X165" s="38"/>
      <c r="Y165" s="38"/>
      <c r="Z165" s="38"/>
      <c r="AA165" s="38"/>
      <c r="AB165" s="38"/>
      <c r="AC165" s="38"/>
      <c r="AD165" s="38"/>
      <c r="AE165" s="38"/>
      <c r="AT165" s="19" t="s">
        <v>214</v>
      </c>
      <c r="AU165" s="19" t="s">
        <v>88</v>
      </c>
    </row>
    <row r="166" s="2" customFormat="1">
      <c r="A166" s="38"/>
      <c r="B166" s="39"/>
      <c r="C166" s="38"/>
      <c r="D166" s="192" t="s">
        <v>237</v>
      </c>
      <c r="E166" s="38"/>
      <c r="F166" s="197" t="s">
        <v>1457</v>
      </c>
      <c r="G166" s="38"/>
      <c r="H166" s="38"/>
      <c r="I166" s="194"/>
      <c r="J166" s="38"/>
      <c r="K166" s="38"/>
      <c r="L166" s="39"/>
      <c r="M166" s="195"/>
      <c r="N166" s="196"/>
      <c r="O166" s="77"/>
      <c r="P166" s="77"/>
      <c r="Q166" s="77"/>
      <c r="R166" s="77"/>
      <c r="S166" s="77"/>
      <c r="T166" s="78"/>
      <c r="U166" s="38"/>
      <c r="V166" s="38"/>
      <c r="W166" s="38"/>
      <c r="X166" s="38"/>
      <c r="Y166" s="38"/>
      <c r="Z166" s="38"/>
      <c r="AA166" s="38"/>
      <c r="AB166" s="38"/>
      <c r="AC166" s="38"/>
      <c r="AD166" s="38"/>
      <c r="AE166" s="38"/>
      <c r="AT166" s="19" t="s">
        <v>237</v>
      </c>
      <c r="AU166" s="19" t="s">
        <v>88</v>
      </c>
    </row>
    <row r="167" s="13" customFormat="1">
      <c r="A167" s="13"/>
      <c r="B167" s="198"/>
      <c r="C167" s="13"/>
      <c r="D167" s="192" t="s">
        <v>218</v>
      </c>
      <c r="E167" s="199" t="s">
        <v>1</v>
      </c>
      <c r="F167" s="200" t="s">
        <v>1452</v>
      </c>
      <c r="G167" s="13"/>
      <c r="H167" s="201">
        <v>2</v>
      </c>
      <c r="I167" s="202"/>
      <c r="J167" s="13"/>
      <c r="K167" s="13"/>
      <c r="L167" s="198"/>
      <c r="M167" s="203"/>
      <c r="N167" s="204"/>
      <c r="O167" s="204"/>
      <c r="P167" s="204"/>
      <c r="Q167" s="204"/>
      <c r="R167" s="204"/>
      <c r="S167" s="204"/>
      <c r="T167" s="205"/>
      <c r="U167" s="13"/>
      <c r="V167" s="13"/>
      <c r="W167" s="13"/>
      <c r="X167" s="13"/>
      <c r="Y167" s="13"/>
      <c r="Z167" s="13"/>
      <c r="AA167" s="13"/>
      <c r="AB167" s="13"/>
      <c r="AC167" s="13"/>
      <c r="AD167" s="13"/>
      <c r="AE167" s="13"/>
      <c r="AT167" s="199" t="s">
        <v>218</v>
      </c>
      <c r="AU167" s="199" t="s">
        <v>88</v>
      </c>
      <c r="AV167" s="13" t="s">
        <v>88</v>
      </c>
      <c r="AW167" s="13" t="s">
        <v>35</v>
      </c>
      <c r="AX167" s="13" t="s">
        <v>79</v>
      </c>
      <c r="AY167" s="199" t="s">
        <v>205</v>
      </c>
    </row>
    <row r="168" s="14" customFormat="1">
      <c r="A168" s="14"/>
      <c r="B168" s="206"/>
      <c r="C168" s="14"/>
      <c r="D168" s="192" t="s">
        <v>218</v>
      </c>
      <c r="E168" s="207" t="s">
        <v>1</v>
      </c>
      <c r="F168" s="208" t="s">
        <v>220</v>
      </c>
      <c r="G168" s="14"/>
      <c r="H168" s="209">
        <v>2</v>
      </c>
      <c r="I168" s="210"/>
      <c r="J168" s="14"/>
      <c r="K168" s="14"/>
      <c r="L168" s="206"/>
      <c r="M168" s="246"/>
      <c r="N168" s="247"/>
      <c r="O168" s="247"/>
      <c r="P168" s="247"/>
      <c r="Q168" s="247"/>
      <c r="R168" s="247"/>
      <c r="S168" s="247"/>
      <c r="T168" s="248"/>
      <c r="U168" s="14"/>
      <c r="V168" s="14"/>
      <c r="W168" s="14"/>
      <c r="X168" s="14"/>
      <c r="Y168" s="14"/>
      <c r="Z168" s="14"/>
      <c r="AA168" s="14"/>
      <c r="AB168" s="14"/>
      <c r="AC168" s="14"/>
      <c r="AD168" s="14"/>
      <c r="AE168" s="14"/>
      <c r="AT168" s="207" t="s">
        <v>218</v>
      </c>
      <c r="AU168" s="207" t="s">
        <v>88</v>
      </c>
      <c r="AV168" s="14" t="s">
        <v>212</v>
      </c>
      <c r="AW168" s="14" t="s">
        <v>35</v>
      </c>
      <c r="AX168" s="14" t="s">
        <v>86</v>
      </c>
      <c r="AY168" s="207" t="s">
        <v>205</v>
      </c>
    </row>
    <row r="169" s="2" customFormat="1" ht="6.96" customHeight="1">
      <c r="A169" s="38"/>
      <c r="B169" s="60"/>
      <c r="C169" s="61"/>
      <c r="D169" s="61"/>
      <c r="E169" s="61"/>
      <c r="F169" s="61"/>
      <c r="G169" s="61"/>
      <c r="H169" s="61"/>
      <c r="I169" s="61"/>
      <c r="J169" s="61"/>
      <c r="K169" s="61"/>
      <c r="L169" s="39"/>
      <c r="M169" s="38"/>
      <c r="O169" s="38"/>
      <c r="P169" s="38"/>
      <c r="Q169" s="38"/>
      <c r="R169" s="38"/>
      <c r="S169" s="38"/>
      <c r="T169" s="38"/>
      <c r="U169" s="38"/>
      <c r="V169" s="38"/>
      <c r="W169" s="38"/>
      <c r="X169" s="38"/>
      <c r="Y169" s="38"/>
      <c r="Z169" s="38"/>
      <c r="AA169" s="38"/>
      <c r="AB169" s="38"/>
      <c r="AC169" s="38"/>
      <c r="AD169" s="38"/>
      <c r="AE169" s="38"/>
    </row>
  </sheetData>
  <autoFilter ref="C121:K168"/>
  <mergeCells count="12">
    <mergeCell ref="E7:H7"/>
    <mergeCell ref="E9:H9"/>
    <mergeCell ref="E11:H11"/>
    <mergeCell ref="E20:H20"/>
    <mergeCell ref="E29:H29"/>
    <mergeCell ref="E85:H85"/>
    <mergeCell ref="E87:H87"/>
    <mergeCell ref="E89:H89"/>
    <mergeCell ref="E110:H110"/>
    <mergeCell ref="E112:H112"/>
    <mergeCell ref="E114:H114"/>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20.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8" t="s">
        <v>5</v>
      </c>
      <c r="M2" s="1"/>
      <c r="N2" s="1"/>
      <c r="O2" s="1"/>
      <c r="P2" s="1"/>
      <c r="Q2" s="1"/>
      <c r="R2" s="1"/>
      <c r="S2" s="1"/>
      <c r="T2" s="1"/>
      <c r="U2" s="1"/>
      <c r="V2" s="1"/>
      <c r="AT2" s="19" t="s">
        <v>160</v>
      </c>
    </row>
    <row r="3" s="1" customFormat="1" ht="6.96" customHeight="1">
      <c r="B3" s="20"/>
      <c r="C3" s="21"/>
      <c r="D3" s="21"/>
      <c r="E3" s="21"/>
      <c r="F3" s="21"/>
      <c r="G3" s="21"/>
      <c r="H3" s="21"/>
      <c r="I3" s="21"/>
      <c r="J3" s="21"/>
      <c r="K3" s="21"/>
      <c r="L3" s="22"/>
      <c r="AT3" s="19" t="s">
        <v>88</v>
      </c>
    </row>
    <row r="4" s="1" customFormat="1" ht="24.96" customHeight="1">
      <c r="B4" s="22"/>
      <c r="D4" s="23" t="s">
        <v>170</v>
      </c>
      <c r="L4" s="22"/>
      <c r="M4" s="128" t="s">
        <v>10</v>
      </c>
      <c r="AT4" s="19" t="s">
        <v>3</v>
      </c>
    </row>
    <row r="5" s="1" customFormat="1" ht="6.96" customHeight="1">
      <c r="B5" s="22"/>
      <c r="L5" s="22"/>
    </row>
    <row r="6" s="1" customFormat="1" ht="12" customHeight="1">
      <c r="B6" s="22"/>
      <c r="D6" s="32" t="s">
        <v>15</v>
      </c>
      <c r="L6" s="22"/>
    </row>
    <row r="7" s="1" customFormat="1" ht="16.5" customHeight="1">
      <c r="B7" s="22"/>
      <c r="E7" s="129" t="str">
        <f>'Rekapitulace stavby'!K6</f>
        <v>SN Žireč</v>
      </c>
      <c r="F7" s="32"/>
      <c r="G7" s="32"/>
      <c r="H7" s="32"/>
      <c r="L7" s="22"/>
    </row>
    <row r="8" s="1" customFormat="1" ht="12" customHeight="1">
      <c r="B8" s="22"/>
      <c r="D8" s="32" t="s">
        <v>171</v>
      </c>
      <c r="L8" s="22"/>
    </row>
    <row r="9" s="2" customFormat="1" ht="16.5" customHeight="1">
      <c r="A9" s="38"/>
      <c r="B9" s="39"/>
      <c r="C9" s="38"/>
      <c r="D9" s="38"/>
      <c r="E9" s="129" t="s">
        <v>1395</v>
      </c>
      <c r="F9" s="38"/>
      <c r="G9" s="38"/>
      <c r="H9" s="38"/>
      <c r="I9" s="38"/>
      <c r="J9" s="38"/>
      <c r="K9" s="38"/>
      <c r="L9" s="55"/>
      <c r="S9" s="38"/>
      <c r="T9" s="38"/>
      <c r="U9" s="38"/>
      <c r="V9" s="38"/>
      <c r="W9" s="38"/>
      <c r="X9" s="38"/>
      <c r="Y9" s="38"/>
      <c r="Z9" s="38"/>
      <c r="AA9" s="38"/>
      <c r="AB9" s="38"/>
      <c r="AC9" s="38"/>
      <c r="AD9" s="38"/>
      <c r="AE9" s="38"/>
    </row>
    <row r="10" s="2" customFormat="1" ht="12" customHeight="1">
      <c r="A10" s="38"/>
      <c r="B10" s="39"/>
      <c r="C10" s="38"/>
      <c r="D10" s="32" t="s">
        <v>173</v>
      </c>
      <c r="E10" s="38"/>
      <c r="F10" s="38"/>
      <c r="G10" s="38"/>
      <c r="H10" s="38"/>
      <c r="I10" s="38"/>
      <c r="J10" s="38"/>
      <c r="K10" s="38"/>
      <c r="L10" s="55"/>
      <c r="S10" s="38"/>
      <c r="T10" s="38"/>
      <c r="U10" s="38"/>
      <c r="V10" s="38"/>
      <c r="W10" s="38"/>
      <c r="X10" s="38"/>
      <c r="Y10" s="38"/>
      <c r="Z10" s="38"/>
      <c r="AA10" s="38"/>
      <c r="AB10" s="38"/>
      <c r="AC10" s="38"/>
      <c r="AD10" s="38"/>
      <c r="AE10" s="38"/>
    </row>
    <row r="11" s="2" customFormat="1" ht="16.5" customHeight="1">
      <c r="A11" s="38"/>
      <c r="B11" s="39"/>
      <c r="C11" s="38"/>
      <c r="D11" s="38"/>
      <c r="E11" s="67" t="s">
        <v>1466</v>
      </c>
      <c r="F11" s="38"/>
      <c r="G11" s="38"/>
      <c r="H11" s="38"/>
      <c r="I11" s="38"/>
      <c r="J11" s="38"/>
      <c r="K11" s="38"/>
      <c r="L11" s="55"/>
      <c r="S11" s="38"/>
      <c r="T11" s="38"/>
      <c r="U11" s="38"/>
      <c r="V11" s="38"/>
      <c r="W11" s="38"/>
      <c r="X11" s="38"/>
      <c r="Y11" s="38"/>
      <c r="Z11" s="38"/>
      <c r="AA11" s="38"/>
      <c r="AB11" s="38"/>
      <c r="AC11" s="38"/>
      <c r="AD11" s="38"/>
      <c r="AE11" s="38"/>
    </row>
    <row r="12" s="2" customFormat="1">
      <c r="A12" s="38"/>
      <c r="B12" s="39"/>
      <c r="C12" s="38"/>
      <c r="D12" s="38"/>
      <c r="E12" s="38"/>
      <c r="F12" s="38"/>
      <c r="G12" s="38"/>
      <c r="H12" s="38"/>
      <c r="I12" s="38"/>
      <c r="J12" s="38"/>
      <c r="K12" s="38"/>
      <c r="L12" s="55"/>
      <c r="S12" s="38"/>
      <c r="T12" s="38"/>
      <c r="U12" s="38"/>
      <c r="V12" s="38"/>
      <c r="W12" s="38"/>
      <c r="X12" s="38"/>
      <c r="Y12" s="38"/>
      <c r="Z12" s="38"/>
      <c r="AA12" s="38"/>
      <c r="AB12" s="38"/>
      <c r="AC12" s="38"/>
      <c r="AD12" s="38"/>
      <c r="AE12" s="38"/>
    </row>
    <row r="13" s="2" customFormat="1" ht="12" customHeight="1">
      <c r="A13" s="38"/>
      <c r="B13" s="39"/>
      <c r="C13" s="38"/>
      <c r="D13" s="32" t="s">
        <v>17</v>
      </c>
      <c r="E13" s="38"/>
      <c r="F13" s="27" t="s">
        <v>1</v>
      </c>
      <c r="G13" s="38"/>
      <c r="H13" s="38"/>
      <c r="I13" s="32" t="s">
        <v>18</v>
      </c>
      <c r="J13" s="27" t="s">
        <v>1</v>
      </c>
      <c r="K13" s="38"/>
      <c r="L13" s="55"/>
      <c r="S13" s="38"/>
      <c r="T13" s="38"/>
      <c r="U13" s="38"/>
      <c r="V13" s="38"/>
      <c r="W13" s="38"/>
      <c r="X13" s="38"/>
      <c r="Y13" s="38"/>
      <c r="Z13" s="38"/>
      <c r="AA13" s="38"/>
      <c r="AB13" s="38"/>
      <c r="AC13" s="38"/>
      <c r="AD13" s="38"/>
      <c r="AE13" s="38"/>
    </row>
    <row r="14" s="2" customFormat="1" ht="12" customHeight="1">
      <c r="A14" s="38"/>
      <c r="B14" s="39"/>
      <c r="C14" s="38"/>
      <c r="D14" s="32" t="s">
        <v>19</v>
      </c>
      <c r="E14" s="38"/>
      <c r="F14" s="27" t="s">
        <v>20</v>
      </c>
      <c r="G14" s="38"/>
      <c r="H14" s="38"/>
      <c r="I14" s="32" t="s">
        <v>21</v>
      </c>
      <c r="J14" s="69" t="str">
        <f>'Rekapitulace stavby'!AN8</f>
        <v>17. 12. 2018</v>
      </c>
      <c r="K14" s="38"/>
      <c r="L14" s="55"/>
      <c r="S14" s="38"/>
      <c r="T14" s="38"/>
      <c r="U14" s="38"/>
      <c r="V14" s="38"/>
      <c r="W14" s="38"/>
      <c r="X14" s="38"/>
      <c r="Y14" s="38"/>
      <c r="Z14" s="38"/>
      <c r="AA14" s="38"/>
      <c r="AB14" s="38"/>
      <c r="AC14" s="38"/>
      <c r="AD14" s="38"/>
      <c r="AE14" s="38"/>
    </row>
    <row r="15" s="2" customFormat="1" ht="10.8" customHeight="1">
      <c r="A15" s="38"/>
      <c r="B15" s="39"/>
      <c r="C15" s="38"/>
      <c r="D15" s="38"/>
      <c r="E15" s="38"/>
      <c r="F15" s="38"/>
      <c r="G15" s="38"/>
      <c r="H15" s="38"/>
      <c r="I15" s="38"/>
      <c r="J15" s="38"/>
      <c r="K15" s="38"/>
      <c r="L15" s="55"/>
      <c r="S15" s="38"/>
      <c r="T15" s="38"/>
      <c r="U15" s="38"/>
      <c r="V15" s="38"/>
      <c r="W15" s="38"/>
      <c r="X15" s="38"/>
      <c r="Y15" s="38"/>
      <c r="Z15" s="38"/>
      <c r="AA15" s="38"/>
      <c r="AB15" s="38"/>
      <c r="AC15" s="38"/>
      <c r="AD15" s="38"/>
      <c r="AE15" s="38"/>
    </row>
    <row r="16" s="2" customFormat="1" ht="12" customHeight="1">
      <c r="A16" s="38"/>
      <c r="B16" s="39"/>
      <c r="C16" s="38"/>
      <c r="D16" s="32" t="s">
        <v>23</v>
      </c>
      <c r="E16" s="38"/>
      <c r="F16" s="38"/>
      <c r="G16" s="38"/>
      <c r="H16" s="38"/>
      <c r="I16" s="32" t="s">
        <v>24</v>
      </c>
      <c r="J16" s="27" t="s">
        <v>25</v>
      </c>
      <c r="K16" s="38"/>
      <c r="L16" s="55"/>
      <c r="S16" s="38"/>
      <c r="T16" s="38"/>
      <c r="U16" s="38"/>
      <c r="V16" s="38"/>
      <c r="W16" s="38"/>
      <c r="X16" s="38"/>
      <c r="Y16" s="38"/>
      <c r="Z16" s="38"/>
      <c r="AA16" s="38"/>
      <c r="AB16" s="38"/>
      <c r="AC16" s="38"/>
      <c r="AD16" s="38"/>
      <c r="AE16" s="38"/>
    </row>
    <row r="17" s="2" customFormat="1" ht="18" customHeight="1">
      <c r="A17" s="38"/>
      <c r="B17" s="39"/>
      <c r="C17" s="38"/>
      <c r="D17" s="38"/>
      <c r="E17" s="27" t="s">
        <v>26</v>
      </c>
      <c r="F17" s="38"/>
      <c r="G17" s="38"/>
      <c r="H17" s="38"/>
      <c r="I17" s="32" t="s">
        <v>27</v>
      </c>
      <c r="J17" s="27" t="s">
        <v>28</v>
      </c>
      <c r="K17" s="38"/>
      <c r="L17" s="55"/>
      <c r="S17" s="38"/>
      <c r="T17" s="38"/>
      <c r="U17" s="38"/>
      <c r="V17" s="38"/>
      <c r="W17" s="38"/>
      <c r="X17" s="38"/>
      <c r="Y17" s="38"/>
      <c r="Z17" s="38"/>
      <c r="AA17" s="38"/>
      <c r="AB17" s="38"/>
      <c r="AC17" s="38"/>
      <c r="AD17" s="38"/>
      <c r="AE17" s="38"/>
    </row>
    <row r="18" s="2" customFormat="1" ht="6.96" customHeight="1">
      <c r="A18" s="38"/>
      <c r="B18" s="39"/>
      <c r="C18" s="38"/>
      <c r="D18" s="38"/>
      <c r="E18" s="38"/>
      <c r="F18" s="38"/>
      <c r="G18" s="38"/>
      <c r="H18" s="38"/>
      <c r="I18" s="38"/>
      <c r="J18" s="38"/>
      <c r="K18" s="38"/>
      <c r="L18" s="55"/>
      <c r="S18" s="38"/>
      <c r="T18" s="38"/>
      <c r="U18" s="38"/>
      <c r="V18" s="38"/>
      <c r="W18" s="38"/>
      <c r="X18" s="38"/>
      <c r="Y18" s="38"/>
      <c r="Z18" s="38"/>
      <c r="AA18" s="38"/>
      <c r="AB18" s="38"/>
      <c r="AC18" s="38"/>
      <c r="AD18" s="38"/>
      <c r="AE18" s="38"/>
    </row>
    <row r="19" s="2" customFormat="1" ht="12" customHeight="1">
      <c r="A19" s="38"/>
      <c r="B19" s="39"/>
      <c r="C19" s="38"/>
      <c r="D19" s="32" t="s">
        <v>29</v>
      </c>
      <c r="E19" s="38"/>
      <c r="F19" s="38"/>
      <c r="G19" s="38"/>
      <c r="H19" s="38"/>
      <c r="I19" s="32" t="s">
        <v>24</v>
      </c>
      <c r="J19" s="33" t="str">
        <f>'Rekapitulace stavby'!AN13</f>
        <v>Vyplň údaj</v>
      </c>
      <c r="K19" s="38"/>
      <c r="L19" s="55"/>
      <c r="S19" s="38"/>
      <c r="T19" s="38"/>
      <c r="U19" s="38"/>
      <c r="V19" s="38"/>
      <c r="W19" s="38"/>
      <c r="X19" s="38"/>
      <c r="Y19" s="38"/>
      <c r="Z19" s="38"/>
      <c r="AA19" s="38"/>
      <c r="AB19" s="38"/>
      <c r="AC19" s="38"/>
      <c r="AD19" s="38"/>
      <c r="AE19" s="38"/>
    </row>
    <row r="20" s="2" customFormat="1" ht="18" customHeight="1">
      <c r="A20" s="38"/>
      <c r="B20" s="39"/>
      <c r="C20" s="38"/>
      <c r="D20" s="38"/>
      <c r="E20" s="33" t="str">
        <f>'Rekapitulace stavby'!E14</f>
        <v>Vyplň údaj</v>
      </c>
      <c r="F20" s="27"/>
      <c r="G20" s="27"/>
      <c r="H20" s="27"/>
      <c r="I20" s="32" t="s">
        <v>27</v>
      </c>
      <c r="J20" s="33" t="str">
        <f>'Rekapitulace stavby'!AN14</f>
        <v>Vyplň údaj</v>
      </c>
      <c r="K20" s="38"/>
      <c r="L20" s="55"/>
      <c r="S20" s="38"/>
      <c r="T20" s="38"/>
      <c r="U20" s="38"/>
      <c r="V20" s="38"/>
      <c r="W20" s="38"/>
      <c r="X20" s="38"/>
      <c r="Y20" s="38"/>
      <c r="Z20" s="38"/>
      <c r="AA20" s="38"/>
      <c r="AB20" s="38"/>
      <c r="AC20" s="38"/>
      <c r="AD20" s="38"/>
      <c r="AE20" s="38"/>
    </row>
    <row r="21" s="2" customFormat="1" ht="6.96" customHeight="1">
      <c r="A21" s="38"/>
      <c r="B21" s="39"/>
      <c r="C21" s="38"/>
      <c r="D21" s="38"/>
      <c r="E21" s="38"/>
      <c r="F21" s="38"/>
      <c r="G21" s="38"/>
      <c r="H21" s="38"/>
      <c r="I21" s="38"/>
      <c r="J21" s="38"/>
      <c r="K21" s="38"/>
      <c r="L21" s="55"/>
      <c r="S21" s="38"/>
      <c r="T21" s="38"/>
      <c r="U21" s="38"/>
      <c r="V21" s="38"/>
      <c r="W21" s="38"/>
      <c r="X21" s="38"/>
      <c r="Y21" s="38"/>
      <c r="Z21" s="38"/>
      <c r="AA21" s="38"/>
      <c r="AB21" s="38"/>
      <c r="AC21" s="38"/>
      <c r="AD21" s="38"/>
      <c r="AE21" s="38"/>
    </row>
    <row r="22" s="2" customFormat="1" ht="12" customHeight="1">
      <c r="A22" s="38"/>
      <c r="B22" s="39"/>
      <c r="C22" s="38"/>
      <c r="D22" s="32" t="s">
        <v>31</v>
      </c>
      <c r="E22" s="38"/>
      <c r="F22" s="38"/>
      <c r="G22" s="38"/>
      <c r="H22" s="38"/>
      <c r="I22" s="32" t="s">
        <v>24</v>
      </c>
      <c r="J22" s="27" t="s">
        <v>32</v>
      </c>
      <c r="K22" s="38"/>
      <c r="L22" s="55"/>
      <c r="S22" s="38"/>
      <c r="T22" s="38"/>
      <c r="U22" s="38"/>
      <c r="V22" s="38"/>
      <c r="W22" s="38"/>
      <c r="X22" s="38"/>
      <c r="Y22" s="38"/>
      <c r="Z22" s="38"/>
      <c r="AA22" s="38"/>
      <c r="AB22" s="38"/>
      <c r="AC22" s="38"/>
      <c r="AD22" s="38"/>
      <c r="AE22" s="38"/>
    </row>
    <row r="23" s="2" customFormat="1" ht="18" customHeight="1">
      <c r="A23" s="38"/>
      <c r="B23" s="39"/>
      <c r="C23" s="38"/>
      <c r="D23" s="38"/>
      <c r="E23" s="27" t="s">
        <v>33</v>
      </c>
      <c r="F23" s="38"/>
      <c r="G23" s="38"/>
      <c r="H23" s="38"/>
      <c r="I23" s="32" t="s">
        <v>27</v>
      </c>
      <c r="J23" s="27" t="s">
        <v>34</v>
      </c>
      <c r="K23" s="38"/>
      <c r="L23" s="55"/>
      <c r="S23" s="38"/>
      <c r="T23" s="38"/>
      <c r="U23" s="38"/>
      <c r="V23" s="38"/>
      <c r="W23" s="38"/>
      <c r="X23" s="38"/>
      <c r="Y23" s="38"/>
      <c r="Z23" s="38"/>
      <c r="AA23" s="38"/>
      <c r="AB23" s="38"/>
      <c r="AC23" s="38"/>
      <c r="AD23" s="38"/>
      <c r="AE23" s="38"/>
    </row>
    <row r="24" s="2" customFormat="1" ht="6.96" customHeight="1">
      <c r="A24" s="38"/>
      <c r="B24" s="39"/>
      <c r="C24" s="38"/>
      <c r="D24" s="38"/>
      <c r="E24" s="38"/>
      <c r="F24" s="38"/>
      <c r="G24" s="38"/>
      <c r="H24" s="38"/>
      <c r="I24" s="38"/>
      <c r="J24" s="38"/>
      <c r="K24" s="38"/>
      <c r="L24" s="55"/>
      <c r="S24" s="38"/>
      <c r="T24" s="38"/>
      <c r="U24" s="38"/>
      <c r="V24" s="38"/>
      <c r="W24" s="38"/>
      <c r="X24" s="38"/>
      <c r="Y24" s="38"/>
      <c r="Z24" s="38"/>
      <c r="AA24" s="38"/>
      <c r="AB24" s="38"/>
      <c r="AC24" s="38"/>
      <c r="AD24" s="38"/>
      <c r="AE24" s="38"/>
    </row>
    <row r="25" s="2" customFormat="1" ht="12" customHeight="1">
      <c r="A25" s="38"/>
      <c r="B25" s="39"/>
      <c r="C25" s="38"/>
      <c r="D25" s="32" t="s">
        <v>36</v>
      </c>
      <c r="E25" s="38"/>
      <c r="F25" s="38"/>
      <c r="G25" s="38"/>
      <c r="H25" s="38"/>
      <c r="I25" s="32" t="s">
        <v>24</v>
      </c>
      <c r="J25" s="27" t="str">
        <f>IF('Rekapitulace stavby'!AN19="","",'Rekapitulace stavby'!AN19)</f>
        <v/>
      </c>
      <c r="K25" s="38"/>
      <c r="L25" s="55"/>
      <c r="S25" s="38"/>
      <c r="T25" s="38"/>
      <c r="U25" s="38"/>
      <c r="V25" s="38"/>
      <c r="W25" s="38"/>
      <c r="X25" s="38"/>
      <c r="Y25" s="38"/>
      <c r="Z25" s="38"/>
      <c r="AA25" s="38"/>
      <c r="AB25" s="38"/>
      <c r="AC25" s="38"/>
      <c r="AD25" s="38"/>
      <c r="AE25" s="38"/>
    </row>
    <row r="26" s="2" customFormat="1" ht="18" customHeight="1">
      <c r="A26" s="38"/>
      <c r="B26" s="39"/>
      <c r="C26" s="38"/>
      <c r="D26" s="38"/>
      <c r="E26" s="27" t="str">
        <f>IF('Rekapitulace stavby'!E20="","",'Rekapitulace stavby'!E20)</f>
        <v xml:space="preserve"> </v>
      </c>
      <c r="F26" s="38"/>
      <c r="G26" s="38"/>
      <c r="H26" s="38"/>
      <c r="I26" s="32" t="s">
        <v>27</v>
      </c>
      <c r="J26" s="27" t="str">
        <f>IF('Rekapitulace stavby'!AN20="","",'Rekapitulace stavby'!AN20)</f>
        <v/>
      </c>
      <c r="K26" s="38"/>
      <c r="L26" s="55"/>
      <c r="S26" s="38"/>
      <c r="T26" s="38"/>
      <c r="U26" s="38"/>
      <c r="V26" s="38"/>
      <c r="W26" s="38"/>
      <c r="X26" s="38"/>
      <c r="Y26" s="38"/>
      <c r="Z26" s="38"/>
      <c r="AA26" s="38"/>
      <c r="AB26" s="38"/>
      <c r="AC26" s="38"/>
      <c r="AD26" s="38"/>
      <c r="AE26" s="38"/>
    </row>
    <row r="27" s="2" customFormat="1" ht="6.96" customHeight="1">
      <c r="A27" s="38"/>
      <c r="B27" s="39"/>
      <c r="C27" s="38"/>
      <c r="D27" s="38"/>
      <c r="E27" s="38"/>
      <c r="F27" s="38"/>
      <c r="G27" s="38"/>
      <c r="H27" s="38"/>
      <c r="I27" s="38"/>
      <c r="J27" s="38"/>
      <c r="K27" s="38"/>
      <c r="L27" s="55"/>
      <c r="S27" s="38"/>
      <c r="T27" s="38"/>
      <c r="U27" s="38"/>
      <c r="V27" s="38"/>
      <c r="W27" s="38"/>
      <c r="X27" s="38"/>
      <c r="Y27" s="38"/>
      <c r="Z27" s="38"/>
      <c r="AA27" s="38"/>
      <c r="AB27" s="38"/>
      <c r="AC27" s="38"/>
      <c r="AD27" s="38"/>
      <c r="AE27" s="38"/>
    </row>
    <row r="28" s="2" customFormat="1" ht="12" customHeight="1">
      <c r="A28" s="38"/>
      <c r="B28" s="39"/>
      <c r="C28" s="38"/>
      <c r="D28" s="32" t="s">
        <v>37</v>
      </c>
      <c r="E28" s="38"/>
      <c r="F28" s="38"/>
      <c r="G28" s="38"/>
      <c r="H28" s="38"/>
      <c r="I28" s="38"/>
      <c r="J28" s="38"/>
      <c r="K28" s="38"/>
      <c r="L28" s="55"/>
      <c r="S28" s="38"/>
      <c r="T28" s="38"/>
      <c r="U28" s="38"/>
      <c r="V28" s="38"/>
      <c r="W28" s="38"/>
      <c r="X28" s="38"/>
      <c r="Y28" s="38"/>
      <c r="Z28" s="38"/>
      <c r="AA28" s="38"/>
      <c r="AB28" s="38"/>
      <c r="AC28" s="38"/>
      <c r="AD28" s="38"/>
      <c r="AE28" s="38"/>
    </row>
    <row r="29" s="8" customFormat="1" ht="16.5" customHeight="1">
      <c r="A29" s="130"/>
      <c r="B29" s="131"/>
      <c r="C29" s="130"/>
      <c r="D29" s="130"/>
      <c r="E29" s="36" t="s">
        <v>1</v>
      </c>
      <c r="F29" s="36"/>
      <c r="G29" s="36"/>
      <c r="H29" s="36"/>
      <c r="I29" s="130"/>
      <c r="J29" s="130"/>
      <c r="K29" s="130"/>
      <c r="L29" s="132"/>
      <c r="S29" s="130"/>
      <c r="T29" s="130"/>
      <c r="U29" s="130"/>
      <c r="V29" s="130"/>
      <c r="W29" s="130"/>
      <c r="X29" s="130"/>
      <c r="Y29" s="130"/>
      <c r="Z29" s="130"/>
      <c r="AA29" s="130"/>
      <c r="AB29" s="130"/>
      <c r="AC29" s="130"/>
      <c r="AD29" s="130"/>
      <c r="AE29" s="130"/>
    </row>
    <row r="30" s="2" customFormat="1" ht="6.96" customHeight="1">
      <c r="A30" s="38"/>
      <c r="B30" s="39"/>
      <c r="C30" s="38"/>
      <c r="D30" s="38"/>
      <c r="E30" s="38"/>
      <c r="F30" s="38"/>
      <c r="G30" s="38"/>
      <c r="H30" s="38"/>
      <c r="I30" s="38"/>
      <c r="J30" s="38"/>
      <c r="K30" s="38"/>
      <c r="L30" s="55"/>
      <c r="S30" s="38"/>
      <c r="T30" s="38"/>
      <c r="U30" s="38"/>
      <c r="V30" s="38"/>
      <c r="W30" s="38"/>
      <c r="X30" s="38"/>
      <c r="Y30" s="38"/>
      <c r="Z30" s="38"/>
      <c r="AA30" s="38"/>
      <c r="AB30" s="38"/>
      <c r="AC30" s="38"/>
      <c r="AD30" s="38"/>
      <c r="AE30" s="38"/>
    </row>
    <row r="31" s="2" customFormat="1" ht="6.96" customHeight="1">
      <c r="A31" s="38"/>
      <c r="B31" s="39"/>
      <c r="C31" s="38"/>
      <c r="D31" s="90"/>
      <c r="E31" s="90"/>
      <c r="F31" s="90"/>
      <c r="G31" s="90"/>
      <c r="H31" s="90"/>
      <c r="I31" s="90"/>
      <c r="J31" s="90"/>
      <c r="K31" s="90"/>
      <c r="L31" s="55"/>
      <c r="S31" s="38"/>
      <c r="T31" s="38"/>
      <c r="U31" s="38"/>
      <c r="V31" s="38"/>
      <c r="W31" s="38"/>
      <c r="X31" s="38"/>
      <c r="Y31" s="38"/>
      <c r="Z31" s="38"/>
      <c r="AA31" s="38"/>
      <c r="AB31" s="38"/>
      <c r="AC31" s="38"/>
      <c r="AD31" s="38"/>
      <c r="AE31" s="38"/>
    </row>
    <row r="32" s="2" customFormat="1" ht="25.44" customHeight="1">
      <c r="A32" s="38"/>
      <c r="B32" s="39"/>
      <c r="C32" s="38"/>
      <c r="D32" s="133" t="s">
        <v>39</v>
      </c>
      <c r="E32" s="38"/>
      <c r="F32" s="38"/>
      <c r="G32" s="38"/>
      <c r="H32" s="38"/>
      <c r="I32" s="38"/>
      <c r="J32" s="96">
        <f>ROUND(J124, 2)</f>
        <v>0</v>
      </c>
      <c r="K32" s="38"/>
      <c r="L32" s="55"/>
      <c r="S32" s="38"/>
      <c r="T32" s="38"/>
      <c r="U32" s="38"/>
      <c r="V32" s="38"/>
      <c r="W32" s="38"/>
      <c r="X32" s="38"/>
      <c r="Y32" s="38"/>
      <c r="Z32" s="38"/>
      <c r="AA32" s="38"/>
      <c r="AB32" s="38"/>
      <c r="AC32" s="38"/>
      <c r="AD32" s="38"/>
      <c r="AE32" s="38"/>
    </row>
    <row r="33" s="2" customFormat="1" ht="6.96" customHeight="1">
      <c r="A33" s="38"/>
      <c r="B33" s="39"/>
      <c r="C33" s="38"/>
      <c r="D33" s="90"/>
      <c r="E33" s="90"/>
      <c r="F33" s="90"/>
      <c r="G33" s="90"/>
      <c r="H33" s="90"/>
      <c r="I33" s="90"/>
      <c r="J33" s="90"/>
      <c r="K33" s="90"/>
      <c r="L33" s="55"/>
      <c r="S33" s="38"/>
      <c r="T33" s="38"/>
      <c r="U33" s="38"/>
      <c r="V33" s="38"/>
      <c r="W33" s="38"/>
      <c r="X33" s="38"/>
      <c r="Y33" s="38"/>
      <c r="Z33" s="38"/>
      <c r="AA33" s="38"/>
      <c r="AB33" s="38"/>
      <c r="AC33" s="38"/>
      <c r="AD33" s="38"/>
      <c r="AE33" s="38"/>
    </row>
    <row r="34" s="2" customFormat="1" ht="14.4" customHeight="1">
      <c r="A34" s="38"/>
      <c r="B34" s="39"/>
      <c r="C34" s="38"/>
      <c r="D34" s="38"/>
      <c r="E34" s="38"/>
      <c r="F34" s="43" t="s">
        <v>41</v>
      </c>
      <c r="G34" s="38"/>
      <c r="H34" s="38"/>
      <c r="I34" s="43" t="s">
        <v>40</v>
      </c>
      <c r="J34" s="43" t="s">
        <v>42</v>
      </c>
      <c r="K34" s="38"/>
      <c r="L34" s="55"/>
      <c r="S34" s="38"/>
      <c r="T34" s="38"/>
      <c r="U34" s="38"/>
      <c r="V34" s="38"/>
      <c r="W34" s="38"/>
      <c r="X34" s="38"/>
      <c r="Y34" s="38"/>
      <c r="Z34" s="38"/>
      <c r="AA34" s="38"/>
      <c r="AB34" s="38"/>
      <c r="AC34" s="38"/>
      <c r="AD34" s="38"/>
      <c r="AE34" s="38"/>
    </row>
    <row r="35" s="2" customFormat="1" ht="14.4" customHeight="1">
      <c r="A35" s="38"/>
      <c r="B35" s="39"/>
      <c r="C35" s="38"/>
      <c r="D35" s="134" t="s">
        <v>43</v>
      </c>
      <c r="E35" s="32" t="s">
        <v>44</v>
      </c>
      <c r="F35" s="135">
        <f>ROUND((SUM(BE124:BE269)),  2)</f>
        <v>0</v>
      </c>
      <c r="G35" s="38"/>
      <c r="H35" s="38"/>
      <c r="I35" s="136">
        <v>0.20999999999999999</v>
      </c>
      <c r="J35" s="135">
        <f>ROUND(((SUM(BE124:BE269))*I35),  2)</f>
        <v>0</v>
      </c>
      <c r="K35" s="38"/>
      <c r="L35" s="55"/>
      <c r="S35" s="38"/>
      <c r="T35" s="38"/>
      <c r="U35" s="38"/>
      <c r="V35" s="38"/>
      <c r="W35" s="38"/>
      <c r="X35" s="38"/>
      <c r="Y35" s="38"/>
      <c r="Z35" s="38"/>
      <c r="AA35" s="38"/>
      <c r="AB35" s="38"/>
      <c r="AC35" s="38"/>
      <c r="AD35" s="38"/>
      <c r="AE35" s="38"/>
    </row>
    <row r="36" s="2" customFormat="1" ht="14.4" customHeight="1">
      <c r="A36" s="38"/>
      <c r="B36" s="39"/>
      <c r="C36" s="38"/>
      <c r="D36" s="38"/>
      <c r="E36" s="32" t="s">
        <v>45</v>
      </c>
      <c r="F36" s="135">
        <f>ROUND((SUM(BF124:BF269)),  2)</f>
        <v>0</v>
      </c>
      <c r="G36" s="38"/>
      <c r="H36" s="38"/>
      <c r="I36" s="136">
        <v>0.14999999999999999</v>
      </c>
      <c r="J36" s="135">
        <f>ROUND(((SUM(BF124:BF269))*I36),  2)</f>
        <v>0</v>
      </c>
      <c r="K36" s="38"/>
      <c r="L36" s="55"/>
      <c r="S36" s="38"/>
      <c r="T36" s="38"/>
      <c r="U36" s="38"/>
      <c r="V36" s="38"/>
      <c r="W36" s="38"/>
      <c r="X36" s="38"/>
      <c r="Y36" s="38"/>
      <c r="Z36" s="38"/>
      <c r="AA36" s="38"/>
      <c r="AB36" s="38"/>
      <c r="AC36" s="38"/>
      <c r="AD36" s="38"/>
      <c r="AE36" s="38"/>
    </row>
    <row r="37" hidden="1" s="2" customFormat="1" ht="14.4" customHeight="1">
      <c r="A37" s="38"/>
      <c r="B37" s="39"/>
      <c r="C37" s="38"/>
      <c r="D37" s="38"/>
      <c r="E37" s="32" t="s">
        <v>46</v>
      </c>
      <c r="F37" s="135">
        <f>ROUND((SUM(BG124:BG269)),  2)</f>
        <v>0</v>
      </c>
      <c r="G37" s="38"/>
      <c r="H37" s="38"/>
      <c r="I37" s="136">
        <v>0.20999999999999999</v>
      </c>
      <c r="J37" s="135">
        <f>0</f>
        <v>0</v>
      </c>
      <c r="K37" s="38"/>
      <c r="L37" s="55"/>
      <c r="S37" s="38"/>
      <c r="T37" s="38"/>
      <c r="U37" s="38"/>
      <c r="V37" s="38"/>
      <c r="W37" s="38"/>
      <c r="X37" s="38"/>
      <c r="Y37" s="38"/>
      <c r="Z37" s="38"/>
      <c r="AA37" s="38"/>
      <c r="AB37" s="38"/>
      <c r="AC37" s="38"/>
      <c r="AD37" s="38"/>
      <c r="AE37" s="38"/>
    </row>
    <row r="38" hidden="1" s="2" customFormat="1" ht="14.4" customHeight="1">
      <c r="A38" s="38"/>
      <c r="B38" s="39"/>
      <c r="C38" s="38"/>
      <c r="D38" s="38"/>
      <c r="E38" s="32" t="s">
        <v>47</v>
      </c>
      <c r="F38" s="135">
        <f>ROUND((SUM(BH124:BH269)),  2)</f>
        <v>0</v>
      </c>
      <c r="G38" s="38"/>
      <c r="H38" s="38"/>
      <c r="I38" s="136">
        <v>0.14999999999999999</v>
      </c>
      <c r="J38" s="135">
        <f>0</f>
        <v>0</v>
      </c>
      <c r="K38" s="38"/>
      <c r="L38" s="55"/>
      <c r="S38" s="38"/>
      <c r="T38" s="38"/>
      <c r="U38" s="38"/>
      <c r="V38" s="38"/>
      <c r="W38" s="38"/>
      <c r="X38" s="38"/>
      <c r="Y38" s="38"/>
      <c r="Z38" s="38"/>
      <c r="AA38" s="38"/>
      <c r="AB38" s="38"/>
      <c r="AC38" s="38"/>
      <c r="AD38" s="38"/>
      <c r="AE38" s="38"/>
    </row>
    <row r="39" hidden="1" s="2" customFormat="1" ht="14.4" customHeight="1">
      <c r="A39" s="38"/>
      <c r="B39" s="39"/>
      <c r="C39" s="38"/>
      <c r="D39" s="38"/>
      <c r="E39" s="32" t="s">
        <v>48</v>
      </c>
      <c r="F39" s="135">
        <f>ROUND((SUM(BI124:BI269)),  2)</f>
        <v>0</v>
      </c>
      <c r="G39" s="38"/>
      <c r="H39" s="38"/>
      <c r="I39" s="136">
        <v>0</v>
      </c>
      <c r="J39" s="135">
        <f>0</f>
        <v>0</v>
      </c>
      <c r="K39" s="38"/>
      <c r="L39" s="55"/>
      <c r="S39" s="38"/>
      <c r="T39" s="38"/>
      <c r="U39" s="38"/>
      <c r="V39" s="38"/>
      <c r="W39" s="38"/>
      <c r="X39" s="38"/>
      <c r="Y39" s="38"/>
      <c r="Z39" s="38"/>
      <c r="AA39" s="38"/>
      <c r="AB39" s="38"/>
      <c r="AC39" s="38"/>
      <c r="AD39" s="38"/>
      <c r="AE39" s="38"/>
    </row>
    <row r="40" s="2" customFormat="1" ht="6.96" customHeight="1">
      <c r="A40" s="38"/>
      <c r="B40" s="39"/>
      <c r="C40" s="38"/>
      <c r="D40" s="38"/>
      <c r="E40" s="38"/>
      <c r="F40" s="38"/>
      <c r="G40" s="38"/>
      <c r="H40" s="38"/>
      <c r="I40" s="38"/>
      <c r="J40" s="38"/>
      <c r="K40" s="38"/>
      <c r="L40" s="55"/>
      <c r="S40" s="38"/>
      <c r="T40" s="38"/>
      <c r="U40" s="38"/>
      <c r="V40" s="38"/>
      <c r="W40" s="38"/>
      <c r="X40" s="38"/>
      <c r="Y40" s="38"/>
      <c r="Z40" s="38"/>
      <c r="AA40" s="38"/>
      <c r="AB40" s="38"/>
      <c r="AC40" s="38"/>
      <c r="AD40" s="38"/>
      <c r="AE40" s="38"/>
    </row>
    <row r="41" s="2" customFormat="1" ht="25.44" customHeight="1">
      <c r="A41" s="38"/>
      <c r="B41" s="39"/>
      <c r="C41" s="137"/>
      <c r="D41" s="138" t="s">
        <v>49</v>
      </c>
      <c r="E41" s="81"/>
      <c r="F41" s="81"/>
      <c r="G41" s="139" t="s">
        <v>50</v>
      </c>
      <c r="H41" s="140" t="s">
        <v>51</v>
      </c>
      <c r="I41" s="81"/>
      <c r="J41" s="141">
        <f>SUM(J32:J39)</f>
        <v>0</v>
      </c>
      <c r="K41" s="142"/>
      <c r="L41" s="55"/>
      <c r="S41" s="38"/>
      <c r="T41" s="38"/>
      <c r="U41" s="38"/>
      <c r="V41" s="38"/>
      <c r="W41" s="38"/>
      <c r="X41" s="38"/>
      <c r="Y41" s="38"/>
      <c r="Z41" s="38"/>
      <c r="AA41" s="38"/>
      <c r="AB41" s="38"/>
      <c r="AC41" s="38"/>
      <c r="AD41" s="38"/>
      <c r="AE41" s="38"/>
    </row>
    <row r="42" s="2" customFormat="1" ht="14.4" customHeight="1">
      <c r="A42" s="38"/>
      <c r="B42" s="39"/>
      <c r="C42" s="38"/>
      <c r="D42" s="38"/>
      <c r="E42" s="38"/>
      <c r="F42" s="38"/>
      <c r="G42" s="38"/>
      <c r="H42" s="38"/>
      <c r="I42" s="38"/>
      <c r="J42" s="38"/>
      <c r="K42" s="38"/>
      <c r="L42" s="55"/>
      <c r="S42" s="38"/>
      <c r="T42" s="38"/>
      <c r="U42" s="38"/>
      <c r="V42" s="38"/>
      <c r="W42" s="38"/>
      <c r="X42" s="38"/>
      <c r="Y42" s="38"/>
      <c r="Z42" s="38"/>
      <c r="AA42" s="38"/>
      <c r="AB42" s="38"/>
      <c r="AC42" s="38"/>
      <c r="AD42" s="38"/>
      <c r="AE42" s="38"/>
    </row>
    <row r="43" s="1" customFormat="1" ht="14.4" customHeight="1">
      <c r="B43" s="22"/>
      <c r="L43" s="22"/>
    </row>
    <row r="44" s="1" customFormat="1" ht="14.4" customHeight="1">
      <c r="B44" s="22"/>
      <c r="L44" s="22"/>
    </row>
    <row r="45" s="1" customFormat="1" ht="14.4" customHeight="1">
      <c r="B45" s="22"/>
      <c r="L45" s="22"/>
    </row>
    <row r="46" s="1" customFormat="1" ht="14.4" customHeight="1">
      <c r="B46" s="22"/>
      <c r="L46" s="22"/>
    </row>
    <row r="47" s="1" customFormat="1" ht="14.4" customHeight="1">
      <c r="B47" s="22"/>
      <c r="L47" s="22"/>
    </row>
    <row r="48" s="1" customFormat="1" ht="14.4" customHeight="1">
      <c r="B48" s="22"/>
      <c r="L48" s="22"/>
    </row>
    <row r="49" s="1" customFormat="1" ht="14.4" customHeight="1">
      <c r="B49" s="22"/>
      <c r="L49" s="22"/>
    </row>
    <row r="50" s="2" customFormat="1" ht="14.4" customHeight="1">
      <c r="B50" s="55"/>
      <c r="D50" s="56" t="s">
        <v>52</v>
      </c>
      <c r="E50" s="57"/>
      <c r="F50" s="57"/>
      <c r="G50" s="56" t="s">
        <v>53</v>
      </c>
      <c r="H50" s="57"/>
      <c r="I50" s="57"/>
      <c r="J50" s="57"/>
      <c r="K50" s="57"/>
      <c r="L50" s="55"/>
    </row>
    <row r="51">
      <c r="B51" s="22"/>
      <c r="L51" s="22"/>
    </row>
    <row r="52">
      <c r="B52" s="22"/>
      <c r="L52" s="22"/>
    </row>
    <row r="53">
      <c r="B53" s="22"/>
      <c r="L53" s="22"/>
    </row>
    <row r="54">
      <c r="B54" s="22"/>
      <c r="L54" s="22"/>
    </row>
    <row r="55">
      <c r="B55" s="22"/>
      <c r="L55" s="22"/>
    </row>
    <row r="56">
      <c r="B56" s="22"/>
      <c r="L56" s="22"/>
    </row>
    <row r="57">
      <c r="B57" s="22"/>
      <c r="L57" s="22"/>
    </row>
    <row r="58">
      <c r="B58" s="22"/>
      <c r="L58" s="22"/>
    </row>
    <row r="59">
      <c r="B59" s="22"/>
      <c r="L59" s="22"/>
    </row>
    <row r="60">
      <c r="B60" s="22"/>
      <c r="L60" s="22"/>
    </row>
    <row r="61" s="2" customFormat="1">
      <c r="A61" s="38"/>
      <c r="B61" s="39"/>
      <c r="C61" s="38"/>
      <c r="D61" s="58" t="s">
        <v>54</v>
      </c>
      <c r="E61" s="41"/>
      <c r="F61" s="143" t="s">
        <v>55</v>
      </c>
      <c r="G61" s="58" t="s">
        <v>54</v>
      </c>
      <c r="H61" s="41"/>
      <c r="I61" s="41"/>
      <c r="J61" s="144" t="s">
        <v>55</v>
      </c>
      <c r="K61" s="41"/>
      <c r="L61" s="55"/>
      <c r="S61" s="38"/>
      <c r="T61" s="38"/>
      <c r="U61" s="38"/>
      <c r="V61" s="38"/>
      <c r="W61" s="38"/>
      <c r="X61" s="38"/>
      <c r="Y61" s="38"/>
      <c r="Z61" s="38"/>
      <c r="AA61" s="38"/>
      <c r="AB61" s="38"/>
      <c r="AC61" s="38"/>
      <c r="AD61" s="38"/>
      <c r="AE61" s="38"/>
    </row>
    <row r="62">
      <c r="B62" s="22"/>
      <c r="L62" s="22"/>
    </row>
    <row r="63">
      <c r="B63" s="22"/>
      <c r="L63" s="22"/>
    </row>
    <row r="64">
      <c r="B64" s="22"/>
      <c r="L64" s="22"/>
    </row>
    <row r="65" s="2" customFormat="1">
      <c r="A65" s="38"/>
      <c r="B65" s="39"/>
      <c r="C65" s="38"/>
      <c r="D65" s="56" t="s">
        <v>56</v>
      </c>
      <c r="E65" s="59"/>
      <c r="F65" s="59"/>
      <c r="G65" s="56" t="s">
        <v>57</v>
      </c>
      <c r="H65" s="59"/>
      <c r="I65" s="59"/>
      <c r="J65" s="59"/>
      <c r="K65" s="59"/>
      <c r="L65" s="55"/>
      <c r="S65" s="38"/>
      <c r="T65" s="38"/>
      <c r="U65" s="38"/>
      <c r="V65" s="38"/>
      <c r="W65" s="38"/>
      <c r="X65" s="38"/>
      <c r="Y65" s="38"/>
      <c r="Z65" s="38"/>
      <c r="AA65" s="38"/>
      <c r="AB65" s="38"/>
      <c r="AC65" s="38"/>
      <c r="AD65" s="38"/>
      <c r="AE65" s="38"/>
    </row>
    <row r="66">
      <c r="B66" s="22"/>
      <c r="L66" s="22"/>
    </row>
    <row r="67">
      <c r="B67" s="22"/>
      <c r="L67" s="22"/>
    </row>
    <row r="68">
      <c r="B68" s="22"/>
      <c r="L68" s="22"/>
    </row>
    <row r="69">
      <c r="B69" s="22"/>
      <c r="L69" s="22"/>
    </row>
    <row r="70">
      <c r="B70" s="22"/>
      <c r="L70" s="22"/>
    </row>
    <row r="71">
      <c r="B71" s="22"/>
      <c r="L71" s="22"/>
    </row>
    <row r="72">
      <c r="B72" s="22"/>
      <c r="L72" s="22"/>
    </row>
    <row r="73">
      <c r="B73" s="22"/>
      <c r="L73" s="22"/>
    </row>
    <row r="74">
      <c r="B74" s="22"/>
      <c r="L74" s="22"/>
    </row>
    <row r="75">
      <c r="B75" s="22"/>
      <c r="L75" s="22"/>
    </row>
    <row r="76" s="2" customFormat="1">
      <c r="A76" s="38"/>
      <c r="B76" s="39"/>
      <c r="C76" s="38"/>
      <c r="D76" s="58" t="s">
        <v>54</v>
      </c>
      <c r="E76" s="41"/>
      <c r="F76" s="143" t="s">
        <v>55</v>
      </c>
      <c r="G76" s="58" t="s">
        <v>54</v>
      </c>
      <c r="H76" s="41"/>
      <c r="I76" s="41"/>
      <c r="J76" s="144" t="s">
        <v>55</v>
      </c>
      <c r="K76" s="41"/>
      <c r="L76" s="55"/>
      <c r="S76" s="38"/>
      <c r="T76" s="38"/>
      <c r="U76" s="38"/>
      <c r="V76" s="38"/>
      <c r="W76" s="38"/>
      <c r="X76" s="38"/>
      <c r="Y76" s="38"/>
      <c r="Z76" s="38"/>
      <c r="AA76" s="38"/>
      <c r="AB76" s="38"/>
      <c r="AC76" s="38"/>
      <c r="AD76" s="38"/>
      <c r="AE76" s="38"/>
    </row>
    <row r="77" s="2" customFormat="1" ht="14.4" customHeight="1">
      <c r="A77" s="38"/>
      <c r="B77" s="60"/>
      <c r="C77" s="61"/>
      <c r="D77" s="61"/>
      <c r="E77" s="61"/>
      <c r="F77" s="61"/>
      <c r="G77" s="61"/>
      <c r="H77" s="61"/>
      <c r="I77" s="61"/>
      <c r="J77" s="61"/>
      <c r="K77" s="61"/>
      <c r="L77" s="55"/>
      <c r="S77" s="38"/>
      <c r="T77" s="38"/>
      <c r="U77" s="38"/>
      <c r="V77" s="38"/>
      <c r="W77" s="38"/>
      <c r="X77" s="38"/>
      <c r="Y77" s="38"/>
      <c r="Z77" s="38"/>
      <c r="AA77" s="38"/>
      <c r="AB77" s="38"/>
      <c r="AC77" s="38"/>
      <c r="AD77" s="38"/>
      <c r="AE77" s="38"/>
    </row>
    <row r="81" s="2" customFormat="1" ht="6.96" customHeight="1">
      <c r="A81" s="38"/>
      <c r="B81" s="62"/>
      <c r="C81" s="63"/>
      <c r="D81" s="63"/>
      <c r="E81" s="63"/>
      <c r="F81" s="63"/>
      <c r="G81" s="63"/>
      <c r="H81" s="63"/>
      <c r="I81" s="63"/>
      <c r="J81" s="63"/>
      <c r="K81" s="63"/>
      <c r="L81" s="55"/>
      <c r="S81" s="38"/>
      <c r="T81" s="38"/>
      <c r="U81" s="38"/>
      <c r="V81" s="38"/>
      <c r="W81" s="38"/>
      <c r="X81" s="38"/>
      <c r="Y81" s="38"/>
      <c r="Z81" s="38"/>
      <c r="AA81" s="38"/>
      <c r="AB81" s="38"/>
      <c r="AC81" s="38"/>
      <c r="AD81" s="38"/>
      <c r="AE81" s="38"/>
    </row>
    <row r="82" s="2" customFormat="1" ht="24.96" customHeight="1">
      <c r="A82" s="38"/>
      <c r="B82" s="39"/>
      <c r="C82" s="23" t="s">
        <v>176</v>
      </c>
      <c r="D82" s="38"/>
      <c r="E82" s="38"/>
      <c r="F82" s="38"/>
      <c r="G82" s="38"/>
      <c r="H82" s="38"/>
      <c r="I82" s="38"/>
      <c r="J82" s="38"/>
      <c r="K82" s="38"/>
      <c r="L82" s="55"/>
      <c r="S82" s="38"/>
      <c r="T82" s="38"/>
      <c r="U82" s="38"/>
      <c r="V82" s="38"/>
      <c r="W82" s="38"/>
      <c r="X82" s="38"/>
      <c r="Y82" s="38"/>
      <c r="Z82" s="38"/>
      <c r="AA82" s="38"/>
      <c r="AB82" s="38"/>
      <c r="AC82" s="38"/>
      <c r="AD82" s="38"/>
      <c r="AE82" s="38"/>
    </row>
    <row r="83" s="2" customFormat="1" ht="6.96" customHeight="1">
      <c r="A83" s="38"/>
      <c r="B83" s="39"/>
      <c r="C83" s="38"/>
      <c r="D83" s="38"/>
      <c r="E83" s="38"/>
      <c r="F83" s="38"/>
      <c r="G83" s="38"/>
      <c r="H83" s="38"/>
      <c r="I83" s="38"/>
      <c r="J83" s="38"/>
      <c r="K83" s="38"/>
      <c r="L83" s="55"/>
      <c r="S83" s="38"/>
      <c r="T83" s="38"/>
      <c r="U83" s="38"/>
      <c r="V83" s="38"/>
      <c r="W83" s="38"/>
      <c r="X83" s="38"/>
      <c r="Y83" s="38"/>
      <c r="Z83" s="38"/>
      <c r="AA83" s="38"/>
      <c r="AB83" s="38"/>
      <c r="AC83" s="38"/>
      <c r="AD83" s="38"/>
      <c r="AE83" s="38"/>
    </row>
    <row r="84" s="2" customFormat="1" ht="12" customHeight="1">
      <c r="A84" s="38"/>
      <c r="B84" s="39"/>
      <c r="C84" s="32" t="s">
        <v>15</v>
      </c>
      <c r="D84" s="38"/>
      <c r="E84" s="38"/>
      <c r="F84" s="38"/>
      <c r="G84" s="38"/>
      <c r="H84" s="38"/>
      <c r="I84" s="38"/>
      <c r="J84" s="38"/>
      <c r="K84" s="38"/>
      <c r="L84" s="55"/>
      <c r="S84" s="38"/>
      <c r="T84" s="38"/>
      <c r="U84" s="38"/>
      <c r="V84" s="38"/>
      <c r="W84" s="38"/>
      <c r="X84" s="38"/>
      <c r="Y84" s="38"/>
      <c r="Z84" s="38"/>
      <c r="AA84" s="38"/>
      <c r="AB84" s="38"/>
      <c r="AC84" s="38"/>
      <c r="AD84" s="38"/>
      <c r="AE84" s="38"/>
    </row>
    <row r="85" s="2" customFormat="1" ht="16.5" customHeight="1">
      <c r="A85" s="38"/>
      <c r="B85" s="39"/>
      <c r="C85" s="38"/>
      <c r="D85" s="38"/>
      <c r="E85" s="129" t="str">
        <f>E7</f>
        <v>SN Žireč</v>
      </c>
      <c r="F85" s="32"/>
      <c r="G85" s="32"/>
      <c r="H85" s="32"/>
      <c r="I85" s="38"/>
      <c r="J85" s="38"/>
      <c r="K85" s="38"/>
      <c r="L85" s="55"/>
      <c r="S85" s="38"/>
      <c r="T85" s="38"/>
      <c r="U85" s="38"/>
      <c r="V85" s="38"/>
      <c r="W85" s="38"/>
      <c r="X85" s="38"/>
      <c r="Y85" s="38"/>
      <c r="Z85" s="38"/>
      <c r="AA85" s="38"/>
      <c r="AB85" s="38"/>
      <c r="AC85" s="38"/>
      <c r="AD85" s="38"/>
      <c r="AE85" s="38"/>
    </row>
    <row r="86" s="1" customFormat="1" ht="12" customHeight="1">
      <c r="B86" s="22"/>
      <c r="C86" s="32" t="s">
        <v>171</v>
      </c>
      <c r="L86" s="22"/>
    </row>
    <row r="87" s="2" customFormat="1" ht="16.5" customHeight="1">
      <c r="A87" s="38"/>
      <c r="B87" s="39"/>
      <c r="C87" s="38"/>
      <c r="D87" s="38"/>
      <c r="E87" s="129" t="s">
        <v>1395</v>
      </c>
      <c r="F87" s="38"/>
      <c r="G87" s="38"/>
      <c r="H87" s="38"/>
      <c r="I87" s="38"/>
      <c r="J87" s="38"/>
      <c r="K87" s="38"/>
      <c r="L87" s="55"/>
      <c r="S87" s="38"/>
      <c r="T87" s="38"/>
      <c r="U87" s="38"/>
      <c r="V87" s="38"/>
      <c r="W87" s="38"/>
      <c r="X87" s="38"/>
      <c r="Y87" s="38"/>
      <c r="Z87" s="38"/>
      <c r="AA87" s="38"/>
      <c r="AB87" s="38"/>
      <c r="AC87" s="38"/>
      <c r="AD87" s="38"/>
      <c r="AE87" s="38"/>
    </row>
    <row r="88" s="2" customFormat="1" ht="12" customHeight="1">
      <c r="A88" s="38"/>
      <c r="B88" s="39"/>
      <c r="C88" s="32" t="s">
        <v>173</v>
      </c>
      <c r="D88" s="38"/>
      <c r="E88" s="38"/>
      <c r="F88" s="38"/>
      <c r="G88" s="38"/>
      <c r="H88" s="38"/>
      <c r="I88" s="38"/>
      <c r="J88" s="38"/>
      <c r="K88" s="38"/>
      <c r="L88" s="55"/>
      <c r="S88" s="38"/>
      <c r="T88" s="38"/>
      <c r="U88" s="38"/>
      <c r="V88" s="38"/>
      <c r="W88" s="38"/>
      <c r="X88" s="38"/>
      <c r="Y88" s="38"/>
      <c r="Z88" s="38"/>
      <c r="AA88" s="38"/>
      <c r="AB88" s="38"/>
      <c r="AC88" s="38"/>
      <c r="AD88" s="38"/>
      <c r="AE88" s="38"/>
    </row>
    <row r="89" s="2" customFormat="1" ht="16.5" customHeight="1">
      <c r="A89" s="38"/>
      <c r="B89" s="39"/>
      <c r="C89" s="38"/>
      <c r="D89" s="38"/>
      <c r="E89" s="67" t="str">
        <f>E11</f>
        <v>SO 06.3 - Náhradní výsadba na pozemcích Povodí Labe</v>
      </c>
      <c r="F89" s="38"/>
      <c r="G89" s="38"/>
      <c r="H89" s="38"/>
      <c r="I89" s="38"/>
      <c r="J89" s="38"/>
      <c r="K89" s="38"/>
      <c r="L89" s="55"/>
      <c r="S89" s="38"/>
      <c r="T89" s="38"/>
      <c r="U89" s="38"/>
      <c r="V89" s="38"/>
      <c r="W89" s="38"/>
      <c r="X89" s="38"/>
      <c r="Y89" s="38"/>
      <c r="Z89" s="38"/>
      <c r="AA89" s="38"/>
      <c r="AB89" s="38"/>
      <c r="AC89" s="38"/>
      <c r="AD89" s="38"/>
      <c r="AE89" s="38"/>
    </row>
    <row r="90" s="2" customFormat="1" ht="6.96" customHeight="1">
      <c r="A90" s="38"/>
      <c r="B90" s="39"/>
      <c r="C90" s="38"/>
      <c r="D90" s="38"/>
      <c r="E90" s="38"/>
      <c r="F90" s="38"/>
      <c r="G90" s="38"/>
      <c r="H90" s="38"/>
      <c r="I90" s="38"/>
      <c r="J90" s="38"/>
      <c r="K90" s="38"/>
      <c r="L90" s="55"/>
      <c r="S90" s="38"/>
      <c r="T90" s="38"/>
      <c r="U90" s="38"/>
      <c r="V90" s="38"/>
      <c r="W90" s="38"/>
      <c r="X90" s="38"/>
      <c r="Y90" s="38"/>
      <c r="Z90" s="38"/>
      <c r="AA90" s="38"/>
      <c r="AB90" s="38"/>
      <c r="AC90" s="38"/>
      <c r="AD90" s="38"/>
      <c r="AE90" s="38"/>
    </row>
    <row r="91" s="2" customFormat="1" ht="12" customHeight="1">
      <c r="A91" s="38"/>
      <c r="B91" s="39"/>
      <c r="C91" s="32" t="s">
        <v>19</v>
      </c>
      <c r="D91" s="38"/>
      <c r="E91" s="38"/>
      <c r="F91" s="27" t="str">
        <f>F14</f>
        <v xml:space="preserve"> </v>
      </c>
      <c r="G91" s="38"/>
      <c r="H91" s="38"/>
      <c r="I91" s="32" t="s">
        <v>21</v>
      </c>
      <c r="J91" s="69" t="str">
        <f>IF(J14="","",J14)</f>
        <v>17. 12. 2018</v>
      </c>
      <c r="K91" s="38"/>
      <c r="L91" s="55"/>
      <c r="S91" s="38"/>
      <c r="T91" s="38"/>
      <c r="U91" s="38"/>
      <c r="V91" s="38"/>
      <c r="W91" s="38"/>
      <c r="X91" s="38"/>
      <c r="Y91" s="38"/>
      <c r="Z91" s="38"/>
      <c r="AA91" s="38"/>
      <c r="AB91" s="38"/>
      <c r="AC91" s="38"/>
      <c r="AD91" s="38"/>
      <c r="AE91" s="38"/>
    </row>
    <row r="92" s="2" customFormat="1" ht="6.96" customHeight="1">
      <c r="A92" s="38"/>
      <c r="B92" s="39"/>
      <c r="C92" s="38"/>
      <c r="D92" s="38"/>
      <c r="E92" s="38"/>
      <c r="F92" s="38"/>
      <c r="G92" s="38"/>
      <c r="H92" s="38"/>
      <c r="I92" s="38"/>
      <c r="J92" s="38"/>
      <c r="K92" s="38"/>
      <c r="L92" s="55"/>
      <c r="S92" s="38"/>
      <c r="T92" s="38"/>
      <c r="U92" s="38"/>
      <c r="V92" s="38"/>
      <c r="W92" s="38"/>
      <c r="X92" s="38"/>
      <c r="Y92" s="38"/>
      <c r="Z92" s="38"/>
      <c r="AA92" s="38"/>
      <c r="AB92" s="38"/>
      <c r="AC92" s="38"/>
      <c r="AD92" s="38"/>
      <c r="AE92" s="38"/>
    </row>
    <row r="93" s="2" customFormat="1" ht="25.65" customHeight="1">
      <c r="A93" s="38"/>
      <c r="B93" s="39"/>
      <c r="C93" s="32" t="s">
        <v>23</v>
      </c>
      <c r="D93" s="38"/>
      <c r="E93" s="38"/>
      <c r="F93" s="27" t="str">
        <f>E17</f>
        <v>Povodí Labe, státní podnik</v>
      </c>
      <c r="G93" s="38"/>
      <c r="H93" s="38"/>
      <c r="I93" s="32" t="s">
        <v>31</v>
      </c>
      <c r="J93" s="36" t="str">
        <f>E23</f>
        <v>Sweco Hydroprojekt a.s.</v>
      </c>
      <c r="K93" s="38"/>
      <c r="L93" s="55"/>
      <c r="S93" s="38"/>
      <c r="T93" s="38"/>
      <c r="U93" s="38"/>
      <c r="V93" s="38"/>
      <c r="W93" s="38"/>
      <c r="X93" s="38"/>
      <c r="Y93" s="38"/>
      <c r="Z93" s="38"/>
      <c r="AA93" s="38"/>
      <c r="AB93" s="38"/>
      <c r="AC93" s="38"/>
      <c r="AD93" s="38"/>
      <c r="AE93" s="38"/>
    </row>
    <row r="94" s="2" customFormat="1" ht="15.15" customHeight="1">
      <c r="A94" s="38"/>
      <c r="B94" s="39"/>
      <c r="C94" s="32" t="s">
        <v>29</v>
      </c>
      <c r="D94" s="38"/>
      <c r="E94" s="38"/>
      <c r="F94" s="27" t="str">
        <f>IF(E20="","",E20)</f>
        <v>Vyplň údaj</v>
      </c>
      <c r="G94" s="38"/>
      <c r="H94" s="38"/>
      <c r="I94" s="32" t="s">
        <v>36</v>
      </c>
      <c r="J94" s="36" t="str">
        <f>E26</f>
        <v xml:space="preserve"> </v>
      </c>
      <c r="K94" s="38"/>
      <c r="L94" s="55"/>
      <c r="S94" s="38"/>
      <c r="T94" s="38"/>
      <c r="U94" s="38"/>
      <c r="V94" s="38"/>
      <c r="W94" s="38"/>
      <c r="X94" s="38"/>
      <c r="Y94" s="38"/>
      <c r="Z94" s="38"/>
      <c r="AA94" s="38"/>
      <c r="AB94" s="38"/>
      <c r="AC94" s="38"/>
      <c r="AD94" s="38"/>
      <c r="AE94" s="38"/>
    </row>
    <row r="95" s="2" customFormat="1" ht="10.32" customHeight="1">
      <c r="A95" s="38"/>
      <c r="B95" s="39"/>
      <c r="C95" s="38"/>
      <c r="D95" s="38"/>
      <c r="E95" s="38"/>
      <c r="F95" s="38"/>
      <c r="G95" s="38"/>
      <c r="H95" s="38"/>
      <c r="I95" s="38"/>
      <c r="J95" s="38"/>
      <c r="K95" s="38"/>
      <c r="L95" s="55"/>
      <c r="S95" s="38"/>
      <c r="T95" s="38"/>
      <c r="U95" s="38"/>
      <c r="V95" s="38"/>
      <c r="W95" s="38"/>
      <c r="X95" s="38"/>
      <c r="Y95" s="38"/>
      <c r="Z95" s="38"/>
      <c r="AA95" s="38"/>
      <c r="AB95" s="38"/>
      <c r="AC95" s="38"/>
      <c r="AD95" s="38"/>
      <c r="AE95" s="38"/>
    </row>
    <row r="96" s="2" customFormat="1" ht="29.28" customHeight="1">
      <c r="A96" s="38"/>
      <c r="B96" s="39"/>
      <c r="C96" s="145" t="s">
        <v>177</v>
      </c>
      <c r="D96" s="137"/>
      <c r="E96" s="137"/>
      <c r="F96" s="137"/>
      <c r="G96" s="137"/>
      <c r="H96" s="137"/>
      <c r="I96" s="137"/>
      <c r="J96" s="146" t="s">
        <v>178</v>
      </c>
      <c r="K96" s="137"/>
      <c r="L96" s="55"/>
      <c r="S96" s="38"/>
      <c r="T96" s="38"/>
      <c r="U96" s="38"/>
      <c r="V96" s="38"/>
      <c r="W96" s="38"/>
      <c r="X96" s="38"/>
      <c r="Y96" s="38"/>
      <c r="Z96" s="38"/>
      <c r="AA96" s="38"/>
      <c r="AB96" s="38"/>
      <c r="AC96" s="38"/>
      <c r="AD96" s="38"/>
      <c r="AE96" s="38"/>
    </row>
    <row r="97" s="2" customFormat="1" ht="10.32" customHeight="1">
      <c r="A97" s="38"/>
      <c r="B97" s="39"/>
      <c r="C97" s="38"/>
      <c r="D97" s="38"/>
      <c r="E97" s="38"/>
      <c r="F97" s="38"/>
      <c r="G97" s="38"/>
      <c r="H97" s="38"/>
      <c r="I97" s="38"/>
      <c r="J97" s="38"/>
      <c r="K97" s="38"/>
      <c r="L97" s="55"/>
      <c r="S97" s="38"/>
      <c r="T97" s="38"/>
      <c r="U97" s="38"/>
      <c r="V97" s="38"/>
      <c r="W97" s="38"/>
      <c r="X97" s="38"/>
      <c r="Y97" s="38"/>
      <c r="Z97" s="38"/>
      <c r="AA97" s="38"/>
      <c r="AB97" s="38"/>
      <c r="AC97" s="38"/>
      <c r="AD97" s="38"/>
      <c r="AE97" s="38"/>
    </row>
    <row r="98" s="2" customFormat="1" ht="22.8" customHeight="1">
      <c r="A98" s="38"/>
      <c r="B98" s="39"/>
      <c r="C98" s="147" t="s">
        <v>179</v>
      </c>
      <c r="D98" s="38"/>
      <c r="E98" s="38"/>
      <c r="F98" s="38"/>
      <c r="G98" s="38"/>
      <c r="H98" s="38"/>
      <c r="I98" s="38"/>
      <c r="J98" s="96">
        <f>J124</f>
        <v>0</v>
      </c>
      <c r="K98" s="38"/>
      <c r="L98" s="55"/>
      <c r="S98" s="38"/>
      <c r="T98" s="38"/>
      <c r="U98" s="38"/>
      <c r="V98" s="38"/>
      <c r="W98" s="38"/>
      <c r="X98" s="38"/>
      <c r="Y98" s="38"/>
      <c r="Z98" s="38"/>
      <c r="AA98" s="38"/>
      <c r="AB98" s="38"/>
      <c r="AC98" s="38"/>
      <c r="AD98" s="38"/>
      <c r="AE98" s="38"/>
      <c r="AU98" s="19" t="s">
        <v>180</v>
      </c>
    </row>
    <row r="99" s="9" customFormat="1" ht="24.96" customHeight="1">
      <c r="A99" s="9"/>
      <c r="B99" s="148"/>
      <c r="C99" s="9"/>
      <c r="D99" s="149" t="s">
        <v>181</v>
      </c>
      <c r="E99" s="150"/>
      <c r="F99" s="150"/>
      <c r="G99" s="150"/>
      <c r="H99" s="150"/>
      <c r="I99" s="150"/>
      <c r="J99" s="151">
        <f>J125</f>
        <v>0</v>
      </c>
      <c r="K99" s="9"/>
      <c r="L99" s="148"/>
      <c r="S99" s="9"/>
      <c r="T99" s="9"/>
      <c r="U99" s="9"/>
      <c r="V99" s="9"/>
      <c r="W99" s="9"/>
      <c r="X99" s="9"/>
      <c r="Y99" s="9"/>
      <c r="Z99" s="9"/>
      <c r="AA99" s="9"/>
      <c r="AB99" s="9"/>
      <c r="AC99" s="9"/>
      <c r="AD99" s="9"/>
      <c r="AE99" s="9"/>
    </row>
    <row r="100" s="10" customFormat="1" ht="19.92" customHeight="1">
      <c r="A100" s="10"/>
      <c r="B100" s="152"/>
      <c r="C100" s="10"/>
      <c r="D100" s="153" t="s">
        <v>1467</v>
      </c>
      <c r="E100" s="154"/>
      <c r="F100" s="154"/>
      <c r="G100" s="154"/>
      <c r="H100" s="154"/>
      <c r="I100" s="154"/>
      <c r="J100" s="155">
        <f>J126</f>
        <v>0</v>
      </c>
      <c r="K100" s="10"/>
      <c r="L100" s="152"/>
      <c r="S100" s="10"/>
      <c r="T100" s="10"/>
      <c r="U100" s="10"/>
      <c r="V100" s="10"/>
      <c r="W100" s="10"/>
      <c r="X100" s="10"/>
      <c r="Y100" s="10"/>
      <c r="Z100" s="10"/>
      <c r="AA100" s="10"/>
      <c r="AB100" s="10"/>
      <c r="AC100" s="10"/>
      <c r="AD100" s="10"/>
      <c r="AE100" s="10"/>
    </row>
    <row r="101" s="10" customFormat="1" ht="19.92" customHeight="1">
      <c r="A101" s="10"/>
      <c r="B101" s="152"/>
      <c r="C101" s="10"/>
      <c r="D101" s="153" t="s">
        <v>1468</v>
      </c>
      <c r="E101" s="154"/>
      <c r="F101" s="154"/>
      <c r="G101" s="154"/>
      <c r="H101" s="154"/>
      <c r="I101" s="154"/>
      <c r="J101" s="155">
        <f>J178</f>
        <v>0</v>
      </c>
      <c r="K101" s="10"/>
      <c r="L101" s="152"/>
      <c r="S101" s="10"/>
      <c r="T101" s="10"/>
      <c r="U101" s="10"/>
      <c r="V101" s="10"/>
      <c r="W101" s="10"/>
      <c r="X101" s="10"/>
      <c r="Y101" s="10"/>
      <c r="Z101" s="10"/>
      <c r="AA101" s="10"/>
      <c r="AB101" s="10"/>
      <c r="AC101" s="10"/>
      <c r="AD101" s="10"/>
      <c r="AE101" s="10"/>
    </row>
    <row r="102" s="10" customFormat="1" ht="19.92" customHeight="1">
      <c r="A102" s="10"/>
      <c r="B102" s="152"/>
      <c r="C102" s="10"/>
      <c r="D102" s="153" t="s">
        <v>1469</v>
      </c>
      <c r="E102" s="154"/>
      <c r="F102" s="154"/>
      <c r="G102" s="154"/>
      <c r="H102" s="154"/>
      <c r="I102" s="154"/>
      <c r="J102" s="155">
        <f>J227</f>
        <v>0</v>
      </c>
      <c r="K102" s="10"/>
      <c r="L102" s="152"/>
      <c r="S102" s="10"/>
      <c r="T102" s="10"/>
      <c r="U102" s="10"/>
      <c r="V102" s="10"/>
      <c r="W102" s="10"/>
      <c r="X102" s="10"/>
      <c r="Y102" s="10"/>
      <c r="Z102" s="10"/>
      <c r="AA102" s="10"/>
      <c r="AB102" s="10"/>
      <c r="AC102" s="10"/>
      <c r="AD102" s="10"/>
      <c r="AE102" s="10"/>
    </row>
    <row r="103" s="2" customFormat="1" ht="21.84" customHeight="1">
      <c r="A103" s="38"/>
      <c r="B103" s="39"/>
      <c r="C103" s="38"/>
      <c r="D103" s="38"/>
      <c r="E103" s="38"/>
      <c r="F103" s="38"/>
      <c r="G103" s="38"/>
      <c r="H103" s="38"/>
      <c r="I103" s="38"/>
      <c r="J103" s="38"/>
      <c r="K103" s="38"/>
      <c r="L103" s="55"/>
      <c r="S103" s="38"/>
      <c r="T103" s="38"/>
      <c r="U103" s="38"/>
      <c r="V103" s="38"/>
      <c r="W103" s="38"/>
      <c r="X103" s="38"/>
      <c r="Y103" s="38"/>
      <c r="Z103" s="38"/>
      <c r="AA103" s="38"/>
      <c r="AB103" s="38"/>
      <c r="AC103" s="38"/>
      <c r="AD103" s="38"/>
      <c r="AE103" s="38"/>
    </row>
    <row r="104" s="2" customFormat="1" ht="6.96" customHeight="1">
      <c r="A104" s="38"/>
      <c r="B104" s="60"/>
      <c r="C104" s="61"/>
      <c r="D104" s="61"/>
      <c r="E104" s="61"/>
      <c r="F104" s="61"/>
      <c r="G104" s="61"/>
      <c r="H104" s="61"/>
      <c r="I104" s="61"/>
      <c r="J104" s="61"/>
      <c r="K104" s="61"/>
      <c r="L104" s="55"/>
      <c r="S104" s="38"/>
      <c r="T104" s="38"/>
      <c r="U104" s="38"/>
      <c r="V104" s="38"/>
      <c r="W104" s="38"/>
      <c r="X104" s="38"/>
      <c r="Y104" s="38"/>
      <c r="Z104" s="38"/>
      <c r="AA104" s="38"/>
      <c r="AB104" s="38"/>
      <c r="AC104" s="38"/>
      <c r="AD104" s="38"/>
      <c r="AE104" s="38"/>
    </row>
    <row r="108" s="2" customFormat="1" ht="6.96" customHeight="1">
      <c r="A108" s="38"/>
      <c r="B108" s="62"/>
      <c r="C108" s="63"/>
      <c r="D108" s="63"/>
      <c r="E108" s="63"/>
      <c r="F108" s="63"/>
      <c r="G108" s="63"/>
      <c r="H108" s="63"/>
      <c r="I108" s="63"/>
      <c r="J108" s="63"/>
      <c r="K108" s="63"/>
      <c r="L108" s="55"/>
      <c r="S108" s="38"/>
      <c r="T108" s="38"/>
      <c r="U108" s="38"/>
      <c r="V108" s="38"/>
      <c r="W108" s="38"/>
      <c r="X108" s="38"/>
      <c r="Y108" s="38"/>
      <c r="Z108" s="38"/>
      <c r="AA108" s="38"/>
      <c r="AB108" s="38"/>
      <c r="AC108" s="38"/>
      <c r="AD108" s="38"/>
      <c r="AE108" s="38"/>
    </row>
    <row r="109" s="2" customFormat="1" ht="24.96" customHeight="1">
      <c r="A109" s="38"/>
      <c r="B109" s="39"/>
      <c r="C109" s="23" t="s">
        <v>190</v>
      </c>
      <c r="D109" s="38"/>
      <c r="E109" s="38"/>
      <c r="F109" s="38"/>
      <c r="G109" s="38"/>
      <c r="H109" s="38"/>
      <c r="I109" s="38"/>
      <c r="J109" s="38"/>
      <c r="K109" s="38"/>
      <c r="L109" s="55"/>
      <c r="S109" s="38"/>
      <c r="T109" s="38"/>
      <c r="U109" s="38"/>
      <c r="V109" s="38"/>
      <c r="W109" s="38"/>
      <c r="X109" s="38"/>
      <c r="Y109" s="38"/>
      <c r="Z109" s="38"/>
      <c r="AA109" s="38"/>
      <c r="AB109" s="38"/>
      <c r="AC109" s="38"/>
      <c r="AD109" s="38"/>
      <c r="AE109" s="38"/>
    </row>
    <row r="110" s="2" customFormat="1" ht="6.96" customHeight="1">
      <c r="A110" s="38"/>
      <c r="B110" s="39"/>
      <c r="C110" s="38"/>
      <c r="D110" s="38"/>
      <c r="E110" s="38"/>
      <c r="F110" s="38"/>
      <c r="G110" s="38"/>
      <c r="H110" s="38"/>
      <c r="I110" s="38"/>
      <c r="J110" s="38"/>
      <c r="K110" s="38"/>
      <c r="L110" s="55"/>
      <c r="S110" s="38"/>
      <c r="T110" s="38"/>
      <c r="U110" s="38"/>
      <c r="V110" s="38"/>
      <c r="W110" s="38"/>
      <c r="X110" s="38"/>
      <c r="Y110" s="38"/>
      <c r="Z110" s="38"/>
      <c r="AA110" s="38"/>
      <c r="AB110" s="38"/>
      <c r="AC110" s="38"/>
      <c r="AD110" s="38"/>
      <c r="AE110" s="38"/>
    </row>
    <row r="111" s="2" customFormat="1" ht="12" customHeight="1">
      <c r="A111" s="38"/>
      <c r="B111" s="39"/>
      <c r="C111" s="32" t="s">
        <v>15</v>
      </c>
      <c r="D111" s="38"/>
      <c r="E111" s="38"/>
      <c r="F111" s="38"/>
      <c r="G111" s="38"/>
      <c r="H111" s="38"/>
      <c r="I111" s="38"/>
      <c r="J111" s="38"/>
      <c r="K111" s="38"/>
      <c r="L111" s="55"/>
      <c r="S111" s="38"/>
      <c r="T111" s="38"/>
      <c r="U111" s="38"/>
      <c r="V111" s="38"/>
      <c r="W111" s="38"/>
      <c r="X111" s="38"/>
      <c r="Y111" s="38"/>
      <c r="Z111" s="38"/>
      <c r="AA111" s="38"/>
      <c r="AB111" s="38"/>
      <c r="AC111" s="38"/>
      <c r="AD111" s="38"/>
      <c r="AE111" s="38"/>
    </row>
    <row r="112" s="2" customFormat="1" ht="16.5" customHeight="1">
      <c r="A112" s="38"/>
      <c r="B112" s="39"/>
      <c r="C112" s="38"/>
      <c r="D112" s="38"/>
      <c r="E112" s="129" t="str">
        <f>E7</f>
        <v>SN Žireč</v>
      </c>
      <c r="F112" s="32"/>
      <c r="G112" s="32"/>
      <c r="H112" s="32"/>
      <c r="I112" s="38"/>
      <c r="J112" s="38"/>
      <c r="K112" s="38"/>
      <c r="L112" s="55"/>
      <c r="S112" s="38"/>
      <c r="T112" s="38"/>
      <c r="U112" s="38"/>
      <c r="V112" s="38"/>
      <c r="W112" s="38"/>
      <c r="X112" s="38"/>
      <c r="Y112" s="38"/>
      <c r="Z112" s="38"/>
      <c r="AA112" s="38"/>
      <c r="AB112" s="38"/>
      <c r="AC112" s="38"/>
      <c r="AD112" s="38"/>
      <c r="AE112" s="38"/>
    </row>
    <row r="113" s="1" customFormat="1" ht="12" customHeight="1">
      <c r="B113" s="22"/>
      <c r="C113" s="32" t="s">
        <v>171</v>
      </c>
      <c r="L113" s="22"/>
    </row>
    <row r="114" s="2" customFormat="1" ht="16.5" customHeight="1">
      <c r="A114" s="38"/>
      <c r="B114" s="39"/>
      <c r="C114" s="38"/>
      <c r="D114" s="38"/>
      <c r="E114" s="129" t="s">
        <v>1395</v>
      </c>
      <c r="F114" s="38"/>
      <c r="G114" s="38"/>
      <c r="H114" s="38"/>
      <c r="I114" s="38"/>
      <c r="J114" s="38"/>
      <c r="K114" s="38"/>
      <c r="L114" s="55"/>
      <c r="S114" s="38"/>
      <c r="T114" s="38"/>
      <c r="U114" s="38"/>
      <c r="V114" s="38"/>
      <c r="W114" s="38"/>
      <c r="X114" s="38"/>
      <c r="Y114" s="38"/>
      <c r="Z114" s="38"/>
      <c r="AA114" s="38"/>
      <c r="AB114" s="38"/>
      <c r="AC114" s="38"/>
      <c r="AD114" s="38"/>
      <c r="AE114" s="38"/>
    </row>
    <row r="115" s="2" customFormat="1" ht="12" customHeight="1">
      <c r="A115" s="38"/>
      <c r="B115" s="39"/>
      <c r="C115" s="32" t="s">
        <v>173</v>
      </c>
      <c r="D115" s="38"/>
      <c r="E115" s="38"/>
      <c r="F115" s="38"/>
      <c r="G115" s="38"/>
      <c r="H115" s="38"/>
      <c r="I115" s="38"/>
      <c r="J115" s="38"/>
      <c r="K115" s="38"/>
      <c r="L115" s="55"/>
      <c r="S115" s="38"/>
      <c r="T115" s="38"/>
      <c r="U115" s="38"/>
      <c r="V115" s="38"/>
      <c r="W115" s="38"/>
      <c r="X115" s="38"/>
      <c r="Y115" s="38"/>
      <c r="Z115" s="38"/>
      <c r="AA115" s="38"/>
      <c r="AB115" s="38"/>
      <c r="AC115" s="38"/>
      <c r="AD115" s="38"/>
      <c r="AE115" s="38"/>
    </row>
    <row r="116" s="2" customFormat="1" ht="16.5" customHeight="1">
      <c r="A116" s="38"/>
      <c r="B116" s="39"/>
      <c r="C116" s="38"/>
      <c r="D116" s="38"/>
      <c r="E116" s="67" t="str">
        <f>E11</f>
        <v>SO 06.3 - Náhradní výsadba na pozemcích Povodí Labe</v>
      </c>
      <c r="F116" s="38"/>
      <c r="G116" s="38"/>
      <c r="H116" s="38"/>
      <c r="I116" s="38"/>
      <c r="J116" s="38"/>
      <c r="K116" s="38"/>
      <c r="L116" s="55"/>
      <c r="S116" s="38"/>
      <c r="T116" s="38"/>
      <c r="U116" s="38"/>
      <c r="V116" s="38"/>
      <c r="W116" s="38"/>
      <c r="X116" s="38"/>
      <c r="Y116" s="38"/>
      <c r="Z116" s="38"/>
      <c r="AA116" s="38"/>
      <c r="AB116" s="38"/>
      <c r="AC116" s="38"/>
      <c r="AD116" s="38"/>
      <c r="AE116" s="38"/>
    </row>
    <row r="117" s="2" customFormat="1" ht="6.96" customHeight="1">
      <c r="A117" s="38"/>
      <c r="B117" s="39"/>
      <c r="C117" s="38"/>
      <c r="D117" s="38"/>
      <c r="E117" s="38"/>
      <c r="F117" s="38"/>
      <c r="G117" s="38"/>
      <c r="H117" s="38"/>
      <c r="I117" s="38"/>
      <c r="J117" s="38"/>
      <c r="K117" s="38"/>
      <c r="L117" s="55"/>
      <c r="S117" s="38"/>
      <c r="T117" s="38"/>
      <c r="U117" s="38"/>
      <c r="V117" s="38"/>
      <c r="W117" s="38"/>
      <c r="X117" s="38"/>
      <c r="Y117" s="38"/>
      <c r="Z117" s="38"/>
      <c r="AA117" s="38"/>
      <c r="AB117" s="38"/>
      <c r="AC117" s="38"/>
      <c r="AD117" s="38"/>
      <c r="AE117" s="38"/>
    </row>
    <row r="118" s="2" customFormat="1" ht="12" customHeight="1">
      <c r="A118" s="38"/>
      <c r="B118" s="39"/>
      <c r="C118" s="32" t="s">
        <v>19</v>
      </c>
      <c r="D118" s="38"/>
      <c r="E118" s="38"/>
      <c r="F118" s="27" t="str">
        <f>F14</f>
        <v xml:space="preserve"> </v>
      </c>
      <c r="G118" s="38"/>
      <c r="H118" s="38"/>
      <c r="I118" s="32" t="s">
        <v>21</v>
      </c>
      <c r="J118" s="69" t="str">
        <f>IF(J14="","",J14)</f>
        <v>17. 12. 2018</v>
      </c>
      <c r="K118" s="38"/>
      <c r="L118" s="55"/>
      <c r="S118" s="38"/>
      <c r="T118" s="38"/>
      <c r="U118" s="38"/>
      <c r="V118" s="38"/>
      <c r="W118" s="38"/>
      <c r="X118" s="38"/>
      <c r="Y118" s="38"/>
      <c r="Z118" s="38"/>
      <c r="AA118" s="38"/>
      <c r="AB118" s="38"/>
      <c r="AC118" s="38"/>
      <c r="AD118" s="38"/>
      <c r="AE118" s="38"/>
    </row>
    <row r="119" s="2" customFormat="1" ht="6.96" customHeight="1">
      <c r="A119" s="38"/>
      <c r="B119" s="39"/>
      <c r="C119" s="38"/>
      <c r="D119" s="38"/>
      <c r="E119" s="38"/>
      <c r="F119" s="38"/>
      <c r="G119" s="38"/>
      <c r="H119" s="38"/>
      <c r="I119" s="38"/>
      <c r="J119" s="38"/>
      <c r="K119" s="38"/>
      <c r="L119" s="55"/>
      <c r="S119" s="38"/>
      <c r="T119" s="38"/>
      <c r="U119" s="38"/>
      <c r="V119" s="38"/>
      <c r="W119" s="38"/>
      <c r="X119" s="38"/>
      <c r="Y119" s="38"/>
      <c r="Z119" s="38"/>
      <c r="AA119" s="38"/>
      <c r="AB119" s="38"/>
      <c r="AC119" s="38"/>
      <c r="AD119" s="38"/>
      <c r="AE119" s="38"/>
    </row>
    <row r="120" s="2" customFormat="1" ht="25.65" customHeight="1">
      <c r="A120" s="38"/>
      <c r="B120" s="39"/>
      <c r="C120" s="32" t="s">
        <v>23</v>
      </c>
      <c r="D120" s="38"/>
      <c r="E120" s="38"/>
      <c r="F120" s="27" t="str">
        <f>E17</f>
        <v>Povodí Labe, státní podnik</v>
      </c>
      <c r="G120" s="38"/>
      <c r="H120" s="38"/>
      <c r="I120" s="32" t="s">
        <v>31</v>
      </c>
      <c r="J120" s="36" t="str">
        <f>E23</f>
        <v>Sweco Hydroprojekt a.s.</v>
      </c>
      <c r="K120" s="38"/>
      <c r="L120" s="55"/>
      <c r="S120" s="38"/>
      <c r="T120" s="38"/>
      <c r="U120" s="38"/>
      <c r="V120" s="38"/>
      <c r="W120" s="38"/>
      <c r="X120" s="38"/>
      <c r="Y120" s="38"/>
      <c r="Z120" s="38"/>
      <c r="AA120" s="38"/>
      <c r="AB120" s="38"/>
      <c r="AC120" s="38"/>
      <c r="AD120" s="38"/>
      <c r="AE120" s="38"/>
    </row>
    <row r="121" s="2" customFormat="1" ht="15.15" customHeight="1">
      <c r="A121" s="38"/>
      <c r="B121" s="39"/>
      <c r="C121" s="32" t="s">
        <v>29</v>
      </c>
      <c r="D121" s="38"/>
      <c r="E121" s="38"/>
      <c r="F121" s="27" t="str">
        <f>IF(E20="","",E20)</f>
        <v>Vyplň údaj</v>
      </c>
      <c r="G121" s="38"/>
      <c r="H121" s="38"/>
      <c r="I121" s="32" t="s">
        <v>36</v>
      </c>
      <c r="J121" s="36" t="str">
        <f>E26</f>
        <v xml:space="preserve"> </v>
      </c>
      <c r="K121" s="38"/>
      <c r="L121" s="55"/>
      <c r="S121" s="38"/>
      <c r="T121" s="38"/>
      <c r="U121" s="38"/>
      <c r="V121" s="38"/>
      <c r="W121" s="38"/>
      <c r="X121" s="38"/>
      <c r="Y121" s="38"/>
      <c r="Z121" s="38"/>
      <c r="AA121" s="38"/>
      <c r="AB121" s="38"/>
      <c r="AC121" s="38"/>
      <c r="AD121" s="38"/>
      <c r="AE121" s="38"/>
    </row>
    <row r="122" s="2" customFormat="1" ht="10.32" customHeight="1">
      <c r="A122" s="38"/>
      <c r="B122" s="39"/>
      <c r="C122" s="38"/>
      <c r="D122" s="38"/>
      <c r="E122" s="38"/>
      <c r="F122" s="38"/>
      <c r="G122" s="38"/>
      <c r="H122" s="38"/>
      <c r="I122" s="38"/>
      <c r="J122" s="38"/>
      <c r="K122" s="38"/>
      <c r="L122" s="55"/>
      <c r="S122" s="38"/>
      <c r="T122" s="38"/>
      <c r="U122" s="38"/>
      <c r="V122" s="38"/>
      <c r="W122" s="38"/>
      <c r="X122" s="38"/>
      <c r="Y122" s="38"/>
      <c r="Z122" s="38"/>
      <c r="AA122" s="38"/>
      <c r="AB122" s="38"/>
      <c r="AC122" s="38"/>
      <c r="AD122" s="38"/>
      <c r="AE122" s="38"/>
    </row>
    <row r="123" s="11" customFormat="1" ht="29.28" customHeight="1">
      <c r="A123" s="156"/>
      <c r="B123" s="157"/>
      <c r="C123" s="158" t="s">
        <v>191</v>
      </c>
      <c r="D123" s="159" t="s">
        <v>64</v>
      </c>
      <c r="E123" s="159" t="s">
        <v>60</v>
      </c>
      <c r="F123" s="159" t="s">
        <v>61</v>
      </c>
      <c r="G123" s="159" t="s">
        <v>192</v>
      </c>
      <c r="H123" s="159" t="s">
        <v>193</v>
      </c>
      <c r="I123" s="159" t="s">
        <v>194</v>
      </c>
      <c r="J123" s="159" t="s">
        <v>178</v>
      </c>
      <c r="K123" s="160" t="s">
        <v>195</v>
      </c>
      <c r="L123" s="161"/>
      <c r="M123" s="86" t="s">
        <v>1</v>
      </c>
      <c r="N123" s="87" t="s">
        <v>43</v>
      </c>
      <c r="O123" s="87" t="s">
        <v>196</v>
      </c>
      <c r="P123" s="87" t="s">
        <v>197</v>
      </c>
      <c r="Q123" s="87" t="s">
        <v>198</v>
      </c>
      <c r="R123" s="87" t="s">
        <v>199</v>
      </c>
      <c r="S123" s="87" t="s">
        <v>200</v>
      </c>
      <c r="T123" s="88" t="s">
        <v>201</v>
      </c>
      <c r="U123" s="156"/>
      <c r="V123" s="156"/>
      <c r="W123" s="156"/>
      <c r="X123" s="156"/>
      <c r="Y123" s="156"/>
      <c r="Z123" s="156"/>
      <c r="AA123" s="156"/>
      <c r="AB123" s="156"/>
      <c r="AC123" s="156"/>
      <c r="AD123" s="156"/>
      <c r="AE123" s="156"/>
    </row>
    <row r="124" s="2" customFormat="1" ht="22.8" customHeight="1">
      <c r="A124" s="38"/>
      <c r="B124" s="39"/>
      <c r="C124" s="93" t="s">
        <v>202</v>
      </c>
      <c r="D124" s="38"/>
      <c r="E124" s="38"/>
      <c r="F124" s="38"/>
      <c r="G124" s="38"/>
      <c r="H124" s="38"/>
      <c r="I124" s="38"/>
      <c r="J124" s="162">
        <f>BK124</f>
        <v>0</v>
      </c>
      <c r="K124" s="38"/>
      <c r="L124" s="39"/>
      <c r="M124" s="89"/>
      <c r="N124" s="73"/>
      <c r="O124" s="90"/>
      <c r="P124" s="163">
        <f>P125</f>
        <v>0</v>
      </c>
      <c r="Q124" s="90"/>
      <c r="R124" s="163">
        <f>R125</f>
        <v>4.2027460000000003</v>
      </c>
      <c r="S124" s="90"/>
      <c r="T124" s="164">
        <f>T125</f>
        <v>0</v>
      </c>
      <c r="U124" s="38"/>
      <c r="V124" s="38"/>
      <c r="W124" s="38"/>
      <c r="X124" s="38"/>
      <c r="Y124" s="38"/>
      <c r="Z124" s="38"/>
      <c r="AA124" s="38"/>
      <c r="AB124" s="38"/>
      <c r="AC124" s="38"/>
      <c r="AD124" s="38"/>
      <c r="AE124" s="38"/>
      <c r="AT124" s="19" t="s">
        <v>78</v>
      </c>
      <c r="AU124" s="19" t="s">
        <v>180</v>
      </c>
      <c r="BK124" s="165">
        <f>BK125</f>
        <v>0</v>
      </c>
    </row>
    <row r="125" s="12" customFormat="1" ht="25.92" customHeight="1">
      <c r="A125" s="12"/>
      <c r="B125" s="166"/>
      <c r="C125" s="12"/>
      <c r="D125" s="167" t="s">
        <v>78</v>
      </c>
      <c r="E125" s="168" t="s">
        <v>203</v>
      </c>
      <c r="F125" s="168" t="s">
        <v>204</v>
      </c>
      <c r="G125" s="12"/>
      <c r="H125" s="12"/>
      <c r="I125" s="169"/>
      <c r="J125" s="170">
        <f>BK125</f>
        <v>0</v>
      </c>
      <c r="K125" s="12"/>
      <c r="L125" s="166"/>
      <c r="M125" s="171"/>
      <c r="N125" s="172"/>
      <c r="O125" s="172"/>
      <c r="P125" s="173">
        <f>P126+P178+P227</f>
        <v>0</v>
      </c>
      <c r="Q125" s="172"/>
      <c r="R125" s="173">
        <f>R126+R178+R227</f>
        <v>4.2027460000000003</v>
      </c>
      <c r="S125" s="172"/>
      <c r="T125" s="174">
        <f>T126+T178+T227</f>
        <v>0</v>
      </c>
      <c r="U125" s="12"/>
      <c r="V125" s="12"/>
      <c r="W125" s="12"/>
      <c r="X125" s="12"/>
      <c r="Y125" s="12"/>
      <c r="Z125" s="12"/>
      <c r="AA125" s="12"/>
      <c r="AB125" s="12"/>
      <c r="AC125" s="12"/>
      <c r="AD125" s="12"/>
      <c r="AE125" s="12"/>
      <c r="AR125" s="167" t="s">
        <v>86</v>
      </c>
      <c r="AT125" s="175" t="s">
        <v>78</v>
      </c>
      <c r="AU125" s="175" t="s">
        <v>79</v>
      </c>
      <c r="AY125" s="167" t="s">
        <v>205</v>
      </c>
      <c r="BK125" s="176">
        <f>BK126+BK178+BK227</f>
        <v>0</v>
      </c>
    </row>
    <row r="126" s="12" customFormat="1" ht="22.8" customHeight="1">
      <c r="A126" s="12"/>
      <c r="B126" s="166"/>
      <c r="C126" s="12"/>
      <c r="D126" s="167" t="s">
        <v>78</v>
      </c>
      <c r="E126" s="177" t="s">
        <v>1470</v>
      </c>
      <c r="F126" s="177" t="s">
        <v>1471</v>
      </c>
      <c r="G126" s="12"/>
      <c r="H126" s="12"/>
      <c r="I126" s="169"/>
      <c r="J126" s="178">
        <f>BK126</f>
        <v>0</v>
      </c>
      <c r="K126" s="12"/>
      <c r="L126" s="166"/>
      <c r="M126" s="171"/>
      <c r="N126" s="172"/>
      <c r="O126" s="172"/>
      <c r="P126" s="173">
        <f>SUM(P127:P177)</f>
        <v>0</v>
      </c>
      <c r="Q126" s="172"/>
      <c r="R126" s="173">
        <f>SUM(R127:R177)</f>
        <v>1.9770680000000001</v>
      </c>
      <c r="S126" s="172"/>
      <c r="T126" s="174">
        <f>SUM(T127:T177)</f>
        <v>0</v>
      </c>
      <c r="U126" s="12"/>
      <c r="V126" s="12"/>
      <c r="W126" s="12"/>
      <c r="X126" s="12"/>
      <c r="Y126" s="12"/>
      <c r="Z126" s="12"/>
      <c r="AA126" s="12"/>
      <c r="AB126" s="12"/>
      <c r="AC126" s="12"/>
      <c r="AD126" s="12"/>
      <c r="AE126" s="12"/>
      <c r="AR126" s="167" t="s">
        <v>86</v>
      </c>
      <c r="AT126" s="175" t="s">
        <v>78</v>
      </c>
      <c r="AU126" s="175" t="s">
        <v>86</v>
      </c>
      <c r="AY126" s="167" t="s">
        <v>205</v>
      </c>
      <c r="BK126" s="176">
        <f>SUM(BK127:BK177)</f>
        <v>0</v>
      </c>
    </row>
    <row r="127" s="2" customFormat="1" ht="33" customHeight="1">
      <c r="A127" s="38"/>
      <c r="B127" s="179"/>
      <c r="C127" s="180" t="s">
        <v>86</v>
      </c>
      <c r="D127" s="180" t="s">
        <v>207</v>
      </c>
      <c r="E127" s="181" t="s">
        <v>1472</v>
      </c>
      <c r="F127" s="182" t="s">
        <v>1473</v>
      </c>
      <c r="G127" s="183" t="s">
        <v>346</v>
      </c>
      <c r="H127" s="184">
        <v>17</v>
      </c>
      <c r="I127" s="185"/>
      <c r="J127" s="184">
        <f>ROUND(I127*H127,2)</f>
        <v>0</v>
      </c>
      <c r="K127" s="182" t="s">
        <v>234</v>
      </c>
      <c r="L127" s="39"/>
      <c r="M127" s="186" t="s">
        <v>1</v>
      </c>
      <c r="N127" s="187" t="s">
        <v>44</v>
      </c>
      <c r="O127" s="77"/>
      <c r="P127" s="188">
        <f>O127*H127</f>
        <v>0</v>
      </c>
      <c r="Q127" s="188">
        <v>0</v>
      </c>
      <c r="R127" s="188">
        <f>Q127*H127</f>
        <v>0</v>
      </c>
      <c r="S127" s="188">
        <v>0</v>
      </c>
      <c r="T127" s="189">
        <f>S127*H127</f>
        <v>0</v>
      </c>
      <c r="U127" s="38"/>
      <c r="V127" s="38"/>
      <c r="W127" s="38"/>
      <c r="X127" s="38"/>
      <c r="Y127" s="38"/>
      <c r="Z127" s="38"/>
      <c r="AA127" s="38"/>
      <c r="AB127" s="38"/>
      <c r="AC127" s="38"/>
      <c r="AD127" s="38"/>
      <c r="AE127" s="38"/>
      <c r="AR127" s="190" t="s">
        <v>212</v>
      </c>
      <c r="AT127" s="190" t="s">
        <v>207</v>
      </c>
      <c r="AU127" s="190" t="s">
        <v>88</v>
      </c>
      <c r="AY127" s="19" t="s">
        <v>205</v>
      </c>
      <c r="BE127" s="191">
        <f>IF(N127="základní",J127,0)</f>
        <v>0</v>
      </c>
      <c r="BF127" s="191">
        <f>IF(N127="snížená",J127,0)</f>
        <v>0</v>
      </c>
      <c r="BG127" s="191">
        <f>IF(N127="zákl. přenesená",J127,0)</f>
        <v>0</v>
      </c>
      <c r="BH127" s="191">
        <f>IF(N127="sníž. přenesená",J127,0)</f>
        <v>0</v>
      </c>
      <c r="BI127" s="191">
        <f>IF(N127="nulová",J127,0)</f>
        <v>0</v>
      </c>
      <c r="BJ127" s="19" t="s">
        <v>86</v>
      </c>
      <c r="BK127" s="191">
        <f>ROUND(I127*H127,2)</f>
        <v>0</v>
      </c>
      <c r="BL127" s="19" t="s">
        <v>212</v>
      </c>
      <c r="BM127" s="190" t="s">
        <v>1474</v>
      </c>
    </row>
    <row r="128" s="2" customFormat="1">
      <c r="A128" s="38"/>
      <c r="B128" s="39"/>
      <c r="C128" s="38"/>
      <c r="D128" s="192" t="s">
        <v>214</v>
      </c>
      <c r="E128" s="38"/>
      <c r="F128" s="193" t="s">
        <v>1475</v>
      </c>
      <c r="G128" s="38"/>
      <c r="H128" s="38"/>
      <c r="I128" s="194"/>
      <c r="J128" s="38"/>
      <c r="K128" s="38"/>
      <c r="L128" s="39"/>
      <c r="M128" s="195"/>
      <c r="N128" s="196"/>
      <c r="O128" s="77"/>
      <c r="P128" s="77"/>
      <c r="Q128" s="77"/>
      <c r="R128" s="77"/>
      <c r="S128" s="77"/>
      <c r="T128" s="78"/>
      <c r="U128" s="38"/>
      <c r="V128" s="38"/>
      <c r="W128" s="38"/>
      <c r="X128" s="38"/>
      <c r="Y128" s="38"/>
      <c r="Z128" s="38"/>
      <c r="AA128" s="38"/>
      <c r="AB128" s="38"/>
      <c r="AC128" s="38"/>
      <c r="AD128" s="38"/>
      <c r="AE128" s="38"/>
      <c r="AT128" s="19" t="s">
        <v>214</v>
      </c>
      <c r="AU128" s="19" t="s">
        <v>88</v>
      </c>
    </row>
    <row r="129" s="2" customFormat="1">
      <c r="A129" s="38"/>
      <c r="B129" s="39"/>
      <c r="C129" s="38"/>
      <c r="D129" s="192" t="s">
        <v>237</v>
      </c>
      <c r="E129" s="38"/>
      <c r="F129" s="197" t="s">
        <v>1476</v>
      </c>
      <c r="G129" s="38"/>
      <c r="H129" s="38"/>
      <c r="I129" s="194"/>
      <c r="J129" s="38"/>
      <c r="K129" s="38"/>
      <c r="L129" s="39"/>
      <c r="M129" s="195"/>
      <c r="N129" s="196"/>
      <c r="O129" s="77"/>
      <c r="P129" s="77"/>
      <c r="Q129" s="77"/>
      <c r="R129" s="77"/>
      <c r="S129" s="77"/>
      <c r="T129" s="78"/>
      <c r="U129" s="38"/>
      <c r="V129" s="38"/>
      <c r="W129" s="38"/>
      <c r="X129" s="38"/>
      <c r="Y129" s="38"/>
      <c r="Z129" s="38"/>
      <c r="AA129" s="38"/>
      <c r="AB129" s="38"/>
      <c r="AC129" s="38"/>
      <c r="AD129" s="38"/>
      <c r="AE129" s="38"/>
      <c r="AT129" s="19" t="s">
        <v>237</v>
      </c>
      <c r="AU129" s="19" t="s">
        <v>88</v>
      </c>
    </row>
    <row r="130" s="13" customFormat="1">
      <c r="A130" s="13"/>
      <c r="B130" s="198"/>
      <c r="C130" s="13"/>
      <c r="D130" s="192" t="s">
        <v>218</v>
      </c>
      <c r="E130" s="199" t="s">
        <v>1</v>
      </c>
      <c r="F130" s="200" t="s">
        <v>1477</v>
      </c>
      <c r="G130" s="13"/>
      <c r="H130" s="201">
        <v>4</v>
      </c>
      <c r="I130" s="202"/>
      <c r="J130" s="13"/>
      <c r="K130" s="13"/>
      <c r="L130" s="198"/>
      <c r="M130" s="203"/>
      <c r="N130" s="204"/>
      <c r="O130" s="204"/>
      <c r="P130" s="204"/>
      <c r="Q130" s="204"/>
      <c r="R130" s="204"/>
      <c r="S130" s="204"/>
      <c r="T130" s="205"/>
      <c r="U130" s="13"/>
      <c r="V130" s="13"/>
      <c r="W130" s="13"/>
      <c r="X130" s="13"/>
      <c r="Y130" s="13"/>
      <c r="Z130" s="13"/>
      <c r="AA130" s="13"/>
      <c r="AB130" s="13"/>
      <c r="AC130" s="13"/>
      <c r="AD130" s="13"/>
      <c r="AE130" s="13"/>
      <c r="AT130" s="199" t="s">
        <v>218</v>
      </c>
      <c r="AU130" s="199" t="s">
        <v>88</v>
      </c>
      <c r="AV130" s="13" t="s">
        <v>88</v>
      </c>
      <c r="AW130" s="13" t="s">
        <v>35</v>
      </c>
      <c r="AX130" s="13" t="s">
        <v>79</v>
      </c>
      <c r="AY130" s="199" t="s">
        <v>205</v>
      </c>
    </row>
    <row r="131" s="13" customFormat="1">
      <c r="A131" s="13"/>
      <c r="B131" s="198"/>
      <c r="C131" s="13"/>
      <c r="D131" s="192" t="s">
        <v>218</v>
      </c>
      <c r="E131" s="199" t="s">
        <v>1</v>
      </c>
      <c r="F131" s="200" t="s">
        <v>1478</v>
      </c>
      <c r="G131" s="13"/>
      <c r="H131" s="201">
        <v>10</v>
      </c>
      <c r="I131" s="202"/>
      <c r="J131" s="13"/>
      <c r="K131" s="13"/>
      <c r="L131" s="198"/>
      <c r="M131" s="203"/>
      <c r="N131" s="204"/>
      <c r="O131" s="204"/>
      <c r="P131" s="204"/>
      <c r="Q131" s="204"/>
      <c r="R131" s="204"/>
      <c r="S131" s="204"/>
      <c r="T131" s="205"/>
      <c r="U131" s="13"/>
      <c r="V131" s="13"/>
      <c r="W131" s="13"/>
      <c r="X131" s="13"/>
      <c r="Y131" s="13"/>
      <c r="Z131" s="13"/>
      <c r="AA131" s="13"/>
      <c r="AB131" s="13"/>
      <c r="AC131" s="13"/>
      <c r="AD131" s="13"/>
      <c r="AE131" s="13"/>
      <c r="AT131" s="199" t="s">
        <v>218</v>
      </c>
      <c r="AU131" s="199" t="s">
        <v>88</v>
      </c>
      <c r="AV131" s="13" t="s">
        <v>88</v>
      </c>
      <c r="AW131" s="13" t="s">
        <v>35</v>
      </c>
      <c r="AX131" s="13" t="s">
        <v>79</v>
      </c>
      <c r="AY131" s="199" t="s">
        <v>205</v>
      </c>
    </row>
    <row r="132" s="13" customFormat="1">
      <c r="A132" s="13"/>
      <c r="B132" s="198"/>
      <c r="C132" s="13"/>
      <c r="D132" s="192" t="s">
        <v>218</v>
      </c>
      <c r="E132" s="199" t="s">
        <v>1</v>
      </c>
      <c r="F132" s="200" t="s">
        <v>1479</v>
      </c>
      <c r="G132" s="13"/>
      <c r="H132" s="201">
        <v>3</v>
      </c>
      <c r="I132" s="202"/>
      <c r="J132" s="13"/>
      <c r="K132" s="13"/>
      <c r="L132" s="198"/>
      <c r="M132" s="203"/>
      <c r="N132" s="204"/>
      <c r="O132" s="204"/>
      <c r="P132" s="204"/>
      <c r="Q132" s="204"/>
      <c r="R132" s="204"/>
      <c r="S132" s="204"/>
      <c r="T132" s="205"/>
      <c r="U132" s="13"/>
      <c r="V132" s="13"/>
      <c r="W132" s="13"/>
      <c r="X132" s="13"/>
      <c r="Y132" s="13"/>
      <c r="Z132" s="13"/>
      <c r="AA132" s="13"/>
      <c r="AB132" s="13"/>
      <c r="AC132" s="13"/>
      <c r="AD132" s="13"/>
      <c r="AE132" s="13"/>
      <c r="AT132" s="199" t="s">
        <v>218</v>
      </c>
      <c r="AU132" s="199" t="s">
        <v>88</v>
      </c>
      <c r="AV132" s="13" t="s">
        <v>88</v>
      </c>
      <c r="AW132" s="13" t="s">
        <v>35</v>
      </c>
      <c r="AX132" s="13" t="s">
        <v>79</v>
      </c>
      <c r="AY132" s="199" t="s">
        <v>205</v>
      </c>
    </row>
    <row r="133" s="14" customFormat="1">
      <c r="A133" s="14"/>
      <c r="B133" s="206"/>
      <c r="C133" s="14"/>
      <c r="D133" s="192" t="s">
        <v>218</v>
      </c>
      <c r="E133" s="207" t="s">
        <v>1</v>
      </c>
      <c r="F133" s="208" t="s">
        <v>220</v>
      </c>
      <c r="G133" s="14"/>
      <c r="H133" s="209">
        <v>17</v>
      </c>
      <c r="I133" s="210"/>
      <c r="J133" s="14"/>
      <c r="K133" s="14"/>
      <c r="L133" s="206"/>
      <c r="M133" s="211"/>
      <c r="N133" s="212"/>
      <c r="O133" s="212"/>
      <c r="P133" s="212"/>
      <c r="Q133" s="212"/>
      <c r="R133" s="212"/>
      <c r="S133" s="212"/>
      <c r="T133" s="213"/>
      <c r="U133" s="14"/>
      <c r="V133" s="14"/>
      <c r="W133" s="14"/>
      <c r="X133" s="14"/>
      <c r="Y133" s="14"/>
      <c r="Z133" s="14"/>
      <c r="AA133" s="14"/>
      <c r="AB133" s="14"/>
      <c r="AC133" s="14"/>
      <c r="AD133" s="14"/>
      <c r="AE133" s="14"/>
      <c r="AT133" s="207" t="s">
        <v>218</v>
      </c>
      <c r="AU133" s="207" t="s">
        <v>88</v>
      </c>
      <c r="AV133" s="14" t="s">
        <v>212</v>
      </c>
      <c r="AW133" s="14" t="s">
        <v>35</v>
      </c>
      <c r="AX133" s="14" t="s">
        <v>86</v>
      </c>
      <c r="AY133" s="207" t="s">
        <v>205</v>
      </c>
    </row>
    <row r="134" s="2" customFormat="1" ht="16.5" customHeight="1">
      <c r="A134" s="38"/>
      <c r="B134" s="179"/>
      <c r="C134" s="214" t="s">
        <v>88</v>
      </c>
      <c r="D134" s="214" t="s">
        <v>221</v>
      </c>
      <c r="E134" s="215" t="s">
        <v>1480</v>
      </c>
      <c r="F134" s="216" t="s">
        <v>1481</v>
      </c>
      <c r="G134" s="217" t="s">
        <v>233</v>
      </c>
      <c r="H134" s="218">
        <v>5.9500000000000002</v>
      </c>
      <c r="I134" s="219"/>
      <c r="J134" s="218">
        <f>ROUND(I134*H134,2)</f>
        <v>0</v>
      </c>
      <c r="K134" s="216" t="s">
        <v>234</v>
      </c>
      <c r="L134" s="220"/>
      <c r="M134" s="221" t="s">
        <v>1</v>
      </c>
      <c r="N134" s="222" t="s">
        <v>44</v>
      </c>
      <c r="O134" s="77"/>
      <c r="P134" s="188">
        <f>O134*H134</f>
        <v>0</v>
      </c>
      <c r="Q134" s="188">
        <v>0.20999999999999999</v>
      </c>
      <c r="R134" s="188">
        <f>Q134*H134</f>
        <v>1.2495000000000001</v>
      </c>
      <c r="S134" s="188">
        <v>0</v>
      </c>
      <c r="T134" s="189">
        <f>S134*H134</f>
        <v>0</v>
      </c>
      <c r="U134" s="38"/>
      <c r="V134" s="38"/>
      <c r="W134" s="38"/>
      <c r="X134" s="38"/>
      <c r="Y134" s="38"/>
      <c r="Z134" s="38"/>
      <c r="AA134" s="38"/>
      <c r="AB134" s="38"/>
      <c r="AC134" s="38"/>
      <c r="AD134" s="38"/>
      <c r="AE134" s="38"/>
      <c r="AR134" s="190" t="s">
        <v>225</v>
      </c>
      <c r="AT134" s="190" t="s">
        <v>221</v>
      </c>
      <c r="AU134" s="190" t="s">
        <v>88</v>
      </c>
      <c r="AY134" s="19" t="s">
        <v>205</v>
      </c>
      <c r="BE134" s="191">
        <f>IF(N134="základní",J134,0)</f>
        <v>0</v>
      </c>
      <c r="BF134" s="191">
        <f>IF(N134="snížená",J134,0)</f>
        <v>0</v>
      </c>
      <c r="BG134" s="191">
        <f>IF(N134="zákl. přenesená",J134,0)</f>
        <v>0</v>
      </c>
      <c r="BH134" s="191">
        <f>IF(N134="sníž. přenesená",J134,0)</f>
        <v>0</v>
      </c>
      <c r="BI134" s="191">
        <f>IF(N134="nulová",J134,0)</f>
        <v>0</v>
      </c>
      <c r="BJ134" s="19" t="s">
        <v>86</v>
      </c>
      <c r="BK134" s="191">
        <f>ROUND(I134*H134,2)</f>
        <v>0</v>
      </c>
      <c r="BL134" s="19" t="s">
        <v>212</v>
      </c>
      <c r="BM134" s="190" t="s">
        <v>1482</v>
      </c>
    </row>
    <row r="135" s="2" customFormat="1">
      <c r="A135" s="38"/>
      <c r="B135" s="39"/>
      <c r="C135" s="38"/>
      <c r="D135" s="192" t="s">
        <v>214</v>
      </c>
      <c r="E135" s="38"/>
      <c r="F135" s="193" t="s">
        <v>1483</v>
      </c>
      <c r="G135" s="38"/>
      <c r="H135" s="38"/>
      <c r="I135" s="194"/>
      <c r="J135" s="38"/>
      <c r="K135" s="38"/>
      <c r="L135" s="39"/>
      <c r="M135" s="195"/>
      <c r="N135" s="196"/>
      <c r="O135" s="77"/>
      <c r="P135" s="77"/>
      <c r="Q135" s="77"/>
      <c r="R135" s="77"/>
      <c r="S135" s="77"/>
      <c r="T135" s="78"/>
      <c r="U135" s="38"/>
      <c r="V135" s="38"/>
      <c r="W135" s="38"/>
      <c r="X135" s="38"/>
      <c r="Y135" s="38"/>
      <c r="Z135" s="38"/>
      <c r="AA135" s="38"/>
      <c r="AB135" s="38"/>
      <c r="AC135" s="38"/>
      <c r="AD135" s="38"/>
      <c r="AE135" s="38"/>
      <c r="AT135" s="19" t="s">
        <v>214</v>
      </c>
      <c r="AU135" s="19" t="s">
        <v>88</v>
      </c>
    </row>
    <row r="136" s="13" customFormat="1">
      <c r="A136" s="13"/>
      <c r="B136" s="198"/>
      <c r="C136" s="13"/>
      <c r="D136" s="192" t="s">
        <v>218</v>
      </c>
      <c r="E136" s="13"/>
      <c r="F136" s="200" t="s">
        <v>1484</v>
      </c>
      <c r="G136" s="13"/>
      <c r="H136" s="201">
        <v>5.9500000000000002</v>
      </c>
      <c r="I136" s="202"/>
      <c r="J136" s="13"/>
      <c r="K136" s="13"/>
      <c r="L136" s="198"/>
      <c r="M136" s="203"/>
      <c r="N136" s="204"/>
      <c r="O136" s="204"/>
      <c r="P136" s="204"/>
      <c r="Q136" s="204"/>
      <c r="R136" s="204"/>
      <c r="S136" s="204"/>
      <c r="T136" s="205"/>
      <c r="U136" s="13"/>
      <c r="V136" s="13"/>
      <c r="W136" s="13"/>
      <c r="X136" s="13"/>
      <c r="Y136" s="13"/>
      <c r="Z136" s="13"/>
      <c r="AA136" s="13"/>
      <c r="AB136" s="13"/>
      <c r="AC136" s="13"/>
      <c r="AD136" s="13"/>
      <c r="AE136" s="13"/>
      <c r="AT136" s="199" t="s">
        <v>218</v>
      </c>
      <c r="AU136" s="199" t="s">
        <v>88</v>
      </c>
      <c r="AV136" s="13" t="s">
        <v>88</v>
      </c>
      <c r="AW136" s="13" t="s">
        <v>3</v>
      </c>
      <c r="AX136" s="13" t="s">
        <v>86</v>
      </c>
      <c r="AY136" s="199" t="s">
        <v>205</v>
      </c>
    </row>
    <row r="137" s="2" customFormat="1" ht="24.15" customHeight="1">
      <c r="A137" s="38"/>
      <c r="B137" s="179"/>
      <c r="C137" s="180" t="s">
        <v>230</v>
      </c>
      <c r="D137" s="180" t="s">
        <v>207</v>
      </c>
      <c r="E137" s="181" t="s">
        <v>1485</v>
      </c>
      <c r="F137" s="182" t="s">
        <v>1486</v>
      </c>
      <c r="G137" s="183" t="s">
        <v>346</v>
      </c>
      <c r="H137" s="184">
        <v>17</v>
      </c>
      <c r="I137" s="185"/>
      <c r="J137" s="184">
        <f>ROUND(I137*H137,2)</f>
        <v>0</v>
      </c>
      <c r="K137" s="182" t="s">
        <v>234</v>
      </c>
      <c r="L137" s="39"/>
      <c r="M137" s="186" t="s">
        <v>1</v>
      </c>
      <c r="N137" s="187" t="s">
        <v>44</v>
      </c>
      <c r="O137" s="77"/>
      <c r="P137" s="188">
        <f>O137*H137</f>
        <v>0</v>
      </c>
      <c r="Q137" s="188">
        <v>0</v>
      </c>
      <c r="R137" s="188">
        <f>Q137*H137</f>
        <v>0</v>
      </c>
      <c r="S137" s="188">
        <v>0</v>
      </c>
      <c r="T137" s="189">
        <f>S137*H137</f>
        <v>0</v>
      </c>
      <c r="U137" s="38"/>
      <c r="V137" s="38"/>
      <c r="W137" s="38"/>
      <c r="X137" s="38"/>
      <c r="Y137" s="38"/>
      <c r="Z137" s="38"/>
      <c r="AA137" s="38"/>
      <c r="AB137" s="38"/>
      <c r="AC137" s="38"/>
      <c r="AD137" s="38"/>
      <c r="AE137" s="38"/>
      <c r="AR137" s="190" t="s">
        <v>212</v>
      </c>
      <c r="AT137" s="190" t="s">
        <v>207</v>
      </c>
      <c r="AU137" s="190" t="s">
        <v>88</v>
      </c>
      <c r="AY137" s="19" t="s">
        <v>205</v>
      </c>
      <c r="BE137" s="191">
        <f>IF(N137="základní",J137,0)</f>
        <v>0</v>
      </c>
      <c r="BF137" s="191">
        <f>IF(N137="snížená",J137,0)</f>
        <v>0</v>
      </c>
      <c r="BG137" s="191">
        <f>IF(N137="zákl. přenesená",J137,0)</f>
        <v>0</v>
      </c>
      <c r="BH137" s="191">
        <f>IF(N137="sníž. přenesená",J137,0)</f>
        <v>0</v>
      </c>
      <c r="BI137" s="191">
        <f>IF(N137="nulová",J137,0)</f>
        <v>0</v>
      </c>
      <c r="BJ137" s="19" t="s">
        <v>86</v>
      </c>
      <c r="BK137" s="191">
        <f>ROUND(I137*H137,2)</f>
        <v>0</v>
      </c>
      <c r="BL137" s="19" t="s">
        <v>212</v>
      </c>
      <c r="BM137" s="190" t="s">
        <v>1487</v>
      </c>
    </row>
    <row r="138" s="2" customFormat="1">
      <c r="A138" s="38"/>
      <c r="B138" s="39"/>
      <c r="C138" s="38"/>
      <c r="D138" s="192" t="s">
        <v>214</v>
      </c>
      <c r="E138" s="38"/>
      <c r="F138" s="193" t="s">
        <v>1488</v>
      </c>
      <c r="G138" s="38"/>
      <c r="H138" s="38"/>
      <c r="I138" s="194"/>
      <c r="J138" s="38"/>
      <c r="K138" s="38"/>
      <c r="L138" s="39"/>
      <c r="M138" s="195"/>
      <c r="N138" s="196"/>
      <c r="O138" s="77"/>
      <c r="P138" s="77"/>
      <c r="Q138" s="77"/>
      <c r="R138" s="77"/>
      <c r="S138" s="77"/>
      <c r="T138" s="78"/>
      <c r="U138" s="38"/>
      <c r="V138" s="38"/>
      <c r="W138" s="38"/>
      <c r="X138" s="38"/>
      <c r="Y138" s="38"/>
      <c r="Z138" s="38"/>
      <c r="AA138" s="38"/>
      <c r="AB138" s="38"/>
      <c r="AC138" s="38"/>
      <c r="AD138" s="38"/>
      <c r="AE138" s="38"/>
      <c r="AT138" s="19" t="s">
        <v>214</v>
      </c>
      <c r="AU138" s="19" t="s">
        <v>88</v>
      </c>
    </row>
    <row r="139" s="2" customFormat="1">
      <c r="A139" s="38"/>
      <c r="B139" s="39"/>
      <c r="C139" s="38"/>
      <c r="D139" s="192" t="s">
        <v>237</v>
      </c>
      <c r="E139" s="38"/>
      <c r="F139" s="197" t="s">
        <v>1489</v>
      </c>
      <c r="G139" s="38"/>
      <c r="H139" s="38"/>
      <c r="I139" s="194"/>
      <c r="J139" s="38"/>
      <c r="K139" s="38"/>
      <c r="L139" s="39"/>
      <c r="M139" s="195"/>
      <c r="N139" s="196"/>
      <c r="O139" s="77"/>
      <c r="P139" s="77"/>
      <c r="Q139" s="77"/>
      <c r="R139" s="77"/>
      <c r="S139" s="77"/>
      <c r="T139" s="78"/>
      <c r="U139" s="38"/>
      <c r="V139" s="38"/>
      <c r="W139" s="38"/>
      <c r="X139" s="38"/>
      <c r="Y139" s="38"/>
      <c r="Z139" s="38"/>
      <c r="AA139" s="38"/>
      <c r="AB139" s="38"/>
      <c r="AC139" s="38"/>
      <c r="AD139" s="38"/>
      <c r="AE139" s="38"/>
      <c r="AT139" s="19" t="s">
        <v>237</v>
      </c>
      <c r="AU139" s="19" t="s">
        <v>88</v>
      </c>
    </row>
    <row r="140" s="13" customFormat="1">
      <c r="A140" s="13"/>
      <c r="B140" s="198"/>
      <c r="C140" s="13"/>
      <c r="D140" s="192" t="s">
        <v>218</v>
      </c>
      <c r="E140" s="199" t="s">
        <v>1</v>
      </c>
      <c r="F140" s="200" t="s">
        <v>1490</v>
      </c>
      <c r="G140" s="13"/>
      <c r="H140" s="201">
        <v>17</v>
      </c>
      <c r="I140" s="202"/>
      <c r="J140" s="13"/>
      <c r="K140" s="13"/>
      <c r="L140" s="198"/>
      <c r="M140" s="203"/>
      <c r="N140" s="204"/>
      <c r="O140" s="204"/>
      <c r="P140" s="204"/>
      <c r="Q140" s="204"/>
      <c r="R140" s="204"/>
      <c r="S140" s="204"/>
      <c r="T140" s="205"/>
      <c r="U140" s="13"/>
      <c r="V140" s="13"/>
      <c r="W140" s="13"/>
      <c r="X140" s="13"/>
      <c r="Y140" s="13"/>
      <c r="Z140" s="13"/>
      <c r="AA140" s="13"/>
      <c r="AB140" s="13"/>
      <c r="AC140" s="13"/>
      <c r="AD140" s="13"/>
      <c r="AE140" s="13"/>
      <c r="AT140" s="199" t="s">
        <v>218</v>
      </c>
      <c r="AU140" s="199" t="s">
        <v>88</v>
      </c>
      <c r="AV140" s="13" t="s">
        <v>88</v>
      </c>
      <c r="AW140" s="13" t="s">
        <v>35</v>
      </c>
      <c r="AX140" s="13" t="s">
        <v>86</v>
      </c>
      <c r="AY140" s="199" t="s">
        <v>205</v>
      </c>
    </row>
    <row r="141" s="2" customFormat="1" ht="16.5" customHeight="1">
      <c r="A141" s="38"/>
      <c r="B141" s="179"/>
      <c r="C141" s="214" t="s">
        <v>212</v>
      </c>
      <c r="D141" s="214" t="s">
        <v>221</v>
      </c>
      <c r="E141" s="215" t="s">
        <v>1491</v>
      </c>
      <c r="F141" s="216" t="s">
        <v>1492</v>
      </c>
      <c r="G141" s="217" t="s">
        <v>346</v>
      </c>
      <c r="H141" s="218">
        <v>4</v>
      </c>
      <c r="I141" s="219"/>
      <c r="J141" s="218">
        <f>ROUND(I141*H141,2)</f>
        <v>0</v>
      </c>
      <c r="K141" s="216" t="s">
        <v>211</v>
      </c>
      <c r="L141" s="220"/>
      <c r="M141" s="221" t="s">
        <v>1</v>
      </c>
      <c r="N141" s="222" t="s">
        <v>44</v>
      </c>
      <c r="O141" s="77"/>
      <c r="P141" s="188">
        <f>O141*H141</f>
        <v>0</v>
      </c>
      <c r="Q141" s="188">
        <v>0.0035000000000000001</v>
      </c>
      <c r="R141" s="188">
        <f>Q141*H141</f>
        <v>0.014</v>
      </c>
      <c r="S141" s="188">
        <v>0</v>
      </c>
      <c r="T141" s="189">
        <f>S141*H141</f>
        <v>0</v>
      </c>
      <c r="U141" s="38"/>
      <c r="V141" s="38"/>
      <c r="W141" s="38"/>
      <c r="X141" s="38"/>
      <c r="Y141" s="38"/>
      <c r="Z141" s="38"/>
      <c r="AA141" s="38"/>
      <c r="AB141" s="38"/>
      <c r="AC141" s="38"/>
      <c r="AD141" s="38"/>
      <c r="AE141" s="38"/>
      <c r="AR141" s="190" t="s">
        <v>225</v>
      </c>
      <c r="AT141" s="190" t="s">
        <v>221</v>
      </c>
      <c r="AU141" s="190" t="s">
        <v>88</v>
      </c>
      <c r="AY141" s="19" t="s">
        <v>205</v>
      </c>
      <c r="BE141" s="191">
        <f>IF(N141="základní",J141,0)</f>
        <v>0</v>
      </c>
      <c r="BF141" s="191">
        <f>IF(N141="snížená",J141,0)</f>
        <v>0</v>
      </c>
      <c r="BG141" s="191">
        <f>IF(N141="zákl. přenesená",J141,0)</f>
        <v>0</v>
      </c>
      <c r="BH141" s="191">
        <f>IF(N141="sníž. přenesená",J141,0)</f>
        <v>0</v>
      </c>
      <c r="BI141" s="191">
        <f>IF(N141="nulová",J141,0)</f>
        <v>0</v>
      </c>
      <c r="BJ141" s="19" t="s">
        <v>86</v>
      </c>
      <c r="BK141" s="191">
        <f>ROUND(I141*H141,2)</f>
        <v>0</v>
      </c>
      <c r="BL141" s="19" t="s">
        <v>212</v>
      </c>
      <c r="BM141" s="190" t="s">
        <v>1493</v>
      </c>
    </row>
    <row r="142" s="13" customFormat="1">
      <c r="A142" s="13"/>
      <c r="B142" s="198"/>
      <c r="C142" s="13"/>
      <c r="D142" s="192" t="s">
        <v>218</v>
      </c>
      <c r="E142" s="199" t="s">
        <v>1</v>
      </c>
      <c r="F142" s="200" t="s">
        <v>1494</v>
      </c>
      <c r="G142" s="13"/>
      <c r="H142" s="201">
        <v>4</v>
      </c>
      <c r="I142" s="202"/>
      <c r="J142" s="13"/>
      <c r="K142" s="13"/>
      <c r="L142" s="198"/>
      <c r="M142" s="203"/>
      <c r="N142" s="204"/>
      <c r="O142" s="204"/>
      <c r="P142" s="204"/>
      <c r="Q142" s="204"/>
      <c r="R142" s="204"/>
      <c r="S142" s="204"/>
      <c r="T142" s="205"/>
      <c r="U142" s="13"/>
      <c r="V142" s="13"/>
      <c r="W142" s="13"/>
      <c r="X142" s="13"/>
      <c r="Y142" s="13"/>
      <c r="Z142" s="13"/>
      <c r="AA142" s="13"/>
      <c r="AB142" s="13"/>
      <c r="AC142" s="13"/>
      <c r="AD142" s="13"/>
      <c r="AE142" s="13"/>
      <c r="AT142" s="199" t="s">
        <v>218</v>
      </c>
      <c r="AU142" s="199" t="s">
        <v>88</v>
      </c>
      <c r="AV142" s="13" t="s">
        <v>88</v>
      </c>
      <c r="AW142" s="13" t="s">
        <v>35</v>
      </c>
      <c r="AX142" s="13" t="s">
        <v>86</v>
      </c>
      <c r="AY142" s="199" t="s">
        <v>205</v>
      </c>
    </row>
    <row r="143" s="2" customFormat="1" ht="16.5" customHeight="1">
      <c r="A143" s="38"/>
      <c r="B143" s="179"/>
      <c r="C143" s="214" t="s">
        <v>258</v>
      </c>
      <c r="D143" s="214" t="s">
        <v>221</v>
      </c>
      <c r="E143" s="215" t="s">
        <v>1495</v>
      </c>
      <c r="F143" s="216" t="s">
        <v>1496</v>
      </c>
      <c r="G143" s="217" t="s">
        <v>346</v>
      </c>
      <c r="H143" s="218">
        <v>10</v>
      </c>
      <c r="I143" s="219"/>
      <c r="J143" s="218">
        <f>ROUND(I143*H143,2)</f>
        <v>0</v>
      </c>
      <c r="K143" s="216" t="s">
        <v>211</v>
      </c>
      <c r="L143" s="220"/>
      <c r="M143" s="221" t="s">
        <v>1</v>
      </c>
      <c r="N143" s="222" t="s">
        <v>44</v>
      </c>
      <c r="O143" s="77"/>
      <c r="P143" s="188">
        <f>O143*H143</f>
        <v>0</v>
      </c>
      <c r="Q143" s="188">
        <v>0.0035000000000000001</v>
      </c>
      <c r="R143" s="188">
        <f>Q143*H143</f>
        <v>0.035000000000000003</v>
      </c>
      <c r="S143" s="188">
        <v>0</v>
      </c>
      <c r="T143" s="189">
        <f>S143*H143</f>
        <v>0</v>
      </c>
      <c r="U143" s="38"/>
      <c r="V143" s="38"/>
      <c r="W143" s="38"/>
      <c r="X143" s="38"/>
      <c r="Y143" s="38"/>
      <c r="Z143" s="38"/>
      <c r="AA143" s="38"/>
      <c r="AB143" s="38"/>
      <c r="AC143" s="38"/>
      <c r="AD143" s="38"/>
      <c r="AE143" s="38"/>
      <c r="AR143" s="190" t="s">
        <v>225</v>
      </c>
      <c r="AT143" s="190" t="s">
        <v>221</v>
      </c>
      <c r="AU143" s="190" t="s">
        <v>88</v>
      </c>
      <c r="AY143" s="19" t="s">
        <v>205</v>
      </c>
      <c r="BE143" s="191">
        <f>IF(N143="základní",J143,0)</f>
        <v>0</v>
      </c>
      <c r="BF143" s="191">
        <f>IF(N143="snížená",J143,0)</f>
        <v>0</v>
      </c>
      <c r="BG143" s="191">
        <f>IF(N143="zákl. přenesená",J143,0)</f>
        <v>0</v>
      </c>
      <c r="BH143" s="191">
        <f>IF(N143="sníž. přenesená",J143,0)</f>
        <v>0</v>
      </c>
      <c r="BI143" s="191">
        <f>IF(N143="nulová",J143,0)</f>
        <v>0</v>
      </c>
      <c r="BJ143" s="19" t="s">
        <v>86</v>
      </c>
      <c r="BK143" s="191">
        <f>ROUND(I143*H143,2)</f>
        <v>0</v>
      </c>
      <c r="BL143" s="19" t="s">
        <v>212</v>
      </c>
      <c r="BM143" s="190" t="s">
        <v>1497</v>
      </c>
    </row>
    <row r="144" s="13" customFormat="1">
      <c r="A144" s="13"/>
      <c r="B144" s="198"/>
      <c r="C144" s="13"/>
      <c r="D144" s="192" t="s">
        <v>218</v>
      </c>
      <c r="E144" s="199" t="s">
        <v>1</v>
      </c>
      <c r="F144" s="200" t="s">
        <v>1498</v>
      </c>
      <c r="G144" s="13"/>
      <c r="H144" s="201">
        <v>10</v>
      </c>
      <c r="I144" s="202"/>
      <c r="J144" s="13"/>
      <c r="K144" s="13"/>
      <c r="L144" s="198"/>
      <c r="M144" s="203"/>
      <c r="N144" s="204"/>
      <c r="O144" s="204"/>
      <c r="P144" s="204"/>
      <c r="Q144" s="204"/>
      <c r="R144" s="204"/>
      <c r="S144" s="204"/>
      <c r="T144" s="205"/>
      <c r="U144" s="13"/>
      <c r="V144" s="13"/>
      <c r="W144" s="13"/>
      <c r="X144" s="13"/>
      <c r="Y144" s="13"/>
      <c r="Z144" s="13"/>
      <c r="AA144" s="13"/>
      <c r="AB144" s="13"/>
      <c r="AC144" s="13"/>
      <c r="AD144" s="13"/>
      <c r="AE144" s="13"/>
      <c r="AT144" s="199" t="s">
        <v>218</v>
      </c>
      <c r="AU144" s="199" t="s">
        <v>88</v>
      </c>
      <c r="AV144" s="13" t="s">
        <v>88</v>
      </c>
      <c r="AW144" s="13" t="s">
        <v>35</v>
      </c>
      <c r="AX144" s="13" t="s">
        <v>86</v>
      </c>
      <c r="AY144" s="199" t="s">
        <v>205</v>
      </c>
    </row>
    <row r="145" s="2" customFormat="1" ht="16.5" customHeight="1">
      <c r="A145" s="38"/>
      <c r="B145" s="179"/>
      <c r="C145" s="214" t="s">
        <v>263</v>
      </c>
      <c r="D145" s="214" t="s">
        <v>221</v>
      </c>
      <c r="E145" s="215" t="s">
        <v>1499</v>
      </c>
      <c r="F145" s="216" t="s">
        <v>1500</v>
      </c>
      <c r="G145" s="217" t="s">
        <v>346</v>
      </c>
      <c r="H145" s="218">
        <v>3</v>
      </c>
      <c r="I145" s="219"/>
      <c r="J145" s="218">
        <f>ROUND(I145*H145,2)</f>
        <v>0</v>
      </c>
      <c r="K145" s="216" t="s">
        <v>211</v>
      </c>
      <c r="L145" s="220"/>
      <c r="M145" s="221" t="s">
        <v>1</v>
      </c>
      <c r="N145" s="222" t="s">
        <v>44</v>
      </c>
      <c r="O145" s="77"/>
      <c r="P145" s="188">
        <f>O145*H145</f>
        <v>0</v>
      </c>
      <c r="Q145" s="188">
        <v>0.0035000000000000001</v>
      </c>
      <c r="R145" s="188">
        <f>Q145*H145</f>
        <v>0.010500000000000001</v>
      </c>
      <c r="S145" s="188">
        <v>0</v>
      </c>
      <c r="T145" s="189">
        <f>S145*H145</f>
        <v>0</v>
      </c>
      <c r="U145" s="38"/>
      <c r="V145" s="38"/>
      <c r="W145" s="38"/>
      <c r="X145" s="38"/>
      <c r="Y145" s="38"/>
      <c r="Z145" s="38"/>
      <c r="AA145" s="38"/>
      <c r="AB145" s="38"/>
      <c r="AC145" s="38"/>
      <c r="AD145" s="38"/>
      <c r="AE145" s="38"/>
      <c r="AR145" s="190" t="s">
        <v>225</v>
      </c>
      <c r="AT145" s="190" t="s">
        <v>221</v>
      </c>
      <c r="AU145" s="190" t="s">
        <v>88</v>
      </c>
      <c r="AY145" s="19" t="s">
        <v>205</v>
      </c>
      <c r="BE145" s="191">
        <f>IF(N145="základní",J145,0)</f>
        <v>0</v>
      </c>
      <c r="BF145" s="191">
        <f>IF(N145="snížená",J145,0)</f>
        <v>0</v>
      </c>
      <c r="BG145" s="191">
        <f>IF(N145="zákl. přenesená",J145,0)</f>
        <v>0</v>
      </c>
      <c r="BH145" s="191">
        <f>IF(N145="sníž. přenesená",J145,0)</f>
        <v>0</v>
      </c>
      <c r="BI145" s="191">
        <f>IF(N145="nulová",J145,0)</f>
        <v>0</v>
      </c>
      <c r="BJ145" s="19" t="s">
        <v>86</v>
      </c>
      <c r="BK145" s="191">
        <f>ROUND(I145*H145,2)</f>
        <v>0</v>
      </c>
      <c r="BL145" s="19" t="s">
        <v>212</v>
      </c>
      <c r="BM145" s="190" t="s">
        <v>1501</v>
      </c>
    </row>
    <row r="146" s="13" customFormat="1">
      <c r="A146" s="13"/>
      <c r="B146" s="198"/>
      <c r="C146" s="13"/>
      <c r="D146" s="192" t="s">
        <v>218</v>
      </c>
      <c r="E146" s="199" t="s">
        <v>1</v>
      </c>
      <c r="F146" s="200" t="s">
        <v>1502</v>
      </c>
      <c r="G146" s="13"/>
      <c r="H146" s="201">
        <v>3</v>
      </c>
      <c r="I146" s="202"/>
      <c r="J146" s="13"/>
      <c r="K146" s="13"/>
      <c r="L146" s="198"/>
      <c r="M146" s="203"/>
      <c r="N146" s="204"/>
      <c r="O146" s="204"/>
      <c r="P146" s="204"/>
      <c r="Q146" s="204"/>
      <c r="R146" s="204"/>
      <c r="S146" s="204"/>
      <c r="T146" s="205"/>
      <c r="U146" s="13"/>
      <c r="V146" s="13"/>
      <c r="W146" s="13"/>
      <c r="X146" s="13"/>
      <c r="Y146" s="13"/>
      <c r="Z146" s="13"/>
      <c r="AA146" s="13"/>
      <c r="AB146" s="13"/>
      <c r="AC146" s="13"/>
      <c r="AD146" s="13"/>
      <c r="AE146" s="13"/>
      <c r="AT146" s="199" t="s">
        <v>218</v>
      </c>
      <c r="AU146" s="199" t="s">
        <v>88</v>
      </c>
      <c r="AV146" s="13" t="s">
        <v>88</v>
      </c>
      <c r="AW146" s="13" t="s">
        <v>35</v>
      </c>
      <c r="AX146" s="13" t="s">
        <v>86</v>
      </c>
      <c r="AY146" s="199" t="s">
        <v>205</v>
      </c>
    </row>
    <row r="147" s="2" customFormat="1" ht="24.15" customHeight="1">
      <c r="A147" s="38"/>
      <c r="B147" s="179"/>
      <c r="C147" s="180" t="s">
        <v>272</v>
      </c>
      <c r="D147" s="180" t="s">
        <v>207</v>
      </c>
      <c r="E147" s="181" t="s">
        <v>1503</v>
      </c>
      <c r="F147" s="182" t="s">
        <v>1504</v>
      </c>
      <c r="G147" s="183" t="s">
        <v>346</v>
      </c>
      <c r="H147" s="184">
        <v>17</v>
      </c>
      <c r="I147" s="185"/>
      <c r="J147" s="184">
        <f>ROUND(I147*H147,2)</f>
        <v>0</v>
      </c>
      <c r="K147" s="182" t="s">
        <v>234</v>
      </c>
      <c r="L147" s="39"/>
      <c r="M147" s="186" t="s">
        <v>1</v>
      </c>
      <c r="N147" s="187" t="s">
        <v>44</v>
      </c>
      <c r="O147" s="77"/>
      <c r="P147" s="188">
        <f>O147*H147</f>
        <v>0</v>
      </c>
      <c r="Q147" s="188">
        <v>5.0000000000000002E-05</v>
      </c>
      <c r="R147" s="188">
        <f>Q147*H147</f>
        <v>0.00085000000000000006</v>
      </c>
      <c r="S147" s="188">
        <v>0</v>
      </c>
      <c r="T147" s="189">
        <f>S147*H147</f>
        <v>0</v>
      </c>
      <c r="U147" s="38"/>
      <c r="V147" s="38"/>
      <c r="W147" s="38"/>
      <c r="X147" s="38"/>
      <c r="Y147" s="38"/>
      <c r="Z147" s="38"/>
      <c r="AA147" s="38"/>
      <c r="AB147" s="38"/>
      <c r="AC147" s="38"/>
      <c r="AD147" s="38"/>
      <c r="AE147" s="38"/>
      <c r="AR147" s="190" t="s">
        <v>212</v>
      </c>
      <c r="AT147" s="190" t="s">
        <v>207</v>
      </c>
      <c r="AU147" s="190" t="s">
        <v>88</v>
      </c>
      <c r="AY147" s="19" t="s">
        <v>205</v>
      </c>
      <c r="BE147" s="191">
        <f>IF(N147="základní",J147,0)</f>
        <v>0</v>
      </c>
      <c r="BF147" s="191">
        <f>IF(N147="snížená",J147,0)</f>
        <v>0</v>
      </c>
      <c r="BG147" s="191">
        <f>IF(N147="zákl. přenesená",J147,0)</f>
        <v>0</v>
      </c>
      <c r="BH147" s="191">
        <f>IF(N147="sníž. přenesená",J147,0)</f>
        <v>0</v>
      </c>
      <c r="BI147" s="191">
        <f>IF(N147="nulová",J147,0)</f>
        <v>0</v>
      </c>
      <c r="BJ147" s="19" t="s">
        <v>86</v>
      </c>
      <c r="BK147" s="191">
        <f>ROUND(I147*H147,2)</f>
        <v>0</v>
      </c>
      <c r="BL147" s="19" t="s">
        <v>212</v>
      </c>
      <c r="BM147" s="190" t="s">
        <v>1505</v>
      </c>
    </row>
    <row r="148" s="2" customFormat="1">
      <c r="A148" s="38"/>
      <c r="B148" s="39"/>
      <c r="C148" s="38"/>
      <c r="D148" s="192" t="s">
        <v>214</v>
      </c>
      <c r="E148" s="38"/>
      <c r="F148" s="193" t="s">
        <v>1506</v>
      </c>
      <c r="G148" s="38"/>
      <c r="H148" s="38"/>
      <c r="I148" s="194"/>
      <c r="J148" s="38"/>
      <c r="K148" s="38"/>
      <c r="L148" s="39"/>
      <c r="M148" s="195"/>
      <c r="N148" s="196"/>
      <c r="O148" s="77"/>
      <c r="P148" s="77"/>
      <c r="Q148" s="77"/>
      <c r="R148" s="77"/>
      <c r="S148" s="77"/>
      <c r="T148" s="78"/>
      <c r="U148" s="38"/>
      <c r="V148" s="38"/>
      <c r="W148" s="38"/>
      <c r="X148" s="38"/>
      <c r="Y148" s="38"/>
      <c r="Z148" s="38"/>
      <c r="AA148" s="38"/>
      <c r="AB148" s="38"/>
      <c r="AC148" s="38"/>
      <c r="AD148" s="38"/>
      <c r="AE148" s="38"/>
      <c r="AT148" s="19" t="s">
        <v>214</v>
      </c>
      <c r="AU148" s="19" t="s">
        <v>88</v>
      </c>
    </row>
    <row r="149" s="2" customFormat="1">
      <c r="A149" s="38"/>
      <c r="B149" s="39"/>
      <c r="C149" s="38"/>
      <c r="D149" s="192" t="s">
        <v>237</v>
      </c>
      <c r="E149" s="38"/>
      <c r="F149" s="197" t="s">
        <v>1507</v>
      </c>
      <c r="G149" s="38"/>
      <c r="H149" s="38"/>
      <c r="I149" s="194"/>
      <c r="J149" s="38"/>
      <c r="K149" s="38"/>
      <c r="L149" s="39"/>
      <c r="M149" s="195"/>
      <c r="N149" s="196"/>
      <c r="O149" s="77"/>
      <c r="P149" s="77"/>
      <c r="Q149" s="77"/>
      <c r="R149" s="77"/>
      <c r="S149" s="77"/>
      <c r="T149" s="78"/>
      <c r="U149" s="38"/>
      <c r="V149" s="38"/>
      <c r="W149" s="38"/>
      <c r="X149" s="38"/>
      <c r="Y149" s="38"/>
      <c r="Z149" s="38"/>
      <c r="AA149" s="38"/>
      <c r="AB149" s="38"/>
      <c r="AC149" s="38"/>
      <c r="AD149" s="38"/>
      <c r="AE149" s="38"/>
      <c r="AT149" s="19" t="s">
        <v>237</v>
      </c>
      <c r="AU149" s="19" t="s">
        <v>88</v>
      </c>
    </row>
    <row r="150" s="2" customFormat="1" ht="21.75" customHeight="1">
      <c r="A150" s="38"/>
      <c r="B150" s="179"/>
      <c r="C150" s="214" t="s">
        <v>225</v>
      </c>
      <c r="D150" s="214" t="s">
        <v>221</v>
      </c>
      <c r="E150" s="215" t="s">
        <v>1508</v>
      </c>
      <c r="F150" s="216" t="s">
        <v>1509</v>
      </c>
      <c r="G150" s="217" t="s">
        <v>346</v>
      </c>
      <c r="H150" s="218">
        <v>51</v>
      </c>
      <c r="I150" s="219"/>
      <c r="J150" s="218">
        <f>ROUND(I150*H150,2)</f>
        <v>0</v>
      </c>
      <c r="K150" s="216" t="s">
        <v>234</v>
      </c>
      <c r="L150" s="220"/>
      <c r="M150" s="221" t="s">
        <v>1</v>
      </c>
      <c r="N150" s="222" t="s">
        <v>44</v>
      </c>
      <c r="O150" s="77"/>
      <c r="P150" s="188">
        <f>O150*H150</f>
        <v>0</v>
      </c>
      <c r="Q150" s="188">
        <v>0.0047200000000000002</v>
      </c>
      <c r="R150" s="188">
        <f>Q150*H150</f>
        <v>0.24072000000000002</v>
      </c>
      <c r="S150" s="188">
        <v>0</v>
      </c>
      <c r="T150" s="189">
        <f>S150*H150</f>
        <v>0</v>
      </c>
      <c r="U150" s="38"/>
      <c r="V150" s="38"/>
      <c r="W150" s="38"/>
      <c r="X150" s="38"/>
      <c r="Y150" s="38"/>
      <c r="Z150" s="38"/>
      <c r="AA150" s="38"/>
      <c r="AB150" s="38"/>
      <c r="AC150" s="38"/>
      <c r="AD150" s="38"/>
      <c r="AE150" s="38"/>
      <c r="AR150" s="190" t="s">
        <v>225</v>
      </c>
      <c r="AT150" s="190" t="s">
        <v>221</v>
      </c>
      <c r="AU150" s="190" t="s">
        <v>88</v>
      </c>
      <c r="AY150" s="19" t="s">
        <v>205</v>
      </c>
      <c r="BE150" s="191">
        <f>IF(N150="základní",J150,0)</f>
        <v>0</v>
      </c>
      <c r="BF150" s="191">
        <f>IF(N150="snížená",J150,0)</f>
        <v>0</v>
      </c>
      <c r="BG150" s="191">
        <f>IF(N150="zákl. přenesená",J150,0)</f>
        <v>0</v>
      </c>
      <c r="BH150" s="191">
        <f>IF(N150="sníž. přenesená",J150,0)</f>
        <v>0</v>
      </c>
      <c r="BI150" s="191">
        <f>IF(N150="nulová",J150,0)</f>
        <v>0</v>
      </c>
      <c r="BJ150" s="19" t="s">
        <v>86</v>
      </c>
      <c r="BK150" s="191">
        <f>ROUND(I150*H150,2)</f>
        <v>0</v>
      </c>
      <c r="BL150" s="19" t="s">
        <v>212</v>
      </c>
      <c r="BM150" s="190" t="s">
        <v>1510</v>
      </c>
    </row>
    <row r="151" s="2" customFormat="1">
      <c r="A151" s="38"/>
      <c r="B151" s="39"/>
      <c r="C151" s="38"/>
      <c r="D151" s="192" t="s">
        <v>214</v>
      </c>
      <c r="E151" s="38"/>
      <c r="F151" s="193" t="s">
        <v>1509</v>
      </c>
      <c r="G151" s="38"/>
      <c r="H151" s="38"/>
      <c r="I151" s="194"/>
      <c r="J151" s="38"/>
      <c r="K151" s="38"/>
      <c r="L151" s="39"/>
      <c r="M151" s="195"/>
      <c r="N151" s="196"/>
      <c r="O151" s="77"/>
      <c r="P151" s="77"/>
      <c r="Q151" s="77"/>
      <c r="R151" s="77"/>
      <c r="S151" s="77"/>
      <c r="T151" s="78"/>
      <c r="U151" s="38"/>
      <c r="V151" s="38"/>
      <c r="W151" s="38"/>
      <c r="X151" s="38"/>
      <c r="Y151" s="38"/>
      <c r="Z151" s="38"/>
      <c r="AA151" s="38"/>
      <c r="AB151" s="38"/>
      <c r="AC151" s="38"/>
      <c r="AD151" s="38"/>
      <c r="AE151" s="38"/>
      <c r="AT151" s="19" t="s">
        <v>214</v>
      </c>
      <c r="AU151" s="19" t="s">
        <v>88</v>
      </c>
    </row>
    <row r="152" s="13" customFormat="1">
      <c r="A152" s="13"/>
      <c r="B152" s="198"/>
      <c r="C152" s="13"/>
      <c r="D152" s="192" t="s">
        <v>218</v>
      </c>
      <c r="E152" s="13"/>
      <c r="F152" s="200" t="s">
        <v>1511</v>
      </c>
      <c r="G152" s="13"/>
      <c r="H152" s="201">
        <v>51</v>
      </c>
      <c r="I152" s="202"/>
      <c r="J152" s="13"/>
      <c r="K152" s="13"/>
      <c r="L152" s="198"/>
      <c r="M152" s="203"/>
      <c r="N152" s="204"/>
      <c r="O152" s="204"/>
      <c r="P152" s="204"/>
      <c r="Q152" s="204"/>
      <c r="R152" s="204"/>
      <c r="S152" s="204"/>
      <c r="T152" s="205"/>
      <c r="U152" s="13"/>
      <c r="V152" s="13"/>
      <c r="W152" s="13"/>
      <c r="X152" s="13"/>
      <c r="Y152" s="13"/>
      <c r="Z152" s="13"/>
      <c r="AA152" s="13"/>
      <c r="AB152" s="13"/>
      <c r="AC152" s="13"/>
      <c r="AD152" s="13"/>
      <c r="AE152" s="13"/>
      <c r="AT152" s="199" t="s">
        <v>218</v>
      </c>
      <c r="AU152" s="199" t="s">
        <v>88</v>
      </c>
      <c r="AV152" s="13" t="s">
        <v>88</v>
      </c>
      <c r="AW152" s="13" t="s">
        <v>3</v>
      </c>
      <c r="AX152" s="13" t="s">
        <v>86</v>
      </c>
      <c r="AY152" s="199" t="s">
        <v>205</v>
      </c>
    </row>
    <row r="153" s="2" customFormat="1" ht="16.5" customHeight="1">
      <c r="A153" s="38"/>
      <c r="B153" s="179"/>
      <c r="C153" s="214" t="s">
        <v>286</v>
      </c>
      <c r="D153" s="214" t="s">
        <v>221</v>
      </c>
      <c r="E153" s="215" t="s">
        <v>1512</v>
      </c>
      <c r="F153" s="216" t="s">
        <v>1513</v>
      </c>
      <c r="G153" s="217" t="s">
        <v>346</v>
      </c>
      <c r="H153" s="218">
        <v>51</v>
      </c>
      <c r="I153" s="219"/>
      <c r="J153" s="218">
        <f>ROUND(I153*H153,2)</f>
        <v>0</v>
      </c>
      <c r="K153" s="216" t="s">
        <v>211</v>
      </c>
      <c r="L153" s="220"/>
      <c r="M153" s="221" t="s">
        <v>1</v>
      </c>
      <c r="N153" s="222" t="s">
        <v>44</v>
      </c>
      <c r="O153" s="77"/>
      <c r="P153" s="188">
        <f>O153*H153</f>
        <v>0</v>
      </c>
      <c r="Q153" s="188">
        <v>0.00046999999999999999</v>
      </c>
      <c r="R153" s="188">
        <f>Q153*H153</f>
        <v>0.023969999999999998</v>
      </c>
      <c r="S153" s="188">
        <v>0</v>
      </c>
      <c r="T153" s="189">
        <f>S153*H153</f>
        <v>0</v>
      </c>
      <c r="U153" s="38"/>
      <c r="V153" s="38"/>
      <c r="W153" s="38"/>
      <c r="X153" s="38"/>
      <c r="Y153" s="38"/>
      <c r="Z153" s="38"/>
      <c r="AA153" s="38"/>
      <c r="AB153" s="38"/>
      <c r="AC153" s="38"/>
      <c r="AD153" s="38"/>
      <c r="AE153" s="38"/>
      <c r="AR153" s="190" t="s">
        <v>225</v>
      </c>
      <c r="AT153" s="190" t="s">
        <v>221</v>
      </c>
      <c r="AU153" s="190" t="s">
        <v>88</v>
      </c>
      <c r="AY153" s="19" t="s">
        <v>205</v>
      </c>
      <c r="BE153" s="191">
        <f>IF(N153="základní",J153,0)</f>
        <v>0</v>
      </c>
      <c r="BF153" s="191">
        <f>IF(N153="snížená",J153,0)</f>
        <v>0</v>
      </c>
      <c r="BG153" s="191">
        <f>IF(N153="zákl. přenesená",J153,0)</f>
        <v>0</v>
      </c>
      <c r="BH153" s="191">
        <f>IF(N153="sníž. přenesená",J153,0)</f>
        <v>0</v>
      </c>
      <c r="BI153" s="191">
        <f>IF(N153="nulová",J153,0)</f>
        <v>0</v>
      </c>
      <c r="BJ153" s="19" t="s">
        <v>86</v>
      </c>
      <c r="BK153" s="191">
        <f>ROUND(I153*H153,2)</f>
        <v>0</v>
      </c>
      <c r="BL153" s="19" t="s">
        <v>212</v>
      </c>
      <c r="BM153" s="190" t="s">
        <v>1514</v>
      </c>
    </row>
    <row r="154" s="2" customFormat="1">
      <c r="A154" s="38"/>
      <c r="B154" s="39"/>
      <c r="C154" s="38"/>
      <c r="D154" s="192" t="s">
        <v>214</v>
      </c>
      <c r="E154" s="38"/>
      <c r="F154" s="193" t="s">
        <v>1513</v>
      </c>
      <c r="G154" s="38"/>
      <c r="H154" s="38"/>
      <c r="I154" s="194"/>
      <c r="J154" s="38"/>
      <c r="K154" s="38"/>
      <c r="L154" s="39"/>
      <c r="M154" s="195"/>
      <c r="N154" s="196"/>
      <c r="O154" s="77"/>
      <c r="P154" s="77"/>
      <c r="Q154" s="77"/>
      <c r="R154" s="77"/>
      <c r="S154" s="77"/>
      <c r="T154" s="78"/>
      <c r="U154" s="38"/>
      <c r="V154" s="38"/>
      <c r="W154" s="38"/>
      <c r="X154" s="38"/>
      <c r="Y154" s="38"/>
      <c r="Z154" s="38"/>
      <c r="AA154" s="38"/>
      <c r="AB154" s="38"/>
      <c r="AC154" s="38"/>
      <c r="AD154" s="38"/>
      <c r="AE154" s="38"/>
      <c r="AT154" s="19" t="s">
        <v>214</v>
      </c>
      <c r="AU154" s="19" t="s">
        <v>88</v>
      </c>
    </row>
    <row r="155" s="13" customFormat="1">
      <c r="A155" s="13"/>
      <c r="B155" s="198"/>
      <c r="C155" s="13"/>
      <c r="D155" s="192" t="s">
        <v>218</v>
      </c>
      <c r="E155" s="199" t="s">
        <v>1</v>
      </c>
      <c r="F155" s="200" t="s">
        <v>1515</v>
      </c>
      <c r="G155" s="13"/>
      <c r="H155" s="201">
        <v>51</v>
      </c>
      <c r="I155" s="202"/>
      <c r="J155" s="13"/>
      <c r="K155" s="13"/>
      <c r="L155" s="198"/>
      <c r="M155" s="203"/>
      <c r="N155" s="204"/>
      <c r="O155" s="204"/>
      <c r="P155" s="204"/>
      <c r="Q155" s="204"/>
      <c r="R155" s="204"/>
      <c r="S155" s="204"/>
      <c r="T155" s="205"/>
      <c r="U155" s="13"/>
      <c r="V155" s="13"/>
      <c r="W155" s="13"/>
      <c r="X155" s="13"/>
      <c r="Y155" s="13"/>
      <c r="Z155" s="13"/>
      <c r="AA155" s="13"/>
      <c r="AB155" s="13"/>
      <c r="AC155" s="13"/>
      <c r="AD155" s="13"/>
      <c r="AE155" s="13"/>
      <c r="AT155" s="199" t="s">
        <v>218</v>
      </c>
      <c r="AU155" s="199" t="s">
        <v>88</v>
      </c>
      <c r="AV155" s="13" t="s">
        <v>88</v>
      </c>
      <c r="AW155" s="13" t="s">
        <v>35</v>
      </c>
      <c r="AX155" s="13" t="s">
        <v>86</v>
      </c>
      <c r="AY155" s="199" t="s">
        <v>205</v>
      </c>
    </row>
    <row r="156" s="2" customFormat="1" ht="24.15" customHeight="1">
      <c r="A156" s="38"/>
      <c r="B156" s="179"/>
      <c r="C156" s="180" t="s">
        <v>294</v>
      </c>
      <c r="D156" s="180" t="s">
        <v>207</v>
      </c>
      <c r="E156" s="181" t="s">
        <v>1516</v>
      </c>
      <c r="F156" s="182" t="s">
        <v>1517</v>
      </c>
      <c r="G156" s="183" t="s">
        <v>210</v>
      </c>
      <c r="H156" s="184">
        <v>15.300000000000001</v>
      </c>
      <c r="I156" s="185"/>
      <c r="J156" s="184">
        <f>ROUND(I156*H156,2)</f>
        <v>0</v>
      </c>
      <c r="K156" s="182" t="s">
        <v>234</v>
      </c>
      <c r="L156" s="39"/>
      <c r="M156" s="186" t="s">
        <v>1</v>
      </c>
      <c r="N156" s="187" t="s">
        <v>44</v>
      </c>
      <c r="O156" s="77"/>
      <c r="P156" s="188">
        <f>O156*H156</f>
        <v>0</v>
      </c>
      <c r="Q156" s="188">
        <v>0.00036000000000000002</v>
      </c>
      <c r="R156" s="188">
        <f>Q156*H156</f>
        <v>0.0055080000000000007</v>
      </c>
      <c r="S156" s="188">
        <v>0</v>
      </c>
      <c r="T156" s="189">
        <f>S156*H156</f>
        <v>0</v>
      </c>
      <c r="U156" s="38"/>
      <c r="V156" s="38"/>
      <c r="W156" s="38"/>
      <c r="X156" s="38"/>
      <c r="Y156" s="38"/>
      <c r="Z156" s="38"/>
      <c r="AA156" s="38"/>
      <c r="AB156" s="38"/>
      <c r="AC156" s="38"/>
      <c r="AD156" s="38"/>
      <c r="AE156" s="38"/>
      <c r="AR156" s="190" t="s">
        <v>212</v>
      </c>
      <c r="AT156" s="190" t="s">
        <v>207</v>
      </c>
      <c r="AU156" s="190" t="s">
        <v>88</v>
      </c>
      <c r="AY156" s="19" t="s">
        <v>205</v>
      </c>
      <c r="BE156" s="191">
        <f>IF(N156="základní",J156,0)</f>
        <v>0</v>
      </c>
      <c r="BF156" s="191">
        <f>IF(N156="snížená",J156,0)</f>
        <v>0</v>
      </c>
      <c r="BG156" s="191">
        <f>IF(N156="zákl. přenesená",J156,0)</f>
        <v>0</v>
      </c>
      <c r="BH156" s="191">
        <f>IF(N156="sníž. přenesená",J156,0)</f>
        <v>0</v>
      </c>
      <c r="BI156" s="191">
        <f>IF(N156="nulová",J156,0)</f>
        <v>0</v>
      </c>
      <c r="BJ156" s="19" t="s">
        <v>86</v>
      </c>
      <c r="BK156" s="191">
        <f>ROUND(I156*H156,2)</f>
        <v>0</v>
      </c>
      <c r="BL156" s="19" t="s">
        <v>212</v>
      </c>
      <c r="BM156" s="190" t="s">
        <v>1518</v>
      </c>
    </row>
    <row r="157" s="2" customFormat="1">
      <c r="A157" s="38"/>
      <c r="B157" s="39"/>
      <c r="C157" s="38"/>
      <c r="D157" s="192" t="s">
        <v>214</v>
      </c>
      <c r="E157" s="38"/>
      <c r="F157" s="193" t="s">
        <v>1519</v>
      </c>
      <c r="G157" s="38"/>
      <c r="H157" s="38"/>
      <c r="I157" s="194"/>
      <c r="J157" s="38"/>
      <c r="K157" s="38"/>
      <c r="L157" s="39"/>
      <c r="M157" s="195"/>
      <c r="N157" s="196"/>
      <c r="O157" s="77"/>
      <c r="P157" s="77"/>
      <c r="Q157" s="77"/>
      <c r="R157" s="77"/>
      <c r="S157" s="77"/>
      <c r="T157" s="78"/>
      <c r="U157" s="38"/>
      <c r="V157" s="38"/>
      <c r="W157" s="38"/>
      <c r="X157" s="38"/>
      <c r="Y157" s="38"/>
      <c r="Z157" s="38"/>
      <c r="AA157" s="38"/>
      <c r="AB157" s="38"/>
      <c r="AC157" s="38"/>
      <c r="AD157" s="38"/>
      <c r="AE157" s="38"/>
      <c r="AT157" s="19" t="s">
        <v>214</v>
      </c>
      <c r="AU157" s="19" t="s">
        <v>88</v>
      </c>
    </row>
    <row r="158" s="2" customFormat="1">
      <c r="A158" s="38"/>
      <c r="B158" s="39"/>
      <c r="C158" s="38"/>
      <c r="D158" s="192" t="s">
        <v>237</v>
      </c>
      <c r="E158" s="38"/>
      <c r="F158" s="197" t="s">
        <v>1520</v>
      </c>
      <c r="G158" s="38"/>
      <c r="H158" s="38"/>
      <c r="I158" s="194"/>
      <c r="J158" s="38"/>
      <c r="K158" s="38"/>
      <c r="L158" s="39"/>
      <c r="M158" s="195"/>
      <c r="N158" s="196"/>
      <c r="O158" s="77"/>
      <c r="P158" s="77"/>
      <c r="Q158" s="77"/>
      <c r="R158" s="77"/>
      <c r="S158" s="77"/>
      <c r="T158" s="78"/>
      <c r="U158" s="38"/>
      <c r="V158" s="38"/>
      <c r="W158" s="38"/>
      <c r="X158" s="38"/>
      <c r="Y158" s="38"/>
      <c r="Z158" s="38"/>
      <c r="AA158" s="38"/>
      <c r="AB158" s="38"/>
      <c r="AC158" s="38"/>
      <c r="AD158" s="38"/>
      <c r="AE158" s="38"/>
      <c r="AT158" s="19" t="s">
        <v>237</v>
      </c>
      <c r="AU158" s="19" t="s">
        <v>88</v>
      </c>
    </row>
    <row r="159" s="13" customFormat="1">
      <c r="A159" s="13"/>
      <c r="B159" s="198"/>
      <c r="C159" s="13"/>
      <c r="D159" s="192" t="s">
        <v>218</v>
      </c>
      <c r="E159" s="199" t="s">
        <v>1</v>
      </c>
      <c r="F159" s="200" t="s">
        <v>1521</v>
      </c>
      <c r="G159" s="13"/>
      <c r="H159" s="201">
        <v>15.300000000000001</v>
      </c>
      <c r="I159" s="202"/>
      <c r="J159" s="13"/>
      <c r="K159" s="13"/>
      <c r="L159" s="198"/>
      <c r="M159" s="203"/>
      <c r="N159" s="204"/>
      <c r="O159" s="204"/>
      <c r="P159" s="204"/>
      <c r="Q159" s="204"/>
      <c r="R159" s="204"/>
      <c r="S159" s="204"/>
      <c r="T159" s="205"/>
      <c r="U159" s="13"/>
      <c r="V159" s="13"/>
      <c r="W159" s="13"/>
      <c r="X159" s="13"/>
      <c r="Y159" s="13"/>
      <c r="Z159" s="13"/>
      <c r="AA159" s="13"/>
      <c r="AB159" s="13"/>
      <c r="AC159" s="13"/>
      <c r="AD159" s="13"/>
      <c r="AE159" s="13"/>
      <c r="AT159" s="199" t="s">
        <v>218</v>
      </c>
      <c r="AU159" s="199" t="s">
        <v>88</v>
      </c>
      <c r="AV159" s="13" t="s">
        <v>88</v>
      </c>
      <c r="AW159" s="13" t="s">
        <v>35</v>
      </c>
      <c r="AX159" s="13" t="s">
        <v>86</v>
      </c>
      <c r="AY159" s="199" t="s">
        <v>205</v>
      </c>
    </row>
    <row r="160" s="2" customFormat="1" ht="16.5" customHeight="1">
      <c r="A160" s="38"/>
      <c r="B160" s="179"/>
      <c r="C160" s="180" t="s">
        <v>300</v>
      </c>
      <c r="D160" s="180" t="s">
        <v>207</v>
      </c>
      <c r="E160" s="181" t="s">
        <v>1522</v>
      </c>
      <c r="F160" s="182" t="s">
        <v>1523</v>
      </c>
      <c r="G160" s="183" t="s">
        <v>346</v>
      </c>
      <c r="H160" s="184">
        <v>17</v>
      </c>
      <c r="I160" s="185"/>
      <c r="J160" s="184">
        <f>ROUND(I160*H160,2)</f>
        <v>0</v>
      </c>
      <c r="K160" s="182" t="s">
        <v>234</v>
      </c>
      <c r="L160" s="39"/>
      <c r="M160" s="186" t="s">
        <v>1</v>
      </c>
      <c r="N160" s="187" t="s">
        <v>44</v>
      </c>
      <c r="O160" s="77"/>
      <c r="P160" s="188">
        <f>O160*H160</f>
        <v>0</v>
      </c>
      <c r="Q160" s="188">
        <v>0</v>
      </c>
      <c r="R160" s="188">
        <f>Q160*H160</f>
        <v>0</v>
      </c>
      <c r="S160" s="188">
        <v>0</v>
      </c>
      <c r="T160" s="189">
        <f>S160*H160</f>
        <v>0</v>
      </c>
      <c r="U160" s="38"/>
      <c r="V160" s="38"/>
      <c r="W160" s="38"/>
      <c r="X160" s="38"/>
      <c r="Y160" s="38"/>
      <c r="Z160" s="38"/>
      <c r="AA160" s="38"/>
      <c r="AB160" s="38"/>
      <c r="AC160" s="38"/>
      <c r="AD160" s="38"/>
      <c r="AE160" s="38"/>
      <c r="AR160" s="190" t="s">
        <v>212</v>
      </c>
      <c r="AT160" s="190" t="s">
        <v>207</v>
      </c>
      <c r="AU160" s="190" t="s">
        <v>88</v>
      </c>
      <c r="AY160" s="19" t="s">
        <v>205</v>
      </c>
      <c r="BE160" s="191">
        <f>IF(N160="základní",J160,0)</f>
        <v>0</v>
      </c>
      <c r="BF160" s="191">
        <f>IF(N160="snížená",J160,0)</f>
        <v>0</v>
      </c>
      <c r="BG160" s="191">
        <f>IF(N160="zákl. přenesená",J160,0)</f>
        <v>0</v>
      </c>
      <c r="BH160" s="191">
        <f>IF(N160="sníž. přenesená",J160,0)</f>
        <v>0</v>
      </c>
      <c r="BI160" s="191">
        <f>IF(N160="nulová",J160,0)</f>
        <v>0</v>
      </c>
      <c r="BJ160" s="19" t="s">
        <v>86</v>
      </c>
      <c r="BK160" s="191">
        <f>ROUND(I160*H160,2)</f>
        <v>0</v>
      </c>
      <c r="BL160" s="19" t="s">
        <v>212</v>
      </c>
      <c r="BM160" s="190" t="s">
        <v>1524</v>
      </c>
    </row>
    <row r="161" s="2" customFormat="1">
      <c r="A161" s="38"/>
      <c r="B161" s="39"/>
      <c r="C161" s="38"/>
      <c r="D161" s="192" t="s">
        <v>214</v>
      </c>
      <c r="E161" s="38"/>
      <c r="F161" s="193" t="s">
        <v>1525</v>
      </c>
      <c r="G161" s="38"/>
      <c r="H161" s="38"/>
      <c r="I161" s="194"/>
      <c r="J161" s="38"/>
      <c r="K161" s="38"/>
      <c r="L161" s="39"/>
      <c r="M161" s="195"/>
      <c r="N161" s="196"/>
      <c r="O161" s="77"/>
      <c r="P161" s="77"/>
      <c r="Q161" s="77"/>
      <c r="R161" s="77"/>
      <c r="S161" s="77"/>
      <c r="T161" s="78"/>
      <c r="U161" s="38"/>
      <c r="V161" s="38"/>
      <c r="W161" s="38"/>
      <c r="X161" s="38"/>
      <c r="Y161" s="38"/>
      <c r="Z161" s="38"/>
      <c r="AA161" s="38"/>
      <c r="AB161" s="38"/>
      <c r="AC161" s="38"/>
      <c r="AD161" s="38"/>
      <c r="AE161" s="38"/>
      <c r="AT161" s="19" t="s">
        <v>214</v>
      </c>
      <c r="AU161" s="19" t="s">
        <v>88</v>
      </c>
    </row>
    <row r="162" s="2" customFormat="1">
      <c r="A162" s="38"/>
      <c r="B162" s="39"/>
      <c r="C162" s="38"/>
      <c r="D162" s="192" t="s">
        <v>237</v>
      </c>
      <c r="E162" s="38"/>
      <c r="F162" s="197" t="s">
        <v>1526</v>
      </c>
      <c r="G162" s="38"/>
      <c r="H162" s="38"/>
      <c r="I162" s="194"/>
      <c r="J162" s="38"/>
      <c r="K162" s="38"/>
      <c r="L162" s="39"/>
      <c r="M162" s="195"/>
      <c r="N162" s="196"/>
      <c r="O162" s="77"/>
      <c r="P162" s="77"/>
      <c r="Q162" s="77"/>
      <c r="R162" s="77"/>
      <c r="S162" s="77"/>
      <c r="T162" s="78"/>
      <c r="U162" s="38"/>
      <c r="V162" s="38"/>
      <c r="W162" s="38"/>
      <c r="X162" s="38"/>
      <c r="Y162" s="38"/>
      <c r="Z162" s="38"/>
      <c r="AA162" s="38"/>
      <c r="AB162" s="38"/>
      <c r="AC162" s="38"/>
      <c r="AD162" s="38"/>
      <c r="AE162" s="38"/>
      <c r="AT162" s="19" t="s">
        <v>237</v>
      </c>
      <c r="AU162" s="19" t="s">
        <v>88</v>
      </c>
    </row>
    <row r="163" s="2" customFormat="1" ht="16.5" customHeight="1">
      <c r="A163" s="38"/>
      <c r="B163" s="179"/>
      <c r="C163" s="180" t="s">
        <v>306</v>
      </c>
      <c r="D163" s="180" t="s">
        <v>207</v>
      </c>
      <c r="E163" s="181" t="s">
        <v>1527</v>
      </c>
      <c r="F163" s="182" t="s">
        <v>1528</v>
      </c>
      <c r="G163" s="183" t="s">
        <v>346</v>
      </c>
      <c r="H163" s="184">
        <v>51</v>
      </c>
      <c r="I163" s="185"/>
      <c r="J163" s="184">
        <f>ROUND(I163*H163,2)</f>
        <v>0</v>
      </c>
      <c r="K163" s="182" t="s">
        <v>211</v>
      </c>
      <c r="L163" s="39"/>
      <c r="M163" s="186" t="s">
        <v>1</v>
      </c>
      <c r="N163" s="187" t="s">
        <v>44</v>
      </c>
      <c r="O163" s="77"/>
      <c r="P163" s="188">
        <f>O163*H163</f>
        <v>0</v>
      </c>
      <c r="Q163" s="188">
        <v>2.0000000000000002E-05</v>
      </c>
      <c r="R163" s="188">
        <f>Q163*H163</f>
        <v>0.0010200000000000001</v>
      </c>
      <c r="S163" s="188">
        <v>0</v>
      </c>
      <c r="T163" s="189">
        <f>S163*H163</f>
        <v>0</v>
      </c>
      <c r="U163" s="38"/>
      <c r="V163" s="38"/>
      <c r="W163" s="38"/>
      <c r="X163" s="38"/>
      <c r="Y163" s="38"/>
      <c r="Z163" s="38"/>
      <c r="AA163" s="38"/>
      <c r="AB163" s="38"/>
      <c r="AC163" s="38"/>
      <c r="AD163" s="38"/>
      <c r="AE163" s="38"/>
      <c r="AR163" s="190" t="s">
        <v>212</v>
      </c>
      <c r="AT163" s="190" t="s">
        <v>207</v>
      </c>
      <c r="AU163" s="190" t="s">
        <v>88</v>
      </c>
      <c r="AY163" s="19" t="s">
        <v>205</v>
      </c>
      <c r="BE163" s="191">
        <f>IF(N163="základní",J163,0)</f>
        <v>0</v>
      </c>
      <c r="BF163" s="191">
        <f>IF(N163="snížená",J163,0)</f>
        <v>0</v>
      </c>
      <c r="BG163" s="191">
        <f>IF(N163="zákl. přenesená",J163,0)</f>
        <v>0</v>
      </c>
      <c r="BH163" s="191">
        <f>IF(N163="sníž. přenesená",J163,0)</f>
        <v>0</v>
      </c>
      <c r="BI163" s="191">
        <f>IF(N163="nulová",J163,0)</f>
        <v>0</v>
      </c>
      <c r="BJ163" s="19" t="s">
        <v>86</v>
      </c>
      <c r="BK163" s="191">
        <f>ROUND(I163*H163,2)</f>
        <v>0</v>
      </c>
      <c r="BL163" s="19" t="s">
        <v>212</v>
      </c>
      <c r="BM163" s="190" t="s">
        <v>1529</v>
      </c>
    </row>
    <row r="164" s="2" customFormat="1">
      <c r="A164" s="38"/>
      <c r="B164" s="39"/>
      <c r="C164" s="38"/>
      <c r="D164" s="192" t="s">
        <v>214</v>
      </c>
      <c r="E164" s="38"/>
      <c r="F164" s="193" t="s">
        <v>1528</v>
      </c>
      <c r="G164" s="38"/>
      <c r="H164" s="38"/>
      <c r="I164" s="194"/>
      <c r="J164" s="38"/>
      <c r="K164" s="38"/>
      <c r="L164" s="39"/>
      <c r="M164" s="195"/>
      <c r="N164" s="196"/>
      <c r="O164" s="77"/>
      <c r="P164" s="77"/>
      <c r="Q164" s="77"/>
      <c r="R164" s="77"/>
      <c r="S164" s="77"/>
      <c r="T164" s="78"/>
      <c r="U164" s="38"/>
      <c r="V164" s="38"/>
      <c r="W164" s="38"/>
      <c r="X164" s="38"/>
      <c r="Y164" s="38"/>
      <c r="Z164" s="38"/>
      <c r="AA164" s="38"/>
      <c r="AB164" s="38"/>
      <c r="AC164" s="38"/>
      <c r="AD164" s="38"/>
      <c r="AE164" s="38"/>
      <c r="AT164" s="19" t="s">
        <v>214</v>
      </c>
      <c r="AU164" s="19" t="s">
        <v>88</v>
      </c>
    </row>
    <row r="165" s="13" customFormat="1">
      <c r="A165" s="13"/>
      <c r="B165" s="198"/>
      <c r="C165" s="13"/>
      <c r="D165" s="192" t="s">
        <v>218</v>
      </c>
      <c r="E165" s="199" t="s">
        <v>1</v>
      </c>
      <c r="F165" s="200" t="s">
        <v>1515</v>
      </c>
      <c r="G165" s="13"/>
      <c r="H165" s="201">
        <v>51</v>
      </c>
      <c r="I165" s="202"/>
      <c r="J165" s="13"/>
      <c r="K165" s="13"/>
      <c r="L165" s="198"/>
      <c r="M165" s="203"/>
      <c r="N165" s="204"/>
      <c r="O165" s="204"/>
      <c r="P165" s="204"/>
      <c r="Q165" s="204"/>
      <c r="R165" s="204"/>
      <c r="S165" s="204"/>
      <c r="T165" s="205"/>
      <c r="U165" s="13"/>
      <c r="V165" s="13"/>
      <c r="W165" s="13"/>
      <c r="X165" s="13"/>
      <c r="Y165" s="13"/>
      <c r="Z165" s="13"/>
      <c r="AA165" s="13"/>
      <c r="AB165" s="13"/>
      <c r="AC165" s="13"/>
      <c r="AD165" s="13"/>
      <c r="AE165" s="13"/>
      <c r="AT165" s="199" t="s">
        <v>218</v>
      </c>
      <c r="AU165" s="199" t="s">
        <v>88</v>
      </c>
      <c r="AV165" s="13" t="s">
        <v>88</v>
      </c>
      <c r="AW165" s="13" t="s">
        <v>35</v>
      </c>
      <c r="AX165" s="13" t="s">
        <v>86</v>
      </c>
      <c r="AY165" s="199" t="s">
        <v>205</v>
      </c>
    </row>
    <row r="166" s="2" customFormat="1" ht="24.15" customHeight="1">
      <c r="A166" s="38"/>
      <c r="B166" s="179"/>
      <c r="C166" s="180" t="s">
        <v>309</v>
      </c>
      <c r="D166" s="180" t="s">
        <v>207</v>
      </c>
      <c r="E166" s="181" t="s">
        <v>1530</v>
      </c>
      <c r="F166" s="182" t="s">
        <v>1531</v>
      </c>
      <c r="G166" s="183" t="s">
        <v>210</v>
      </c>
      <c r="H166" s="184">
        <v>19.219999999999999</v>
      </c>
      <c r="I166" s="185"/>
      <c r="J166" s="184">
        <f>ROUND(I166*H166,2)</f>
        <v>0</v>
      </c>
      <c r="K166" s="182" t="s">
        <v>234</v>
      </c>
      <c r="L166" s="39"/>
      <c r="M166" s="186" t="s">
        <v>1</v>
      </c>
      <c r="N166" s="187" t="s">
        <v>44</v>
      </c>
      <c r="O166" s="77"/>
      <c r="P166" s="188">
        <f>O166*H166</f>
        <v>0</v>
      </c>
      <c r="Q166" s="188">
        <v>0</v>
      </c>
      <c r="R166" s="188">
        <f>Q166*H166</f>
        <v>0</v>
      </c>
      <c r="S166" s="188">
        <v>0</v>
      </c>
      <c r="T166" s="189">
        <f>S166*H166</f>
        <v>0</v>
      </c>
      <c r="U166" s="38"/>
      <c r="V166" s="38"/>
      <c r="W166" s="38"/>
      <c r="X166" s="38"/>
      <c r="Y166" s="38"/>
      <c r="Z166" s="38"/>
      <c r="AA166" s="38"/>
      <c r="AB166" s="38"/>
      <c r="AC166" s="38"/>
      <c r="AD166" s="38"/>
      <c r="AE166" s="38"/>
      <c r="AR166" s="190" t="s">
        <v>212</v>
      </c>
      <c r="AT166" s="190" t="s">
        <v>207</v>
      </c>
      <c r="AU166" s="190" t="s">
        <v>88</v>
      </c>
      <c r="AY166" s="19" t="s">
        <v>205</v>
      </c>
      <c r="BE166" s="191">
        <f>IF(N166="základní",J166,0)</f>
        <v>0</v>
      </c>
      <c r="BF166" s="191">
        <f>IF(N166="snížená",J166,0)</f>
        <v>0</v>
      </c>
      <c r="BG166" s="191">
        <f>IF(N166="zákl. přenesená",J166,0)</f>
        <v>0</v>
      </c>
      <c r="BH166" s="191">
        <f>IF(N166="sníž. přenesená",J166,0)</f>
        <v>0</v>
      </c>
      <c r="BI166" s="191">
        <f>IF(N166="nulová",J166,0)</f>
        <v>0</v>
      </c>
      <c r="BJ166" s="19" t="s">
        <v>86</v>
      </c>
      <c r="BK166" s="191">
        <f>ROUND(I166*H166,2)</f>
        <v>0</v>
      </c>
      <c r="BL166" s="19" t="s">
        <v>212</v>
      </c>
      <c r="BM166" s="190" t="s">
        <v>1532</v>
      </c>
    </row>
    <row r="167" s="2" customFormat="1">
      <c r="A167" s="38"/>
      <c r="B167" s="39"/>
      <c r="C167" s="38"/>
      <c r="D167" s="192" t="s">
        <v>214</v>
      </c>
      <c r="E167" s="38"/>
      <c r="F167" s="193" t="s">
        <v>1533</v>
      </c>
      <c r="G167" s="38"/>
      <c r="H167" s="38"/>
      <c r="I167" s="194"/>
      <c r="J167" s="38"/>
      <c r="K167" s="38"/>
      <c r="L167" s="39"/>
      <c r="M167" s="195"/>
      <c r="N167" s="196"/>
      <c r="O167" s="77"/>
      <c r="P167" s="77"/>
      <c r="Q167" s="77"/>
      <c r="R167" s="77"/>
      <c r="S167" s="77"/>
      <c r="T167" s="78"/>
      <c r="U167" s="38"/>
      <c r="V167" s="38"/>
      <c r="W167" s="38"/>
      <c r="X167" s="38"/>
      <c r="Y167" s="38"/>
      <c r="Z167" s="38"/>
      <c r="AA167" s="38"/>
      <c r="AB167" s="38"/>
      <c r="AC167" s="38"/>
      <c r="AD167" s="38"/>
      <c r="AE167" s="38"/>
      <c r="AT167" s="19" t="s">
        <v>214</v>
      </c>
      <c r="AU167" s="19" t="s">
        <v>88</v>
      </c>
    </row>
    <row r="168" s="2" customFormat="1">
      <c r="A168" s="38"/>
      <c r="B168" s="39"/>
      <c r="C168" s="38"/>
      <c r="D168" s="192" t="s">
        <v>237</v>
      </c>
      <c r="E168" s="38"/>
      <c r="F168" s="197" t="s">
        <v>1534</v>
      </c>
      <c r="G168" s="38"/>
      <c r="H168" s="38"/>
      <c r="I168" s="194"/>
      <c r="J168" s="38"/>
      <c r="K168" s="38"/>
      <c r="L168" s="39"/>
      <c r="M168" s="195"/>
      <c r="N168" s="196"/>
      <c r="O168" s="77"/>
      <c r="P168" s="77"/>
      <c r="Q168" s="77"/>
      <c r="R168" s="77"/>
      <c r="S168" s="77"/>
      <c r="T168" s="78"/>
      <c r="U168" s="38"/>
      <c r="V168" s="38"/>
      <c r="W168" s="38"/>
      <c r="X168" s="38"/>
      <c r="Y168" s="38"/>
      <c r="Z168" s="38"/>
      <c r="AA168" s="38"/>
      <c r="AB168" s="38"/>
      <c r="AC168" s="38"/>
      <c r="AD168" s="38"/>
      <c r="AE168" s="38"/>
      <c r="AT168" s="19" t="s">
        <v>237</v>
      </c>
      <c r="AU168" s="19" t="s">
        <v>88</v>
      </c>
    </row>
    <row r="169" s="13" customFormat="1">
      <c r="A169" s="13"/>
      <c r="B169" s="198"/>
      <c r="C169" s="13"/>
      <c r="D169" s="192" t="s">
        <v>218</v>
      </c>
      <c r="E169" s="199" t="s">
        <v>1</v>
      </c>
      <c r="F169" s="200" t="s">
        <v>1535</v>
      </c>
      <c r="G169" s="13"/>
      <c r="H169" s="201">
        <v>19.219999999999999</v>
      </c>
      <c r="I169" s="202"/>
      <c r="J169" s="13"/>
      <c r="K169" s="13"/>
      <c r="L169" s="198"/>
      <c r="M169" s="203"/>
      <c r="N169" s="204"/>
      <c r="O169" s="204"/>
      <c r="P169" s="204"/>
      <c r="Q169" s="204"/>
      <c r="R169" s="204"/>
      <c r="S169" s="204"/>
      <c r="T169" s="205"/>
      <c r="U169" s="13"/>
      <c r="V169" s="13"/>
      <c r="W169" s="13"/>
      <c r="X169" s="13"/>
      <c r="Y169" s="13"/>
      <c r="Z169" s="13"/>
      <c r="AA169" s="13"/>
      <c r="AB169" s="13"/>
      <c r="AC169" s="13"/>
      <c r="AD169" s="13"/>
      <c r="AE169" s="13"/>
      <c r="AT169" s="199" t="s">
        <v>218</v>
      </c>
      <c r="AU169" s="199" t="s">
        <v>88</v>
      </c>
      <c r="AV169" s="13" t="s">
        <v>88</v>
      </c>
      <c r="AW169" s="13" t="s">
        <v>35</v>
      </c>
      <c r="AX169" s="13" t="s">
        <v>86</v>
      </c>
      <c r="AY169" s="199" t="s">
        <v>205</v>
      </c>
    </row>
    <row r="170" s="2" customFormat="1" ht="16.5" customHeight="1">
      <c r="A170" s="38"/>
      <c r="B170" s="179"/>
      <c r="C170" s="214" t="s">
        <v>320</v>
      </c>
      <c r="D170" s="214" t="s">
        <v>221</v>
      </c>
      <c r="E170" s="215" t="s">
        <v>1536</v>
      </c>
      <c r="F170" s="216" t="s">
        <v>1537</v>
      </c>
      <c r="G170" s="217" t="s">
        <v>233</v>
      </c>
      <c r="H170" s="218">
        <v>1.98</v>
      </c>
      <c r="I170" s="219"/>
      <c r="J170" s="218">
        <f>ROUND(I170*H170,2)</f>
        <v>0</v>
      </c>
      <c r="K170" s="216" t="s">
        <v>234</v>
      </c>
      <c r="L170" s="220"/>
      <c r="M170" s="221" t="s">
        <v>1</v>
      </c>
      <c r="N170" s="222" t="s">
        <v>44</v>
      </c>
      <c r="O170" s="77"/>
      <c r="P170" s="188">
        <f>O170*H170</f>
        <v>0</v>
      </c>
      <c r="Q170" s="188">
        <v>0.20000000000000001</v>
      </c>
      <c r="R170" s="188">
        <f>Q170*H170</f>
        <v>0.39600000000000002</v>
      </c>
      <c r="S170" s="188">
        <v>0</v>
      </c>
      <c r="T170" s="189">
        <f>S170*H170</f>
        <v>0</v>
      </c>
      <c r="U170" s="38"/>
      <c r="V170" s="38"/>
      <c r="W170" s="38"/>
      <c r="X170" s="38"/>
      <c r="Y170" s="38"/>
      <c r="Z170" s="38"/>
      <c r="AA170" s="38"/>
      <c r="AB170" s="38"/>
      <c r="AC170" s="38"/>
      <c r="AD170" s="38"/>
      <c r="AE170" s="38"/>
      <c r="AR170" s="190" t="s">
        <v>225</v>
      </c>
      <c r="AT170" s="190" t="s">
        <v>221</v>
      </c>
      <c r="AU170" s="190" t="s">
        <v>88</v>
      </c>
      <c r="AY170" s="19" t="s">
        <v>205</v>
      </c>
      <c r="BE170" s="191">
        <f>IF(N170="základní",J170,0)</f>
        <v>0</v>
      </c>
      <c r="BF170" s="191">
        <f>IF(N170="snížená",J170,0)</f>
        <v>0</v>
      </c>
      <c r="BG170" s="191">
        <f>IF(N170="zákl. přenesená",J170,0)</f>
        <v>0</v>
      </c>
      <c r="BH170" s="191">
        <f>IF(N170="sníž. přenesená",J170,0)</f>
        <v>0</v>
      </c>
      <c r="BI170" s="191">
        <f>IF(N170="nulová",J170,0)</f>
        <v>0</v>
      </c>
      <c r="BJ170" s="19" t="s">
        <v>86</v>
      </c>
      <c r="BK170" s="191">
        <f>ROUND(I170*H170,2)</f>
        <v>0</v>
      </c>
      <c r="BL170" s="19" t="s">
        <v>212</v>
      </c>
      <c r="BM170" s="190" t="s">
        <v>1538</v>
      </c>
    </row>
    <row r="171" s="2" customFormat="1">
      <c r="A171" s="38"/>
      <c r="B171" s="39"/>
      <c r="C171" s="38"/>
      <c r="D171" s="192" t="s">
        <v>214</v>
      </c>
      <c r="E171" s="38"/>
      <c r="F171" s="193" t="s">
        <v>1537</v>
      </c>
      <c r="G171" s="38"/>
      <c r="H171" s="38"/>
      <c r="I171" s="194"/>
      <c r="J171" s="38"/>
      <c r="K171" s="38"/>
      <c r="L171" s="39"/>
      <c r="M171" s="195"/>
      <c r="N171" s="196"/>
      <c r="O171" s="77"/>
      <c r="P171" s="77"/>
      <c r="Q171" s="77"/>
      <c r="R171" s="77"/>
      <c r="S171" s="77"/>
      <c r="T171" s="78"/>
      <c r="U171" s="38"/>
      <c r="V171" s="38"/>
      <c r="W171" s="38"/>
      <c r="X171" s="38"/>
      <c r="Y171" s="38"/>
      <c r="Z171" s="38"/>
      <c r="AA171" s="38"/>
      <c r="AB171" s="38"/>
      <c r="AC171" s="38"/>
      <c r="AD171" s="38"/>
      <c r="AE171" s="38"/>
      <c r="AT171" s="19" t="s">
        <v>214</v>
      </c>
      <c r="AU171" s="19" t="s">
        <v>88</v>
      </c>
    </row>
    <row r="172" s="13" customFormat="1">
      <c r="A172" s="13"/>
      <c r="B172" s="198"/>
      <c r="C172" s="13"/>
      <c r="D172" s="192" t="s">
        <v>218</v>
      </c>
      <c r="E172" s="13"/>
      <c r="F172" s="200" t="s">
        <v>1539</v>
      </c>
      <c r="G172" s="13"/>
      <c r="H172" s="201">
        <v>1.98</v>
      </c>
      <c r="I172" s="202"/>
      <c r="J172" s="13"/>
      <c r="K172" s="13"/>
      <c r="L172" s="198"/>
      <c r="M172" s="203"/>
      <c r="N172" s="204"/>
      <c r="O172" s="204"/>
      <c r="P172" s="204"/>
      <c r="Q172" s="204"/>
      <c r="R172" s="204"/>
      <c r="S172" s="204"/>
      <c r="T172" s="205"/>
      <c r="U172" s="13"/>
      <c r="V172" s="13"/>
      <c r="W172" s="13"/>
      <c r="X172" s="13"/>
      <c r="Y172" s="13"/>
      <c r="Z172" s="13"/>
      <c r="AA172" s="13"/>
      <c r="AB172" s="13"/>
      <c r="AC172" s="13"/>
      <c r="AD172" s="13"/>
      <c r="AE172" s="13"/>
      <c r="AT172" s="199" t="s">
        <v>218</v>
      </c>
      <c r="AU172" s="199" t="s">
        <v>88</v>
      </c>
      <c r="AV172" s="13" t="s">
        <v>88</v>
      </c>
      <c r="AW172" s="13" t="s">
        <v>3</v>
      </c>
      <c r="AX172" s="13" t="s">
        <v>86</v>
      </c>
      <c r="AY172" s="199" t="s">
        <v>205</v>
      </c>
    </row>
    <row r="173" s="2" customFormat="1" ht="16.5" customHeight="1">
      <c r="A173" s="38"/>
      <c r="B173" s="179"/>
      <c r="C173" s="180" t="s">
        <v>8</v>
      </c>
      <c r="D173" s="180" t="s">
        <v>207</v>
      </c>
      <c r="E173" s="181" t="s">
        <v>1540</v>
      </c>
      <c r="F173" s="182" t="s">
        <v>1541</v>
      </c>
      <c r="G173" s="183" t="s">
        <v>233</v>
      </c>
      <c r="H173" s="184">
        <v>0.84999999999999998</v>
      </c>
      <c r="I173" s="185"/>
      <c r="J173" s="184">
        <f>ROUND(I173*H173,2)</f>
        <v>0</v>
      </c>
      <c r="K173" s="182" t="s">
        <v>234</v>
      </c>
      <c r="L173" s="39"/>
      <c r="M173" s="186" t="s">
        <v>1</v>
      </c>
      <c r="N173" s="187" t="s">
        <v>44</v>
      </c>
      <c r="O173" s="77"/>
      <c r="P173" s="188">
        <f>O173*H173</f>
        <v>0</v>
      </c>
      <c r="Q173" s="188">
        <v>0</v>
      </c>
      <c r="R173" s="188">
        <f>Q173*H173</f>
        <v>0</v>
      </c>
      <c r="S173" s="188">
        <v>0</v>
      </c>
      <c r="T173" s="189">
        <f>S173*H173</f>
        <v>0</v>
      </c>
      <c r="U173" s="38"/>
      <c r="V173" s="38"/>
      <c r="W173" s="38"/>
      <c r="X173" s="38"/>
      <c r="Y173" s="38"/>
      <c r="Z173" s="38"/>
      <c r="AA173" s="38"/>
      <c r="AB173" s="38"/>
      <c r="AC173" s="38"/>
      <c r="AD173" s="38"/>
      <c r="AE173" s="38"/>
      <c r="AR173" s="190" t="s">
        <v>212</v>
      </c>
      <c r="AT173" s="190" t="s">
        <v>207</v>
      </c>
      <c r="AU173" s="190" t="s">
        <v>88</v>
      </c>
      <c r="AY173" s="19" t="s">
        <v>205</v>
      </c>
      <c r="BE173" s="191">
        <f>IF(N173="základní",J173,0)</f>
        <v>0</v>
      </c>
      <c r="BF173" s="191">
        <f>IF(N173="snížená",J173,0)</f>
        <v>0</v>
      </c>
      <c r="BG173" s="191">
        <f>IF(N173="zákl. přenesená",J173,0)</f>
        <v>0</v>
      </c>
      <c r="BH173" s="191">
        <f>IF(N173="sníž. přenesená",J173,0)</f>
        <v>0</v>
      </c>
      <c r="BI173" s="191">
        <f>IF(N173="nulová",J173,0)</f>
        <v>0</v>
      </c>
      <c r="BJ173" s="19" t="s">
        <v>86</v>
      </c>
      <c r="BK173" s="191">
        <f>ROUND(I173*H173,2)</f>
        <v>0</v>
      </c>
      <c r="BL173" s="19" t="s">
        <v>212</v>
      </c>
      <c r="BM173" s="190" t="s">
        <v>1542</v>
      </c>
    </row>
    <row r="174" s="2" customFormat="1">
      <c r="A174" s="38"/>
      <c r="B174" s="39"/>
      <c r="C174" s="38"/>
      <c r="D174" s="192" t="s">
        <v>214</v>
      </c>
      <c r="E174" s="38"/>
      <c r="F174" s="193" t="s">
        <v>1543</v>
      </c>
      <c r="G174" s="38"/>
      <c r="H174" s="38"/>
      <c r="I174" s="194"/>
      <c r="J174" s="38"/>
      <c r="K174" s="38"/>
      <c r="L174" s="39"/>
      <c r="M174" s="195"/>
      <c r="N174" s="196"/>
      <c r="O174" s="77"/>
      <c r="P174" s="77"/>
      <c r="Q174" s="77"/>
      <c r="R174" s="77"/>
      <c r="S174" s="77"/>
      <c r="T174" s="78"/>
      <c r="U174" s="38"/>
      <c r="V174" s="38"/>
      <c r="W174" s="38"/>
      <c r="X174" s="38"/>
      <c r="Y174" s="38"/>
      <c r="Z174" s="38"/>
      <c r="AA174" s="38"/>
      <c r="AB174" s="38"/>
      <c r="AC174" s="38"/>
      <c r="AD174" s="38"/>
      <c r="AE174" s="38"/>
      <c r="AT174" s="19" t="s">
        <v>214</v>
      </c>
      <c r="AU174" s="19" t="s">
        <v>88</v>
      </c>
    </row>
    <row r="175" s="13" customFormat="1">
      <c r="A175" s="13"/>
      <c r="B175" s="198"/>
      <c r="C175" s="13"/>
      <c r="D175" s="192" t="s">
        <v>218</v>
      </c>
      <c r="E175" s="199" t="s">
        <v>1</v>
      </c>
      <c r="F175" s="200" t="s">
        <v>1544</v>
      </c>
      <c r="G175" s="13"/>
      <c r="H175" s="201">
        <v>0.84999999999999998</v>
      </c>
      <c r="I175" s="202"/>
      <c r="J175" s="13"/>
      <c r="K175" s="13"/>
      <c r="L175" s="198"/>
      <c r="M175" s="203"/>
      <c r="N175" s="204"/>
      <c r="O175" s="204"/>
      <c r="P175" s="204"/>
      <c r="Q175" s="204"/>
      <c r="R175" s="204"/>
      <c r="S175" s="204"/>
      <c r="T175" s="205"/>
      <c r="U175" s="13"/>
      <c r="V175" s="13"/>
      <c r="W175" s="13"/>
      <c r="X175" s="13"/>
      <c r="Y175" s="13"/>
      <c r="Z175" s="13"/>
      <c r="AA175" s="13"/>
      <c r="AB175" s="13"/>
      <c r="AC175" s="13"/>
      <c r="AD175" s="13"/>
      <c r="AE175" s="13"/>
      <c r="AT175" s="199" t="s">
        <v>218</v>
      </c>
      <c r="AU175" s="199" t="s">
        <v>88</v>
      </c>
      <c r="AV175" s="13" t="s">
        <v>88</v>
      </c>
      <c r="AW175" s="13" t="s">
        <v>35</v>
      </c>
      <c r="AX175" s="13" t="s">
        <v>86</v>
      </c>
      <c r="AY175" s="199" t="s">
        <v>205</v>
      </c>
    </row>
    <row r="176" s="2" customFormat="1" ht="24.15" customHeight="1">
      <c r="A176" s="38"/>
      <c r="B176" s="179"/>
      <c r="C176" s="180" t="s">
        <v>334</v>
      </c>
      <c r="D176" s="180" t="s">
        <v>207</v>
      </c>
      <c r="E176" s="181" t="s">
        <v>1545</v>
      </c>
      <c r="F176" s="182" t="s">
        <v>1546</v>
      </c>
      <c r="G176" s="183" t="s">
        <v>224</v>
      </c>
      <c r="H176" s="184">
        <v>1.98</v>
      </c>
      <c r="I176" s="185"/>
      <c r="J176" s="184">
        <f>ROUND(I176*H176,2)</f>
        <v>0</v>
      </c>
      <c r="K176" s="182" t="s">
        <v>234</v>
      </c>
      <c r="L176" s="39"/>
      <c r="M176" s="186" t="s">
        <v>1</v>
      </c>
      <c r="N176" s="187" t="s">
        <v>44</v>
      </c>
      <c r="O176" s="77"/>
      <c r="P176" s="188">
        <f>O176*H176</f>
        <v>0</v>
      </c>
      <c r="Q176" s="188">
        <v>0</v>
      </c>
      <c r="R176" s="188">
        <f>Q176*H176</f>
        <v>0</v>
      </c>
      <c r="S176" s="188">
        <v>0</v>
      </c>
      <c r="T176" s="189">
        <f>S176*H176</f>
        <v>0</v>
      </c>
      <c r="U176" s="38"/>
      <c r="V176" s="38"/>
      <c r="W176" s="38"/>
      <c r="X176" s="38"/>
      <c r="Y176" s="38"/>
      <c r="Z176" s="38"/>
      <c r="AA176" s="38"/>
      <c r="AB176" s="38"/>
      <c r="AC176" s="38"/>
      <c r="AD176" s="38"/>
      <c r="AE176" s="38"/>
      <c r="AR176" s="190" t="s">
        <v>212</v>
      </c>
      <c r="AT176" s="190" t="s">
        <v>207</v>
      </c>
      <c r="AU176" s="190" t="s">
        <v>88</v>
      </c>
      <c r="AY176" s="19" t="s">
        <v>205</v>
      </c>
      <c r="BE176" s="191">
        <f>IF(N176="základní",J176,0)</f>
        <v>0</v>
      </c>
      <c r="BF176" s="191">
        <f>IF(N176="snížená",J176,0)</f>
        <v>0</v>
      </c>
      <c r="BG176" s="191">
        <f>IF(N176="zákl. přenesená",J176,0)</f>
        <v>0</v>
      </c>
      <c r="BH176" s="191">
        <f>IF(N176="sníž. přenesená",J176,0)</f>
        <v>0</v>
      </c>
      <c r="BI176" s="191">
        <f>IF(N176="nulová",J176,0)</f>
        <v>0</v>
      </c>
      <c r="BJ176" s="19" t="s">
        <v>86</v>
      </c>
      <c r="BK176" s="191">
        <f>ROUND(I176*H176,2)</f>
        <v>0</v>
      </c>
      <c r="BL176" s="19" t="s">
        <v>212</v>
      </c>
      <c r="BM176" s="190" t="s">
        <v>1547</v>
      </c>
    </row>
    <row r="177" s="2" customFormat="1">
      <c r="A177" s="38"/>
      <c r="B177" s="39"/>
      <c r="C177" s="38"/>
      <c r="D177" s="192" t="s">
        <v>214</v>
      </c>
      <c r="E177" s="38"/>
      <c r="F177" s="193" t="s">
        <v>1548</v>
      </c>
      <c r="G177" s="38"/>
      <c r="H177" s="38"/>
      <c r="I177" s="194"/>
      <c r="J177" s="38"/>
      <c r="K177" s="38"/>
      <c r="L177" s="39"/>
      <c r="M177" s="195"/>
      <c r="N177" s="196"/>
      <c r="O177" s="77"/>
      <c r="P177" s="77"/>
      <c r="Q177" s="77"/>
      <c r="R177" s="77"/>
      <c r="S177" s="77"/>
      <c r="T177" s="78"/>
      <c r="U177" s="38"/>
      <c r="V177" s="38"/>
      <c r="W177" s="38"/>
      <c r="X177" s="38"/>
      <c r="Y177" s="38"/>
      <c r="Z177" s="38"/>
      <c r="AA177" s="38"/>
      <c r="AB177" s="38"/>
      <c r="AC177" s="38"/>
      <c r="AD177" s="38"/>
      <c r="AE177" s="38"/>
      <c r="AT177" s="19" t="s">
        <v>214</v>
      </c>
      <c r="AU177" s="19" t="s">
        <v>88</v>
      </c>
    </row>
    <row r="178" s="12" customFormat="1" ht="22.8" customHeight="1">
      <c r="A178" s="12"/>
      <c r="B178" s="166"/>
      <c r="C178" s="12"/>
      <c r="D178" s="167" t="s">
        <v>78</v>
      </c>
      <c r="E178" s="177" t="s">
        <v>1549</v>
      </c>
      <c r="F178" s="177" t="s">
        <v>1550</v>
      </c>
      <c r="G178" s="12"/>
      <c r="H178" s="12"/>
      <c r="I178" s="169"/>
      <c r="J178" s="178">
        <f>BK178</f>
        <v>0</v>
      </c>
      <c r="K178" s="12"/>
      <c r="L178" s="166"/>
      <c r="M178" s="171"/>
      <c r="N178" s="172"/>
      <c r="O178" s="172"/>
      <c r="P178" s="173">
        <f>SUM(P179:P226)</f>
        <v>0</v>
      </c>
      <c r="Q178" s="172"/>
      <c r="R178" s="173">
        <f>SUM(R179:R226)</f>
        <v>0.81302800000000008</v>
      </c>
      <c r="S178" s="172"/>
      <c r="T178" s="174">
        <f>SUM(T179:T226)</f>
        <v>0</v>
      </c>
      <c r="U178" s="12"/>
      <c r="V178" s="12"/>
      <c r="W178" s="12"/>
      <c r="X178" s="12"/>
      <c r="Y178" s="12"/>
      <c r="Z178" s="12"/>
      <c r="AA178" s="12"/>
      <c r="AB178" s="12"/>
      <c r="AC178" s="12"/>
      <c r="AD178" s="12"/>
      <c r="AE178" s="12"/>
      <c r="AR178" s="167" t="s">
        <v>86</v>
      </c>
      <c r="AT178" s="175" t="s">
        <v>78</v>
      </c>
      <c r="AU178" s="175" t="s">
        <v>86</v>
      </c>
      <c r="AY178" s="167" t="s">
        <v>205</v>
      </c>
      <c r="BK178" s="176">
        <f>SUM(BK179:BK226)</f>
        <v>0</v>
      </c>
    </row>
    <row r="179" s="2" customFormat="1" ht="33" customHeight="1">
      <c r="A179" s="38"/>
      <c r="B179" s="179"/>
      <c r="C179" s="180" t="s">
        <v>343</v>
      </c>
      <c r="D179" s="180" t="s">
        <v>207</v>
      </c>
      <c r="E179" s="181" t="s">
        <v>1472</v>
      </c>
      <c r="F179" s="182" t="s">
        <v>1473</v>
      </c>
      <c r="G179" s="183" t="s">
        <v>346</v>
      </c>
      <c r="H179" s="184">
        <v>7</v>
      </c>
      <c r="I179" s="185"/>
      <c r="J179" s="184">
        <f>ROUND(I179*H179,2)</f>
        <v>0</v>
      </c>
      <c r="K179" s="182" t="s">
        <v>234</v>
      </c>
      <c r="L179" s="39"/>
      <c r="M179" s="186" t="s">
        <v>1</v>
      </c>
      <c r="N179" s="187" t="s">
        <v>44</v>
      </c>
      <c r="O179" s="77"/>
      <c r="P179" s="188">
        <f>O179*H179</f>
        <v>0</v>
      </c>
      <c r="Q179" s="188">
        <v>0</v>
      </c>
      <c r="R179" s="188">
        <f>Q179*H179</f>
        <v>0</v>
      </c>
      <c r="S179" s="188">
        <v>0</v>
      </c>
      <c r="T179" s="189">
        <f>S179*H179</f>
        <v>0</v>
      </c>
      <c r="U179" s="38"/>
      <c r="V179" s="38"/>
      <c r="W179" s="38"/>
      <c r="X179" s="38"/>
      <c r="Y179" s="38"/>
      <c r="Z179" s="38"/>
      <c r="AA179" s="38"/>
      <c r="AB179" s="38"/>
      <c r="AC179" s="38"/>
      <c r="AD179" s="38"/>
      <c r="AE179" s="38"/>
      <c r="AR179" s="190" t="s">
        <v>212</v>
      </c>
      <c r="AT179" s="190" t="s">
        <v>207</v>
      </c>
      <c r="AU179" s="190" t="s">
        <v>88</v>
      </c>
      <c r="AY179" s="19" t="s">
        <v>205</v>
      </c>
      <c r="BE179" s="191">
        <f>IF(N179="základní",J179,0)</f>
        <v>0</v>
      </c>
      <c r="BF179" s="191">
        <f>IF(N179="snížená",J179,0)</f>
        <v>0</v>
      </c>
      <c r="BG179" s="191">
        <f>IF(N179="zákl. přenesená",J179,0)</f>
        <v>0</v>
      </c>
      <c r="BH179" s="191">
        <f>IF(N179="sníž. přenesená",J179,0)</f>
        <v>0</v>
      </c>
      <c r="BI179" s="191">
        <f>IF(N179="nulová",J179,0)</f>
        <v>0</v>
      </c>
      <c r="BJ179" s="19" t="s">
        <v>86</v>
      </c>
      <c r="BK179" s="191">
        <f>ROUND(I179*H179,2)</f>
        <v>0</v>
      </c>
      <c r="BL179" s="19" t="s">
        <v>212</v>
      </c>
      <c r="BM179" s="190" t="s">
        <v>1551</v>
      </c>
    </row>
    <row r="180" s="2" customFormat="1">
      <c r="A180" s="38"/>
      <c r="B180" s="39"/>
      <c r="C180" s="38"/>
      <c r="D180" s="192" t="s">
        <v>214</v>
      </c>
      <c r="E180" s="38"/>
      <c r="F180" s="193" t="s">
        <v>1475</v>
      </c>
      <c r="G180" s="38"/>
      <c r="H180" s="38"/>
      <c r="I180" s="194"/>
      <c r="J180" s="38"/>
      <c r="K180" s="38"/>
      <c r="L180" s="39"/>
      <c r="M180" s="195"/>
      <c r="N180" s="196"/>
      <c r="O180" s="77"/>
      <c r="P180" s="77"/>
      <c r="Q180" s="77"/>
      <c r="R180" s="77"/>
      <c r="S180" s="77"/>
      <c r="T180" s="78"/>
      <c r="U180" s="38"/>
      <c r="V180" s="38"/>
      <c r="W180" s="38"/>
      <c r="X180" s="38"/>
      <c r="Y180" s="38"/>
      <c r="Z180" s="38"/>
      <c r="AA180" s="38"/>
      <c r="AB180" s="38"/>
      <c r="AC180" s="38"/>
      <c r="AD180" s="38"/>
      <c r="AE180" s="38"/>
      <c r="AT180" s="19" t="s">
        <v>214</v>
      </c>
      <c r="AU180" s="19" t="s">
        <v>88</v>
      </c>
    </row>
    <row r="181" s="2" customFormat="1">
      <c r="A181" s="38"/>
      <c r="B181" s="39"/>
      <c r="C181" s="38"/>
      <c r="D181" s="192" t="s">
        <v>237</v>
      </c>
      <c r="E181" s="38"/>
      <c r="F181" s="197" t="s">
        <v>1476</v>
      </c>
      <c r="G181" s="38"/>
      <c r="H181" s="38"/>
      <c r="I181" s="194"/>
      <c r="J181" s="38"/>
      <c r="K181" s="38"/>
      <c r="L181" s="39"/>
      <c r="M181" s="195"/>
      <c r="N181" s="196"/>
      <c r="O181" s="77"/>
      <c r="P181" s="77"/>
      <c r="Q181" s="77"/>
      <c r="R181" s="77"/>
      <c r="S181" s="77"/>
      <c r="T181" s="78"/>
      <c r="U181" s="38"/>
      <c r="V181" s="38"/>
      <c r="W181" s="38"/>
      <c r="X181" s="38"/>
      <c r="Y181" s="38"/>
      <c r="Z181" s="38"/>
      <c r="AA181" s="38"/>
      <c r="AB181" s="38"/>
      <c r="AC181" s="38"/>
      <c r="AD181" s="38"/>
      <c r="AE181" s="38"/>
      <c r="AT181" s="19" t="s">
        <v>237</v>
      </c>
      <c r="AU181" s="19" t="s">
        <v>88</v>
      </c>
    </row>
    <row r="182" s="13" customFormat="1">
      <c r="A182" s="13"/>
      <c r="B182" s="198"/>
      <c r="C182" s="13"/>
      <c r="D182" s="192" t="s">
        <v>218</v>
      </c>
      <c r="E182" s="199" t="s">
        <v>1</v>
      </c>
      <c r="F182" s="200" t="s">
        <v>1552</v>
      </c>
      <c r="G182" s="13"/>
      <c r="H182" s="201">
        <v>7</v>
      </c>
      <c r="I182" s="202"/>
      <c r="J182" s="13"/>
      <c r="K182" s="13"/>
      <c r="L182" s="198"/>
      <c r="M182" s="203"/>
      <c r="N182" s="204"/>
      <c r="O182" s="204"/>
      <c r="P182" s="204"/>
      <c r="Q182" s="204"/>
      <c r="R182" s="204"/>
      <c r="S182" s="204"/>
      <c r="T182" s="205"/>
      <c r="U182" s="13"/>
      <c r="V182" s="13"/>
      <c r="W182" s="13"/>
      <c r="X182" s="13"/>
      <c r="Y182" s="13"/>
      <c r="Z182" s="13"/>
      <c r="AA182" s="13"/>
      <c r="AB182" s="13"/>
      <c r="AC182" s="13"/>
      <c r="AD182" s="13"/>
      <c r="AE182" s="13"/>
      <c r="AT182" s="199" t="s">
        <v>218</v>
      </c>
      <c r="AU182" s="199" t="s">
        <v>88</v>
      </c>
      <c r="AV182" s="13" t="s">
        <v>88</v>
      </c>
      <c r="AW182" s="13" t="s">
        <v>35</v>
      </c>
      <c r="AX182" s="13" t="s">
        <v>79</v>
      </c>
      <c r="AY182" s="199" t="s">
        <v>205</v>
      </c>
    </row>
    <row r="183" s="14" customFormat="1">
      <c r="A183" s="14"/>
      <c r="B183" s="206"/>
      <c r="C183" s="14"/>
      <c r="D183" s="192" t="s">
        <v>218</v>
      </c>
      <c r="E183" s="207" t="s">
        <v>1</v>
      </c>
      <c r="F183" s="208" t="s">
        <v>220</v>
      </c>
      <c r="G183" s="14"/>
      <c r="H183" s="209">
        <v>7</v>
      </c>
      <c r="I183" s="210"/>
      <c r="J183" s="14"/>
      <c r="K183" s="14"/>
      <c r="L183" s="206"/>
      <c r="M183" s="211"/>
      <c r="N183" s="212"/>
      <c r="O183" s="212"/>
      <c r="P183" s="212"/>
      <c r="Q183" s="212"/>
      <c r="R183" s="212"/>
      <c r="S183" s="212"/>
      <c r="T183" s="213"/>
      <c r="U183" s="14"/>
      <c r="V183" s="14"/>
      <c r="W183" s="14"/>
      <c r="X183" s="14"/>
      <c r="Y183" s="14"/>
      <c r="Z183" s="14"/>
      <c r="AA183" s="14"/>
      <c r="AB183" s="14"/>
      <c r="AC183" s="14"/>
      <c r="AD183" s="14"/>
      <c r="AE183" s="14"/>
      <c r="AT183" s="207" t="s">
        <v>218</v>
      </c>
      <c r="AU183" s="207" t="s">
        <v>88</v>
      </c>
      <c r="AV183" s="14" t="s">
        <v>212</v>
      </c>
      <c r="AW183" s="14" t="s">
        <v>35</v>
      </c>
      <c r="AX183" s="14" t="s">
        <v>86</v>
      </c>
      <c r="AY183" s="207" t="s">
        <v>205</v>
      </c>
    </row>
    <row r="184" s="2" customFormat="1" ht="16.5" customHeight="1">
      <c r="A184" s="38"/>
      <c r="B184" s="179"/>
      <c r="C184" s="214" t="s">
        <v>353</v>
      </c>
      <c r="D184" s="214" t="s">
        <v>221</v>
      </c>
      <c r="E184" s="215" t="s">
        <v>1480</v>
      </c>
      <c r="F184" s="216" t="s">
        <v>1481</v>
      </c>
      <c r="G184" s="217" t="s">
        <v>233</v>
      </c>
      <c r="H184" s="218">
        <v>2.4500000000000002</v>
      </c>
      <c r="I184" s="219"/>
      <c r="J184" s="218">
        <f>ROUND(I184*H184,2)</f>
        <v>0</v>
      </c>
      <c r="K184" s="216" t="s">
        <v>234</v>
      </c>
      <c r="L184" s="220"/>
      <c r="M184" s="221" t="s">
        <v>1</v>
      </c>
      <c r="N184" s="222" t="s">
        <v>44</v>
      </c>
      <c r="O184" s="77"/>
      <c r="P184" s="188">
        <f>O184*H184</f>
        <v>0</v>
      </c>
      <c r="Q184" s="188">
        <v>0.20999999999999999</v>
      </c>
      <c r="R184" s="188">
        <f>Q184*H184</f>
        <v>0.51450000000000007</v>
      </c>
      <c r="S184" s="188">
        <v>0</v>
      </c>
      <c r="T184" s="189">
        <f>S184*H184</f>
        <v>0</v>
      </c>
      <c r="U184" s="38"/>
      <c r="V184" s="38"/>
      <c r="W184" s="38"/>
      <c r="X184" s="38"/>
      <c r="Y184" s="38"/>
      <c r="Z184" s="38"/>
      <c r="AA184" s="38"/>
      <c r="AB184" s="38"/>
      <c r="AC184" s="38"/>
      <c r="AD184" s="38"/>
      <c r="AE184" s="38"/>
      <c r="AR184" s="190" t="s">
        <v>225</v>
      </c>
      <c r="AT184" s="190" t="s">
        <v>221</v>
      </c>
      <c r="AU184" s="190" t="s">
        <v>88</v>
      </c>
      <c r="AY184" s="19" t="s">
        <v>205</v>
      </c>
      <c r="BE184" s="191">
        <f>IF(N184="základní",J184,0)</f>
        <v>0</v>
      </c>
      <c r="BF184" s="191">
        <f>IF(N184="snížená",J184,0)</f>
        <v>0</v>
      </c>
      <c r="BG184" s="191">
        <f>IF(N184="zákl. přenesená",J184,0)</f>
        <v>0</v>
      </c>
      <c r="BH184" s="191">
        <f>IF(N184="sníž. přenesená",J184,0)</f>
        <v>0</v>
      </c>
      <c r="BI184" s="191">
        <f>IF(N184="nulová",J184,0)</f>
        <v>0</v>
      </c>
      <c r="BJ184" s="19" t="s">
        <v>86</v>
      </c>
      <c r="BK184" s="191">
        <f>ROUND(I184*H184,2)</f>
        <v>0</v>
      </c>
      <c r="BL184" s="19" t="s">
        <v>212</v>
      </c>
      <c r="BM184" s="190" t="s">
        <v>1553</v>
      </c>
    </row>
    <row r="185" s="2" customFormat="1">
      <c r="A185" s="38"/>
      <c r="B185" s="39"/>
      <c r="C185" s="38"/>
      <c r="D185" s="192" t="s">
        <v>214</v>
      </c>
      <c r="E185" s="38"/>
      <c r="F185" s="193" t="s">
        <v>1483</v>
      </c>
      <c r="G185" s="38"/>
      <c r="H185" s="38"/>
      <c r="I185" s="194"/>
      <c r="J185" s="38"/>
      <c r="K185" s="38"/>
      <c r="L185" s="39"/>
      <c r="M185" s="195"/>
      <c r="N185" s="196"/>
      <c r="O185" s="77"/>
      <c r="P185" s="77"/>
      <c r="Q185" s="77"/>
      <c r="R185" s="77"/>
      <c r="S185" s="77"/>
      <c r="T185" s="78"/>
      <c r="U185" s="38"/>
      <c r="V185" s="38"/>
      <c r="W185" s="38"/>
      <c r="X185" s="38"/>
      <c r="Y185" s="38"/>
      <c r="Z185" s="38"/>
      <c r="AA185" s="38"/>
      <c r="AB185" s="38"/>
      <c r="AC185" s="38"/>
      <c r="AD185" s="38"/>
      <c r="AE185" s="38"/>
      <c r="AT185" s="19" t="s">
        <v>214</v>
      </c>
      <c r="AU185" s="19" t="s">
        <v>88</v>
      </c>
    </row>
    <row r="186" s="13" customFormat="1">
      <c r="A186" s="13"/>
      <c r="B186" s="198"/>
      <c r="C186" s="13"/>
      <c r="D186" s="192" t="s">
        <v>218</v>
      </c>
      <c r="E186" s="13"/>
      <c r="F186" s="200" t="s">
        <v>1554</v>
      </c>
      <c r="G186" s="13"/>
      <c r="H186" s="201">
        <v>2.4500000000000002</v>
      </c>
      <c r="I186" s="202"/>
      <c r="J186" s="13"/>
      <c r="K186" s="13"/>
      <c r="L186" s="198"/>
      <c r="M186" s="203"/>
      <c r="N186" s="204"/>
      <c r="O186" s="204"/>
      <c r="P186" s="204"/>
      <c r="Q186" s="204"/>
      <c r="R186" s="204"/>
      <c r="S186" s="204"/>
      <c r="T186" s="205"/>
      <c r="U186" s="13"/>
      <c r="V186" s="13"/>
      <c r="W186" s="13"/>
      <c r="X186" s="13"/>
      <c r="Y186" s="13"/>
      <c r="Z186" s="13"/>
      <c r="AA186" s="13"/>
      <c r="AB186" s="13"/>
      <c r="AC186" s="13"/>
      <c r="AD186" s="13"/>
      <c r="AE186" s="13"/>
      <c r="AT186" s="199" t="s">
        <v>218</v>
      </c>
      <c r="AU186" s="199" t="s">
        <v>88</v>
      </c>
      <c r="AV186" s="13" t="s">
        <v>88</v>
      </c>
      <c r="AW186" s="13" t="s">
        <v>3</v>
      </c>
      <c r="AX186" s="13" t="s">
        <v>86</v>
      </c>
      <c r="AY186" s="199" t="s">
        <v>205</v>
      </c>
    </row>
    <row r="187" s="2" customFormat="1" ht="24.15" customHeight="1">
      <c r="A187" s="38"/>
      <c r="B187" s="179"/>
      <c r="C187" s="180" t="s">
        <v>360</v>
      </c>
      <c r="D187" s="180" t="s">
        <v>207</v>
      </c>
      <c r="E187" s="181" t="s">
        <v>1485</v>
      </c>
      <c r="F187" s="182" t="s">
        <v>1486</v>
      </c>
      <c r="G187" s="183" t="s">
        <v>346</v>
      </c>
      <c r="H187" s="184">
        <v>7</v>
      </c>
      <c r="I187" s="185"/>
      <c r="J187" s="184">
        <f>ROUND(I187*H187,2)</f>
        <v>0</v>
      </c>
      <c r="K187" s="182" t="s">
        <v>234</v>
      </c>
      <c r="L187" s="39"/>
      <c r="M187" s="186" t="s">
        <v>1</v>
      </c>
      <c r="N187" s="187" t="s">
        <v>44</v>
      </c>
      <c r="O187" s="77"/>
      <c r="P187" s="188">
        <f>O187*H187</f>
        <v>0</v>
      </c>
      <c r="Q187" s="188">
        <v>0</v>
      </c>
      <c r="R187" s="188">
        <f>Q187*H187</f>
        <v>0</v>
      </c>
      <c r="S187" s="188">
        <v>0</v>
      </c>
      <c r="T187" s="189">
        <f>S187*H187</f>
        <v>0</v>
      </c>
      <c r="U187" s="38"/>
      <c r="V187" s="38"/>
      <c r="W187" s="38"/>
      <c r="X187" s="38"/>
      <c r="Y187" s="38"/>
      <c r="Z187" s="38"/>
      <c r="AA187" s="38"/>
      <c r="AB187" s="38"/>
      <c r="AC187" s="38"/>
      <c r="AD187" s="38"/>
      <c r="AE187" s="38"/>
      <c r="AR187" s="190" t="s">
        <v>212</v>
      </c>
      <c r="AT187" s="190" t="s">
        <v>207</v>
      </c>
      <c r="AU187" s="190" t="s">
        <v>88</v>
      </c>
      <c r="AY187" s="19" t="s">
        <v>205</v>
      </c>
      <c r="BE187" s="191">
        <f>IF(N187="základní",J187,0)</f>
        <v>0</v>
      </c>
      <c r="BF187" s="191">
        <f>IF(N187="snížená",J187,0)</f>
        <v>0</v>
      </c>
      <c r="BG187" s="191">
        <f>IF(N187="zákl. přenesená",J187,0)</f>
        <v>0</v>
      </c>
      <c r="BH187" s="191">
        <f>IF(N187="sníž. přenesená",J187,0)</f>
        <v>0</v>
      </c>
      <c r="BI187" s="191">
        <f>IF(N187="nulová",J187,0)</f>
        <v>0</v>
      </c>
      <c r="BJ187" s="19" t="s">
        <v>86</v>
      </c>
      <c r="BK187" s="191">
        <f>ROUND(I187*H187,2)</f>
        <v>0</v>
      </c>
      <c r="BL187" s="19" t="s">
        <v>212</v>
      </c>
      <c r="BM187" s="190" t="s">
        <v>1555</v>
      </c>
    </row>
    <row r="188" s="2" customFormat="1">
      <c r="A188" s="38"/>
      <c r="B188" s="39"/>
      <c r="C188" s="38"/>
      <c r="D188" s="192" t="s">
        <v>214</v>
      </c>
      <c r="E188" s="38"/>
      <c r="F188" s="193" t="s">
        <v>1488</v>
      </c>
      <c r="G188" s="38"/>
      <c r="H188" s="38"/>
      <c r="I188" s="194"/>
      <c r="J188" s="38"/>
      <c r="K188" s="38"/>
      <c r="L188" s="39"/>
      <c r="M188" s="195"/>
      <c r="N188" s="196"/>
      <c r="O188" s="77"/>
      <c r="P188" s="77"/>
      <c r="Q188" s="77"/>
      <c r="R188" s="77"/>
      <c r="S188" s="77"/>
      <c r="T188" s="78"/>
      <c r="U188" s="38"/>
      <c r="V188" s="38"/>
      <c r="W188" s="38"/>
      <c r="X188" s="38"/>
      <c r="Y188" s="38"/>
      <c r="Z188" s="38"/>
      <c r="AA188" s="38"/>
      <c r="AB188" s="38"/>
      <c r="AC188" s="38"/>
      <c r="AD188" s="38"/>
      <c r="AE188" s="38"/>
      <c r="AT188" s="19" t="s">
        <v>214</v>
      </c>
      <c r="AU188" s="19" t="s">
        <v>88</v>
      </c>
    </row>
    <row r="189" s="2" customFormat="1">
      <c r="A189" s="38"/>
      <c r="B189" s="39"/>
      <c r="C189" s="38"/>
      <c r="D189" s="192" t="s">
        <v>237</v>
      </c>
      <c r="E189" s="38"/>
      <c r="F189" s="197" t="s">
        <v>1489</v>
      </c>
      <c r="G189" s="38"/>
      <c r="H189" s="38"/>
      <c r="I189" s="194"/>
      <c r="J189" s="38"/>
      <c r="K189" s="38"/>
      <c r="L189" s="39"/>
      <c r="M189" s="195"/>
      <c r="N189" s="196"/>
      <c r="O189" s="77"/>
      <c r="P189" s="77"/>
      <c r="Q189" s="77"/>
      <c r="R189" s="77"/>
      <c r="S189" s="77"/>
      <c r="T189" s="78"/>
      <c r="U189" s="38"/>
      <c r="V189" s="38"/>
      <c r="W189" s="38"/>
      <c r="X189" s="38"/>
      <c r="Y189" s="38"/>
      <c r="Z189" s="38"/>
      <c r="AA189" s="38"/>
      <c r="AB189" s="38"/>
      <c r="AC189" s="38"/>
      <c r="AD189" s="38"/>
      <c r="AE189" s="38"/>
      <c r="AT189" s="19" t="s">
        <v>237</v>
      </c>
      <c r="AU189" s="19" t="s">
        <v>88</v>
      </c>
    </row>
    <row r="190" s="13" customFormat="1">
      <c r="A190" s="13"/>
      <c r="B190" s="198"/>
      <c r="C190" s="13"/>
      <c r="D190" s="192" t="s">
        <v>218</v>
      </c>
      <c r="E190" s="199" t="s">
        <v>1</v>
      </c>
      <c r="F190" s="200" t="s">
        <v>1556</v>
      </c>
      <c r="G190" s="13"/>
      <c r="H190" s="201">
        <v>7</v>
      </c>
      <c r="I190" s="202"/>
      <c r="J190" s="13"/>
      <c r="K190" s="13"/>
      <c r="L190" s="198"/>
      <c r="M190" s="203"/>
      <c r="N190" s="204"/>
      <c r="O190" s="204"/>
      <c r="P190" s="204"/>
      <c r="Q190" s="204"/>
      <c r="R190" s="204"/>
      <c r="S190" s="204"/>
      <c r="T190" s="205"/>
      <c r="U190" s="13"/>
      <c r="V190" s="13"/>
      <c r="W190" s="13"/>
      <c r="X190" s="13"/>
      <c r="Y190" s="13"/>
      <c r="Z190" s="13"/>
      <c r="AA190" s="13"/>
      <c r="AB190" s="13"/>
      <c r="AC190" s="13"/>
      <c r="AD190" s="13"/>
      <c r="AE190" s="13"/>
      <c r="AT190" s="199" t="s">
        <v>218</v>
      </c>
      <c r="AU190" s="199" t="s">
        <v>88</v>
      </c>
      <c r="AV190" s="13" t="s">
        <v>88</v>
      </c>
      <c r="AW190" s="13" t="s">
        <v>35</v>
      </c>
      <c r="AX190" s="13" t="s">
        <v>79</v>
      </c>
      <c r="AY190" s="199" t="s">
        <v>205</v>
      </c>
    </row>
    <row r="191" s="14" customFormat="1">
      <c r="A191" s="14"/>
      <c r="B191" s="206"/>
      <c r="C191" s="14"/>
      <c r="D191" s="192" t="s">
        <v>218</v>
      </c>
      <c r="E191" s="207" t="s">
        <v>1</v>
      </c>
      <c r="F191" s="208" t="s">
        <v>220</v>
      </c>
      <c r="G191" s="14"/>
      <c r="H191" s="209">
        <v>7</v>
      </c>
      <c r="I191" s="210"/>
      <c r="J191" s="14"/>
      <c r="K191" s="14"/>
      <c r="L191" s="206"/>
      <c r="M191" s="211"/>
      <c r="N191" s="212"/>
      <c r="O191" s="212"/>
      <c r="P191" s="212"/>
      <c r="Q191" s="212"/>
      <c r="R191" s="212"/>
      <c r="S191" s="212"/>
      <c r="T191" s="213"/>
      <c r="U191" s="14"/>
      <c r="V191" s="14"/>
      <c r="W191" s="14"/>
      <c r="X191" s="14"/>
      <c r="Y191" s="14"/>
      <c r="Z191" s="14"/>
      <c r="AA191" s="14"/>
      <c r="AB191" s="14"/>
      <c r="AC191" s="14"/>
      <c r="AD191" s="14"/>
      <c r="AE191" s="14"/>
      <c r="AT191" s="207" t="s">
        <v>218</v>
      </c>
      <c r="AU191" s="207" t="s">
        <v>88</v>
      </c>
      <c r="AV191" s="14" t="s">
        <v>212</v>
      </c>
      <c r="AW191" s="14" t="s">
        <v>35</v>
      </c>
      <c r="AX191" s="14" t="s">
        <v>86</v>
      </c>
      <c r="AY191" s="207" t="s">
        <v>205</v>
      </c>
    </row>
    <row r="192" s="2" customFormat="1" ht="16.5" customHeight="1">
      <c r="A192" s="38"/>
      <c r="B192" s="179"/>
      <c r="C192" s="214" t="s">
        <v>368</v>
      </c>
      <c r="D192" s="214" t="s">
        <v>221</v>
      </c>
      <c r="E192" s="215" t="s">
        <v>1557</v>
      </c>
      <c r="F192" s="216" t="s">
        <v>1558</v>
      </c>
      <c r="G192" s="217" t="s">
        <v>346</v>
      </c>
      <c r="H192" s="218">
        <v>7</v>
      </c>
      <c r="I192" s="219"/>
      <c r="J192" s="218">
        <f>ROUND(I192*H192,2)</f>
        <v>0</v>
      </c>
      <c r="K192" s="216" t="s">
        <v>211</v>
      </c>
      <c r="L192" s="220"/>
      <c r="M192" s="221" t="s">
        <v>1</v>
      </c>
      <c r="N192" s="222" t="s">
        <v>44</v>
      </c>
      <c r="O192" s="77"/>
      <c r="P192" s="188">
        <f>O192*H192</f>
        <v>0</v>
      </c>
      <c r="Q192" s="188">
        <v>0.0035000000000000001</v>
      </c>
      <c r="R192" s="188">
        <f>Q192*H192</f>
        <v>0.024500000000000001</v>
      </c>
      <c r="S192" s="188">
        <v>0</v>
      </c>
      <c r="T192" s="189">
        <f>S192*H192</f>
        <v>0</v>
      </c>
      <c r="U192" s="38"/>
      <c r="V192" s="38"/>
      <c r="W192" s="38"/>
      <c r="X192" s="38"/>
      <c r="Y192" s="38"/>
      <c r="Z192" s="38"/>
      <c r="AA192" s="38"/>
      <c r="AB192" s="38"/>
      <c r="AC192" s="38"/>
      <c r="AD192" s="38"/>
      <c r="AE192" s="38"/>
      <c r="AR192" s="190" t="s">
        <v>225</v>
      </c>
      <c r="AT192" s="190" t="s">
        <v>221</v>
      </c>
      <c r="AU192" s="190" t="s">
        <v>88</v>
      </c>
      <c r="AY192" s="19" t="s">
        <v>205</v>
      </c>
      <c r="BE192" s="191">
        <f>IF(N192="základní",J192,0)</f>
        <v>0</v>
      </c>
      <c r="BF192" s="191">
        <f>IF(N192="snížená",J192,0)</f>
        <v>0</v>
      </c>
      <c r="BG192" s="191">
        <f>IF(N192="zákl. přenesená",J192,0)</f>
        <v>0</v>
      </c>
      <c r="BH192" s="191">
        <f>IF(N192="sníž. přenesená",J192,0)</f>
        <v>0</v>
      </c>
      <c r="BI192" s="191">
        <f>IF(N192="nulová",J192,0)</f>
        <v>0</v>
      </c>
      <c r="BJ192" s="19" t="s">
        <v>86</v>
      </c>
      <c r="BK192" s="191">
        <f>ROUND(I192*H192,2)</f>
        <v>0</v>
      </c>
      <c r="BL192" s="19" t="s">
        <v>212</v>
      </c>
      <c r="BM192" s="190" t="s">
        <v>1559</v>
      </c>
    </row>
    <row r="193" s="13" customFormat="1">
      <c r="A193" s="13"/>
      <c r="B193" s="198"/>
      <c r="C193" s="13"/>
      <c r="D193" s="192" t="s">
        <v>218</v>
      </c>
      <c r="E193" s="199" t="s">
        <v>1</v>
      </c>
      <c r="F193" s="200" t="s">
        <v>1560</v>
      </c>
      <c r="G193" s="13"/>
      <c r="H193" s="201">
        <v>7</v>
      </c>
      <c r="I193" s="202"/>
      <c r="J193" s="13"/>
      <c r="K193" s="13"/>
      <c r="L193" s="198"/>
      <c r="M193" s="203"/>
      <c r="N193" s="204"/>
      <c r="O193" s="204"/>
      <c r="P193" s="204"/>
      <c r="Q193" s="204"/>
      <c r="R193" s="204"/>
      <c r="S193" s="204"/>
      <c r="T193" s="205"/>
      <c r="U193" s="13"/>
      <c r="V193" s="13"/>
      <c r="W193" s="13"/>
      <c r="X193" s="13"/>
      <c r="Y193" s="13"/>
      <c r="Z193" s="13"/>
      <c r="AA193" s="13"/>
      <c r="AB193" s="13"/>
      <c r="AC193" s="13"/>
      <c r="AD193" s="13"/>
      <c r="AE193" s="13"/>
      <c r="AT193" s="199" t="s">
        <v>218</v>
      </c>
      <c r="AU193" s="199" t="s">
        <v>88</v>
      </c>
      <c r="AV193" s="13" t="s">
        <v>88</v>
      </c>
      <c r="AW193" s="13" t="s">
        <v>35</v>
      </c>
      <c r="AX193" s="13" t="s">
        <v>86</v>
      </c>
      <c r="AY193" s="199" t="s">
        <v>205</v>
      </c>
    </row>
    <row r="194" s="2" customFormat="1" ht="24.15" customHeight="1">
      <c r="A194" s="38"/>
      <c r="B194" s="179"/>
      <c r="C194" s="180" t="s">
        <v>7</v>
      </c>
      <c r="D194" s="180" t="s">
        <v>207</v>
      </c>
      <c r="E194" s="181" t="s">
        <v>1503</v>
      </c>
      <c r="F194" s="182" t="s">
        <v>1504</v>
      </c>
      <c r="G194" s="183" t="s">
        <v>346</v>
      </c>
      <c r="H194" s="184">
        <v>7</v>
      </c>
      <c r="I194" s="185"/>
      <c r="J194" s="184">
        <f>ROUND(I194*H194,2)</f>
        <v>0</v>
      </c>
      <c r="K194" s="182" t="s">
        <v>234</v>
      </c>
      <c r="L194" s="39"/>
      <c r="M194" s="186" t="s">
        <v>1</v>
      </c>
      <c r="N194" s="187" t="s">
        <v>44</v>
      </c>
      <c r="O194" s="77"/>
      <c r="P194" s="188">
        <f>O194*H194</f>
        <v>0</v>
      </c>
      <c r="Q194" s="188">
        <v>5.0000000000000002E-05</v>
      </c>
      <c r="R194" s="188">
        <f>Q194*H194</f>
        <v>0.00035</v>
      </c>
      <c r="S194" s="188">
        <v>0</v>
      </c>
      <c r="T194" s="189">
        <f>S194*H194</f>
        <v>0</v>
      </c>
      <c r="U194" s="38"/>
      <c r="V194" s="38"/>
      <c r="W194" s="38"/>
      <c r="X194" s="38"/>
      <c r="Y194" s="38"/>
      <c r="Z194" s="38"/>
      <c r="AA194" s="38"/>
      <c r="AB194" s="38"/>
      <c r="AC194" s="38"/>
      <c r="AD194" s="38"/>
      <c r="AE194" s="38"/>
      <c r="AR194" s="190" t="s">
        <v>212</v>
      </c>
      <c r="AT194" s="190" t="s">
        <v>207</v>
      </c>
      <c r="AU194" s="190" t="s">
        <v>88</v>
      </c>
      <c r="AY194" s="19" t="s">
        <v>205</v>
      </c>
      <c r="BE194" s="191">
        <f>IF(N194="základní",J194,0)</f>
        <v>0</v>
      </c>
      <c r="BF194" s="191">
        <f>IF(N194="snížená",J194,0)</f>
        <v>0</v>
      </c>
      <c r="BG194" s="191">
        <f>IF(N194="zákl. přenesená",J194,0)</f>
        <v>0</v>
      </c>
      <c r="BH194" s="191">
        <f>IF(N194="sníž. přenesená",J194,0)</f>
        <v>0</v>
      </c>
      <c r="BI194" s="191">
        <f>IF(N194="nulová",J194,0)</f>
        <v>0</v>
      </c>
      <c r="BJ194" s="19" t="s">
        <v>86</v>
      </c>
      <c r="BK194" s="191">
        <f>ROUND(I194*H194,2)</f>
        <v>0</v>
      </c>
      <c r="BL194" s="19" t="s">
        <v>212</v>
      </c>
      <c r="BM194" s="190" t="s">
        <v>1561</v>
      </c>
    </row>
    <row r="195" s="2" customFormat="1">
      <c r="A195" s="38"/>
      <c r="B195" s="39"/>
      <c r="C195" s="38"/>
      <c r="D195" s="192" t="s">
        <v>214</v>
      </c>
      <c r="E195" s="38"/>
      <c r="F195" s="193" t="s">
        <v>1506</v>
      </c>
      <c r="G195" s="38"/>
      <c r="H195" s="38"/>
      <c r="I195" s="194"/>
      <c r="J195" s="38"/>
      <c r="K195" s="38"/>
      <c r="L195" s="39"/>
      <c r="M195" s="195"/>
      <c r="N195" s="196"/>
      <c r="O195" s="77"/>
      <c r="P195" s="77"/>
      <c r="Q195" s="77"/>
      <c r="R195" s="77"/>
      <c r="S195" s="77"/>
      <c r="T195" s="78"/>
      <c r="U195" s="38"/>
      <c r="V195" s="38"/>
      <c r="W195" s="38"/>
      <c r="X195" s="38"/>
      <c r="Y195" s="38"/>
      <c r="Z195" s="38"/>
      <c r="AA195" s="38"/>
      <c r="AB195" s="38"/>
      <c r="AC195" s="38"/>
      <c r="AD195" s="38"/>
      <c r="AE195" s="38"/>
      <c r="AT195" s="19" t="s">
        <v>214</v>
      </c>
      <c r="AU195" s="19" t="s">
        <v>88</v>
      </c>
    </row>
    <row r="196" s="2" customFormat="1">
      <c r="A196" s="38"/>
      <c r="B196" s="39"/>
      <c r="C196" s="38"/>
      <c r="D196" s="192" t="s">
        <v>237</v>
      </c>
      <c r="E196" s="38"/>
      <c r="F196" s="197" t="s">
        <v>1507</v>
      </c>
      <c r="G196" s="38"/>
      <c r="H196" s="38"/>
      <c r="I196" s="194"/>
      <c r="J196" s="38"/>
      <c r="K196" s="38"/>
      <c r="L196" s="39"/>
      <c r="M196" s="195"/>
      <c r="N196" s="196"/>
      <c r="O196" s="77"/>
      <c r="P196" s="77"/>
      <c r="Q196" s="77"/>
      <c r="R196" s="77"/>
      <c r="S196" s="77"/>
      <c r="T196" s="78"/>
      <c r="U196" s="38"/>
      <c r="V196" s="38"/>
      <c r="W196" s="38"/>
      <c r="X196" s="38"/>
      <c r="Y196" s="38"/>
      <c r="Z196" s="38"/>
      <c r="AA196" s="38"/>
      <c r="AB196" s="38"/>
      <c r="AC196" s="38"/>
      <c r="AD196" s="38"/>
      <c r="AE196" s="38"/>
      <c r="AT196" s="19" t="s">
        <v>237</v>
      </c>
      <c r="AU196" s="19" t="s">
        <v>88</v>
      </c>
    </row>
    <row r="197" s="13" customFormat="1">
      <c r="A197" s="13"/>
      <c r="B197" s="198"/>
      <c r="C197" s="13"/>
      <c r="D197" s="192" t="s">
        <v>218</v>
      </c>
      <c r="E197" s="199" t="s">
        <v>1</v>
      </c>
      <c r="F197" s="200" t="s">
        <v>1556</v>
      </c>
      <c r="G197" s="13"/>
      <c r="H197" s="201">
        <v>7</v>
      </c>
      <c r="I197" s="202"/>
      <c r="J197" s="13"/>
      <c r="K197" s="13"/>
      <c r="L197" s="198"/>
      <c r="M197" s="203"/>
      <c r="N197" s="204"/>
      <c r="O197" s="204"/>
      <c r="P197" s="204"/>
      <c r="Q197" s="204"/>
      <c r="R197" s="204"/>
      <c r="S197" s="204"/>
      <c r="T197" s="205"/>
      <c r="U197" s="13"/>
      <c r="V197" s="13"/>
      <c r="W197" s="13"/>
      <c r="X197" s="13"/>
      <c r="Y197" s="13"/>
      <c r="Z197" s="13"/>
      <c r="AA197" s="13"/>
      <c r="AB197" s="13"/>
      <c r="AC197" s="13"/>
      <c r="AD197" s="13"/>
      <c r="AE197" s="13"/>
      <c r="AT197" s="199" t="s">
        <v>218</v>
      </c>
      <c r="AU197" s="199" t="s">
        <v>88</v>
      </c>
      <c r="AV197" s="13" t="s">
        <v>88</v>
      </c>
      <c r="AW197" s="13" t="s">
        <v>35</v>
      </c>
      <c r="AX197" s="13" t="s">
        <v>79</v>
      </c>
      <c r="AY197" s="199" t="s">
        <v>205</v>
      </c>
    </row>
    <row r="198" s="14" customFormat="1">
      <c r="A198" s="14"/>
      <c r="B198" s="206"/>
      <c r="C198" s="14"/>
      <c r="D198" s="192" t="s">
        <v>218</v>
      </c>
      <c r="E198" s="207" t="s">
        <v>1</v>
      </c>
      <c r="F198" s="208" t="s">
        <v>220</v>
      </c>
      <c r="G198" s="14"/>
      <c r="H198" s="209">
        <v>7</v>
      </c>
      <c r="I198" s="210"/>
      <c r="J198" s="14"/>
      <c r="K198" s="14"/>
      <c r="L198" s="206"/>
      <c r="M198" s="211"/>
      <c r="N198" s="212"/>
      <c r="O198" s="212"/>
      <c r="P198" s="212"/>
      <c r="Q198" s="212"/>
      <c r="R198" s="212"/>
      <c r="S198" s="212"/>
      <c r="T198" s="213"/>
      <c r="U198" s="14"/>
      <c r="V198" s="14"/>
      <c r="W198" s="14"/>
      <c r="X198" s="14"/>
      <c r="Y198" s="14"/>
      <c r="Z198" s="14"/>
      <c r="AA198" s="14"/>
      <c r="AB198" s="14"/>
      <c r="AC198" s="14"/>
      <c r="AD198" s="14"/>
      <c r="AE198" s="14"/>
      <c r="AT198" s="207" t="s">
        <v>218</v>
      </c>
      <c r="AU198" s="207" t="s">
        <v>88</v>
      </c>
      <c r="AV198" s="14" t="s">
        <v>212</v>
      </c>
      <c r="AW198" s="14" t="s">
        <v>35</v>
      </c>
      <c r="AX198" s="14" t="s">
        <v>86</v>
      </c>
      <c r="AY198" s="207" t="s">
        <v>205</v>
      </c>
    </row>
    <row r="199" s="2" customFormat="1" ht="21.75" customHeight="1">
      <c r="A199" s="38"/>
      <c r="B199" s="179"/>
      <c r="C199" s="214" t="s">
        <v>380</v>
      </c>
      <c r="D199" s="214" t="s">
        <v>221</v>
      </c>
      <c r="E199" s="215" t="s">
        <v>1508</v>
      </c>
      <c r="F199" s="216" t="s">
        <v>1509</v>
      </c>
      <c r="G199" s="217" t="s">
        <v>346</v>
      </c>
      <c r="H199" s="218">
        <v>21</v>
      </c>
      <c r="I199" s="219"/>
      <c r="J199" s="218">
        <f>ROUND(I199*H199,2)</f>
        <v>0</v>
      </c>
      <c r="K199" s="216" t="s">
        <v>234</v>
      </c>
      <c r="L199" s="220"/>
      <c r="M199" s="221" t="s">
        <v>1</v>
      </c>
      <c r="N199" s="222" t="s">
        <v>44</v>
      </c>
      <c r="O199" s="77"/>
      <c r="P199" s="188">
        <f>O199*H199</f>
        <v>0</v>
      </c>
      <c r="Q199" s="188">
        <v>0.0047200000000000002</v>
      </c>
      <c r="R199" s="188">
        <f>Q199*H199</f>
        <v>0.09912</v>
      </c>
      <c r="S199" s="188">
        <v>0</v>
      </c>
      <c r="T199" s="189">
        <f>S199*H199</f>
        <v>0</v>
      </c>
      <c r="U199" s="38"/>
      <c r="V199" s="38"/>
      <c r="W199" s="38"/>
      <c r="X199" s="38"/>
      <c r="Y199" s="38"/>
      <c r="Z199" s="38"/>
      <c r="AA199" s="38"/>
      <c r="AB199" s="38"/>
      <c r="AC199" s="38"/>
      <c r="AD199" s="38"/>
      <c r="AE199" s="38"/>
      <c r="AR199" s="190" t="s">
        <v>225</v>
      </c>
      <c r="AT199" s="190" t="s">
        <v>221</v>
      </c>
      <c r="AU199" s="190" t="s">
        <v>88</v>
      </c>
      <c r="AY199" s="19" t="s">
        <v>205</v>
      </c>
      <c r="BE199" s="191">
        <f>IF(N199="základní",J199,0)</f>
        <v>0</v>
      </c>
      <c r="BF199" s="191">
        <f>IF(N199="snížená",J199,0)</f>
        <v>0</v>
      </c>
      <c r="BG199" s="191">
        <f>IF(N199="zákl. přenesená",J199,0)</f>
        <v>0</v>
      </c>
      <c r="BH199" s="191">
        <f>IF(N199="sníž. přenesená",J199,0)</f>
        <v>0</v>
      </c>
      <c r="BI199" s="191">
        <f>IF(N199="nulová",J199,0)</f>
        <v>0</v>
      </c>
      <c r="BJ199" s="19" t="s">
        <v>86</v>
      </c>
      <c r="BK199" s="191">
        <f>ROUND(I199*H199,2)</f>
        <v>0</v>
      </c>
      <c r="BL199" s="19" t="s">
        <v>212</v>
      </c>
      <c r="BM199" s="190" t="s">
        <v>1562</v>
      </c>
    </row>
    <row r="200" s="2" customFormat="1">
      <c r="A200" s="38"/>
      <c r="B200" s="39"/>
      <c r="C200" s="38"/>
      <c r="D200" s="192" t="s">
        <v>214</v>
      </c>
      <c r="E200" s="38"/>
      <c r="F200" s="193" t="s">
        <v>1509</v>
      </c>
      <c r="G200" s="38"/>
      <c r="H200" s="38"/>
      <c r="I200" s="194"/>
      <c r="J200" s="38"/>
      <c r="K200" s="38"/>
      <c r="L200" s="39"/>
      <c r="M200" s="195"/>
      <c r="N200" s="196"/>
      <c r="O200" s="77"/>
      <c r="P200" s="77"/>
      <c r="Q200" s="77"/>
      <c r="R200" s="77"/>
      <c r="S200" s="77"/>
      <c r="T200" s="78"/>
      <c r="U200" s="38"/>
      <c r="V200" s="38"/>
      <c r="W200" s="38"/>
      <c r="X200" s="38"/>
      <c r="Y200" s="38"/>
      <c r="Z200" s="38"/>
      <c r="AA200" s="38"/>
      <c r="AB200" s="38"/>
      <c r="AC200" s="38"/>
      <c r="AD200" s="38"/>
      <c r="AE200" s="38"/>
      <c r="AT200" s="19" t="s">
        <v>214</v>
      </c>
      <c r="AU200" s="19" t="s">
        <v>88</v>
      </c>
    </row>
    <row r="201" s="13" customFormat="1">
      <c r="A201" s="13"/>
      <c r="B201" s="198"/>
      <c r="C201" s="13"/>
      <c r="D201" s="192" t="s">
        <v>218</v>
      </c>
      <c r="E201" s="13"/>
      <c r="F201" s="200" t="s">
        <v>1563</v>
      </c>
      <c r="G201" s="13"/>
      <c r="H201" s="201">
        <v>21</v>
      </c>
      <c r="I201" s="202"/>
      <c r="J201" s="13"/>
      <c r="K201" s="13"/>
      <c r="L201" s="198"/>
      <c r="M201" s="203"/>
      <c r="N201" s="204"/>
      <c r="O201" s="204"/>
      <c r="P201" s="204"/>
      <c r="Q201" s="204"/>
      <c r="R201" s="204"/>
      <c r="S201" s="204"/>
      <c r="T201" s="205"/>
      <c r="U201" s="13"/>
      <c r="V201" s="13"/>
      <c r="W201" s="13"/>
      <c r="X201" s="13"/>
      <c r="Y201" s="13"/>
      <c r="Z201" s="13"/>
      <c r="AA201" s="13"/>
      <c r="AB201" s="13"/>
      <c r="AC201" s="13"/>
      <c r="AD201" s="13"/>
      <c r="AE201" s="13"/>
      <c r="AT201" s="199" t="s">
        <v>218</v>
      </c>
      <c r="AU201" s="199" t="s">
        <v>88</v>
      </c>
      <c r="AV201" s="13" t="s">
        <v>88</v>
      </c>
      <c r="AW201" s="13" t="s">
        <v>3</v>
      </c>
      <c r="AX201" s="13" t="s">
        <v>86</v>
      </c>
      <c r="AY201" s="199" t="s">
        <v>205</v>
      </c>
    </row>
    <row r="202" s="2" customFormat="1" ht="16.5" customHeight="1">
      <c r="A202" s="38"/>
      <c r="B202" s="179"/>
      <c r="C202" s="214" t="s">
        <v>389</v>
      </c>
      <c r="D202" s="214" t="s">
        <v>221</v>
      </c>
      <c r="E202" s="215" t="s">
        <v>1512</v>
      </c>
      <c r="F202" s="216" t="s">
        <v>1513</v>
      </c>
      <c r="G202" s="217" t="s">
        <v>346</v>
      </c>
      <c r="H202" s="218">
        <v>21</v>
      </c>
      <c r="I202" s="219"/>
      <c r="J202" s="218">
        <f>ROUND(I202*H202,2)</f>
        <v>0</v>
      </c>
      <c r="K202" s="216" t="s">
        <v>211</v>
      </c>
      <c r="L202" s="220"/>
      <c r="M202" s="221" t="s">
        <v>1</v>
      </c>
      <c r="N202" s="222" t="s">
        <v>44</v>
      </c>
      <c r="O202" s="77"/>
      <c r="P202" s="188">
        <f>O202*H202</f>
        <v>0</v>
      </c>
      <c r="Q202" s="188">
        <v>0.00046999999999999999</v>
      </c>
      <c r="R202" s="188">
        <f>Q202*H202</f>
        <v>0.0098700000000000003</v>
      </c>
      <c r="S202" s="188">
        <v>0</v>
      </c>
      <c r="T202" s="189">
        <f>S202*H202</f>
        <v>0</v>
      </c>
      <c r="U202" s="38"/>
      <c r="V202" s="38"/>
      <c r="W202" s="38"/>
      <c r="X202" s="38"/>
      <c r="Y202" s="38"/>
      <c r="Z202" s="38"/>
      <c r="AA202" s="38"/>
      <c r="AB202" s="38"/>
      <c r="AC202" s="38"/>
      <c r="AD202" s="38"/>
      <c r="AE202" s="38"/>
      <c r="AR202" s="190" t="s">
        <v>225</v>
      </c>
      <c r="AT202" s="190" t="s">
        <v>221</v>
      </c>
      <c r="AU202" s="190" t="s">
        <v>88</v>
      </c>
      <c r="AY202" s="19" t="s">
        <v>205</v>
      </c>
      <c r="BE202" s="191">
        <f>IF(N202="základní",J202,0)</f>
        <v>0</v>
      </c>
      <c r="BF202" s="191">
        <f>IF(N202="snížená",J202,0)</f>
        <v>0</v>
      </c>
      <c r="BG202" s="191">
        <f>IF(N202="zákl. přenesená",J202,0)</f>
        <v>0</v>
      </c>
      <c r="BH202" s="191">
        <f>IF(N202="sníž. přenesená",J202,0)</f>
        <v>0</v>
      </c>
      <c r="BI202" s="191">
        <f>IF(N202="nulová",J202,0)</f>
        <v>0</v>
      </c>
      <c r="BJ202" s="19" t="s">
        <v>86</v>
      </c>
      <c r="BK202" s="191">
        <f>ROUND(I202*H202,2)</f>
        <v>0</v>
      </c>
      <c r="BL202" s="19" t="s">
        <v>212</v>
      </c>
      <c r="BM202" s="190" t="s">
        <v>1564</v>
      </c>
    </row>
    <row r="203" s="2" customFormat="1">
      <c r="A203" s="38"/>
      <c r="B203" s="39"/>
      <c r="C203" s="38"/>
      <c r="D203" s="192" t="s">
        <v>214</v>
      </c>
      <c r="E203" s="38"/>
      <c r="F203" s="193" t="s">
        <v>1513</v>
      </c>
      <c r="G203" s="38"/>
      <c r="H203" s="38"/>
      <c r="I203" s="194"/>
      <c r="J203" s="38"/>
      <c r="K203" s="38"/>
      <c r="L203" s="39"/>
      <c r="M203" s="195"/>
      <c r="N203" s="196"/>
      <c r="O203" s="77"/>
      <c r="P203" s="77"/>
      <c r="Q203" s="77"/>
      <c r="R203" s="77"/>
      <c r="S203" s="77"/>
      <c r="T203" s="78"/>
      <c r="U203" s="38"/>
      <c r="V203" s="38"/>
      <c r="W203" s="38"/>
      <c r="X203" s="38"/>
      <c r="Y203" s="38"/>
      <c r="Z203" s="38"/>
      <c r="AA203" s="38"/>
      <c r="AB203" s="38"/>
      <c r="AC203" s="38"/>
      <c r="AD203" s="38"/>
      <c r="AE203" s="38"/>
      <c r="AT203" s="19" t="s">
        <v>214</v>
      </c>
      <c r="AU203" s="19" t="s">
        <v>88</v>
      </c>
    </row>
    <row r="204" s="13" customFormat="1">
      <c r="A204" s="13"/>
      <c r="B204" s="198"/>
      <c r="C204" s="13"/>
      <c r="D204" s="192" t="s">
        <v>218</v>
      </c>
      <c r="E204" s="199" t="s">
        <v>1</v>
      </c>
      <c r="F204" s="200" t="s">
        <v>1565</v>
      </c>
      <c r="G204" s="13"/>
      <c r="H204" s="201">
        <v>21</v>
      </c>
      <c r="I204" s="202"/>
      <c r="J204" s="13"/>
      <c r="K204" s="13"/>
      <c r="L204" s="198"/>
      <c r="M204" s="203"/>
      <c r="N204" s="204"/>
      <c r="O204" s="204"/>
      <c r="P204" s="204"/>
      <c r="Q204" s="204"/>
      <c r="R204" s="204"/>
      <c r="S204" s="204"/>
      <c r="T204" s="205"/>
      <c r="U204" s="13"/>
      <c r="V204" s="13"/>
      <c r="W204" s="13"/>
      <c r="X204" s="13"/>
      <c r="Y204" s="13"/>
      <c r="Z204" s="13"/>
      <c r="AA204" s="13"/>
      <c r="AB204" s="13"/>
      <c r="AC204" s="13"/>
      <c r="AD204" s="13"/>
      <c r="AE204" s="13"/>
      <c r="AT204" s="199" t="s">
        <v>218</v>
      </c>
      <c r="AU204" s="199" t="s">
        <v>88</v>
      </c>
      <c r="AV204" s="13" t="s">
        <v>88</v>
      </c>
      <c r="AW204" s="13" t="s">
        <v>35</v>
      </c>
      <c r="AX204" s="13" t="s">
        <v>86</v>
      </c>
      <c r="AY204" s="199" t="s">
        <v>205</v>
      </c>
    </row>
    <row r="205" s="2" customFormat="1" ht="24.15" customHeight="1">
      <c r="A205" s="38"/>
      <c r="B205" s="179"/>
      <c r="C205" s="180" t="s">
        <v>395</v>
      </c>
      <c r="D205" s="180" t="s">
        <v>207</v>
      </c>
      <c r="E205" s="181" t="s">
        <v>1516</v>
      </c>
      <c r="F205" s="182" t="s">
        <v>1517</v>
      </c>
      <c r="G205" s="183" t="s">
        <v>210</v>
      </c>
      <c r="H205" s="184">
        <v>6.2999999999999998</v>
      </c>
      <c r="I205" s="185"/>
      <c r="J205" s="184">
        <f>ROUND(I205*H205,2)</f>
        <v>0</v>
      </c>
      <c r="K205" s="182" t="s">
        <v>234</v>
      </c>
      <c r="L205" s="39"/>
      <c r="M205" s="186" t="s">
        <v>1</v>
      </c>
      <c r="N205" s="187" t="s">
        <v>44</v>
      </c>
      <c r="O205" s="77"/>
      <c r="P205" s="188">
        <f>O205*H205</f>
        <v>0</v>
      </c>
      <c r="Q205" s="188">
        <v>0.00036000000000000002</v>
      </c>
      <c r="R205" s="188">
        <f>Q205*H205</f>
        <v>0.0022680000000000001</v>
      </c>
      <c r="S205" s="188">
        <v>0</v>
      </c>
      <c r="T205" s="189">
        <f>S205*H205</f>
        <v>0</v>
      </c>
      <c r="U205" s="38"/>
      <c r="V205" s="38"/>
      <c r="W205" s="38"/>
      <c r="X205" s="38"/>
      <c r="Y205" s="38"/>
      <c r="Z205" s="38"/>
      <c r="AA205" s="38"/>
      <c r="AB205" s="38"/>
      <c r="AC205" s="38"/>
      <c r="AD205" s="38"/>
      <c r="AE205" s="38"/>
      <c r="AR205" s="190" t="s">
        <v>212</v>
      </c>
      <c r="AT205" s="190" t="s">
        <v>207</v>
      </c>
      <c r="AU205" s="190" t="s">
        <v>88</v>
      </c>
      <c r="AY205" s="19" t="s">
        <v>205</v>
      </c>
      <c r="BE205" s="191">
        <f>IF(N205="základní",J205,0)</f>
        <v>0</v>
      </c>
      <c r="BF205" s="191">
        <f>IF(N205="snížená",J205,0)</f>
        <v>0</v>
      </c>
      <c r="BG205" s="191">
        <f>IF(N205="zákl. přenesená",J205,0)</f>
        <v>0</v>
      </c>
      <c r="BH205" s="191">
        <f>IF(N205="sníž. přenesená",J205,0)</f>
        <v>0</v>
      </c>
      <c r="BI205" s="191">
        <f>IF(N205="nulová",J205,0)</f>
        <v>0</v>
      </c>
      <c r="BJ205" s="19" t="s">
        <v>86</v>
      </c>
      <c r="BK205" s="191">
        <f>ROUND(I205*H205,2)</f>
        <v>0</v>
      </c>
      <c r="BL205" s="19" t="s">
        <v>212</v>
      </c>
      <c r="BM205" s="190" t="s">
        <v>1566</v>
      </c>
    </row>
    <row r="206" s="2" customFormat="1">
      <c r="A206" s="38"/>
      <c r="B206" s="39"/>
      <c r="C206" s="38"/>
      <c r="D206" s="192" t="s">
        <v>214</v>
      </c>
      <c r="E206" s="38"/>
      <c r="F206" s="193" t="s">
        <v>1519</v>
      </c>
      <c r="G206" s="38"/>
      <c r="H206" s="38"/>
      <c r="I206" s="194"/>
      <c r="J206" s="38"/>
      <c r="K206" s="38"/>
      <c r="L206" s="39"/>
      <c r="M206" s="195"/>
      <c r="N206" s="196"/>
      <c r="O206" s="77"/>
      <c r="P206" s="77"/>
      <c r="Q206" s="77"/>
      <c r="R206" s="77"/>
      <c r="S206" s="77"/>
      <c r="T206" s="78"/>
      <c r="U206" s="38"/>
      <c r="V206" s="38"/>
      <c r="W206" s="38"/>
      <c r="X206" s="38"/>
      <c r="Y206" s="38"/>
      <c r="Z206" s="38"/>
      <c r="AA206" s="38"/>
      <c r="AB206" s="38"/>
      <c r="AC206" s="38"/>
      <c r="AD206" s="38"/>
      <c r="AE206" s="38"/>
      <c r="AT206" s="19" t="s">
        <v>214</v>
      </c>
      <c r="AU206" s="19" t="s">
        <v>88</v>
      </c>
    </row>
    <row r="207" s="2" customFormat="1">
      <c r="A207" s="38"/>
      <c r="B207" s="39"/>
      <c r="C207" s="38"/>
      <c r="D207" s="192" t="s">
        <v>237</v>
      </c>
      <c r="E207" s="38"/>
      <c r="F207" s="197" t="s">
        <v>1520</v>
      </c>
      <c r="G207" s="38"/>
      <c r="H207" s="38"/>
      <c r="I207" s="194"/>
      <c r="J207" s="38"/>
      <c r="K207" s="38"/>
      <c r="L207" s="39"/>
      <c r="M207" s="195"/>
      <c r="N207" s="196"/>
      <c r="O207" s="77"/>
      <c r="P207" s="77"/>
      <c r="Q207" s="77"/>
      <c r="R207" s="77"/>
      <c r="S207" s="77"/>
      <c r="T207" s="78"/>
      <c r="U207" s="38"/>
      <c r="V207" s="38"/>
      <c r="W207" s="38"/>
      <c r="X207" s="38"/>
      <c r="Y207" s="38"/>
      <c r="Z207" s="38"/>
      <c r="AA207" s="38"/>
      <c r="AB207" s="38"/>
      <c r="AC207" s="38"/>
      <c r="AD207" s="38"/>
      <c r="AE207" s="38"/>
      <c r="AT207" s="19" t="s">
        <v>237</v>
      </c>
      <c r="AU207" s="19" t="s">
        <v>88</v>
      </c>
    </row>
    <row r="208" s="13" customFormat="1">
      <c r="A208" s="13"/>
      <c r="B208" s="198"/>
      <c r="C208" s="13"/>
      <c r="D208" s="192" t="s">
        <v>218</v>
      </c>
      <c r="E208" s="199" t="s">
        <v>1</v>
      </c>
      <c r="F208" s="200" t="s">
        <v>1567</v>
      </c>
      <c r="G208" s="13"/>
      <c r="H208" s="201">
        <v>6.2999999999999998</v>
      </c>
      <c r="I208" s="202"/>
      <c r="J208" s="13"/>
      <c r="K208" s="13"/>
      <c r="L208" s="198"/>
      <c r="M208" s="203"/>
      <c r="N208" s="204"/>
      <c r="O208" s="204"/>
      <c r="P208" s="204"/>
      <c r="Q208" s="204"/>
      <c r="R208" s="204"/>
      <c r="S208" s="204"/>
      <c r="T208" s="205"/>
      <c r="U208" s="13"/>
      <c r="V208" s="13"/>
      <c r="W208" s="13"/>
      <c r="X208" s="13"/>
      <c r="Y208" s="13"/>
      <c r="Z208" s="13"/>
      <c r="AA208" s="13"/>
      <c r="AB208" s="13"/>
      <c r="AC208" s="13"/>
      <c r="AD208" s="13"/>
      <c r="AE208" s="13"/>
      <c r="AT208" s="199" t="s">
        <v>218</v>
      </c>
      <c r="AU208" s="199" t="s">
        <v>88</v>
      </c>
      <c r="AV208" s="13" t="s">
        <v>88</v>
      </c>
      <c r="AW208" s="13" t="s">
        <v>35</v>
      </c>
      <c r="AX208" s="13" t="s">
        <v>86</v>
      </c>
      <c r="AY208" s="199" t="s">
        <v>205</v>
      </c>
    </row>
    <row r="209" s="2" customFormat="1" ht="16.5" customHeight="1">
      <c r="A209" s="38"/>
      <c r="B209" s="179"/>
      <c r="C209" s="180" t="s">
        <v>401</v>
      </c>
      <c r="D209" s="180" t="s">
        <v>207</v>
      </c>
      <c r="E209" s="181" t="s">
        <v>1522</v>
      </c>
      <c r="F209" s="182" t="s">
        <v>1523</v>
      </c>
      <c r="G209" s="183" t="s">
        <v>346</v>
      </c>
      <c r="H209" s="184">
        <v>7</v>
      </c>
      <c r="I209" s="185"/>
      <c r="J209" s="184">
        <f>ROUND(I209*H209,2)</f>
        <v>0</v>
      </c>
      <c r="K209" s="182" t="s">
        <v>234</v>
      </c>
      <c r="L209" s="39"/>
      <c r="M209" s="186" t="s">
        <v>1</v>
      </c>
      <c r="N209" s="187" t="s">
        <v>44</v>
      </c>
      <c r="O209" s="77"/>
      <c r="P209" s="188">
        <f>O209*H209</f>
        <v>0</v>
      </c>
      <c r="Q209" s="188">
        <v>0</v>
      </c>
      <c r="R209" s="188">
        <f>Q209*H209</f>
        <v>0</v>
      </c>
      <c r="S209" s="188">
        <v>0</v>
      </c>
      <c r="T209" s="189">
        <f>S209*H209</f>
        <v>0</v>
      </c>
      <c r="U209" s="38"/>
      <c r="V209" s="38"/>
      <c r="W209" s="38"/>
      <c r="X209" s="38"/>
      <c r="Y209" s="38"/>
      <c r="Z209" s="38"/>
      <c r="AA209" s="38"/>
      <c r="AB209" s="38"/>
      <c r="AC209" s="38"/>
      <c r="AD209" s="38"/>
      <c r="AE209" s="38"/>
      <c r="AR209" s="190" t="s">
        <v>212</v>
      </c>
      <c r="AT209" s="190" t="s">
        <v>207</v>
      </c>
      <c r="AU209" s="190" t="s">
        <v>88</v>
      </c>
      <c r="AY209" s="19" t="s">
        <v>205</v>
      </c>
      <c r="BE209" s="191">
        <f>IF(N209="základní",J209,0)</f>
        <v>0</v>
      </c>
      <c r="BF209" s="191">
        <f>IF(N209="snížená",J209,0)</f>
        <v>0</v>
      </c>
      <c r="BG209" s="191">
        <f>IF(N209="zákl. přenesená",J209,0)</f>
        <v>0</v>
      </c>
      <c r="BH209" s="191">
        <f>IF(N209="sníž. přenesená",J209,0)</f>
        <v>0</v>
      </c>
      <c r="BI209" s="191">
        <f>IF(N209="nulová",J209,0)</f>
        <v>0</v>
      </c>
      <c r="BJ209" s="19" t="s">
        <v>86</v>
      </c>
      <c r="BK209" s="191">
        <f>ROUND(I209*H209,2)</f>
        <v>0</v>
      </c>
      <c r="BL209" s="19" t="s">
        <v>212</v>
      </c>
      <c r="BM209" s="190" t="s">
        <v>1568</v>
      </c>
    </row>
    <row r="210" s="2" customFormat="1">
      <c r="A210" s="38"/>
      <c r="B210" s="39"/>
      <c r="C210" s="38"/>
      <c r="D210" s="192" t="s">
        <v>214</v>
      </c>
      <c r="E210" s="38"/>
      <c r="F210" s="193" t="s">
        <v>1525</v>
      </c>
      <c r="G210" s="38"/>
      <c r="H210" s="38"/>
      <c r="I210" s="194"/>
      <c r="J210" s="38"/>
      <c r="K210" s="38"/>
      <c r="L210" s="39"/>
      <c r="M210" s="195"/>
      <c r="N210" s="196"/>
      <c r="O210" s="77"/>
      <c r="P210" s="77"/>
      <c r="Q210" s="77"/>
      <c r="R210" s="77"/>
      <c r="S210" s="77"/>
      <c r="T210" s="78"/>
      <c r="U210" s="38"/>
      <c r="V210" s="38"/>
      <c r="W210" s="38"/>
      <c r="X210" s="38"/>
      <c r="Y210" s="38"/>
      <c r="Z210" s="38"/>
      <c r="AA210" s="38"/>
      <c r="AB210" s="38"/>
      <c r="AC210" s="38"/>
      <c r="AD210" s="38"/>
      <c r="AE210" s="38"/>
      <c r="AT210" s="19" t="s">
        <v>214</v>
      </c>
      <c r="AU210" s="19" t="s">
        <v>88</v>
      </c>
    </row>
    <row r="211" s="2" customFormat="1">
      <c r="A211" s="38"/>
      <c r="B211" s="39"/>
      <c r="C211" s="38"/>
      <c r="D211" s="192" t="s">
        <v>237</v>
      </c>
      <c r="E211" s="38"/>
      <c r="F211" s="197" t="s">
        <v>1526</v>
      </c>
      <c r="G211" s="38"/>
      <c r="H211" s="38"/>
      <c r="I211" s="194"/>
      <c r="J211" s="38"/>
      <c r="K211" s="38"/>
      <c r="L211" s="39"/>
      <c r="M211" s="195"/>
      <c r="N211" s="196"/>
      <c r="O211" s="77"/>
      <c r="P211" s="77"/>
      <c r="Q211" s="77"/>
      <c r="R211" s="77"/>
      <c r="S211" s="77"/>
      <c r="T211" s="78"/>
      <c r="U211" s="38"/>
      <c r="V211" s="38"/>
      <c r="W211" s="38"/>
      <c r="X211" s="38"/>
      <c r="Y211" s="38"/>
      <c r="Z211" s="38"/>
      <c r="AA211" s="38"/>
      <c r="AB211" s="38"/>
      <c r="AC211" s="38"/>
      <c r="AD211" s="38"/>
      <c r="AE211" s="38"/>
      <c r="AT211" s="19" t="s">
        <v>237</v>
      </c>
      <c r="AU211" s="19" t="s">
        <v>88</v>
      </c>
    </row>
    <row r="212" s="2" customFormat="1" ht="16.5" customHeight="1">
      <c r="A212" s="38"/>
      <c r="B212" s="179"/>
      <c r="C212" s="180" t="s">
        <v>407</v>
      </c>
      <c r="D212" s="180" t="s">
        <v>207</v>
      </c>
      <c r="E212" s="181" t="s">
        <v>1527</v>
      </c>
      <c r="F212" s="182" t="s">
        <v>1528</v>
      </c>
      <c r="G212" s="183" t="s">
        <v>346</v>
      </c>
      <c r="H212" s="184">
        <v>21</v>
      </c>
      <c r="I212" s="185"/>
      <c r="J212" s="184">
        <f>ROUND(I212*H212,2)</f>
        <v>0</v>
      </c>
      <c r="K212" s="182" t="s">
        <v>211</v>
      </c>
      <c r="L212" s="39"/>
      <c r="M212" s="186" t="s">
        <v>1</v>
      </c>
      <c r="N212" s="187" t="s">
        <v>44</v>
      </c>
      <c r="O212" s="77"/>
      <c r="P212" s="188">
        <f>O212*H212</f>
        <v>0</v>
      </c>
      <c r="Q212" s="188">
        <v>2.0000000000000002E-05</v>
      </c>
      <c r="R212" s="188">
        <f>Q212*H212</f>
        <v>0.00042000000000000002</v>
      </c>
      <c r="S212" s="188">
        <v>0</v>
      </c>
      <c r="T212" s="189">
        <f>S212*H212</f>
        <v>0</v>
      </c>
      <c r="U212" s="38"/>
      <c r="V212" s="38"/>
      <c r="W212" s="38"/>
      <c r="X212" s="38"/>
      <c r="Y212" s="38"/>
      <c r="Z212" s="38"/>
      <c r="AA212" s="38"/>
      <c r="AB212" s="38"/>
      <c r="AC212" s="38"/>
      <c r="AD212" s="38"/>
      <c r="AE212" s="38"/>
      <c r="AR212" s="190" t="s">
        <v>212</v>
      </c>
      <c r="AT212" s="190" t="s">
        <v>207</v>
      </c>
      <c r="AU212" s="190" t="s">
        <v>88</v>
      </c>
      <c r="AY212" s="19" t="s">
        <v>205</v>
      </c>
      <c r="BE212" s="191">
        <f>IF(N212="základní",J212,0)</f>
        <v>0</v>
      </c>
      <c r="BF212" s="191">
        <f>IF(N212="snížená",J212,0)</f>
        <v>0</v>
      </c>
      <c r="BG212" s="191">
        <f>IF(N212="zákl. přenesená",J212,0)</f>
        <v>0</v>
      </c>
      <c r="BH212" s="191">
        <f>IF(N212="sníž. přenesená",J212,0)</f>
        <v>0</v>
      </c>
      <c r="BI212" s="191">
        <f>IF(N212="nulová",J212,0)</f>
        <v>0</v>
      </c>
      <c r="BJ212" s="19" t="s">
        <v>86</v>
      </c>
      <c r="BK212" s="191">
        <f>ROUND(I212*H212,2)</f>
        <v>0</v>
      </c>
      <c r="BL212" s="19" t="s">
        <v>212</v>
      </c>
      <c r="BM212" s="190" t="s">
        <v>1569</v>
      </c>
    </row>
    <row r="213" s="2" customFormat="1">
      <c r="A213" s="38"/>
      <c r="B213" s="39"/>
      <c r="C213" s="38"/>
      <c r="D213" s="192" t="s">
        <v>214</v>
      </c>
      <c r="E213" s="38"/>
      <c r="F213" s="193" t="s">
        <v>1528</v>
      </c>
      <c r="G213" s="38"/>
      <c r="H213" s="38"/>
      <c r="I213" s="194"/>
      <c r="J213" s="38"/>
      <c r="K213" s="38"/>
      <c r="L213" s="39"/>
      <c r="M213" s="195"/>
      <c r="N213" s="196"/>
      <c r="O213" s="77"/>
      <c r="P213" s="77"/>
      <c r="Q213" s="77"/>
      <c r="R213" s="77"/>
      <c r="S213" s="77"/>
      <c r="T213" s="78"/>
      <c r="U213" s="38"/>
      <c r="V213" s="38"/>
      <c r="W213" s="38"/>
      <c r="X213" s="38"/>
      <c r="Y213" s="38"/>
      <c r="Z213" s="38"/>
      <c r="AA213" s="38"/>
      <c r="AB213" s="38"/>
      <c r="AC213" s="38"/>
      <c r="AD213" s="38"/>
      <c r="AE213" s="38"/>
      <c r="AT213" s="19" t="s">
        <v>214</v>
      </c>
      <c r="AU213" s="19" t="s">
        <v>88</v>
      </c>
    </row>
    <row r="214" s="13" customFormat="1">
      <c r="A214" s="13"/>
      <c r="B214" s="198"/>
      <c r="C214" s="13"/>
      <c r="D214" s="192" t="s">
        <v>218</v>
      </c>
      <c r="E214" s="199" t="s">
        <v>1</v>
      </c>
      <c r="F214" s="200" t="s">
        <v>1565</v>
      </c>
      <c r="G214" s="13"/>
      <c r="H214" s="201">
        <v>21</v>
      </c>
      <c r="I214" s="202"/>
      <c r="J214" s="13"/>
      <c r="K214" s="13"/>
      <c r="L214" s="198"/>
      <c r="M214" s="203"/>
      <c r="N214" s="204"/>
      <c r="O214" s="204"/>
      <c r="P214" s="204"/>
      <c r="Q214" s="204"/>
      <c r="R214" s="204"/>
      <c r="S214" s="204"/>
      <c r="T214" s="205"/>
      <c r="U214" s="13"/>
      <c r="V214" s="13"/>
      <c r="W214" s="13"/>
      <c r="X214" s="13"/>
      <c r="Y214" s="13"/>
      <c r="Z214" s="13"/>
      <c r="AA214" s="13"/>
      <c r="AB214" s="13"/>
      <c r="AC214" s="13"/>
      <c r="AD214" s="13"/>
      <c r="AE214" s="13"/>
      <c r="AT214" s="199" t="s">
        <v>218</v>
      </c>
      <c r="AU214" s="199" t="s">
        <v>88</v>
      </c>
      <c r="AV214" s="13" t="s">
        <v>88</v>
      </c>
      <c r="AW214" s="13" t="s">
        <v>35</v>
      </c>
      <c r="AX214" s="13" t="s">
        <v>86</v>
      </c>
      <c r="AY214" s="199" t="s">
        <v>205</v>
      </c>
    </row>
    <row r="215" s="2" customFormat="1" ht="24.15" customHeight="1">
      <c r="A215" s="38"/>
      <c r="B215" s="179"/>
      <c r="C215" s="180" t="s">
        <v>417</v>
      </c>
      <c r="D215" s="180" t="s">
        <v>207</v>
      </c>
      <c r="E215" s="181" t="s">
        <v>1530</v>
      </c>
      <c r="F215" s="182" t="s">
        <v>1531</v>
      </c>
      <c r="G215" s="183" t="s">
        <v>210</v>
      </c>
      <c r="H215" s="184">
        <v>7.9100000000000001</v>
      </c>
      <c r="I215" s="185"/>
      <c r="J215" s="184">
        <f>ROUND(I215*H215,2)</f>
        <v>0</v>
      </c>
      <c r="K215" s="182" t="s">
        <v>234</v>
      </c>
      <c r="L215" s="39"/>
      <c r="M215" s="186" t="s">
        <v>1</v>
      </c>
      <c r="N215" s="187" t="s">
        <v>44</v>
      </c>
      <c r="O215" s="77"/>
      <c r="P215" s="188">
        <f>O215*H215</f>
        <v>0</v>
      </c>
      <c r="Q215" s="188">
        <v>0</v>
      </c>
      <c r="R215" s="188">
        <f>Q215*H215</f>
        <v>0</v>
      </c>
      <c r="S215" s="188">
        <v>0</v>
      </c>
      <c r="T215" s="189">
        <f>S215*H215</f>
        <v>0</v>
      </c>
      <c r="U215" s="38"/>
      <c r="V215" s="38"/>
      <c r="W215" s="38"/>
      <c r="X215" s="38"/>
      <c r="Y215" s="38"/>
      <c r="Z215" s="38"/>
      <c r="AA215" s="38"/>
      <c r="AB215" s="38"/>
      <c r="AC215" s="38"/>
      <c r="AD215" s="38"/>
      <c r="AE215" s="38"/>
      <c r="AR215" s="190" t="s">
        <v>212</v>
      </c>
      <c r="AT215" s="190" t="s">
        <v>207</v>
      </c>
      <c r="AU215" s="190" t="s">
        <v>88</v>
      </c>
      <c r="AY215" s="19" t="s">
        <v>205</v>
      </c>
      <c r="BE215" s="191">
        <f>IF(N215="základní",J215,0)</f>
        <v>0</v>
      </c>
      <c r="BF215" s="191">
        <f>IF(N215="snížená",J215,0)</f>
        <v>0</v>
      </c>
      <c r="BG215" s="191">
        <f>IF(N215="zákl. přenesená",J215,0)</f>
        <v>0</v>
      </c>
      <c r="BH215" s="191">
        <f>IF(N215="sníž. přenesená",J215,0)</f>
        <v>0</v>
      </c>
      <c r="BI215" s="191">
        <f>IF(N215="nulová",J215,0)</f>
        <v>0</v>
      </c>
      <c r="BJ215" s="19" t="s">
        <v>86</v>
      </c>
      <c r="BK215" s="191">
        <f>ROUND(I215*H215,2)</f>
        <v>0</v>
      </c>
      <c r="BL215" s="19" t="s">
        <v>212</v>
      </c>
      <c r="BM215" s="190" t="s">
        <v>1570</v>
      </c>
    </row>
    <row r="216" s="2" customFormat="1">
      <c r="A216" s="38"/>
      <c r="B216" s="39"/>
      <c r="C216" s="38"/>
      <c r="D216" s="192" t="s">
        <v>214</v>
      </c>
      <c r="E216" s="38"/>
      <c r="F216" s="193" t="s">
        <v>1533</v>
      </c>
      <c r="G216" s="38"/>
      <c r="H216" s="38"/>
      <c r="I216" s="194"/>
      <c r="J216" s="38"/>
      <c r="K216" s="38"/>
      <c r="L216" s="39"/>
      <c r="M216" s="195"/>
      <c r="N216" s="196"/>
      <c r="O216" s="77"/>
      <c r="P216" s="77"/>
      <c r="Q216" s="77"/>
      <c r="R216" s="77"/>
      <c r="S216" s="77"/>
      <c r="T216" s="78"/>
      <c r="U216" s="38"/>
      <c r="V216" s="38"/>
      <c r="W216" s="38"/>
      <c r="X216" s="38"/>
      <c r="Y216" s="38"/>
      <c r="Z216" s="38"/>
      <c r="AA216" s="38"/>
      <c r="AB216" s="38"/>
      <c r="AC216" s="38"/>
      <c r="AD216" s="38"/>
      <c r="AE216" s="38"/>
      <c r="AT216" s="19" t="s">
        <v>214</v>
      </c>
      <c r="AU216" s="19" t="s">
        <v>88</v>
      </c>
    </row>
    <row r="217" s="2" customFormat="1">
      <c r="A217" s="38"/>
      <c r="B217" s="39"/>
      <c r="C217" s="38"/>
      <c r="D217" s="192" t="s">
        <v>237</v>
      </c>
      <c r="E217" s="38"/>
      <c r="F217" s="197" t="s">
        <v>1534</v>
      </c>
      <c r="G217" s="38"/>
      <c r="H217" s="38"/>
      <c r="I217" s="194"/>
      <c r="J217" s="38"/>
      <c r="K217" s="38"/>
      <c r="L217" s="39"/>
      <c r="M217" s="195"/>
      <c r="N217" s="196"/>
      <c r="O217" s="77"/>
      <c r="P217" s="77"/>
      <c r="Q217" s="77"/>
      <c r="R217" s="77"/>
      <c r="S217" s="77"/>
      <c r="T217" s="78"/>
      <c r="U217" s="38"/>
      <c r="V217" s="38"/>
      <c r="W217" s="38"/>
      <c r="X217" s="38"/>
      <c r="Y217" s="38"/>
      <c r="Z217" s="38"/>
      <c r="AA217" s="38"/>
      <c r="AB217" s="38"/>
      <c r="AC217" s="38"/>
      <c r="AD217" s="38"/>
      <c r="AE217" s="38"/>
      <c r="AT217" s="19" t="s">
        <v>237</v>
      </c>
      <c r="AU217" s="19" t="s">
        <v>88</v>
      </c>
    </row>
    <row r="218" s="13" customFormat="1">
      <c r="A218" s="13"/>
      <c r="B218" s="198"/>
      <c r="C218" s="13"/>
      <c r="D218" s="192" t="s">
        <v>218</v>
      </c>
      <c r="E218" s="199" t="s">
        <v>1</v>
      </c>
      <c r="F218" s="200" t="s">
        <v>1571</v>
      </c>
      <c r="G218" s="13"/>
      <c r="H218" s="201">
        <v>7.9100000000000001</v>
      </c>
      <c r="I218" s="202"/>
      <c r="J218" s="13"/>
      <c r="K218" s="13"/>
      <c r="L218" s="198"/>
      <c r="M218" s="203"/>
      <c r="N218" s="204"/>
      <c r="O218" s="204"/>
      <c r="P218" s="204"/>
      <c r="Q218" s="204"/>
      <c r="R218" s="204"/>
      <c r="S218" s="204"/>
      <c r="T218" s="205"/>
      <c r="U218" s="13"/>
      <c r="V218" s="13"/>
      <c r="W218" s="13"/>
      <c r="X218" s="13"/>
      <c r="Y218" s="13"/>
      <c r="Z218" s="13"/>
      <c r="AA218" s="13"/>
      <c r="AB218" s="13"/>
      <c r="AC218" s="13"/>
      <c r="AD218" s="13"/>
      <c r="AE218" s="13"/>
      <c r="AT218" s="199" t="s">
        <v>218</v>
      </c>
      <c r="AU218" s="199" t="s">
        <v>88</v>
      </c>
      <c r="AV218" s="13" t="s">
        <v>88</v>
      </c>
      <c r="AW218" s="13" t="s">
        <v>35</v>
      </c>
      <c r="AX218" s="13" t="s">
        <v>86</v>
      </c>
      <c r="AY218" s="199" t="s">
        <v>205</v>
      </c>
    </row>
    <row r="219" s="2" customFormat="1" ht="16.5" customHeight="1">
      <c r="A219" s="38"/>
      <c r="B219" s="179"/>
      <c r="C219" s="214" t="s">
        <v>424</v>
      </c>
      <c r="D219" s="214" t="s">
        <v>221</v>
      </c>
      <c r="E219" s="215" t="s">
        <v>1536</v>
      </c>
      <c r="F219" s="216" t="s">
        <v>1537</v>
      </c>
      <c r="G219" s="217" t="s">
        <v>233</v>
      </c>
      <c r="H219" s="218">
        <v>0.81000000000000005</v>
      </c>
      <c r="I219" s="219"/>
      <c r="J219" s="218">
        <f>ROUND(I219*H219,2)</f>
        <v>0</v>
      </c>
      <c r="K219" s="216" t="s">
        <v>234</v>
      </c>
      <c r="L219" s="220"/>
      <c r="M219" s="221" t="s">
        <v>1</v>
      </c>
      <c r="N219" s="222" t="s">
        <v>44</v>
      </c>
      <c r="O219" s="77"/>
      <c r="P219" s="188">
        <f>O219*H219</f>
        <v>0</v>
      </c>
      <c r="Q219" s="188">
        <v>0.20000000000000001</v>
      </c>
      <c r="R219" s="188">
        <f>Q219*H219</f>
        <v>0.16200000000000003</v>
      </c>
      <c r="S219" s="188">
        <v>0</v>
      </c>
      <c r="T219" s="189">
        <f>S219*H219</f>
        <v>0</v>
      </c>
      <c r="U219" s="38"/>
      <c r="V219" s="38"/>
      <c r="W219" s="38"/>
      <c r="X219" s="38"/>
      <c r="Y219" s="38"/>
      <c r="Z219" s="38"/>
      <c r="AA219" s="38"/>
      <c r="AB219" s="38"/>
      <c r="AC219" s="38"/>
      <c r="AD219" s="38"/>
      <c r="AE219" s="38"/>
      <c r="AR219" s="190" t="s">
        <v>225</v>
      </c>
      <c r="AT219" s="190" t="s">
        <v>221</v>
      </c>
      <c r="AU219" s="190" t="s">
        <v>88</v>
      </c>
      <c r="AY219" s="19" t="s">
        <v>205</v>
      </c>
      <c r="BE219" s="191">
        <f>IF(N219="základní",J219,0)</f>
        <v>0</v>
      </c>
      <c r="BF219" s="191">
        <f>IF(N219="snížená",J219,0)</f>
        <v>0</v>
      </c>
      <c r="BG219" s="191">
        <f>IF(N219="zákl. přenesená",J219,0)</f>
        <v>0</v>
      </c>
      <c r="BH219" s="191">
        <f>IF(N219="sníž. přenesená",J219,0)</f>
        <v>0</v>
      </c>
      <c r="BI219" s="191">
        <f>IF(N219="nulová",J219,0)</f>
        <v>0</v>
      </c>
      <c r="BJ219" s="19" t="s">
        <v>86</v>
      </c>
      <c r="BK219" s="191">
        <f>ROUND(I219*H219,2)</f>
        <v>0</v>
      </c>
      <c r="BL219" s="19" t="s">
        <v>212</v>
      </c>
      <c r="BM219" s="190" t="s">
        <v>1572</v>
      </c>
    </row>
    <row r="220" s="2" customFormat="1">
      <c r="A220" s="38"/>
      <c r="B220" s="39"/>
      <c r="C220" s="38"/>
      <c r="D220" s="192" t="s">
        <v>214</v>
      </c>
      <c r="E220" s="38"/>
      <c r="F220" s="193" t="s">
        <v>1537</v>
      </c>
      <c r="G220" s="38"/>
      <c r="H220" s="38"/>
      <c r="I220" s="194"/>
      <c r="J220" s="38"/>
      <c r="K220" s="38"/>
      <c r="L220" s="39"/>
      <c r="M220" s="195"/>
      <c r="N220" s="196"/>
      <c r="O220" s="77"/>
      <c r="P220" s="77"/>
      <c r="Q220" s="77"/>
      <c r="R220" s="77"/>
      <c r="S220" s="77"/>
      <c r="T220" s="78"/>
      <c r="U220" s="38"/>
      <c r="V220" s="38"/>
      <c r="W220" s="38"/>
      <c r="X220" s="38"/>
      <c r="Y220" s="38"/>
      <c r="Z220" s="38"/>
      <c r="AA220" s="38"/>
      <c r="AB220" s="38"/>
      <c r="AC220" s="38"/>
      <c r="AD220" s="38"/>
      <c r="AE220" s="38"/>
      <c r="AT220" s="19" t="s">
        <v>214</v>
      </c>
      <c r="AU220" s="19" t="s">
        <v>88</v>
      </c>
    </row>
    <row r="221" s="13" customFormat="1">
      <c r="A221" s="13"/>
      <c r="B221" s="198"/>
      <c r="C221" s="13"/>
      <c r="D221" s="192" t="s">
        <v>218</v>
      </c>
      <c r="E221" s="13"/>
      <c r="F221" s="200" t="s">
        <v>1573</v>
      </c>
      <c r="G221" s="13"/>
      <c r="H221" s="201">
        <v>0.81000000000000005</v>
      </c>
      <c r="I221" s="202"/>
      <c r="J221" s="13"/>
      <c r="K221" s="13"/>
      <c r="L221" s="198"/>
      <c r="M221" s="203"/>
      <c r="N221" s="204"/>
      <c r="O221" s="204"/>
      <c r="P221" s="204"/>
      <c r="Q221" s="204"/>
      <c r="R221" s="204"/>
      <c r="S221" s="204"/>
      <c r="T221" s="205"/>
      <c r="U221" s="13"/>
      <c r="V221" s="13"/>
      <c r="W221" s="13"/>
      <c r="X221" s="13"/>
      <c r="Y221" s="13"/>
      <c r="Z221" s="13"/>
      <c r="AA221" s="13"/>
      <c r="AB221" s="13"/>
      <c r="AC221" s="13"/>
      <c r="AD221" s="13"/>
      <c r="AE221" s="13"/>
      <c r="AT221" s="199" t="s">
        <v>218</v>
      </c>
      <c r="AU221" s="199" t="s">
        <v>88</v>
      </c>
      <c r="AV221" s="13" t="s">
        <v>88</v>
      </c>
      <c r="AW221" s="13" t="s">
        <v>3</v>
      </c>
      <c r="AX221" s="13" t="s">
        <v>86</v>
      </c>
      <c r="AY221" s="199" t="s">
        <v>205</v>
      </c>
    </row>
    <row r="222" s="2" customFormat="1" ht="16.5" customHeight="1">
      <c r="A222" s="38"/>
      <c r="B222" s="179"/>
      <c r="C222" s="180" t="s">
        <v>427</v>
      </c>
      <c r="D222" s="180" t="s">
        <v>207</v>
      </c>
      <c r="E222" s="181" t="s">
        <v>1540</v>
      </c>
      <c r="F222" s="182" t="s">
        <v>1541</v>
      </c>
      <c r="G222" s="183" t="s">
        <v>233</v>
      </c>
      <c r="H222" s="184">
        <v>0.34999999999999998</v>
      </c>
      <c r="I222" s="185"/>
      <c r="J222" s="184">
        <f>ROUND(I222*H222,2)</f>
        <v>0</v>
      </c>
      <c r="K222" s="182" t="s">
        <v>234</v>
      </c>
      <c r="L222" s="39"/>
      <c r="M222" s="186" t="s">
        <v>1</v>
      </c>
      <c r="N222" s="187" t="s">
        <v>44</v>
      </c>
      <c r="O222" s="77"/>
      <c r="P222" s="188">
        <f>O222*H222</f>
        <v>0</v>
      </c>
      <c r="Q222" s="188">
        <v>0</v>
      </c>
      <c r="R222" s="188">
        <f>Q222*H222</f>
        <v>0</v>
      </c>
      <c r="S222" s="188">
        <v>0</v>
      </c>
      <c r="T222" s="189">
        <f>S222*H222</f>
        <v>0</v>
      </c>
      <c r="U222" s="38"/>
      <c r="V222" s="38"/>
      <c r="W222" s="38"/>
      <c r="X222" s="38"/>
      <c r="Y222" s="38"/>
      <c r="Z222" s="38"/>
      <c r="AA222" s="38"/>
      <c r="AB222" s="38"/>
      <c r="AC222" s="38"/>
      <c r="AD222" s="38"/>
      <c r="AE222" s="38"/>
      <c r="AR222" s="190" t="s">
        <v>212</v>
      </c>
      <c r="AT222" s="190" t="s">
        <v>207</v>
      </c>
      <c r="AU222" s="190" t="s">
        <v>88</v>
      </c>
      <c r="AY222" s="19" t="s">
        <v>205</v>
      </c>
      <c r="BE222" s="191">
        <f>IF(N222="základní",J222,0)</f>
        <v>0</v>
      </c>
      <c r="BF222" s="191">
        <f>IF(N222="snížená",J222,0)</f>
        <v>0</v>
      </c>
      <c r="BG222" s="191">
        <f>IF(N222="zákl. přenesená",J222,0)</f>
        <v>0</v>
      </c>
      <c r="BH222" s="191">
        <f>IF(N222="sníž. přenesená",J222,0)</f>
        <v>0</v>
      </c>
      <c r="BI222" s="191">
        <f>IF(N222="nulová",J222,0)</f>
        <v>0</v>
      </c>
      <c r="BJ222" s="19" t="s">
        <v>86</v>
      </c>
      <c r="BK222" s="191">
        <f>ROUND(I222*H222,2)</f>
        <v>0</v>
      </c>
      <c r="BL222" s="19" t="s">
        <v>212</v>
      </c>
      <c r="BM222" s="190" t="s">
        <v>1574</v>
      </c>
    </row>
    <row r="223" s="2" customFormat="1">
      <c r="A223" s="38"/>
      <c r="B223" s="39"/>
      <c r="C223" s="38"/>
      <c r="D223" s="192" t="s">
        <v>214</v>
      </c>
      <c r="E223" s="38"/>
      <c r="F223" s="193" t="s">
        <v>1543</v>
      </c>
      <c r="G223" s="38"/>
      <c r="H223" s="38"/>
      <c r="I223" s="194"/>
      <c r="J223" s="38"/>
      <c r="K223" s="38"/>
      <c r="L223" s="39"/>
      <c r="M223" s="195"/>
      <c r="N223" s="196"/>
      <c r="O223" s="77"/>
      <c r="P223" s="77"/>
      <c r="Q223" s="77"/>
      <c r="R223" s="77"/>
      <c r="S223" s="77"/>
      <c r="T223" s="78"/>
      <c r="U223" s="38"/>
      <c r="V223" s="38"/>
      <c r="W223" s="38"/>
      <c r="X223" s="38"/>
      <c r="Y223" s="38"/>
      <c r="Z223" s="38"/>
      <c r="AA223" s="38"/>
      <c r="AB223" s="38"/>
      <c r="AC223" s="38"/>
      <c r="AD223" s="38"/>
      <c r="AE223" s="38"/>
      <c r="AT223" s="19" t="s">
        <v>214</v>
      </c>
      <c r="AU223" s="19" t="s">
        <v>88</v>
      </c>
    </row>
    <row r="224" s="13" customFormat="1">
      <c r="A224" s="13"/>
      <c r="B224" s="198"/>
      <c r="C224" s="13"/>
      <c r="D224" s="192" t="s">
        <v>218</v>
      </c>
      <c r="E224" s="199" t="s">
        <v>1</v>
      </c>
      <c r="F224" s="200" t="s">
        <v>1575</v>
      </c>
      <c r="G224" s="13"/>
      <c r="H224" s="201">
        <v>0.34999999999999998</v>
      </c>
      <c r="I224" s="202"/>
      <c r="J224" s="13"/>
      <c r="K224" s="13"/>
      <c r="L224" s="198"/>
      <c r="M224" s="203"/>
      <c r="N224" s="204"/>
      <c r="O224" s="204"/>
      <c r="P224" s="204"/>
      <c r="Q224" s="204"/>
      <c r="R224" s="204"/>
      <c r="S224" s="204"/>
      <c r="T224" s="205"/>
      <c r="U224" s="13"/>
      <c r="V224" s="13"/>
      <c r="W224" s="13"/>
      <c r="X224" s="13"/>
      <c r="Y224" s="13"/>
      <c r="Z224" s="13"/>
      <c r="AA224" s="13"/>
      <c r="AB224" s="13"/>
      <c r="AC224" s="13"/>
      <c r="AD224" s="13"/>
      <c r="AE224" s="13"/>
      <c r="AT224" s="199" t="s">
        <v>218</v>
      </c>
      <c r="AU224" s="199" t="s">
        <v>88</v>
      </c>
      <c r="AV224" s="13" t="s">
        <v>88</v>
      </c>
      <c r="AW224" s="13" t="s">
        <v>35</v>
      </c>
      <c r="AX224" s="13" t="s">
        <v>86</v>
      </c>
      <c r="AY224" s="199" t="s">
        <v>205</v>
      </c>
    </row>
    <row r="225" s="2" customFormat="1" ht="24.15" customHeight="1">
      <c r="A225" s="38"/>
      <c r="B225" s="179"/>
      <c r="C225" s="180" t="s">
        <v>911</v>
      </c>
      <c r="D225" s="180" t="s">
        <v>207</v>
      </c>
      <c r="E225" s="181" t="s">
        <v>1545</v>
      </c>
      <c r="F225" s="182" t="s">
        <v>1546</v>
      </c>
      <c r="G225" s="183" t="s">
        <v>224</v>
      </c>
      <c r="H225" s="184">
        <v>0.81000000000000005</v>
      </c>
      <c r="I225" s="185"/>
      <c r="J225" s="184">
        <f>ROUND(I225*H225,2)</f>
        <v>0</v>
      </c>
      <c r="K225" s="182" t="s">
        <v>234</v>
      </c>
      <c r="L225" s="39"/>
      <c r="M225" s="186" t="s">
        <v>1</v>
      </c>
      <c r="N225" s="187" t="s">
        <v>44</v>
      </c>
      <c r="O225" s="77"/>
      <c r="P225" s="188">
        <f>O225*H225</f>
        <v>0</v>
      </c>
      <c r="Q225" s="188">
        <v>0</v>
      </c>
      <c r="R225" s="188">
        <f>Q225*H225</f>
        <v>0</v>
      </c>
      <c r="S225" s="188">
        <v>0</v>
      </c>
      <c r="T225" s="189">
        <f>S225*H225</f>
        <v>0</v>
      </c>
      <c r="U225" s="38"/>
      <c r="V225" s="38"/>
      <c r="W225" s="38"/>
      <c r="X225" s="38"/>
      <c r="Y225" s="38"/>
      <c r="Z225" s="38"/>
      <c r="AA225" s="38"/>
      <c r="AB225" s="38"/>
      <c r="AC225" s="38"/>
      <c r="AD225" s="38"/>
      <c r="AE225" s="38"/>
      <c r="AR225" s="190" t="s">
        <v>212</v>
      </c>
      <c r="AT225" s="190" t="s">
        <v>207</v>
      </c>
      <c r="AU225" s="190" t="s">
        <v>88</v>
      </c>
      <c r="AY225" s="19" t="s">
        <v>205</v>
      </c>
      <c r="BE225" s="191">
        <f>IF(N225="základní",J225,0)</f>
        <v>0</v>
      </c>
      <c r="BF225" s="191">
        <f>IF(N225="snížená",J225,0)</f>
        <v>0</v>
      </c>
      <c r="BG225" s="191">
        <f>IF(N225="zákl. přenesená",J225,0)</f>
        <v>0</v>
      </c>
      <c r="BH225" s="191">
        <f>IF(N225="sníž. přenesená",J225,0)</f>
        <v>0</v>
      </c>
      <c r="BI225" s="191">
        <f>IF(N225="nulová",J225,0)</f>
        <v>0</v>
      </c>
      <c r="BJ225" s="19" t="s">
        <v>86</v>
      </c>
      <c r="BK225" s="191">
        <f>ROUND(I225*H225,2)</f>
        <v>0</v>
      </c>
      <c r="BL225" s="19" t="s">
        <v>212</v>
      </c>
      <c r="BM225" s="190" t="s">
        <v>1576</v>
      </c>
    </row>
    <row r="226" s="2" customFormat="1">
      <c r="A226" s="38"/>
      <c r="B226" s="39"/>
      <c r="C226" s="38"/>
      <c r="D226" s="192" t="s">
        <v>214</v>
      </c>
      <c r="E226" s="38"/>
      <c r="F226" s="193" t="s">
        <v>1548</v>
      </c>
      <c r="G226" s="38"/>
      <c r="H226" s="38"/>
      <c r="I226" s="194"/>
      <c r="J226" s="38"/>
      <c r="K226" s="38"/>
      <c r="L226" s="39"/>
      <c r="M226" s="195"/>
      <c r="N226" s="196"/>
      <c r="O226" s="77"/>
      <c r="P226" s="77"/>
      <c r="Q226" s="77"/>
      <c r="R226" s="77"/>
      <c r="S226" s="77"/>
      <c r="T226" s="78"/>
      <c r="U226" s="38"/>
      <c r="V226" s="38"/>
      <c r="W226" s="38"/>
      <c r="X226" s="38"/>
      <c r="Y226" s="38"/>
      <c r="Z226" s="38"/>
      <c r="AA226" s="38"/>
      <c r="AB226" s="38"/>
      <c r="AC226" s="38"/>
      <c r="AD226" s="38"/>
      <c r="AE226" s="38"/>
      <c r="AT226" s="19" t="s">
        <v>214</v>
      </c>
      <c r="AU226" s="19" t="s">
        <v>88</v>
      </c>
    </row>
    <row r="227" s="12" customFormat="1" ht="22.8" customHeight="1">
      <c r="A227" s="12"/>
      <c r="B227" s="166"/>
      <c r="C227" s="12"/>
      <c r="D227" s="167" t="s">
        <v>78</v>
      </c>
      <c r="E227" s="177" t="s">
        <v>1577</v>
      </c>
      <c r="F227" s="177" t="s">
        <v>1578</v>
      </c>
      <c r="G227" s="12"/>
      <c r="H227" s="12"/>
      <c r="I227" s="169"/>
      <c r="J227" s="178">
        <f>BK227</f>
        <v>0</v>
      </c>
      <c r="K227" s="12"/>
      <c r="L227" s="166"/>
      <c r="M227" s="171"/>
      <c r="N227" s="172"/>
      <c r="O227" s="172"/>
      <c r="P227" s="173">
        <f>SUM(P228:P269)</f>
        <v>0</v>
      </c>
      <c r="Q227" s="172"/>
      <c r="R227" s="173">
        <f>SUM(R228:R269)</f>
        <v>1.4126500000000002</v>
      </c>
      <c r="S227" s="172"/>
      <c r="T227" s="174">
        <f>SUM(T228:T269)</f>
        <v>0</v>
      </c>
      <c r="U227" s="12"/>
      <c r="V227" s="12"/>
      <c r="W227" s="12"/>
      <c r="X227" s="12"/>
      <c r="Y227" s="12"/>
      <c r="Z227" s="12"/>
      <c r="AA227" s="12"/>
      <c r="AB227" s="12"/>
      <c r="AC227" s="12"/>
      <c r="AD227" s="12"/>
      <c r="AE227" s="12"/>
      <c r="AR227" s="167" t="s">
        <v>86</v>
      </c>
      <c r="AT227" s="175" t="s">
        <v>78</v>
      </c>
      <c r="AU227" s="175" t="s">
        <v>86</v>
      </c>
      <c r="AY227" s="167" t="s">
        <v>205</v>
      </c>
      <c r="BK227" s="176">
        <f>SUM(BK228:BK269)</f>
        <v>0</v>
      </c>
    </row>
    <row r="228" s="2" customFormat="1" ht="33" customHeight="1">
      <c r="A228" s="38"/>
      <c r="B228" s="179"/>
      <c r="C228" s="180" t="s">
        <v>920</v>
      </c>
      <c r="D228" s="180" t="s">
        <v>207</v>
      </c>
      <c r="E228" s="181" t="s">
        <v>1579</v>
      </c>
      <c r="F228" s="182" t="s">
        <v>1580</v>
      </c>
      <c r="G228" s="183" t="s">
        <v>346</v>
      </c>
      <c r="H228" s="184">
        <v>41</v>
      </c>
      <c r="I228" s="185"/>
      <c r="J228" s="184">
        <f>ROUND(I228*H228,2)</f>
        <v>0</v>
      </c>
      <c r="K228" s="182" t="s">
        <v>234</v>
      </c>
      <c r="L228" s="39"/>
      <c r="M228" s="186" t="s">
        <v>1</v>
      </c>
      <c r="N228" s="187" t="s">
        <v>44</v>
      </c>
      <c r="O228" s="77"/>
      <c r="P228" s="188">
        <f>O228*H228</f>
        <v>0</v>
      </c>
      <c r="Q228" s="188">
        <v>0</v>
      </c>
      <c r="R228" s="188">
        <f>Q228*H228</f>
        <v>0</v>
      </c>
      <c r="S228" s="188">
        <v>0</v>
      </c>
      <c r="T228" s="189">
        <f>S228*H228</f>
        <v>0</v>
      </c>
      <c r="U228" s="38"/>
      <c r="V228" s="38"/>
      <c r="W228" s="38"/>
      <c r="X228" s="38"/>
      <c r="Y228" s="38"/>
      <c r="Z228" s="38"/>
      <c r="AA228" s="38"/>
      <c r="AB228" s="38"/>
      <c r="AC228" s="38"/>
      <c r="AD228" s="38"/>
      <c r="AE228" s="38"/>
      <c r="AR228" s="190" t="s">
        <v>212</v>
      </c>
      <c r="AT228" s="190" t="s">
        <v>207</v>
      </c>
      <c r="AU228" s="190" t="s">
        <v>88</v>
      </c>
      <c r="AY228" s="19" t="s">
        <v>205</v>
      </c>
      <c r="BE228" s="191">
        <f>IF(N228="základní",J228,0)</f>
        <v>0</v>
      </c>
      <c r="BF228" s="191">
        <f>IF(N228="snížená",J228,0)</f>
        <v>0</v>
      </c>
      <c r="BG228" s="191">
        <f>IF(N228="zákl. přenesená",J228,0)</f>
        <v>0</v>
      </c>
      <c r="BH228" s="191">
        <f>IF(N228="sníž. přenesená",J228,0)</f>
        <v>0</v>
      </c>
      <c r="BI228" s="191">
        <f>IF(N228="nulová",J228,0)</f>
        <v>0</v>
      </c>
      <c r="BJ228" s="19" t="s">
        <v>86</v>
      </c>
      <c r="BK228" s="191">
        <f>ROUND(I228*H228,2)</f>
        <v>0</v>
      </c>
      <c r="BL228" s="19" t="s">
        <v>212</v>
      </c>
      <c r="BM228" s="190" t="s">
        <v>1581</v>
      </c>
    </row>
    <row r="229" s="2" customFormat="1">
      <c r="A229" s="38"/>
      <c r="B229" s="39"/>
      <c r="C229" s="38"/>
      <c r="D229" s="192" t="s">
        <v>214</v>
      </c>
      <c r="E229" s="38"/>
      <c r="F229" s="193" t="s">
        <v>1582</v>
      </c>
      <c r="G229" s="38"/>
      <c r="H229" s="38"/>
      <c r="I229" s="194"/>
      <c r="J229" s="38"/>
      <c r="K229" s="38"/>
      <c r="L229" s="39"/>
      <c r="M229" s="195"/>
      <c r="N229" s="196"/>
      <c r="O229" s="77"/>
      <c r="P229" s="77"/>
      <c r="Q229" s="77"/>
      <c r="R229" s="77"/>
      <c r="S229" s="77"/>
      <c r="T229" s="78"/>
      <c r="U229" s="38"/>
      <c r="V229" s="38"/>
      <c r="W229" s="38"/>
      <c r="X229" s="38"/>
      <c r="Y229" s="38"/>
      <c r="Z229" s="38"/>
      <c r="AA229" s="38"/>
      <c r="AB229" s="38"/>
      <c r="AC229" s="38"/>
      <c r="AD229" s="38"/>
      <c r="AE229" s="38"/>
      <c r="AT229" s="19" t="s">
        <v>214</v>
      </c>
      <c r="AU229" s="19" t="s">
        <v>88</v>
      </c>
    </row>
    <row r="230" s="2" customFormat="1">
      <c r="A230" s="38"/>
      <c r="B230" s="39"/>
      <c r="C230" s="38"/>
      <c r="D230" s="192" t="s">
        <v>237</v>
      </c>
      <c r="E230" s="38"/>
      <c r="F230" s="197" t="s">
        <v>1476</v>
      </c>
      <c r="G230" s="38"/>
      <c r="H230" s="38"/>
      <c r="I230" s="194"/>
      <c r="J230" s="38"/>
      <c r="K230" s="38"/>
      <c r="L230" s="39"/>
      <c r="M230" s="195"/>
      <c r="N230" s="196"/>
      <c r="O230" s="77"/>
      <c r="P230" s="77"/>
      <c r="Q230" s="77"/>
      <c r="R230" s="77"/>
      <c r="S230" s="77"/>
      <c r="T230" s="78"/>
      <c r="U230" s="38"/>
      <c r="V230" s="38"/>
      <c r="W230" s="38"/>
      <c r="X230" s="38"/>
      <c r="Y230" s="38"/>
      <c r="Z230" s="38"/>
      <c r="AA230" s="38"/>
      <c r="AB230" s="38"/>
      <c r="AC230" s="38"/>
      <c r="AD230" s="38"/>
      <c r="AE230" s="38"/>
      <c r="AT230" s="19" t="s">
        <v>237</v>
      </c>
      <c r="AU230" s="19" t="s">
        <v>88</v>
      </c>
    </row>
    <row r="231" s="13" customFormat="1">
      <c r="A231" s="13"/>
      <c r="B231" s="198"/>
      <c r="C231" s="13"/>
      <c r="D231" s="192" t="s">
        <v>218</v>
      </c>
      <c r="E231" s="199" t="s">
        <v>1</v>
      </c>
      <c r="F231" s="200" t="s">
        <v>1583</v>
      </c>
      <c r="G231" s="13"/>
      <c r="H231" s="201">
        <v>6</v>
      </c>
      <c r="I231" s="202"/>
      <c r="J231" s="13"/>
      <c r="K231" s="13"/>
      <c r="L231" s="198"/>
      <c r="M231" s="203"/>
      <c r="N231" s="204"/>
      <c r="O231" s="204"/>
      <c r="P231" s="204"/>
      <c r="Q231" s="204"/>
      <c r="R231" s="204"/>
      <c r="S231" s="204"/>
      <c r="T231" s="205"/>
      <c r="U231" s="13"/>
      <c r="V231" s="13"/>
      <c r="W231" s="13"/>
      <c r="X231" s="13"/>
      <c r="Y231" s="13"/>
      <c r="Z231" s="13"/>
      <c r="AA231" s="13"/>
      <c r="AB231" s="13"/>
      <c r="AC231" s="13"/>
      <c r="AD231" s="13"/>
      <c r="AE231" s="13"/>
      <c r="AT231" s="199" t="s">
        <v>218</v>
      </c>
      <c r="AU231" s="199" t="s">
        <v>88</v>
      </c>
      <c r="AV231" s="13" t="s">
        <v>88</v>
      </c>
      <c r="AW231" s="13" t="s">
        <v>35</v>
      </c>
      <c r="AX231" s="13" t="s">
        <v>79</v>
      </c>
      <c r="AY231" s="199" t="s">
        <v>205</v>
      </c>
    </row>
    <row r="232" s="13" customFormat="1">
      <c r="A232" s="13"/>
      <c r="B232" s="198"/>
      <c r="C232" s="13"/>
      <c r="D232" s="192" t="s">
        <v>218</v>
      </c>
      <c r="E232" s="199" t="s">
        <v>1</v>
      </c>
      <c r="F232" s="200" t="s">
        <v>1584</v>
      </c>
      <c r="G232" s="13"/>
      <c r="H232" s="201">
        <v>17</v>
      </c>
      <c r="I232" s="202"/>
      <c r="J232" s="13"/>
      <c r="K232" s="13"/>
      <c r="L232" s="198"/>
      <c r="M232" s="203"/>
      <c r="N232" s="204"/>
      <c r="O232" s="204"/>
      <c r="P232" s="204"/>
      <c r="Q232" s="204"/>
      <c r="R232" s="204"/>
      <c r="S232" s="204"/>
      <c r="T232" s="205"/>
      <c r="U232" s="13"/>
      <c r="V232" s="13"/>
      <c r="W232" s="13"/>
      <c r="X232" s="13"/>
      <c r="Y232" s="13"/>
      <c r="Z232" s="13"/>
      <c r="AA232" s="13"/>
      <c r="AB232" s="13"/>
      <c r="AC232" s="13"/>
      <c r="AD232" s="13"/>
      <c r="AE232" s="13"/>
      <c r="AT232" s="199" t="s">
        <v>218</v>
      </c>
      <c r="AU232" s="199" t="s">
        <v>88</v>
      </c>
      <c r="AV232" s="13" t="s">
        <v>88</v>
      </c>
      <c r="AW232" s="13" t="s">
        <v>35</v>
      </c>
      <c r="AX232" s="13" t="s">
        <v>79</v>
      </c>
      <c r="AY232" s="199" t="s">
        <v>205</v>
      </c>
    </row>
    <row r="233" s="13" customFormat="1">
      <c r="A233" s="13"/>
      <c r="B233" s="198"/>
      <c r="C233" s="13"/>
      <c r="D233" s="192" t="s">
        <v>218</v>
      </c>
      <c r="E233" s="199" t="s">
        <v>1</v>
      </c>
      <c r="F233" s="200" t="s">
        <v>1585</v>
      </c>
      <c r="G233" s="13"/>
      <c r="H233" s="201">
        <v>9</v>
      </c>
      <c r="I233" s="202"/>
      <c r="J233" s="13"/>
      <c r="K233" s="13"/>
      <c r="L233" s="198"/>
      <c r="M233" s="203"/>
      <c r="N233" s="204"/>
      <c r="O233" s="204"/>
      <c r="P233" s="204"/>
      <c r="Q233" s="204"/>
      <c r="R233" s="204"/>
      <c r="S233" s="204"/>
      <c r="T233" s="205"/>
      <c r="U233" s="13"/>
      <c r="V233" s="13"/>
      <c r="W233" s="13"/>
      <c r="X233" s="13"/>
      <c r="Y233" s="13"/>
      <c r="Z233" s="13"/>
      <c r="AA233" s="13"/>
      <c r="AB233" s="13"/>
      <c r="AC233" s="13"/>
      <c r="AD233" s="13"/>
      <c r="AE233" s="13"/>
      <c r="AT233" s="199" t="s">
        <v>218</v>
      </c>
      <c r="AU233" s="199" t="s">
        <v>88</v>
      </c>
      <c r="AV233" s="13" t="s">
        <v>88</v>
      </c>
      <c r="AW233" s="13" t="s">
        <v>35</v>
      </c>
      <c r="AX233" s="13" t="s">
        <v>79</v>
      </c>
      <c r="AY233" s="199" t="s">
        <v>205</v>
      </c>
    </row>
    <row r="234" s="13" customFormat="1">
      <c r="A234" s="13"/>
      <c r="B234" s="198"/>
      <c r="C234" s="13"/>
      <c r="D234" s="192" t="s">
        <v>218</v>
      </c>
      <c r="E234" s="199" t="s">
        <v>1</v>
      </c>
      <c r="F234" s="200" t="s">
        <v>1586</v>
      </c>
      <c r="G234" s="13"/>
      <c r="H234" s="201">
        <v>9</v>
      </c>
      <c r="I234" s="202"/>
      <c r="J234" s="13"/>
      <c r="K234" s="13"/>
      <c r="L234" s="198"/>
      <c r="M234" s="203"/>
      <c r="N234" s="204"/>
      <c r="O234" s="204"/>
      <c r="P234" s="204"/>
      <c r="Q234" s="204"/>
      <c r="R234" s="204"/>
      <c r="S234" s="204"/>
      <c r="T234" s="205"/>
      <c r="U234" s="13"/>
      <c r="V234" s="13"/>
      <c r="W234" s="13"/>
      <c r="X234" s="13"/>
      <c r="Y234" s="13"/>
      <c r="Z234" s="13"/>
      <c r="AA234" s="13"/>
      <c r="AB234" s="13"/>
      <c r="AC234" s="13"/>
      <c r="AD234" s="13"/>
      <c r="AE234" s="13"/>
      <c r="AT234" s="199" t="s">
        <v>218</v>
      </c>
      <c r="AU234" s="199" t="s">
        <v>88</v>
      </c>
      <c r="AV234" s="13" t="s">
        <v>88</v>
      </c>
      <c r="AW234" s="13" t="s">
        <v>35</v>
      </c>
      <c r="AX234" s="13" t="s">
        <v>79</v>
      </c>
      <c r="AY234" s="199" t="s">
        <v>205</v>
      </c>
    </row>
    <row r="235" s="14" customFormat="1">
      <c r="A235" s="14"/>
      <c r="B235" s="206"/>
      <c r="C235" s="14"/>
      <c r="D235" s="192" t="s">
        <v>218</v>
      </c>
      <c r="E235" s="207" t="s">
        <v>1</v>
      </c>
      <c r="F235" s="208" t="s">
        <v>220</v>
      </c>
      <c r="G235" s="14"/>
      <c r="H235" s="209">
        <v>41</v>
      </c>
      <c r="I235" s="210"/>
      <c r="J235" s="14"/>
      <c r="K235" s="14"/>
      <c r="L235" s="206"/>
      <c r="M235" s="211"/>
      <c r="N235" s="212"/>
      <c r="O235" s="212"/>
      <c r="P235" s="212"/>
      <c r="Q235" s="212"/>
      <c r="R235" s="212"/>
      <c r="S235" s="212"/>
      <c r="T235" s="213"/>
      <c r="U235" s="14"/>
      <c r="V235" s="14"/>
      <c r="W235" s="14"/>
      <c r="X235" s="14"/>
      <c r="Y235" s="14"/>
      <c r="Z235" s="14"/>
      <c r="AA235" s="14"/>
      <c r="AB235" s="14"/>
      <c r="AC235" s="14"/>
      <c r="AD235" s="14"/>
      <c r="AE235" s="14"/>
      <c r="AT235" s="207" t="s">
        <v>218</v>
      </c>
      <c r="AU235" s="207" t="s">
        <v>88</v>
      </c>
      <c r="AV235" s="14" t="s">
        <v>212</v>
      </c>
      <c r="AW235" s="14" t="s">
        <v>35</v>
      </c>
      <c r="AX235" s="14" t="s">
        <v>86</v>
      </c>
      <c r="AY235" s="207" t="s">
        <v>205</v>
      </c>
    </row>
    <row r="236" s="2" customFormat="1" ht="16.5" customHeight="1">
      <c r="A236" s="38"/>
      <c r="B236" s="179"/>
      <c r="C236" s="214" t="s">
        <v>927</v>
      </c>
      <c r="D236" s="214" t="s">
        <v>221</v>
      </c>
      <c r="E236" s="215" t="s">
        <v>1480</v>
      </c>
      <c r="F236" s="216" t="s">
        <v>1481</v>
      </c>
      <c r="G236" s="217" t="s">
        <v>233</v>
      </c>
      <c r="H236" s="218">
        <v>1.03</v>
      </c>
      <c r="I236" s="219"/>
      <c r="J236" s="218">
        <f>ROUND(I236*H236,2)</f>
        <v>0</v>
      </c>
      <c r="K236" s="216" t="s">
        <v>234</v>
      </c>
      <c r="L236" s="220"/>
      <c r="M236" s="221" t="s">
        <v>1</v>
      </c>
      <c r="N236" s="222" t="s">
        <v>44</v>
      </c>
      <c r="O236" s="77"/>
      <c r="P236" s="188">
        <f>O236*H236</f>
        <v>0</v>
      </c>
      <c r="Q236" s="188">
        <v>0.20999999999999999</v>
      </c>
      <c r="R236" s="188">
        <f>Q236*H236</f>
        <v>0.21629999999999999</v>
      </c>
      <c r="S236" s="188">
        <v>0</v>
      </c>
      <c r="T236" s="189">
        <f>S236*H236</f>
        <v>0</v>
      </c>
      <c r="U236" s="38"/>
      <c r="V236" s="38"/>
      <c r="W236" s="38"/>
      <c r="X236" s="38"/>
      <c r="Y236" s="38"/>
      <c r="Z236" s="38"/>
      <c r="AA236" s="38"/>
      <c r="AB236" s="38"/>
      <c r="AC236" s="38"/>
      <c r="AD236" s="38"/>
      <c r="AE236" s="38"/>
      <c r="AR236" s="190" t="s">
        <v>225</v>
      </c>
      <c r="AT236" s="190" t="s">
        <v>221</v>
      </c>
      <c r="AU236" s="190" t="s">
        <v>88</v>
      </c>
      <c r="AY236" s="19" t="s">
        <v>205</v>
      </c>
      <c r="BE236" s="191">
        <f>IF(N236="základní",J236,0)</f>
        <v>0</v>
      </c>
      <c r="BF236" s="191">
        <f>IF(N236="snížená",J236,0)</f>
        <v>0</v>
      </c>
      <c r="BG236" s="191">
        <f>IF(N236="zákl. přenesená",J236,0)</f>
        <v>0</v>
      </c>
      <c r="BH236" s="191">
        <f>IF(N236="sníž. přenesená",J236,0)</f>
        <v>0</v>
      </c>
      <c r="BI236" s="191">
        <f>IF(N236="nulová",J236,0)</f>
        <v>0</v>
      </c>
      <c r="BJ236" s="19" t="s">
        <v>86</v>
      </c>
      <c r="BK236" s="191">
        <f>ROUND(I236*H236,2)</f>
        <v>0</v>
      </c>
      <c r="BL236" s="19" t="s">
        <v>212</v>
      </c>
      <c r="BM236" s="190" t="s">
        <v>1587</v>
      </c>
    </row>
    <row r="237" s="2" customFormat="1">
      <c r="A237" s="38"/>
      <c r="B237" s="39"/>
      <c r="C237" s="38"/>
      <c r="D237" s="192" t="s">
        <v>214</v>
      </c>
      <c r="E237" s="38"/>
      <c r="F237" s="193" t="s">
        <v>1483</v>
      </c>
      <c r="G237" s="38"/>
      <c r="H237" s="38"/>
      <c r="I237" s="194"/>
      <c r="J237" s="38"/>
      <c r="K237" s="38"/>
      <c r="L237" s="39"/>
      <c r="M237" s="195"/>
      <c r="N237" s="196"/>
      <c r="O237" s="77"/>
      <c r="P237" s="77"/>
      <c r="Q237" s="77"/>
      <c r="R237" s="77"/>
      <c r="S237" s="77"/>
      <c r="T237" s="78"/>
      <c r="U237" s="38"/>
      <c r="V237" s="38"/>
      <c r="W237" s="38"/>
      <c r="X237" s="38"/>
      <c r="Y237" s="38"/>
      <c r="Z237" s="38"/>
      <c r="AA237" s="38"/>
      <c r="AB237" s="38"/>
      <c r="AC237" s="38"/>
      <c r="AD237" s="38"/>
      <c r="AE237" s="38"/>
      <c r="AT237" s="19" t="s">
        <v>214</v>
      </c>
      <c r="AU237" s="19" t="s">
        <v>88</v>
      </c>
    </row>
    <row r="238" s="13" customFormat="1">
      <c r="A238" s="13"/>
      <c r="B238" s="198"/>
      <c r="C238" s="13"/>
      <c r="D238" s="192" t="s">
        <v>218</v>
      </c>
      <c r="E238" s="13"/>
      <c r="F238" s="200" t="s">
        <v>1588</v>
      </c>
      <c r="G238" s="13"/>
      <c r="H238" s="201">
        <v>1.03</v>
      </c>
      <c r="I238" s="202"/>
      <c r="J238" s="13"/>
      <c r="K238" s="13"/>
      <c r="L238" s="198"/>
      <c r="M238" s="203"/>
      <c r="N238" s="204"/>
      <c r="O238" s="204"/>
      <c r="P238" s="204"/>
      <c r="Q238" s="204"/>
      <c r="R238" s="204"/>
      <c r="S238" s="204"/>
      <c r="T238" s="205"/>
      <c r="U238" s="13"/>
      <c r="V238" s="13"/>
      <c r="W238" s="13"/>
      <c r="X238" s="13"/>
      <c r="Y238" s="13"/>
      <c r="Z238" s="13"/>
      <c r="AA238" s="13"/>
      <c r="AB238" s="13"/>
      <c r="AC238" s="13"/>
      <c r="AD238" s="13"/>
      <c r="AE238" s="13"/>
      <c r="AT238" s="199" t="s">
        <v>218</v>
      </c>
      <c r="AU238" s="199" t="s">
        <v>88</v>
      </c>
      <c r="AV238" s="13" t="s">
        <v>88</v>
      </c>
      <c r="AW238" s="13" t="s">
        <v>3</v>
      </c>
      <c r="AX238" s="13" t="s">
        <v>86</v>
      </c>
      <c r="AY238" s="199" t="s">
        <v>205</v>
      </c>
    </row>
    <row r="239" s="2" customFormat="1" ht="24.15" customHeight="1">
      <c r="A239" s="38"/>
      <c r="B239" s="179"/>
      <c r="C239" s="180" t="s">
        <v>933</v>
      </c>
      <c r="D239" s="180" t="s">
        <v>207</v>
      </c>
      <c r="E239" s="181" t="s">
        <v>1589</v>
      </c>
      <c r="F239" s="182" t="s">
        <v>1590</v>
      </c>
      <c r="G239" s="183" t="s">
        <v>346</v>
      </c>
      <c r="H239" s="184">
        <v>41</v>
      </c>
      <c r="I239" s="185"/>
      <c r="J239" s="184">
        <f>ROUND(I239*H239,2)</f>
        <v>0</v>
      </c>
      <c r="K239" s="182" t="s">
        <v>234</v>
      </c>
      <c r="L239" s="39"/>
      <c r="M239" s="186" t="s">
        <v>1</v>
      </c>
      <c r="N239" s="187" t="s">
        <v>44</v>
      </c>
      <c r="O239" s="77"/>
      <c r="P239" s="188">
        <f>O239*H239</f>
        <v>0</v>
      </c>
      <c r="Q239" s="188">
        <v>0</v>
      </c>
      <c r="R239" s="188">
        <f>Q239*H239</f>
        <v>0</v>
      </c>
      <c r="S239" s="188">
        <v>0</v>
      </c>
      <c r="T239" s="189">
        <f>S239*H239</f>
        <v>0</v>
      </c>
      <c r="U239" s="38"/>
      <c r="V239" s="38"/>
      <c r="W239" s="38"/>
      <c r="X239" s="38"/>
      <c r="Y239" s="38"/>
      <c r="Z239" s="38"/>
      <c r="AA239" s="38"/>
      <c r="AB239" s="38"/>
      <c r="AC239" s="38"/>
      <c r="AD239" s="38"/>
      <c r="AE239" s="38"/>
      <c r="AR239" s="190" t="s">
        <v>212</v>
      </c>
      <c r="AT239" s="190" t="s">
        <v>207</v>
      </c>
      <c r="AU239" s="190" t="s">
        <v>88</v>
      </c>
      <c r="AY239" s="19" t="s">
        <v>205</v>
      </c>
      <c r="BE239" s="191">
        <f>IF(N239="základní",J239,0)</f>
        <v>0</v>
      </c>
      <c r="BF239" s="191">
        <f>IF(N239="snížená",J239,0)</f>
        <v>0</v>
      </c>
      <c r="BG239" s="191">
        <f>IF(N239="zákl. přenesená",J239,0)</f>
        <v>0</v>
      </c>
      <c r="BH239" s="191">
        <f>IF(N239="sníž. přenesená",J239,0)</f>
        <v>0</v>
      </c>
      <c r="BI239" s="191">
        <f>IF(N239="nulová",J239,0)</f>
        <v>0</v>
      </c>
      <c r="BJ239" s="19" t="s">
        <v>86</v>
      </c>
      <c r="BK239" s="191">
        <f>ROUND(I239*H239,2)</f>
        <v>0</v>
      </c>
      <c r="BL239" s="19" t="s">
        <v>212</v>
      </c>
      <c r="BM239" s="190" t="s">
        <v>1591</v>
      </c>
    </row>
    <row r="240" s="2" customFormat="1">
      <c r="A240" s="38"/>
      <c r="B240" s="39"/>
      <c r="C240" s="38"/>
      <c r="D240" s="192" t="s">
        <v>214</v>
      </c>
      <c r="E240" s="38"/>
      <c r="F240" s="193" t="s">
        <v>1592</v>
      </c>
      <c r="G240" s="38"/>
      <c r="H240" s="38"/>
      <c r="I240" s="194"/>
      <c r="J240" s="38"/>
      <c r="K240" s="38"/>
      <c r="L240" s="39"/>
      <c r="M240" s="195"/>
      <c r="N240" s="196"/>
      <c r="O240" s="77"/>
      <c r="P240" s="77"/>
      <c r="Q240" s="77"/>
      <c r="R240" s="77"/>
      <c r="S240" s="77"/>
      <c r="T240" s="78"/>
      <c r="U240" s="38"/>
      <c r="V240" s="38"/>
      <c r="W240" s="38"/>
      <c r="X240" s="38"/>
      <c r="Y240" s="38"/>
      <c r="Z240" s="38"/>
      <c r="AA240" s="38"/>
      <c r="AB240" s="38"/>
      <c r="AC240" s="38"/>
      <c r="AD240" s="38"/>
      <c r="AE240" s="38"/>
      <c r="AT240" s="19" t="s">
        <v>214</v>
      </c>
      <c r="AU240" s="19" t="s">
        <v>88</v>
      </c>
    </row>
    <row r="241" s="2" customFormat="1">
      <c r="A241" s="38"/>
      <c r="B241" s="39"/>
      <c r="C241" s="38"/>
      <c r="D241" s="192" t="s">
        <v>237</v>
      </c>
      <c r="E241" s="38"/>
      <c r="F241" s="197" t="s">
        <v>1489</v>
      </c>
      <c r="G241" s="38"/>
      <c r="H241" s="38"/>
      <c r="I241" s="194"/>
      <c r="J241" s="38"/>
      <c r="K241" s="38"/>
      <c r="L241" s="39"/>
      <c r="M241" s="195"/>
      <c r="N241" s="196"/>
      <c r="O241" s="77"/>
      <c r="P241" s="77"/>
      <c r="Q241" s="77"/>
      <c r="R241" s="77"/>
      <c r="S241" s="77"/>
      <c r="T241" s="78"/>
      <c r="U241" s="38"/>
      <c r="V241" s="38"/>
      <c r="W241" s="38"/>
      <c r="X241" s="38"/>
      <c r="Y241" s="38"/>
      <c r="Z241" s="38"/>
      <c r="AA241" s="38"/>
      <c r="AB241" s="38"/>
      <c r="AC241" s="38"/>
      <c r="AD241" s="38"/>
      <c r="AE241" s="38"/>
      <c r="AT241" s="19" t="s">
        <v>237</v>
      </c>
      <c r="AU241" s="19" t="s">
        <v>88</v>
      </c>
    </row>
    <row r="242" s="13" customFormat="1">
      <c r="A242" s="13"/>
      <c r="B242" s="198"/>
      <c r="C242" s="13"/>
      <c r="D242" s="192" t="s">
        <v>218</v>
      </c>
      <c r="E242" s="199" t="s">
        <v>1</v>
      </c>
      <c r="F242" s="200" t="s">
        <v>1583</v>
      </c>
      <c r="G242" s="13"/>
      <c r="H242" s="201">
        <v>6</v>
      </c>
      <c r="I242" s="202"/>
      <c r="J242" s="13"/>
      <c r="K242" s="13"/>
      <c r="L242" s="198"/>
      <c r="M242" s="203"/>
      <c r="N242" s="204"/>
      <c r="O242" s="204"/>
      <c r="P242" s="204"/>
      <c r="Q242" s="204"/>
      <c r="R242" s="204"/>
      <c r="S242" s="204"/>
      <c r="T242" s="205"/>
      <c r="U242" s="13"/>
      <c r="V242" s="13"/>
      <c r="W242" s="13"/>
      <c r="X242" s="13"/>
      <c r="Y242" s="13"/>
      <c r="Z242" s="13"/>
      <c r="AA242" s="13"/>
      <c r="AB242" s="13"/>
      <c r="AC242" s="13"/>
      <c r="AD242" s="13"/>
      <c r="AE242" s="13"/>
      <c r="AT242" s="199" t="s">
        <v>218</v>
      </c>
      <c r="AU242" s="199" t="s">
        <v>88</v>
      </c>
      <c r="AV242" s="13" t="s">
        <v>88</v>
      </c>
      <c r="AW242" s="13" t="s">
        <v>35</v>
      </c>
      <c r="AX242" s="13" t="s">
        <v>79</v>
      </c>
      <c r="AY242" s="199" t="s">
        <v>205</v>
      </c>
    </row>
    <row r="243" s="13" customFormat="1">
      <c r="A243" s="13"/>
      <c r="B243" s="198"/>
      <c r="C243" s="13"/>
      <c r="D243" s="192" t="s">
        <v>218</v>
      </c>
      <c r="E243" s="199" t="s">
        <v>1</v>
      </c>
      <c r="F243" s="200" t="s">
        <v>1584</v>
      </c>
      <c r="G243" s="13"/>
      <c r="H243" s="201">
        <v>17</v>
      </c>
      <c r="I243" s="202"/>
      <c r="J243" s="13"/>
      <c r="K243" s="13"/>
      <c r="L243" s="198"/>
      <c r="M243" s="203"/>
      <c r="N243" s="204"/>
      <c r="O243" s="204"/>
      <c r="P243" s="204"/>
      <c r="Q243" s="204"/>
      <c r="R243" s="204"/>
      <c r="S243" s="204"/>
      <c r="T243" s="205"/>
      <c r="U243" s="13"/>
      <c r="V243" s="13"/>
      <c r="W243" s="13"/>
      <c r="X243" s="13"/>
      <c r="Y243" s="13"/>
      <c r="Z243" s="13"/>
      <c r="AA243" s="13"/>
      <c r="AB243" s="13"/>
      <c r="AC243" s="13"/>
      <c r="AD243" s="13"/>
      <c r="AE243" s="13"/>
      <c r="AT243" s="199" t="s">
        <v>218</v>
      </c>
      <c r="AU243" s="199" t="s">
        <v>88</v>
      </c>
      <c r="AV243" s="13" t="s">
        <v>88</v>
      </c>
      <c r="AW243" s="13" t="s">
        <v>35</v>
      </c>
      <c r="AX243" s="13" t="s">
        <v>79</v>
      </c>
      <c r="AY243" s="199" t="s">
        <v>205</v>
      </c>
    </row>
    <row r="244" s="13" customFormat="1">
      <c r="A244" s="13"/>
      <c r="B244" s="198"/>
      <c r="C244" s="13"/>
      <c r="D244" s="192" t="s">
        <v>218</v>
      </c>
      <c r="E244" s="199" t="s">
        <v>1</v>
      </c>
      <c r="F244" s="200" t="s">
        <v>1585</v>
      </c>
      <c r="G244" s="13"/>
      <c r="H244" s="201">
        <v>9</v>
      </c>
      <c r="I244" s="202"/>
      <c r="J244" s="13"/>
      <c r="K244" s="13"/>
      <c r="L244" s="198"/>
      <c r="M244" s="203"/>
      <c r="N244" s="204"/>
      <c r="O244" s="204"/>
      <c r="P244" s="204"/>
      <c r="Q244" s="204"/>
      <c r="R244" s="204"/>
      <c r="S244" s="204"/>
      <c r="T244" s="205"/>
      <c r="U244" s="13"/>
      <c r="V244" s="13"/>
      <c r="W244" s="13"/>
      <c r="X244" s="13"/>
      <c r="Y244" s="13"/>
      <c r="Z244" s="13"/>
      <c r="AA244" s="13"/>
      <c r="AB244" s="13"/>
      <c r="AC244" s="13"/>
      <c r="AD244" s="13"/>
      <c r="AE244" s="13"/>
      <c r="AT244" s="199" t="s">
        <v>218</v>
      </c>
      <c r="AU244" s="199" t="s">
        <v>88</v>
      </c>
      <c r="AV244" s="13" t="s">
        <v>88</v>
      </c>
      <c r="AW244" s="13" t="s">
        <v>35</v>
      </c>
      <c r="AX244" s="13" t="s">
        <v>79</v>
      </c>
      <c r="AY244" s="199" t="s">
        <v>205</v>
      </c>
    </row>
    <row r="245" s="13" customFormat="1">
      <c r="A245" s="13"/>
      <c r="B245" s="198"/>
      <c r="C245" s="13"/>
      <c r="D245" s="192" t="s">
        <v>218</v>
      </c>
      <c r="E245" s="199" t="s">
        <v>1</v>
      </c>
      <c r="F245" s="200" t="s">
        <v>1586</v>
      </c>
      <c r="G245" s="13"/>
      <c r="H245" s="201">
        <v>9</v>
      </c>
      <c r="I245" s="202"/>
      <c r="J245" s="13"/>
      <c r="K245" s="13"/>
      <c r="L245" s="198"/>
      <c r="M245" s="203"/>
      <c r="N245" s="204"/>
      <c r="O245" s="204"/>
      <c r="P245" s="204"/>
      <c r="Q245" s="204"/>
      <c r="R245" s="204"/>
      <c r="S245" s="204"/>
      <c r="T245" s="205"/>
      <c r="U245" s="13"/>
      <c r="V245" s="13"/>
      <c r="W245" s="13"/>
      <c r="X245" s="13"/>
      <c r="Y245" s="13"/>
      <c r="Z245" s="13"/>
      <c r="AA245" s="13"/>
      <c r="AB245" s="13"/>
      <c r="AC245" s="13"/>
      <c r="AD245" s="13"/>
      <c r="AE245" s="13"/>
      <c r="AT245" s="199" t="s">
        <v>218</v>
      </c>
      <c r="AU245" s="199" t="s">
        <v>88</v>
      </c>
      <c r="AV245" s="13" t="s">
        <v>88</v>
      </c>
      <c r="AW245" s="13" t="s">
        <v>35</v>
      </c>
      <c r="AX245" s="13" t="s">
        <v>79</v>
      </c>
      <c r="AY245" s="199" t="s">
        <v>205</v>
      </c>
    </row>
    <row r="246" s="14" customFormat="1">
      <c r="A246" s="14"/>
      <c r="B246" s="206"/>
      <c r="C246" s="14"/>
      <c r="D246" s="192" t="s">
        <v>218</v>
      </c>
      <c r="E246" s="207" t="s">
        <v>1</v>
      </c>
      <c r="F246" s="208" t="s">
        <v>220</v>
      </c>
      <c r="G246" s="14"/>
      <c r="H246" s="209">
        <v>41</v>
      </c>
      <c r="I246" s="210"/>
      <c r="J246" s="14"/>
      <c r="K246" s="14"/>
      <c r="L246" s="206"/>
      <c r="M246" s="211"/>
      <c r="N246" s="212"/>
      <c r="O246" s="212"/>
      <c r="P246" s="212"/>
      <c r="Q246" s="212"/>
      <c r="R246" s="212"/>
      <c r="S246" s="212"/>
      <c r="T246" s="213"/>
      <c r="U246" s="14"/>
      <c r="V246" s="14"/>
      <c r="W246" s="14"/>
      <c r="X246" s="14"/>
      <c r="Y246" s="14"/>
      <c r="Z246" s="14"/>
      <c r="AA246" s="14"/>
      <c r="AB246" s="14"/>
      <c r="AC246" s="14"/>
      <c r="AD246" s="14"/>
      <c r="AE246" s="14"/>
      <c r="AT246" s="207" t="s">
        <v>218</v>
      </c>
      <c r="AU246" s="207" t="s">
        <v>88</v>
      </c>
      <c r="AV246" s="14" t="s">
        <v>212</v>
      </c>
      <c r="AW246" s="14" t="s">
        <v>35</v>
      </c>
      <c r="AX246" s="14" t="s">
        <v>86</v>
      </c>
      <c r="AY246" s="207" t="s">
        <v>205</v>
      </c>
    </row>
    <row r="247" s="2" customFormat="1" ht="16.5" customHeight="1">
      <c r="A247" s="38"/>
      <c r="B247" s="179"/>
      <c r="C247" s="214" t="s">
        <v>939</v>
      </c>
      <c r="D247" s="214" t="s">
        <v>221</v>
      </c>
      <c r="E247" s="215" t="s">
        <v>1593</v>
      </c>
      <c r="F247" s="216" t="s">
        <v>1594</v>
      </c>
      <c r="G247" s="217" t="s">
        <v>346</v>
      </c>
      <c r="H247" s="218">
        <v>17</v>
      </c>
      <c r="I247" s="219"/>
      <c r="J247" s="218">
        <f>ROUND(I247*H247,2)</f>
        <v>0</v>
      </c>
      <c r="K247" s="216" t="s">
        <v>211</v>
      </c>
      <c r="L247" s="220"/>
      <c r="M247" s="221" t="s">
        <v>1</v>
      </c>
      <c r="N247" s="222" t="s">
        <v>44</v>
      </c>
      <c r="O247" s="77"/>
      <c r="P247" s="188">
        <f>O247*H247</f>
        <v>0</v>
      </c>
      <c r="Q247" s="188">
        <v>0.00035</v>
      </c>
      <c r="R247" s="188">
        <f>Q247*H247</f>
        <v>0.0059499999999999996</v>
      </c>
      <c r="S247" s="188">
        <v>0</v>
      </c>
      <c r="T247" s="189">
        <f>S247*H247</f>
        <v>0</v>
      </c>
      <c r="U247" s="38"/>
      <c r="V247" s="38"/>
      <c r="W247" s="38"/>
      <c r="X247" s="38"/>
      <c r="Y247" s="38"/>
      <c r="Z247" s="38"/>
      <c r="AA247" s="38"/>
      <c r="AB247" s="38"/>
      <c r="AC247" s="38"/>
      <c r="AD247" s="38"/>
      <c r="AE247" s="38"/>
      <c r="AR247" s="190" t="s">
        <v>225</v>
      </c>
      <c r="AT247" s="190" t="s">
        <v>221</v>
      </c>
      <c r="AU247" s="190" t="s">
        <v>88</v>
      </c>
      <c r="AY247" s="19" t="s">
        <v>205</v>
      </c>
      <c r="BE247" s="191">
        <f>IF(N247="základní",J247,0)</f>
        <v>0</v>
      </c>
      <c r="BF247" s="191">
        <f>IF(N247="snížená",J247,0)</f>
        <v>0</v>
      </c>
      <c r="BG247" s="191">
        <f>IF(N247="zákl. přenesená",J247,0)</f>
        <v>0</v>
      </c>
      <c r="BH247" s="191">
        <f>IF(N247="sníž. přenesená",J247,0)</f>
        <v>0</v>
      </c>
      <c r="BI247" s="191">
        <f>IF(N247="nulová",J247,0)</f>
        <v>0</v>
      </c>
      <c r="BJ247" s="19" t="s">
        <v>86</v>
      </c>
      <c r="BK247" s="191">
        <f>ROUND(I247*H247,2)</f>
        <v>0</v>
      </c>
      <c r="BL247" s="19" t="s">
        <v>212</v>
      </c>
      <c r="BM247" s="190" t="s">
        <v>1595</v>
      </c>
    </row>
    <row r="248" s="13" customFormat="1">
      <c r="A248" s="13"/>
      <c r="B248" s="198"/>
      <c r="C248" s="13"/>
      <c r="D248" s="192" t="s">
        <v>218</v>
      </c>
      <c r="E248" s="199" t="s">
        <v>1</v>
      </c>
      <c r="F248" s="200" t="s">
        <v>1596</v>
      </c>
      <c r="G248" s="13"/>
      <c r="H248" s="201">
        <v>17</v>
      </c>
      <c r="I248" s="202"/>
      <c r="J248" s="13"/>
      <c r="K248" s="13"/>
      <c r="L248" s="198"/>
      <c r="M248" s="203"/>
      <c r="N248" s="204"/>
      <c r="O248" s="204"/>
      <c r="P248" s="204"/>
      <c r="Q248" s="204"/>
      <c r="R248" s="204"/>
      <c r="S248" s="204"/>
      <c r="T248" s="205"/>
      <c r="U248" s="13"/>
      <c r="V248" s="13"/>
      <c r="W248" s="13"/>
      <c r="X248" s="13"/>
      <c r="Y248" s="13"/>
      <c r="Z248" s="13"/>
      <c r="AA248" s="13"/>
      <c r="AB248" s="13"/>
      <c r="AC248" s="13"/>
      <c r="AD248" s="13"/>
      <c r="AE248" s="13"/>
      <c r="AT248" s="199" t="s">
        <v>218</v>
      </c>
      <c r="AU248" s="199" t="s">
        <v>88</v>
      </c>
      <c r="AV248" s="13" t="s">
        <v>88</v>
      </c>
      <c r="AW248" s="13" t="s">
        <v>35</v>
      </c>
      <c r="AX248" s="13" t="s">
        <v>86</v>
      </c>
      <c r="AY248" s="199" t="s">
        <v>205</v>
      </c>
    </row>
    <row r="249" s="2" customFormat="1" ht="16.5" customHeight="1">
      <c r="A249" s="38"/>
      <c r="B249" s="179"/>
      <c r="C249" s="214" t="s">
        <v>945</v>
      </c>
      <c r="D249" s="214" t="s">
        <v>221</v>
      </c>
      <c r="E249" s="215" t="s">
        <v>1597</v>
      </c>
      <c r="F249" s="216" t="s">
        <v>1598</v>
      </c>
      <c r="G249" s="217" t="s">
        <v>346</v>
      </c>
      <c r="H249" s="218">
        <v>9</v>
      </c>
      <c r="I249" s="219"/>
      <c r="J249" s="218">
        <f>ROUND(I249*H249,2)</f>
        <v>0</v>
      </c>
      <c r="K249" s="216" t="s">
        <v>211</v>
      </c>
      <c r="L249" s="220"/>
      <c r="M249" s="221" t="s">
        <v>1</v>
      </c>
      <c r="N249" s="222" t="s">
        <v>44</v>
      </c>
      <c r="O249" s="77"/>
      <c r="P249" s="188">
        <f>O249*H249</f>
        <v>0</v>
      </c>
      <c r="Q249" s="188">
        <v>0.00035</v>
      </c>
      <c r="R249" s="188">
        <f>Q249*H249</f>
        <v>0.00315</v>
      </c>
      <c r="S249" s="188">
        <v>0</v>
      </c>
      <c r="T249" s="189">
        <f>S249*H249</f>
        <v>0</v>
      </c>
      <c r="U249" s="38"/>
      <c r="V249" s="38"/>
      <c r="W249" s="38"/>
      <c r="X249" s="38"/>
      <c r="Y249" s="38"/>
      <c r="Z249" s="38"/>
      <c r="AA249" s="38"/>
      <c r="AB249" s="38"/>
      <c r="AC249" s="38"/>
      <c r="AD249" s="38"/>
      <c r="AE249" s="38"/>
      <c r="AR249" s="190" t="s">
        <v>225</v>
      </c>
      <c r="AT249" s="190" t="s">
        <v>221</v>
      </c>
      <c r="AU249" s="190" t="s">
        <v>88</v>
      </c>
      <c r="AY249" s="19" t="s">
        <v>205</v>
      </c>
      <c r="BE249" s="191">
        <f>IF(N249="základní",J249,0)</f>
        <v>0</v>
      </c>
      <c r="BF249" s="191">
        <f>IF(N249="snížená",J249,0)</f>
        <v>0</v>
      </c>
      <c r="BG249" s="191">
        <f>IF(N249="zákl. přenesená",J249,0)</f>
        <v>0</v>
      </c>
      <c r="BH249" s="191">
        <f>IF(N249="sníž. přenesená",J249,0)</f>
        <v>0</v>
      </c>
      <c r="BI249" s="191">
        <f>IF(N249="nulová",J249,0)</f>
        <v>0</v>
      </c>
      <c r="BJ249" s="19" t="s">
        <v>86</v>
      </c>
      <c r="BK249" s="191">
        <f>ROUND(I249*H249,2)</f>
        <v>0</v>
      </c>
      <c r="BL249" s="19" t="s">
        <v>212</v>
      </c>
      <c r="BM249" s="190" t="s">
        <v>1599</v>
      </c>
    </row>
    <row r="250" s="13" customFormat="1">
      <c r="A250" s="13"/>
      <c r="B250" s="198"/>
      <c r="C250" s="13"/>
      <c r="D250" s="192" t="s">
        <v>218</v>
      </c>
      <c r="E250" s="199" t="s">
        <v>1</v>
      </c>
      <c r="F250" s="200" t="s">
        <v>1600</v>
      </c>
      <c r="G250" s="13"/>
      <c r="H250" s="201">
        <v>9</v>
      </c>
      <c r="I250" s="202"/>
      <c r="J250" s="13"/>
      <c r="K250" s="13"/>
      <c r="L250" s="198"/>
      <c r="M250" s="203"/>
      <c r="N250" s="204"/>
      <c r="O250" s="204"/>
      <c r="P250" s="204"/>
      <c r="Q250" s="204"/>
      <c r="R250" s="204"/>
      <c r="S250" s="204"/>
      <c r="T250" s="205"/>
      <c r="U250" s="13"/>
      <c r="V250" s="13"/>
      <c r="W250" s="13"/>
      <c r="X250" s="13"/>
      <c r="Y250" s="13"/>
      <c r="Z250" s="13"/>
      <c r="AA250" s="13"/>
      <c r="AB250" s="13"/>
      <c r="AC250" s="13"/>
      <c r="AD250" s="13"/>
      <c r="AE250" s="13"/>
      <c r="AT250" s="199" t="s">
        <v>218</v>
      </c>
      <c r="AU250" s="199" t="s">
        <v>88</v>
      </c>
      <c r="AV250" s="13" t="s">
        <v>88</v>
      </c>
      <c r="AW250" s="13" t="s">
        <v>35</v>
      </c>
      <c r="AX250" s="13" t="s">
        <v>86</v>
      </c>
      <c r="AY250" s="199" t="s">
        <v>205</v>
      </c>
    </row>
    <row r="251" s="2" customFormat="1" ht="16.5" customHeight="1">
      <c r="A251" s="38"/>
      <c r="B251" s="179"/>
      <c r="C251" s="214" t="s">
        <v>953</v>
      </c>
      <c r="D251" s="214" t="s">
        <v>221</v>
      </c>
      <c r="E251" s="215" t="s">
        <v>1601</v>
      </c>
      <c r="F251" s="216" t="s">
        <v>1602</v>
      </c>
      <c r="G251" s="217" t="s">
        <v>346</v>
      </c>
      <c r="H251" s="218">
        <v>6</v>
      </c>
      <c r="I251" s="219"/>
      <c r="J251" s="218">
        <f>ROUND(I251*H251,2)</f>
        <v>0</v>
      </c>
      <c r="K251" s="216" t="s">
        <v>211</v>
      </c>
      <c r="L251" s="220"/>
      <c r="M251" s="221" t="s">
        <v>1</v>
      </c>
      <c r="N251" s="222" t="s">
        <v>44</v>
      </c>
      <c r="O251" s="77"/>
      <c r="P251" s="188">
        <f>O251*H251</f>
        <v>0</v>
      </c>
      <c r="Q251" s="188">
        <v>0.00035</v>
      </c>
      <c r="R251" s="188">
        <f>Q251*H251</f>
        <v>0.0020999999999999999</v>
      </c>
      <c r="S251" s="188">
        <v>0</v>
      </c>
      <c r="T251" s="189">
        <f>S251*H251</f>
        <v>0</v>
      </c>
      <c r="U251" s="38"/>
      <c r="V251" s="38"/>
      <c r="W251" s="38"/>
      <c r="X251" s="38"/>
      <c r="Y251" s="38"/>
      <c r="Z251" s="38"/>
      <c r="AA251" s="38"/>
      <c r="AB251" s="38"/>
      <c r="AC251" s="38"/>
      <c r="AD251" s="38"/>
      <c r="AE251" s="38"/>
      <c r="AR251" s="190" t="s">
        <v>225</v>
      </c>
      <c r="AT251" s="190" t="s">
        <v>221</v>
      </c>
      <c r="AU251" s="190" t="s">
        <v>88</v>
      </c>
      <c r="AY251" s="19" t="s">
        <v>205</v>
      </c>
      <c r="BE251" s="191">
        <f>IF(N251="základní",J251,0)</f>
        <v>0</v>
      </c>
      <c r="BF251" s="191">
        <f>IF(N251="snížená",J251,0)</f>
        <v>0</v>
      </c>
      <c r="BG251" s="191">
        <f>IF(N251="zákl. přenesená",J251,0)</f>
        <v>0</v>
      </c>
      <c r="BH251" s="191">
        <f>IF(N251="sníž. přenesená",J251,0)</f>
        <v>0</v>
      </c>
      <c r="BI251" s="191">
        <f>IF(N251="nulová",J251,0)</f>
        <v>0</v>
      </c>
      <c r="BJ251" s="19" t="s">
        <v>86</v>
      </c>
      <c r="BK251" s="191">
        <f>ROUND(I251*H251,2)</f>
        <v>0</v>
      </c>
      <c r="BL251" s="19" t="s">
        <v>212</v>
      </c>
      <c r="BM251" s="190" t="s">
        <v>1603</v>
      </c>
    </row>
    <row r="252" s="13" customFormat="1">
      <c r="A252" s="13"/>
      <c r="B252" s="198"/>
      <c r="C252" s="13"/>
      <c r="D252" s="192" t="s">
        <v>218</v>
      </c>
      <c r="E252" s="199" t="s">
        <v>1</v>
      </c>
      <c r="F252" s="200" t="s">
        <v>1604</v>
      </c>
      <c r="G252" s="13"/>
      <c r="H252" s="201">
        <v>6</v>
      </c>
      <c r="I252" s="202"/>
      <c r="J252" s="13"/>
      <c r="K252" s="13"/>
      <c r="L252" s="198"/>
      <c r="M252" s="203"/>
      <c r="N252" s="204"/>
      <c r="O252" s="204"/>
      <c r="P252" s="204"/>
      <c r="Q252" s="204"/>
      <c r="R252" s="204"/>
      <c r="S252" s="204"/>
      <c r="T252" s="205"/>
      <c r="U252" s="13"/>
      <c r="V252" s="13"/>
      <c r="W252" s="13"/>
      <c r="X252" s="13"/>
      <c r="Y252" s="13"/>
      <c r="Z252" s="13"/>
      <c r="AA252" s="13"/>
      <c r="AB252" s="13"/>
      <c r="AC252" s="13"/>
      <c r="AD252" s="13"/>
      <c r="AE252" s="13"/>
      <c r="AT252" s="199" t="s">
        <v>218</v>
      </c>
      <c r="AU252" s="199" t="s">
        <v>88</v>
      </c>
      <c r="AV252" s="13" t="s">
        <v>88</v>
      </c>
      <c r="AW252" s="13" t="s">
        <v>35</v>
      </c>
      <c r="AX252" s="13" t="s">
        <v>86</v>
      </c>
      <c r="AY252" s="199" t="s">
        <v>205</v>
      </c>
    </row>
    <row r="253" s="2" customFormat="1" ht="16.5" customHeight="1">
      <c r="A253" s="38"/>
      <c r="B253" s="179"/>
      <c r="C253" s="214" t="s">
        <v>961</v>
      </c>
      <c r="D253" s="214" t="s">
        <v>221</v>
      </c>
      <c r="E253" s="215" t="s">
        <v>1605</v>
      </c>
      <c r="F253" s="216" t="s">
        <v>1606</v>
      </c>
      <c r="G253" s="217" t="s">
        <v>346</v>
      </c>
      <c r="H253" s="218">
        <v>9</v>
      </c>
      <c r="I253" s="219"/>
      <c r="J253" s="218">
        <f>ROUND(I253*H253,2)</f>
        <v>0</v>
      </c>
      <c r="K253" s="216" t="s">
        <v>211</v>
      </c>
      <c r="L253" s="220"/>
      <c r="M253" s="221" t="s">
        <v>1</v>
      </c>
      <c r="N253" s="222" t="s">
        <v>44</v>
      </c>
      <c r="O253" s="77"/>
      <c r="P253" s="188">
        <f>O253*H253</f>
        <v>0</v>
      </c>
      <c r="Q253" s="188">
        <v>0.00035</v>
      </c>
      <c r="R253" s="188">
        <f>Q253*H253</f>
        <v>0.00315</v>
      </c>
      <c r="S253" s="188">
        <v>0</v>
      </c>
      <c r="T253" s="189">
        <f>S253*H253</f>
        <v>0</v>
      </c>
      <c r="U253" s="38"/>
      <c r="V253" s="38"/>
      <c r="W253" s="38"/>
      <c r="X253" s="38"/>
      <c r="Y253" s="38"/>
      <c r="Z253" s="38"/>
      <c r="AA253" s="38"/>
      <c r="AB253" s="38"/>
      <c r="AC253" s="38"/>
      <c r="AD253" s="38"/>
      <c r="AE253" s="38"/>
      <c r="AR253" s="190" t="s">
        <v>225</v>
      </c>
      <c r="AT253" s="190" t="s">
        <v>221</v>
      </c>
      <c r="AU253" s="190" t="s">
        <v>88</v>
      </c>
      <c r="AY253" s="19" t="s">
        <v>205</v>
      </c>
      <c r="BE253" s="191">
        <f>IF(N253="základní",J253,0)</f>
        <v>0</v>
      </c>
      <c r="BF253" s="191">
        <f>IF(N253="snížená",J253,0)</f>
        <v>0</v>
      </c>
      <c r="BG253" s="191">
        <f>IF(N253="zákl. přenesená",J253,0)</f>
        <v>0</v>
      </c>
      <c r="BH253" s="191">
        <f>IF(N253="sníž. přenesená",J253,0)</f>
        <v>0</v>
      </c>
      <c r="BI253" s="191">
        <f>IF(N253="nulová",J253,0)</f>
        <v>0</v>
      </c>
      <c r="BJ253" s="19" t="s">
        <v>86</v>
      </c>
      <c r="BK253" s="191">
        <f>ROUND(I253*H253,2)</f>
        <v>0</v>
      </c>
      <c r="BL253" s="19" t="s">
        <v>212</v>
      </c>
      <c r="BM253" s="190" t="s">
        <v>1607</v>
      </c>
    </row>
    <row r="254" s="13" customFormat="1">
      <c r="A254" s="13"/>
      <c r="B254" s="198"/>
      <c r="C254" s="13"/>
      <c r="D254" s="192" t="s">
        <v>218</v>
      </c>
      <c r="E254" s="199" t="s">
        <v>1</v>
      </c>
      <c r="F254" s="200" t="s">
        <v>1600</v>
      </c>
      <c r="G254" s="13"/>
      <c r="H254" s="201">
        <v>9</v>
      </c>
      <c r="I254" s="202"/>
      <c r="J254" s="13"/>
      <c r="K254" s="13"/>
      <c r="L254" s="198"/>
      <c r="M254" s="203"/>
      <c r="N254" s="204"/>
      <c r="O254" s="204"/>
      <c r="P254" s="204"/>
      <c r="Q254" s="204"/>
      <c r="R254" s="204"/>
      <c r="S254" s="204"/>
      <c r="T254" s="205"/>
      <c r="U254" s="13"/>
      <c r="V254" s="13"/>
      <c r="W254" s="13"/>
      <c r="X254" s="13"/>
      <c r="Y254" s="13"/>
      <c r="Z254" s="13"/>
      <c r="AA254" s="13"/>
      <c r="AB254" s="13"/>
      <c r="AC254" s="13"/>
      <c r="AD254" s="13"/>
      <c r="AE254" s="13"/>
      <c r="AT254" s="199" t="s">
        <v>218</v>
      </c>
      <c r="AU254" s="199" t="s">
        <v>88</v>
      </c>
      <c r="AV254" s="13" t="s">
        <v>88</v>
      </c>
      <c r="AW254" s="13" t="s">
        <v>35</v>
      </c>
      <c r="AX254" s="13" t="s">
        <v>86</v>
      </c>
      <c r="AY254" s="199" t="s">
        <v>205</v>
      </c>
    </row>
    <row r="255" s="2" customFormat="1" ht="33" customHeight="1">
      <c r="A255" s="38"/>
      <c r="B255" s="179"/>
      <c r="C255" s="180" t="s">
        <v>967</v>
      </c>
      <c r="D255" s="180" t="s">
        <v>207</v>
      </c>
      <c r="E255" s="181" t="s">
        <v>1608</v>
      </c>
      <c r="F255" s="182" t="s">
        <v>1609</v>
      </c>
      <c r="G255" s="183" t="s">
        <v>210</v>
      </c>
      <c r="H255" s="184">
        <v>57.399999999999999</v>
      </c>
      <c r="I255" s="185"/>
      <c r="J255" s="184">
        <f>ROUND(I255*H255,2)</f>
        <v>0</v>
      </c>
      <c r="K255" s="182" t="s">
        <v>234</v>
      </c>
      <c r="L255" s="39"/>
      <c r="M255" s="186" t="s">
        <v>1</v>
      </c>
      <c r="N255" s="187" t="s">
        <v>44</v>
      </c>
      <c r="O255" s="77"/>
      <c r="P255" s="188">
        <f>O255*H255</f>
        <v>0</v>
      </c>
      <c r="Q255" s="188">
        <v>0</v>
      </c>
      <c r="R255" s="188">
        <f>Q255*H255</f>
        <v>0</v>
      </c>
      <c r="S255" s="188">
        <v>0</v>
      </c>
      <c r="T255" s="189">
        <f>S255*H255</f>
        <v>0</v>
      </c>
      <c r="U255" s="38"/>
      <c r="V255" s="38"/>
      <c r="W255" s="38"/>
      <c r="X255" s="38"/>
      <c r="Y255" s="38"/>
      <c r="Z255" s="38"/>
      <c r="AA255" s="38"/>
      <c r="AB255" s="38"/>
      <c r="AC255" s="38"/>
      <c r="AD255" s="38"/>
      <c r="AE255" s="38"/>
      <c r="AR255" s="190" t="s">
        <v>212</v>
      </c>
      <c r="AT255" s="190" t="s">
        <v>207</v>
      </c>
      <c r="AU255" s="190" t="s">
        <v>88</v>
      </c>
      <c r="AY255" s="19" t="s">
        <v>205</v>
      </c>
      <c r="BE255" s="191">
        <f>IF(N255="základní",J255,0)</f>
        <v>0</v>
      </c>
      <c r="BF255" s="191">
        <f>IF(N255="snížená",J255,0)</f>
        <v>0</v>
      </c>
      <c r="BG255" s="191">
        <f>IF(N255="zákl. přenesená",J255,0)</f>
        <v>0</v>
      </c>
      <c r="BH255" s="191">
        <f>IF(N255="sníž. přenesená",J255,0)</f>
        <v>0</v>
      </c>
      <c r="BI255" s="191">
        <f>IF(N255="nulová",J255,0)</f>
        <v>0</v>
      </c>
      <c r="BJ255" s="19" t="s">
        <v>86</v>
      </c>
      <c r="BK255" s="191">
        <f>ROUND(I255*H255,2)</f>
        <v>0</v>
      </c>
      <c r="BL255" s="19" t="s">
        <v>212</v>
      </c>
      <c r="BM255" s="190" t="s">
        <v>1610</v>
      </c>
    </row>
    <row r="256" s="2" customFormat="1">
      <c r="A256" s="38"/>
      <c r="B256" s="39"/>
      <c r="C256" s="38"/>
      <c r="D256" s="192" t="s">
        <v>214</v>
      </c>
      <c r="E256" s="38"/>
      <c r="F256" s="193" t="s">
        <v>1611</v>
      </c>
      <c r="G256" s="38"/>
      <c r="H256" s="38"/>
      <c r="I256" s="194"/>
      <c r="J256" s="38"/>
      <c r="K256" s="38"/>
      <c r="L256" s="39"/>
      <c r="M256" s="195"/>
      <c r="N256" s="196"/>
      <c r="O256" s="77"/>
      <c r="P256" s="77"/>
      <c r="Q256" s="77"/>
      <c r="R256" s="77"/>
      <c r="S256" s="77"/>
      <c r="T256" s="78"/>
      <c r="U256" s="38"/>
      <c r="V256" s="38"/>
      <c r="W256" s="38"/>
      <c r="X256" s="38"/>
      <c r="Y256" s="38"/>
      <c r="Z256" s="38"/>
      <c r="AA256" s="38"/>
      <c r="AB256" s="38"/>
      <c r="AC256" s="38"/>
      <c r="AD256" s="38"/>
      <c r="AE256" s="38"/>
      <c r="AT256" s="19" t="s">
        <v>214</v>
      </c>
      <c r="AU256" s="19" t="s">
        <v>88</v>
      </c>
    </row>
    <row r="257" s="2" customFormat="1">
      <c r="A257" s="38"/>
      <c r="B257" s="39"/>
      <c r="C257" s="38"/>
      <c r="D257" s="192" t="s">
        <v>237</v>
      </c>
      <c r="E257" s="38"/>
      <c r="F257" s="197" t="s">
        <v>1612</v>
      </c>
      <c r="G257" s="38"/>
      <c r="H257" s="38"/>
      <c r="I257" s="194"/>
      <c r="J257" s="38"/>
      <c r="K257" s="38"/>
      <c r="L257" s="39"/>
      <c r="M257" s="195"/>
      <c r="N257" s="196"/>
      <c r="O257" s="77"/>
      <c r="P257" s="77"/>
      <c r="Q257" s="77"/>
      <c r="R257" s="77"/>
      <c r="S257" s="77"/>
      <c r="T257" s="78"/>
      <c r="U257" s="38"/>
      <c r="V257" s="38"/>
      <c r="W257" s="38"/>
      <c r="X257" s="38"/>
      <c r="Y257" s="38"/>
      <c r="Z257" s="38"/>
      <c r="AA257" s="38"/>
      <c r="AB257" s="38"/>
      <c r="AC257" s="38"/>
      <c r="AD257" s="38"/>
      <c r="AE257" s="38"/>
      <c r="AT257" s="19" t="s">
        <v>237</v>
      </c>
      <c r="AU257" s="19" t="s">
        <v>88</v>
      </c>
    </row>
    <row r="258" s="13" customFormat="1">
      <c r="A258" s="13"/>
      <c r="B258" s="198"/>
      <c r="C258" s="13"/>
      <c r="D258" s="192" t="s">
        <v>218</v>
      </c>
      <c r="E258" s="199" t="s">
        <v>1</v>
      </c>
      <c r="F258" s="200" t="s">
        <v>1613</v>
      </c>
      <c r="G258" s="13"/>
      <c r="H258" s="201">
        <v>57.399999999999999</v>
      </c>
      <c r="I258" s="202"/>
      <c r="J258" s="13"/>
      <c r="K258" s="13"/>
      <c r="L258" s="198"/>
      <c r="M258" s="203"/>
      <c r="N258" s="204"/>
      <c r="O258" s="204"/>
      <c r="P258" s="204"/>
      <c r="Q258" s="204"/>
      <c r="R258" s="204"/>
      <c r="S258" s="204"/>
      <c r="T258" s="205"/>
      <c r="U258" s="13"/>
      <c r="V258" s="13"/>
      <c r="W258" s="13"/>
      <c r="X258" s="13"/>
      <c r="Y258" s="13"/>
      <c r="Z258" s="13"/>
      <c r="AA258" s="13"/>
      <c r="AB258" s="13"/>
      <c r="AC258" s="13"/>
      <c r="AD258" s="13"/>
      <c r="AE258" s="13"/>
      <c r="AT258" s="199" t="s">
        <v>218</v>
      </c>
      <c r="AU258" s="199" t="s">
        <v>88</v>
      </c>
      <c r="AV258" s="13" t="s">
        <v>88</v>
      </c>
      <c r="AW258" s="13" t="s">
        <v>35</v>
      </c>
      <c r="AX258" s="13" t="s">
        <v>86</v>
      </c>
      <c r="AY258" s="199" t="s">
        <v>205</v>
      </c>
    </row>
    <row r="259" s="2" customFormat="1" ht="24.15" customHeight="1">
      <c r="A259" s="38"/>
      <c r="B259" s="179"/>
      <c r="C259" s="180" t="s">
        <v>974</v>
      </c>
      <c r="D259" s="180" t="s">
        <v>207</v>
      </c>
      <c r="E259" s="181" t="s">
        <v>1530</v>
      </c>
      <c r="F259" s="182" t="s">
        <v>1531</v>
      </c>
      <c r="G259" s="183" t="s">
        <v>210</v>
      </c>
      <c r="H259" s="184">
        <v>57.399999999999999</v>
      </c>
      <c r="I259" s="185"/>
      <c r="J259" s="184">
        <f>ROUND(I259*H259,2)</f>
        <v>0</v>
      </c>
      <c r="K259" s="182" t="s">
        <v>234</v>
      </c>
      <c r="L259" s="39"/>
      <c r="M259" s="186" t="s">
        <v>1</v>
      </c>
      <c r="N259" s="187" t="s">
        <v>44</v>
      </c>
      <c r="O259" s="77"/>
      <c r="P259" s="188">
        <f>O259*H259</f>
        <v>0</v>
      </c>
      <c r="Q259" s="188">
        <v>0</v>
      </c>
      <c r="R259" s="188">
        <f>Q259*H259</f>
        <v>0</v>
      </c>
      <c r="S259" s="188">
        <v>0</v>
      </c>
      <c r="T259" s="189">
        <f>S259*H259</f>
        <v>0</v>
      </c>
      <c r="U259" s="38"/>
      <c r="V259" s="38"/>
      <c r="W259" s="38"/>
      <c r="X259" s="38"/>
      <c r="Y259" s="38"/>
      <c r="Z259" s="38"/>
      <c r="AA259" s="38"/>
      <c r="AB259" s="38"/>
      <c r="AC259" s="38"/>
      <c r="AD259" s="38"/>
      <c r="AE259" s="38"/>
      <c r="AR259" s="190" t="s">
        <v>212</v>
      </c>
      <c r="AT259" s="190" t="s">
        <v>207</v>
      </c>
      <c r="AU259" s="190" t="s">
        <v>88</v>
      </c>
      <c r="AY259" s="19" t="s">
        <v>205</v>
      </c>
      <c r="BE259" s="191">
        <f>IF(N259="základní",J259,0)</f>
        <v>0</v>
      </c>
      <c r="BF259" s="191">
        <f>IF(N259="snížená",J259,0)</f>
        <v>0</v>
      </c>
      <c r="BG259" s="191">
        <f>IF(N259="zákl. přenesená",J259,0)</f>
        <v>0</v>
      </c>
      <c r="BH259" s="191">
        <f>IF(N259="sníž. přenesená",J259,0)</f>
        <v>0</v>
      </c>
      <c r="BI259" s="191">
        <f>IF(N259="nulová",J259,0)</f>
        <v>0</v>
      </c>
      <c r="BJ259" s="19" t="s">
        <v>86</v>
      </c>
      <c r="BK259" s="191">
        <f>ROUND(I259*H259,2)</f>
        <v>0</v>
      </c>
      <c r="BL259" s="19" t="s">
        <v>212</v>
      </c>
      <c r="BM259" s="190" t="s">
        <v>1614</v>
      </c>
    </row>
    <row r="260" s="2" customFormat="1">
      <c r="A260" s="38"/>
      <c r="B260" s="39"/>
      <c r="C260" s="38"/>
      <c r="D260" s="192" t="s">
        <v>214</v>
      </c>
      <c r="E260" s="38"/>
      <c r="F260" s="193" t="s">
        <v>1533</v>
      </c>
      <c r="G260" s="38"/>
      <c r="H260" s="38"/>
      <c r="I260" s="194"/>
      <c r="J260" s="38"/>
      <c r="K260" s="38"/>
      <c r="L260" s="39"/>
      <c r="M260" s="195"/>
      <c r="N260" s="196"/>
      <c r="O260" s="77"/>
      <c r="P260" s="77"/>
      <c r="Q260" s="77"/>
      <c r="R260" s="77"/>
      <c r="S260" s="77"/>
      <c r="T260" s="78"/>
      <c r="U260" s="38"/>
      <c r="V260" s="38"/>
      <c r="W260" s="38"/>
      <c r="X260" s="38"/>
      <c r="Y260" s="38"/>
      <c r="Z260" s="38"/>
      <c r="AA260" s="38"/>
      <c r="AB260" s="38"/>
      <c r="AC260" s="38"/>
      <c r="AD260" s="38"/>
      <c r="AE260" s="38"/>
      <c r="AT260" s="19" t="s">
        <v>214</v>
      </c>
      <c r="AU260" s="19" t="s">
        <v>88</v>
      </c>
    </row>
    <row r="261" s="2" customFormat="1">
      <c r="A261" s="38"/>
      <c r="B261" s="39"/>
      <c r="C261" s="38"/>
      <c r="D261" s="192" t="s">
        <v>237</v>
      </c>
      <c r="E261" s="38"/>
      <c r="F261" s="197" t="s">
        <v>1534</v>
      </c>
      <c r="G261" s="38"/>
      <c r="H261" s="38"/>
      <c r="I261" s="194"/>
      <c r="J261" s="38"/>
      <c r="K261" s="38"/>
      <c r="L261" s="39"/>
      <c r="M261" s="195"/>
      <c r="N261" s="196"/>
      <c r="O261" s="77"/>
      <c r="P261" s="77"/>
      <c r="Q261" s="77"/>
      <c r="R261" s="77"/>
      <c r="S261" s="77"/>
      <c r="T261" s="78"/>
      <c r="U261" s="38"/>
      <c r="V261" s="38"/>
      <c r="W261" s="38"/>
      <c r="X261" s="38"/>
      <c r="Y261" s="38"/>
      <c r="Z261" s="38"/>
      <c r="AA261" s="38"/>
      <c r="AB261" s="38"/>
      <c r="AC261" s="38"/>
      <c r="AD261" s="38"/>
      <c r="AE261" s="38"/>
      <c r="AT261" s="19" t="s">
        <v>237</v>
      </c>
      <c r="AU261" s="19" t="s">
        <v>88</v>
      </c>
    </row>
    <row r="262" s="2" customFormat="1" ht="16.5" customHeight="1">
      <c r="A262" s="38"/>
      <c r="B262" s="179"/>
      <c r="C262" s="214" t="s">
        <v>981</v>
      </c>
      <c r="D262" s="214" t="s">
        <v>221</v>
      </c>
      <c r="E262" s="215" t="s">
        <v>1536</v>
      </c>
      <c r="F262" s="216" t="s">
        <v>1537</v>
      </c>
      <c r="G262" s="217" t="s">
        <v>233</v>
      </c>
      <c r="H262" s="218">
        <v>5.9100000000000001</v>
      </c>
      <c r="I262" s="219"/>
      <c r="J262" s="218">
        <f>ROUND(I262*H262,2)</f>
        <v>0</v>
      </c>
      <c r="K262" s="216" t="s">
        <v>234</v>
      </c>
      <c r="L262" s="220"/>
      <c r="M262" s="221" t="s">
        <v>1</v>
      </c>
      <c r="N262" s="222" t="s">
        <v>44</v>
      </c>
      <c r="O262" s="77"/>
      <c r="P262" s="188">
        <f>O262*H262</f>
        <v>0</v>
      </c>
      <c r="Q262" s="188">
        <v>0.20000000000000001</v>
      </c>
      <c r="R262" s="188">
        <f>Q262*H262</f>
        <v>1.1820000000000002</v>
      </c>
      <c r="S262" s="188">
        <v>0</v>
      </c>
      <c r="T262" s="189">
        <f>S262*H262</f>
        <v>0</v>
      </c>
      <c r="U262" s="38"/>
      <c r="V262" s="38"/>
      <c r="W262" s="38"/>
      <c r="X262" s="38"/>
      <c r="Y262" s="38"/>
      <c r="Z262" s="38"/>
      <c r="AA262" s="38"/>
      <c r="AB262" s="38"/>
      <c r="AC262" s="38"/>
      <c r="AD262" s="38"/>
      <c r="AE262" s="38"/>
      <c r="AR262" s="190" t="s">
        <v>225</v>
      </c>
      <c r="AT262" s="190" t="s">
        <v>221</v>
      </c>
      <c r="AU262" s="190" t="s">
        <v>88</v>
      </c>
      <c r="AY262" s="19" t="s">
        <v>205</v>
      </c>
      <c r="BE262" s="191">
        <f>IF(N262="základní",J262,0)</f>
        <v>0</v>
      </c>
      <c r="BF262" s="191">
        <f>IF(N262="snížená",J262,0)</f>
        <v>0</v>
      </c>
      <c r="BG262" s="191">
        <f>IF(N262="zákl. přenesená",J262,0)</f>
        <v>0</v>
      </c>
      <c r="BH262" s="191">
        <f>IF(N262="sníž. přenesená",J262,0)</f>
        <v>0</v>
      </c>
      <c r="BI262" s="191">
        <f>IF(N262="nulová",J262,0)</f>
        <v>0</v>
      </c>
      <c r="BJ262" s="19" t="s">
        <v>86</v>
      </c>
      <c r="BK262" s="191">
        <f>ROUND(I262*H262,2)</f>
        <v>0</v>
      </c>
      <c r="BL262" s="19" t="s">
        <v>212</v>
      </c>
      <c r="BM262" s="190" t="s">
        <v>1615</v>
      </c>
    </row>
    <row r="263" s="2" customFormat="1">
      <c r="A263" s="38"/>
      <c r="B263" s="39"/>
      <c r="C263" s="38"/>
      <c r="D263" s="192" t="s">
        <v>214</v>
      </c>
      <c r="E263" s="38"/>
      <c r="F263" s="193" t="s">
        <v>1537</v>
      </c>
      <c r="G263" s="38"/>
      <c r="H263" s="38"/>
      <c r="I263" s="194"/>
      <c r="J263" s="38"/>
      <c r="K263" s="38"/>
      <c r="L263" s="39"/>
      <c r="M263" s="195"/>
      <c r="N263" s="196"/>
      <c r="O263" s="77"/>
      <c r="P263" s="77"/>
      <c r="Q263" s="77"/>
      <c r="R263" s="77"/>
      <c r="S263" s="77"/>
      <c r="T263" s="78"/>
      <c r="U263" s="38"/>
      <c r="V263" s="38"/>
      <c r="W263" s="38"/>
      <c r="X263" s="38"/>
      <c r="Y263" s="38"/>
      <c r="Z263" s="38"/>
      <c r="AA263" s="38"/>
      <c r="AB263" s="38"/>
      <c r="AC263" s="38"/>
      <c r="AD263" s="38"/>
      <c r="AE263" s="38"/>
      <c r="AT263" s="19" t="s">
        <v>214</v>
      </c>
      <c r="AU263" s="19" t="s">
        <v>88</v>
      </c>
    </row>
    <row r="264" s="13" customFormat="1">
      <c r="A264" s="13"/>
      <c r="B264" s="198"/>
      <c r="C264" s="13"/>
      <c r="D264" s="192" t="s">
        <v>218</v>
      </c>
      <c r="E264" s="13"/>
      <c r="F264" s="200" t="s">
        <v>1616</v>
      </c>
      <c r="G264" s="13"/>
      <c r="H264" s="201">
        <v>5.9100000000000001</v>
      </c>
      <c r="I264" s="202"/>
      <c r="J264" s="13"/>
      <c r="K264" s="13"/>
      <c r="L264" s="198"/>
      <c r="M264" s="203"/>
      <c r="N264" s="204"/>
      <c r="O264" s="204"/>
      <c r="P264" s="204"/>
      <c r="Q264" s="204"/>
      <c r="R264" s="204"/>
      <c r="S264" s="204"/>
      <c r="T264" s="205"/>
      <c r="U264" s="13"/>
      <c r="V264" s="13"/>
      <c r="W264" s="13"/>
      <c r="X264" s="13"/>
      <c r="Y264" s="13"/>
      <c r="Z264" s="13"/>
      <c r="AA264" s="13"/>
      <c r="AB264" s="13"/>
      <c r="AC264" s="13"/>
      <c r="AD264" s="13"/>
      <c r="AE264" s="13"/>
      <c r="AT264" s="199" t="s">
        <v>218</v>
      </c>
      <c r="AU264" s="199" t="s">
        <v>88</v>
      </c>
      <c r="AV264" s="13" t="s">
        <v>88</v>
      </c>
      <c r="AW264" s="13" t="s">
        <v>3</v>
      </c>
      <c r="AX264" s="13" t="s">
        <v>86</v>
      </c>
      <c r="AY264" s="199" t="s">
        <v>205</v>
      </c>
    </row>
    <row r="265" s="2" customFormat="1" ht="16.5" customHeight="1">
      <c r="A265" s="38"/>
      <c r="B265" s="179"/>
      <c r="C265" s="180" t="s">
        <v>987</v>
      </c>
      <c r="D265" s="180" t="s">
        <v>207</v>
      </c>
      <c r="E265" s="181" t="s">
        <v>1540</v>
      </c>
      <c r="F265" s="182" t="s">
        <v>1541</v>
      </c>
      <c r="G265" s="183" t="s">
        <v>233</v>
      </c>
      <c r="H265" s="184">
        <v>1.03</v>
      </c>
      <c r="I265" s="185"/>
      <c r="J265" s="184">
        <f>ROUND(I265*H265,2)</f>
        <v>0</v>
      </c>
      <c r="K265" s="182" t="s">
        <v>234</v>
      </c>
      <c r="L265" s="39"/>
      <c r="M265" s="186" t="s">
        <v>1</v>
      </c>
      <c r="N265" s="187" t="s">
        <v>44</v>
      </c>
      <c r="O265" s="77"/>
      <c r="P265" s="188">
        <f>O265*H265</f>
        <v>0</v>
      </c>
      <c r="Q265" s="188">
        <v>0</v>
      </c>
      <c r="R265" s="188">
        <f>Q265*H265</f>
        <v>0</v>
      </c>
      <c r="S265" s="188">
        <v>0</v>
      </c>
      <c r="T265" s="189">
        <f>S265*H265</f>
        <v>0</v>
      </c>
      <c r="U265" s="38"/>
      <c r="V265" s="38"/>
      <c r="W265" s="38"/>
      <c r="X265" s="38"/>
      <c r="Y265" s="38"/>
      <c r="Z265" s="38"/>
      <c r="AA265" s="38"/>
      <c r="AB265" s="38"/>
      <c r="AC265" s="38"/>
      <c r="AD265" s="38"/>
      <c r="AE265" s="38"/>
      <c r="AR265" s="190" t="s">
        <v>212</v>
      </c>
      <c r="AT265" s="190" t="s">
        <v>207</v>
      </c>
      <c r="AU265" s="190" t="s">
        <v>88</v>
      </c>
      <c r="AY265" s="19" t="s">
        <v>205</v>
      </c>
      <c r="BE265" s="191">
        <f>IF(N265="základní",J265,0)</f>
        <v>0</v>
      </c>
      <c r="BF265" s="191">
        <f>IF(N265="snížená",J265,0)</f>
        <v>0</v>
      </c>
      <c r="BG265" s="191">
        <f>IF(N265="zákl. přenesená",J265,0)</f>
        <v>0</v>
      </c>
      <c r="BH265" s="191">
        <f>IF(N265="sníž. přenesená",J265,0)</f>
        <v>0</v>
      </c>
      <c r="BI265" s="191">
        <f>IF(N265="nulová",J265,0)</f>
        <v>0</v>
      </c>
      <c r="BJ265" s="19" t="s">
        <v>86</v>
      </c>
      <c r="BK265" s="191">
        <f>ROUND(I265*H265,2)</f>
        <v>0</v>
      </c>
      <c r="BL265" s="19" t="s">
        <v>212</v>
      </c>
      <c r="BM265" s="190" t="s">
        <v>1617</v>
      </c>
    </row>
    <row r="266" s="2" customFormat="1">
      <c r="A266" s="38"/>
      <c r="B266" s="39"/>
      <c r="C266" s="38"/>
      <c r="D266" s="192" t="s">
        <v>214</v>
      </c>
      <c r="E266" s="38"/>
      <c r="F266" s="193" t="s">
        <v>1543</v>
      </c>
      <c r="G266" s="38"/>
      <c r="H266" s="38"/>
      <c r="I266" s="194"/>
      <c r="J266" s="38"/>
      <c r="K266" s="38"/>
      <c r="L266" s="39"/>
      <c r="M266" s="195"/>
      <c r="N266" s="196"/>
      <c r="O266" s="77"/>
      <c r="P266" s="77"/>
      <c r="Q266" s="77"/>
      <c r="R266" s="77"/>
      <c r="S266" s="77"/>
      <c r="T266" s="78"/>
      <c r="U266" s="38"/>
      <c r="V266" s="38"/>
      <c r="W266" s="38"/>
      <c r="X266" s="38"/>
      <c r="Y266" s="38"/>
      <c r="Z266" s="38"/>
      <c r="AA266" s="38"/>
      <c r="AB266" s="38"/>
      <c r="AC266" s="38"/>
      <c r="AD266" s="38"/>
      <c r="AE266" s="38"/>
      <c r="AT266" s="19" t="s">
        <v>214</v>
      </c>
      <c r="AU266" s="19" t="s">
        <v>88</v>
      </c>
    </row>
    <row r="267" s="13" customFormat="1">
      <c r="A267" s="13"/>
      <c r="B267" s="198"/>
      <c r="C267" s="13"/>
      <c r="D267" s="192" t="s">
        <v>218</v>
      </c>
      <c r="E267" s="199" t="s">
        <v>1</v>
      </c>
      <c r="F267" s="200" t="s">
        <v>1618</v>
      </c>
      <c r="G267" s="13"/>
      <c r="H267" s="201">
        <v>1.03</v>
      </c>
      <c r="I267" s="202"/>
      <c r="J267" s="13"/>
      <c r="K267" s="13"/>
      <c r="L267" s="198"/>
      <c r="M267" s="203"/>
      <c r="N267" s="204"/>
      <c r="O267" s="204"/>
      <c r="P267" s="204"/>
      <c r="Q267" s="204"/>
      <c r="R267" s="204"/>
      <c r="S267" s="204"/>
      <c r="T267" s="205"/>
      <c r="U267" s="13"/>
      <c r="V267" s="13"/>
      <c r="W267" s="13"/>
      <c r="X267" s="13"/>
      <c r="Y267" s="13"/>
      <c r="Z267" s="13"/>
      <c r="AA267" s="13"/>
      <c r="AB267" s="13"/>
      <c r="AC267" s="13"/>
      <c r="AD267" s="13"/>
      <c r="AE267" s="13"/>
      <c r="AT267" s="199" t="s">
        <v>218</v>
      </c>
      <c r="AU267" s="199" t="s">
        <v>88</v>
      </c>
      <c r="AV267" s="13" t="s">
        <v>88</v>
      </c>
      <c r="AW267" s="13" t="s">
        <v>35</v>
      </c>
      <c r="AX267" s="13" t="s">
        <v>86</v>
      </c>
      <c r="AY267" s="199" t="s">
        <v>205</v>
      </c>
    </row>
    <row r="268" s="2" customFormat="1" ht="24.15" customHeight="1">
      <c r="A268" s="38"/>
      <c r="B268" s="179"/>
      <c r="C268" s="180" t="s">
        <v>994</v>
      </c>
      <c r="D268" s="180" t="s">
        <v>207</v>
      </c>
      <c r="E268" s="181" t="s">
        <v>1545</v>
      </c>
      <c r="F268" s="182" t="s">
        <v>1546</v>
      </c>
      <c r="G268" s="183" t="s">
        <v>224</v>
      </c>
      <c r="H268" s="184">
        <v>1.4099999999999999</v>
      </c>
      <c r="I268" s="185"/>
      <c r="J268" s="184">
        <f>ROUND(I268*H268,2)</f>
        <v>0</v>
      </c>
      <c r="K268" s="182" t="s">
        <v>234</v>
      </c>
      <c r="L268" s="39"/>
      <c r="M268" s="186" t="s">
        <v>1</v>
      </c>
      <c r="N268" s="187" t="s">
        <v>44</v>
      </c>
      <c r="O268" s="77"/>
      <c r="P268" s="188">
        <f>O268*H268</f>
        <v>0</v>
      </c>
      <c r="Q268" s="188">
        <v>0</v>
      </c>
      <c r="R268" s="188">
        <f>Q268*H268</f>
        <v>0</v>
      </c>
      <c r="S268" s="188">
        <v>0</v>
      </c>
      <c r="T268" s="189">
        <f>S268*H268</f>
        <v>0</v>
      </c>
      <c r="U268" s="38"/>
      <c r="V268" s="38"/>
      <c r="W268" s="38"/>
      <c r="X268" s="38"/>
      <c r="Y268" s="38"/>
      <c r="Z268" s="38"/>
      <c r="AA268" s="38"/>
      <c r="AB268" s="38"/>
      <c r="AC268" s="38"/>
      <c r="AD268" s="38"/>
      <c r="AE268" s="38"/>
      <c r="AR268" s="190" t="s">
        <v>212</v>
      </c>
      <c r="AT268" s="190" t="s">
        <v>207</v>
      </c>
      <c r="AU268" s="190" t="s">
        <v>88</v>
      </c>
      <c r="AY268" s="19" t="s">
        <v>205</v>
      </c>
      <c r="BE268" s="191">
        <f>IF(N268="základní",J268,0)</f>
        <v>0</v>
      </c>
      <c r="BF268" s="191">
        <f>IF(N268="snížená",J268,0)</f>
        <v>0</v>
      </c>
      <c r="BG268" s="191">
        <f>IF(N268="zákl. přenesená",J268,0)</f>
        <v>0</v>
      </c>
      <c r="BH268" s="191">
        <f>IF(N268="sníž. přenesená",J268,0)</f>
        <v>0</v>
      </c>
      <c r="BI268" s="191">
        <f>IF(N268="nulová",J268,0)</f>
        <v>0</v>
      </c>
      <c r="BJ268" s="19" t="s">
        <v>86</v>
      </c>
      <c r="BK268" s="191">
        <f>ROUND(I268*H268,2)</f>
        <v>0</v>
      </c>
      <c r="BL268" s="19" t="s">
        <v>212</v>
      </c>
      <c r="BM268" s="190" t="s">
        <v>1619</v>
      </c>
    </row>
    <row r="269" s="2" customFormat="1">
      <c r="A269" s="38"/>
      <c r="B269" s="39"/>
      <c r="C269" s="38"/>
      <c r="D269" s="192" t="s">
        <v>214</v>
      </c>
      <c r="E269" s="38"/>
      <c r="F269" s="193" t="s">
        <v>1548</v>
      </c>
      <c r="G269" s="38"/>
      <c r="H269" s="38"/>
      <c r="I269" s="194"/>
      <c r="J269" s="38"/>
      <c r="K269" s="38"/>
      <c r="L269" s="39"/>
      <c r="M269" s="243"/>
      <c r="N269" s="244"/>
      <c r="O269" s="240"/>
      <c r="P269" s="240"/>
      <c r="Q269" s="240"/>
      <c r="R269" s="240"/>
      <c r="S269" s="240"/>
      <c r="T269" s="245"/>
      <c r="U269" s="38"/>
      <c r="V269" s="38"/>
      <c r="W269" s="38"/>
      <c r="X269" s="38"/>
      <c r="Y269" s="38"/>
      <c r="Z269" s="38"/>
      <c r="AA269" s="38"/>
      <c r="AB269" s="38"/>
      <c r="AC269" s="38"/>
      <c r="AD269" s="38"/>
      <c r="AE269" s="38"/>
      <c r="AT269" s="19" t="s">
        <v>214</v>
      </c>
      <c r="AU269" s="19" t="s">
        <v>88</v>
      </c>
    </row>
    <row r="270" s="2" customFormat="1" ht="6.96" customHeight="1">
      <c r="A270" s="38"/>
      <c r="B270" s="60"/>
      <c r="C270" s="61"/>
      <c r="D270" s="61"/>
      <c r="E270" s="61"/>
      <c r="F270" s="61"/>
      <c r="G270" s="61"/>
      <c r="H270" s="61"/>
      <c r="I270" s="61"/>
      <c r="J270" s="61"/>
      <c r="K270" s="61"/>
      <c r="L270" s="39"/>
      <c r="M270" s="38"/>
      <c r="O270" s="38"/>
      <c r="P270" s="38"/>
      <c r="Q270" s="38"/>
      <c r="R270" s="38"/>
      <c r="S270" s="38"/>
      <c r="T270" s="38"/>
      <c r="U270" s="38"/>
      <c r="V270" s="38"/>
      <c r="W270" s="38"/>
      <c r="X270" s="38"/>
      <c r="Y270" s="38"/>
      <c r="Z270" s="38"/>
      <c r="AA270" s="38"/>
      <c r="AB270" s="38"/>
      <c r="AC270" s="38"/>
      <c r="AD270" s="38"/>
      <c r="AE270" s="38"/>
    </row>
  </sheetData>
  <autoFilter ref="C123:K269"/>
  <mergeCells count="12">
    <mergeCell ref="E7:H7"/>
    <mergeCell ref="E9:H9"/>
    <mergeCell ref="E11:H11"/>
    <mergeCell ref="E20:H20"/>
    <mergeCell ref="E29:H29"/>
    <mergeCell ref="E85:H85"/>
    <mergeCell ref="E87:H87"/>
    <mergeCell ref="E89:H89"/>
    <mergeCell ref="E112:H112"/>
    <mergeCell ref="E114:H114"/>
    <mergeCell ref="E116:H116"/>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21.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8" t="s">
        <v>5</v>
      </c>
      <c r="M2" s="1"/>
      <c r="N2" s="1"/>
      <c r="O2" s="1"/>
      <c r="P2" s="1"/>
      <c r="Q2" s="1"/>
      <c r="R2" s="1"/>
      <c r="S2" s="1"/>
      <c r="T2" s="1"/>
      <c r="U2" s="1"/>
      <c r="V2" s="1"/>
      <c r="AT2" s="19" t="s">
        <v>163</v>
      </c>
    </row>
    <row r="3" s="1" customFormat="1" ht="6.96" customHeight="1">
      <c r="B3" s="20"/>
      <c r="C3" s="21"/>
      <c r="D3" s="21"/>
      <c r="E3" s="21"/>
      <c r="F3" s="21"/>
      <c r="G3" s="21"/>
      <c r="H3" s="21"/>
      <c r="I3" s="21"/>
      <c r="J3" s="21"/>
      <c r="K3" s="21"/>
      <c r="L3" s="22"/>
      <c r="AT3" s="19" t="s">
        <v>88</v>
      </c>
    </row>
    <row r="4" s="1" customFormat="1" ht="24.96" customHeight="1">
      <c r="B4" s="22"/>
      <c r="D4" s="23" t="s">
        <v>170</v>
      </c>
      <c r="L4" s="22"/>
      <c r="M4" s="128" t="s">
        <v>10</v>
      </c>
      <c r="AT4" s="19" t="s">
        <v>3</v>
      </c>
    </row>
    <row r="5" s="1" customFormat="1" ht="6.96" customHeight="1">
      <c r="B5" s="22"/>
      <c r="L5" s="22"/>
    </row>
    <row r="6" s="1" customFormat="1" ht="12" customHeight="1">
      <c r="B6" s="22"/>
      <c r="D6" s="32" t="s">
        <v>15</v>
      </c>
      <c r="L6" s="22"/>
    </row>
    <row r="7" s="1" customFormat="1" ht="16.5" customHeight="1">
      <c r="B7" s="22"/>
      <c r="E7" s="129" t="str">
        <f>'Rekapitulace stavby'!K6</f>
        <v>SN Žireč</v>
      </c>
      <c r="F7" s="32"/>
      <c r="G7" s="32"/>
      <c r="H7" s="32"/>
      <c r="L7" s="22"/>
    </row>
    <row r="8" s="1" customFormat="1" ht="12" customHeight="1">
      <c r="B8" s="22"/>
      <c r="D8" s="32" t="s">
        <v>171</v>
      </c>
      <c r="L8" s="22"/>
    </row>
    <row r="9" s="2" customFormat="1" ht="16.5" customHeight="1">
      <c r="A9" s="38"/>
      <c r="B9" s="39"/>
      <c r="C9" s="38"/>
      <c r="D9" s="38"/>
      <c r="E9" s="129" t="s">
        <v>1395</v>
      </c>
      <c r="F9" s="38"/>
      <c r="G9" s="38"/>
      <c r="H9" s="38"/>
      <c r="I9" s="38"/>
      <c r="J9" s="38"/>
      <c r="K9" s="38"/>
      <c r="L9" s="55"/>
      <c r="S9" s="38"/>
      <c r="T9" s="38"/>
      <c r="U9" s="38"/>
      <c r="V9" s="38"/>
      <c r="W9" s="38"/>
      <c r="X9" s="38"/>
      <c r="Y9" s="38"/>
      <c r="Z9" s="38"/>
      <c r="AA9" s="38"/>
      <c r="AB9" s="38"/>
      <c r="AC9" s="38"/>
      <c r="AD9" s="38"/>
      <c r="AE9" s="38"/>
    </row>
    <row r="10" s="2" customFormat="1" ht="12" customHeight="1">
      <c r="A10" s="38"/>
      <c r="B10" s="39"/>
      <c r="C10" s="38"/>
      <c r="D10" s="32" t="s">
        <v>173</v>
      </c>
      <c r="E10" s="38"/>
      <c r="F10" s="38"/>
      <c r="G10" s="38"/>
      <c r="H10" s="38"/>
      <c r="I10" s="38"/>
      <c r="J10" s="38"/>
      <c r="K10" s="38"/>
      <c r="L10" s="55"/>
      <c r="S10" s="38"/>
      <c r="T10" s="38"/>
      <c r="U10" s="38"/>
      <c r="V10" s="38"/>
      <c r="W10" s="38"/>
      <c r="X10" s="38"/>
      <c r="Y10" s="38"/>
      <c r="Z10" s="38"/>
      <c r="AA10" s="38"/>
      <c r="AB10" s="38"/>
      <c r="AC10" s="38"/>
      <c r="AD10" s="38"/>
      <c r="AE10" s="38"/>
    </row>
    <row r="11" s="2" customFormat="1" ht="30" customHeight="1">
      <c r="A11" s="38"/>
      <c r="B11" s="39"/>
      <c r="C11" s="38"/>
      <c r="D11" s="38"/>
      <c r="E11" s="67" t="s">
        <v>1620</v>
      </c>
      <c r="F11" s="38"/>
      <c r="G11" s="38"/>
      <c r="H11" s="38"/>
      <c r="I11" s="38"/>
      <c r="J11" s="38"/>
      <c r="K11" s="38"/>
      <c r="L11" s="55"/>
      <c r="S11" s="38"/>
      <c r="T11" s="38"/>
      <c r="U11" s="38"/>
      <c r="V11" s="38"/>
      <c r="W11" s="38"/>
      <c r="X11" s="38"/>
      <c r="Y11" s="38"/>
      <c r="Z11" s="38"/>
      <c r="AA11" s="38"/>
      <c r="AB11" s="38"/>
      <c r="AC11" s="38"/>
      <c r="AD11" s="38"/>
      <c r="AE11" s="38"/>
    </row>
    <row r="12" s="2" customFormat="1">
      <c r="A12" s="38"/>
      <c r="B12" s="39"/>
      <c r="C12" s="38"/>
      <c r="D12" s="38"/>
      <c r="E12" s="38"/>
      <c r="F12" s="38"/>
      <c r="G12" s="38"/>
      <c r="H12" s="38"/>
      <c r="I12" s="38"/>
      <c r="J12" s="38"/>
      <c r="K12" s="38"/>
      <c r="L12" s="55"/>
      <c r="S12" s="38"/>
      <c r="T12" s="38"/>
      <c r="U12" s="38"/>
      <c r="V12" s="38"/>
      <c r="W12" s="38"/>
      <c r="X12" s="38"/>
      <c r="Y12" s="38"/>
      <c r="Z12" s="38"/>
      <c r="AA12" s="38"/>
      <c r="AB12" s="38"/>
      <c r="AC12" s="38"/>
      <c r="AD12" s="38"/>
      <c r="AE12" s="38"/>
    </row>
    <row r="13" s="2" customFormat="1" ht="12" customHeight="1">
      <c r="A13" s="38"/>
      <c r="B13" s="39"/>
      <c r="C13" s="38"/>
      <c r="D13" s="32" t="s">
        <v>17</v>
      </c>
      <c r="E13" s="38"/>
      <c r="F13" s="27" t="s">
        <v>1</v>
      </c>
      <c r="G13" s="38"/>
      <c r="H13" s="38"/>
      <c r="I13" s="32" t="s">
        <v>18</v>
      </c>
      <c r="J13" s="27" t="s">
        <v>1</v>
      </c>
      <c r="K13" s="38"/>
      <c r="L13" s="55"/>
      <c r="S13" s="38"/>
      <c r="T13" s="38"/>
      <c r="U13" s="38"/>
      <c r="V13" s="38"/>
      <c r="W13" s="38"/>
      <c r="X13" s="38"/>
      <c r="Y13" s="38"/>
      <c r="Z13" s="38"/>
      <c r="AA13" s="38"/>
      <c r="AB13" s="38"/>
      <c r="AC13" s="38"/>
      <c r="AD13" s="38"/>
      <c r="AE13" s="38"/>
    </row>
    <row r="14" s="2" customFormat="1" ht="12" customHeight="1">
      <c r="A14" s="38"/>
      <c r="B14" s="39"/>
      <c r="C14" s="38"/>
      <c r="D14" s="32" t="s">
        <v>19</v>
      </c>
      <c r="E14" s="38"/>
      <c r="F14" s="27" t="s">
        <v>20</v>
      </c>
      <c r="G14" s="38"/>
      <c r="H14" s="38"/>
      <c r="I14" s="32" t="s">
        <v>21</v>
      </c>
      <c r="J14" s="69" t="str">
        <f>'Rekapitulace stavby'!AN8</f>
        <v>17. 12. 2018</v>
      </c>
      <c r="K14" s="38"/>
      <c r="L14" s="55"/>
      <c r="S14" s="38"/>
      <c r="T14" s="38"/>
      <c r="U14" s="38"/>
      <c r="V14" s="38"/>
      <c r="W14" s="38"/>
      <c r="X14" s="38"/>
      <c r="Y14" s="38"/>
      <c r="Z14" s="38"/>
      <c r="AA14" s="38"/>
      <c r="AB14" s="38"/>
      <c r="AC14" s="38"/>
      <c r="AD14" s="38"/>
      <c r="AE14" s="38"/>
    </row>
    <row r="15" s="2" customFormat="1" ht="10.8" customHeight="1">
      <c r="A15" s="38"/>
      <c r="B15" s="39"/>
      <c r="C15" s="38"/>
      <c r="D15" s="38"/>
      <c r="E15" s="38"/>
      <c r="F15" s="38"/>
      <c r="G15" s="38"/>
      <c r="H15" s="38"/>
      <c r="I15" s="38"/>
      <c r="J15" s="38"/>
      <c r="K15" s="38"/>
      <c r="L15" s="55"/>
      <c r="S15" s="38"/>
      <c r="T15" s="38"/>
      <c r="U15" s="38"/>
      <c r="V15" s="38"/>
      <c r="W15" s="38"/>
      <c r="X15" s="38"/>
      <c r="Y15" s="38"/>
      <c r="Z15" s="38"/>
      <c r="AA15" s="38"/>
      <c r="AB15" s="38"/>
      <c r="AC15" s="38"/>
      <c r="AD15" s="38"/>
      <c r="AE15" s="38"/>
    </row>
    <row r="16" s="2" customFormat="1" ht="12" customHeight="1">
      <c r="A16" s="38"/>
      <c r="B16" s="39"/>
      <c r="C16" s="38"/>
      <c r="D16" s="32" t="s">
        <v>23</v>
      </c>
      <c r="E16" s="38"/>
      <c r="F16" s="38"/>
      <c r="G16" s="38"/>
      <c r="H16" s="38"/>
      <c r="I16" s="32" t="s">
        <v>24</v>
      </c>
      <c r="J16" s="27" t="s">
        <v>25</v>
      </c>
      <c r="K16" s="38"/>
      <c r="L16" s="55"/>
      <c r="S16" s="38"/>
      <c r="T16" s="38"/>
      <c r="U16" s="38"/>
      <c r="V16" s="38"/>
      <c r="W16" s="38"/>
      <c r="X16" s="38"/>
      <c r="Y16" s="38"/>
      <c r="Z16" s="38"/>
      <c r="AA16" s="38"/>
      <c r="AB16" s="38"/>
      <c r="AC16" s="38"/>
      <c r="AD16" s="38"/>
      <c r="AE16" s="38"/>
    </row>
    <row r="17" s="2" customFormat="1" ht="18" customHeight="1">
      <c r="A17" s="38"/>
      <c r="B17" s="39"/>
      <c r="C17" s="38"/>
      <c r="D17" s="38"/>
      <c r="E17" s="27" t="s">
        <v>26</v>
      </c>
      <c r="F17" s="38"/>
      <c r="G17" s="38"/>
      <c r="H17" s="38"/>
      <c r="I17" s="32" t="s">
        <v>27</v>
      </c>
      <c r="J17" s="27" t="s">
        <v>28</v>
      </c>
      <c r="K17" s="38"/>
      <c r="L17" s="55"/>
      <c r="S17" s="38"/>
      <c r="T17" s="38"/>
      <c r="U17" s="38"/>
      <c r="V17" s="38"/>
      <c r="W17" s="38"/>
      <c r="X17" s="38"/>
      <c r="Y17" s="38"/>
      <c r="Z17" s="38"/>
      <c r="AA17" s="38"/>
      <c r="AB17" s="38"/>
      <c r="AC17" s="38"/>
      <c r="AD17" s="38"/>
      <c r="AE17" s="38"/>
    </row>
    <row r="18" s="2" customFormat="1" ht="6.96" customHeight="1">
      <c r="A18" s="38"/>
      <c r="B18" s="39"/>
      <c r="C18" s="38"/>
      <c r="D18" s="38"/>
      <c r="E18" s="38"/>
      <c r="F18" s="38"/>
      <c r="G18" s="38"/>
      <c r="H18" s="38"/>
      <c r="I18" s="38"/>
      <c r="J18" s="38"/>
      <c r="K18" s="38"/>
      <c r="L18" s="55"/>
      <c r="S18" s="38"/>
      <c r="T18" s="38"/>
      <c r="U18" s="38"/>
      <c r="V18" s="38"/>
      <c r="W18" s="38"/>
      <c r="X18" s="38"/>
      <c r="Y18" s="38"/>
      <c r="Z18" s="38"/>
      <c r="AA18" s="38"/>
      <c r="AB18" s="38"/>
      <c r="AC18" s="38"/>
      <c r="AD18" s="38"/>
      <c r="AE18" s="38"/>
    </row>
    <row r="19" s="2" customFormat="1" ht="12" customHeight="1">
      <c r="A19" s="38"/>
      <c r="B19" s="39"/>
      <c r="C19" s="38"/>
      <c r="D19" s="32" t="s">
        <v>29</v>
      </c>
      <c r="E19" s="38"/>
      <c r="F19" s="38"/>
      <c r="G19" s="38"/>
      <c r="H19" s="38"/>
      <c r="I19" s="32" t="s">
        <v>24</v>
      </c>
      <c r="J19" s="33" t="str">
        <f>'Rekapitulace stavby'!AN13</f>
        <v>Vyplň údaj</v>
      </c>
      <c r="K19" s="38"/>
      <c r="L19" s="55"/>
      <c r="S19" s="38"/>
      <c r="T19" s="38"/>
      <c r="U19" s="38"/>
      <c r="V19" s="38"/>
      <c r="W19" s="38"/>
      <c r="X19" s="38"/>
      <c r="Y19" s="38"/>
      <c r="Z19" s="38"/>
      <c r="AA19" s="38"/>
      <c r="AB19" s="38"/>
      <c r="AC19" s="38"/>
      <c r="AD19" s="38"/>
      <c r="AE19" s="38"/>
    </row>
    <row r="20" s="2" customFormat="1" ht="18" customHeight="1">
      <c r="A20" s="38"/>
      <c r="B20" s="39"/>
      <c r="C20" s="38"/>
      <c r="D20" s="38"/>
      <c r="E20" s="33" t="str">
        <f>'Rekapitulace stavby'!E14</f>
        <v>Vyplň údaj</v>
      </c>
      <c r="F20" s="27"/>
      <c r="G20" s="27"/>
      <c r="H20" s="27"/>
      <c r="I20" s="32" t="s">
        <v>27</v>
      </c>
      <c r="J20" s="33" t="str">
        <f>'Rekapitulace stavby'!AN14</f>
        <v>Vyplň údaj</v>
      </c>
      <c r="K20" s="38"/>
      <c r="L20" s="55"/>
      <c r="S20" s="38"/>
      <c r="T20" s="38"/>
      <c r="U20" s="38"/>
      <c r="V20" s="38"/>
      <c r="W20" s="38"/>
      <c r="X20" s="38"/>
      <c r="Y20" s="38"/>
      <c r="Z20" s="38"/>
      <c r="AA20" s="38"/>
      <c r="AB20" s="38"/>
      <c r="AC20" s="38"/>
      <c r="AD20" s="38"/>
      <c r="AE20" s="38"/>
    </row>
    <row r="21" s="2" customFormat="1" ht="6.96" customHeight="1">
      <c r="A21" s="38"/>
      <c r="B21" s="39"/>
      <c r="C21" s="38"/>
      <c r="D21" s="38"/>
      <c r="E21" s="38"/>
      <c r="F21" s="38"/>
      <c r="G21" s="38"/>
      <c r="H21" s="38"/>
      <c r="I21" s="38"/>
      <c r="J21" s="38"/>
      <c r="K21" s="38"/>
      <c r="L21" s="55"/>
      <c r="S21" s="38"/>
      <c r="T21" s="38"/>
      <c r="U21" s="38"/>
      <c r="V21" s="38"/>
      <c r="W21" s="38"/>
      <c r="X21" s="38"/>
      <c r="Y21" s="38"/>
      <c r="Z21" s="38"/>
      <c r="AA21" s="38"/>
      <c r="AB21" s="38"/>
      <c r="AC21" s="38"/>
      <c r="AD21" s="38"/>
      <c r="AE21" s="38"/>
    </row>
    <row r="22" s="2" customFormat="1" ht="12" customHeight="1">
      <c r="A22" s="38"/>
      <c r="B22" s="39"/>
      <c r="C22" s="38"/>
      <c r="D22" s="32" t="s">
        <v>31</v>
      </c>
      <c r="E22" s="38"/>
      <c r="F22" s="38"/>
      <c r="G22" s="38"/>
      <c r="H22" s="38"/>
      <c r="I22" s="32" t="s">
        <v>24</v>
      </c>
      <c r="J22" s="27" t="s">
        <v>32</v>
      </c>
      <c r="K22" s="38"/>
      <c r="L22" s="55"/>
      <c r="S22" s="38"/>
      <c r="T22" s="38"/>
      <c r="U22" s="38"/>
      <c r="V22" s="38"/>
      <c r="W22" s="38"/>
      <c r="X22" s="38"/>
      <c r="Y22" s="38"/>
      <c r="Z22" s="38"/>
      <c r="AA22" s="38"/>
      <c r="AB22" s="38"/>
      <c r="AC22" s="38"/>
      <c r="AD22" s="38"/>
      <c r="AE22" s="38"/>
    </row>
    <row r="23" s="2" customFormat="1" ht="18" customHeight="1">
      <c r="A23" s="38"/>
      <c r="B23" s="39"/>
      <c r="C23" s="38"/>
      <c r="D23" s="38"/>
      <c r="E23" s="27" t="s">
        <v>33</v>
      </c>
      <c r="F23" s="38"/>
      <c r="G23" s="38"/>
      <c r="H23" s="38"/>
      <c r="I23" s="32" t="s">
        <v>27</v>
      </c>
      <c r="J23" s="27" t="s">
        <v>34</v>
      </c>
      <c r="K23" s="38"/>
      <c r="L23" s="55"/>
      <c r="S23" s="38"/>
      <c r="T23" s="38"/>
      <c r="U23" s="38"/>
      <c r="V23" s="38"/>
      <c r="W23" s="38"/>
      <c r="X23" s="38"/>
      <c r="Y23" s="38"/>
      <c r="Z23" s="38"/>
      <c r="AA23" s="38"/>
      <c r="AB23" s="38"/>
      <c r="AC23" s="38"/>
      <c r="AD23" s="38"/>
      <c r="AE23" s="38"/>
    </row>
    <row r="24" s="2" customFormat="1" ht="6.96" customHeight="1">
      <c r="A24" s="38"/>
      <c r="B24" s="39"/>
      <c r="C24" s="38"/>
      <c r="D24" s="38"/>
      <c r="E24" s="38"/>
      <c r="F24" s="38"/>
      <c r="G24" s="38"/>
      <c r="H24" s="38"/>
      <c r="I24" s="38"/>
      <c r="J24" s="38"/>
      <c r="K24" s="38"/>
      <c r="L24" s="55"/>
      <c r="S24" s="38"/>
      <c r="T24" s="38"/>
      <c r="U24" s="38"/>
      <c r="V24" s="38"/>
      <c r="W24" s="38"/>
      <c r="X24" s="38"/>
      <c r="Y24" s="38"/>
      <c r="Z24" s="38"/>
      <c r="AA24" s="38"/>
      <c r="AB24" s="38"/>
      <c r="AC24" s="38"/>
      <c r="AD24" s="38"/>
      <c r="AE24" s="38"/>
    </row>
    <row r="25" s="2" customFormat="1" ht="12" customHeight="1">
      <c r="A25" s="38"/>
      <c r="B25" s="39"/>
      <c r="C25" s="38"/>
      <c r="D25" s="32" t="s">
        <v>36</v>
      </c>
      <c r="E25" s="38"/>
      <c r="F25" s="38"/>
      <c r="G25" s="38"/>
      <c r="H25" s="38"/>
      <c r="I25" s="32" t="s">
        <v>24</v>
      </c>
      <c r="J25" s="27" t="str">
        <f>IF('Rekapitulace stavby'!AN19="","",'Rekapitulace stavby'!AN19)</f>
        <v/>
      </c>
      <c r="K25" s="38"/>
      <c r="L25" s="55"/>
      <c r="S25" s="38"/>
      <c r="T25" s="38"/>
      <c r="U25" s="38"/>
      <c r="V25" s="38"/>
      <c r="W25" s="38"/>
      <c r="X25" s="38"/>
      <c r="Y25" s="38"/>
      <c r="Z25" s="38"/>
      <c r="AA25" s="38"/>
      <c r="AB25" s="38"/>
      <c r="AC25" s="38"/>
      <c r="AD25" s="38"/>
      <c r="AE25" s="38"/>
    </row>
    <row r="26" s="2" customFormat="1" ht="18" customHeight="1">
      <c r="A26" s="38"/>
      <c r="B26" s="39"/>
      <c r="C26" s="38"/>
      <c r="D26" s="38"/>
      <c r="E26" s="27" t="str">
        <f>IF('Rekapitulace stavby'!E20="","",'Rekapitulace stavby'!E20)</f>
        <v xml:space="preserve"> </v>
      </c>
      <c r="F26" s="38"/>
      <c r="G26" s="38"/>
      <c r="H26" s="38"/>
      <c r="I26" s="32" t="s">
        <v>27</v>
      </c>
      <c r="J26" s="27" t="str">
        <f>IF('Rekapitulace stavby'!AN20="","",'Rekapitulace stavby'!AN20)</f>
        <v/>
      </c>
      <c r="K26" s="38"/>
      <c r="L26" s="55"/>
      <c r="S26" s="38"/>
      <c r="T26" s="38"/>
      <c r="U26" s="38"/>
      <c r="V26" s="38"/>
      <c r="W26" s="38"/>
      <c r="X26" s="38"/>
      <c r="Y26" s="38"/>
      <c r="Z26" s="38"/>
      <c r="AA26" s="38"/>
      <c r="AB26" s="38"/>
      <c r="AC26" s="38"/>
      <c r="AD26" s="38"/>
      <c r="AE26" s="38"/>
    </row>
    <row r="27" s="2" customFormat="1" ht="6.96" customHeight="1">
      <c r="A27" s="38"/>
      <c r="B27" s="39"/>
      <c r="C27" s="38"/>
      <c r="D27" s="38"/>
      <c r="E27" s="38"/>
      <c r="F27" s="38"/>
      <c r="G27" s="38"/>
      <c r="H27" s="38"/>
      <c r="I27" s="38"/>
      <c r="J27" s="38"/>
      <c r="K27" s="38"/>
      <c r="L27" s="55"/>
      <c r="S27" s="38"/>
      <c r="T27" s="38"/>
      <c r="U27" s="38"/>
      <c r="V27" s="38"/>
      <c r="W27" s="38"/>
      <c r="X27" s="38"/>
      <c r="Y27" s="38"/>
      <c r="Z27" s="38"/>
      <c r="AA27" s="38"/>
      <c r="AB27" s="38"/>
      <c r="AC27" s="38"/>
      <c r="AD27" s="38"/>
      <c r="AE27" s="38"/>
    </row>
    <row r="28" s="2" customFormat="1" ht="12" customHeight="1">
      <c r="A28" s="38"/>
      <c r="B28" s="39"/>
      <c r="C28" s="38"/>
      <c r="D28" s="32" t="s">
        <v>37</v>
      </c>
      <c r="E28" s="38"/>
      <c r="F28" s="38"/>
      <c r="G28" s="38"/>
      <c r="H28" s="38"/>
      <c r="I28" s="38"/>
      <c r="J28" s="38"/>
      <c r="K28" s="38"/>
      <c r="L28" s="55"/>
      <c r="S28" s="38"/>
      <c r="T28" s="38"/>
      <c r="U28" s="38"/>
      <c r="V28" s="38"/>
      <c r="W28" s="38"/>
      <c r="X28" s="38"/>
      <c r="Y28" s="38"/>
      <c r="Z28" s="38"/>
      <c r="AA28" s="38"/>
      <c r="AB28" s="38"/>
      <c r="AC28" s="38"/>
      <c r="AD28" s="38"/>
      <c r="AE28" s="38"/>
    </row>
    <row r="29" s="8" customFormat="1" ht="16.5" customHeight="1">
      <c r="A29" s="130"/>
      <c r="B29" s="131"/>
      <c r="C29" s="130"/>
      <c r="D29" s="130"/>
      <c r="E29" s="36" t="s">
        <v>1</v>
      </c>
      <c r="F29" s="36"/>
      <c r="G29" s="36"/>
      <c r="H29" s="36"/>
      <c r="I29" s="130"/>
      <c r="J29" s="130"/>
      <c r="K29" s="130"/>
      <c r="L29" s="132"/>
      <c r="S29" s="130"/>
      <c r="T29" s="130"/>
      <c r="U29" s="130"/>
      <c r="V29" s="130"/>
      <c r="W29" s="130"/>
      <c r="X29" s="130"/>
      <c r="Y29" s="130"/>
      <c r="Z29" s="130"/>
      <c r="AA29" s="130"/>
      <c r="AB29" s="130"/>
      <c r="AC29" s="130"/>
      <c r="AD29" s="130"/>
      <c r="AE29" s="130"/>
    </row>
    <row r="30" s="2" customFormat="1" ht="6.96" customHeight="1">
      <c r="A30" s="38"/>
      <c r="B30" s="39"/>
      <c r="C30" s="38"/>
      <c r="D30" s="38"/>
      <c r="E30" s="38"/>
      <c r="F30" s="38"/>
      <c r="G30" s="38"/>
      <c r="H30" s="38"/>
      <c r="I30" s="38"/>
      <c r="J30" s="38"/>
      <c r="K30" s="38"/>
      <c r="L30" s="55"/>
      <c r="S30" s="38"/>
      <c r="T30" s="38"/>
      <c r="U30" s="38"/>
      <c r="V30" s="38"/>
      <c r="W30" s="38"/>
      <c r="X30" s="38"/>
      <c r="Y30" s="38"/>
      <c r="Z30" s="38"/>
      <c r="AA30" s="38"/>
      <c r="AB30" s="38"/>
      <c r="AC30" s="38"/>
      <c r="AD30" s="38"/>
      <c r="AE30" s="38"/>
    </row>
    <row r="31" s="2" customFormat="1" ht="6.96" customHeight="1">
      <c r="A31" s="38"/>
      <c r="B31" s="39"/>
      <c r="C31" s="38"/>
      <c r="D31" s="90"/>
      <c r="E31" s="90"/>
      <c r="F31" s="90"/>
      <c r="G31" s="90"/>
      <c r="H31" s="90"/>
      <c r="I31" s="90"/>
      <c r="J31" s="90"/>
      <c r="K31" s="90"/>
      <c r="L31" s="55"/>
      <c r="S31" s="38"/>
      <c r="T31" s="38"/>
      <c r="U31" s="38"/>
      <c r="V31" s="38"/>
      <c r="W31" s="38"/>
      <c r="X31" s="38"/>
      <c r="Y31" s="38"/>
      <c r="Z31" s="38"/>
      <c r="AA31" s="38"/>
      <c r="AB31" s="38"/>
      <c r="AC31" s="38"/>
      <c r="AD31" s="38"/>
      <c r="AE31" s="38"/>
    </row>
    <row r="32" s="2" customFormat="1" ht="25.44" customHeight="1">
      <c r="A32" s="38"/>
      <c r="B32" s="39"/>
      <c r="C32" s="38"/>
      <c r="D32" s="133" t="s">
        <v>39</v>
      </c>
      <c r="E32" s="38"/>
      <c r="F32" s="38"/>
      <c r="G32" s="38"/>
      <c r="H32" s="38"/>
      <c r="I32" s="38"/>
      <c r="J32" s="96">
        <f>ROUND(J123, 2)</f>
        <v>0</v>
      </c>
      <c r="K32" s="38"/>
      <c r="L32" s="55"/>
      <c r="S32" s="38"/>
      <c r="T32" s="38"/>
      <c r="U32" s="38"/>
      <c r="V32" s="38"/>
      <c r="W32" s="38"/>
      <c r="X32" s="38"/>
      <c r="Y32" s="38"/>
      <c r="Z32" s="38"/>
      <c r="AA32" s="38"/>
      <c r="AB32" s="38"/>
      <c r="AC32" s="38"/>
      <c r="AD32" s="38"/>
      <c r="AE32" s="38"/>
    </row>
    <row r="33" s="2" customFormat="1" ht="6.96" customHeight="1">
      <c r="A33" s="38"/>
      <c r="B33" s="39"/>
      <c r="C33" s="38"/>
      <c r="D33" s="90"/>
      <c r="E33" s="90"/>
      <c r="F33" s="90"/>
      <c r="G33" s="90"/>
      <c r="H33" s="90"/>
      <c r="I33" s="90"/>
      <c r="J33" s="90"/>
      <c r="K33" s="90"/>
      <c r="L33" s="55"/>
      <c r="S33" s="38"/>
      <c r="T33" s="38"/>
      <c r="U33" s="38"/>
      <c r="V33" s="38"/>
      <c r="W33" s="38"/>
      <c r="X33" s="38"/>
      <c r="Y33" s="38"/>
      <c r="Z33" s="38"/>
      <c r="AA33" s="38"/>
      <c r="AB33" s="38"/>
      <c r="AC33" s="38"/>
      <c r="AD33" s="38"/>
      <c r="AE33" s="38"/>
    </row>
    <row r="34" s="2" customFormat="1" ht="14.4" customHeight="1">
      <c r="A34" s="38"/>
      <c r="B34" s="39"/>
      <c r="C34" s="38"/>
      <c r="D34" s="38"/>
      <c r="E34" s="38"/>
      <c r="F34" s="43" t="s">
        <v>41</v>
      </c>
      <c r="G34" s="38"/>
      <c r="H34" s="38"/>
      <c r="I34" s="43" t="s">
        <v>40</v>
      </c>
      <c r="J34" s="43" t="s">
        <v>42</v>
      </c>
      <c r="K34" s="38"/>
      <c r="L34" s="55"/>
      <c r="S34" s="38"/>
      <c r="T34" s="38"/>
      <c r="U34" s="38"/>
      <c r="V34" s="38"/>
      <c r="W34" s="38"/>
      <c r="X34" s="38"/>
      <c r="Y34" s="38"/>
      <c r="Z34" s="38"/>
      <c r="AA34" s="38"/>
      <c r="AB34" s="38"/>
      <c r="AC34" s="38"/>
      <c r="AD34" s="38"/>
      <c r="AE34" s="38"/>
    </row>
    <row r="35" s="2" customFormat="1" ht="14.4" customHeight="1">
      <c r="A35" s="38"/>
      <c r="B35" s="39"/>
      <c r="C35" s="38"/>
      <c r="D35" s="134" t="s">
        <v>43</v>
      </c>
      <c r="E35" s="32" t="s">
        <v>44</v>
      </c>
      <c r="F35" s="135">
        <f>ROUND((SUM(BE123:BE212)),  2)</f>
        <v>0</v>
      </c>
      <c r="G35" s="38"/>
      <c r="H35" s="38"/>
      <c r="I35" s="136">
        <v>0.20999999999999999</v>
      </c>
      <c r="J35" s="135">
        <f>ROUND(((SUM(BE123:BE212))*I35),  2)</f>
        <v>0</v>
      </c>
      <c r="K35" s="38"/>
      <c r="L35" s="55"/>
      <c r="S35" s="38"/>
      <c r="T35" s="38"/>
      <c r="U35" s="38"/>
      <c r="V35" s="38"/>
      <c r="W35" s="38"/>
      <c r="X35" s="38"/>
      <c r="Y35" s="38"/>
      <c r="Z35" s="38"/>
      <c r="AA35" s="38"/>
      <c r="AB35" s="38"/>
      <c r="AC35" s="38"/>
      <c r="AD35" s="38"/>
      <c r="AE35" s="38"/>
    </row>
    <row r="36" s="2" customFormat="1" ht="14.4" customHeight="1">
      <c r="A36" s="38"/>
      <c r="B36" s="39"/>
      <c r="C36" s="38"/>
      <c r="D36" s="38"/>
      <c r="E36" s="32" t="s">
        <v>45</v>
      </c>
      <c r="F36" s="135">
        <f>ROUND((SUM(BF123:BF212)),  2)</f>
        <v>0</v>
      </c>
      <c r="G36" s="38"/>
      <c r="H36" s="38"/>
      <c r="I36" s="136">
        <v>0.14999999999999999</v>
      </c>
      <c r="J36" s="135">
        <f>ROUND(((SUM(BF123:BF212))*I36),  2)</f>
        <v>0</v>
      </c>
      <c r="K36" s="38"/>
      <c r="L36" s="55"/>
      <c r="S36" s="38"/>
      <c r="T36" s="38"/>
      <c r="U36" s="38"/>
      <c r="V36" s="38"/>
      <c r="W36" s="38"/>
      <c r="X36" s="38"/>
      <c r="Y36" s="38"/>
      <c r="Z36" s="38"/>
      <c r="AA36" s="38"/>
      <c r="AB36" s="38"/>
      <c r="AC36" s="38"/>
      <c r="AD36" s="38"/>
      <c r="AE36" s="38"/>
    </row>
    <row r="37" hidden="1" s="2" customFormat="1" ht="14.4" customHeight="1">
      <c r="A37" s="38"/>
      <c r="B37" s="39"/>
      <c r="C37" s="38"/>
      <c r="D37" s="38"/>
      <c r="E37" s="32" t="s">
        <v>46</v>
      </c>
      <c r="F37" s="135">
        <f>ROUND((SUM(BG123:BG212)),  2)</f>
        <v>0</v>
      </c>
      <c r="G37" s="38"/>
      <c r="H37" s="38"/>
      <c r="I37" s="136">
        <v>0.20999999999999999</v>
      </c>
      <c r="J37" s="135">
        <f>0</f>
        <v>0</v>
      </c>
      <c r="K37" s="38"/>
      <c r="L37" s="55"/>
      <c r="S37" s="38"/>
      <c r="T37" s="38"/>
      <c r="U37" s="38"/>
      <c r="V37" s="38"/>
      <c r="W37" s="38"/>
      <c r="X37" s="38"/>
      <c r="Y37" s="38"/>
      <c r="Z37" s="38"/>
      <c r="AA37" s="38"/>
      <c r="AB37" s="38"/>
      <c r="AC37" s="38"/>
      <c r="AD37" s="38"/>
      <c r="AE37" s="38"/>
    </row>
    <row r="38" hidden="1" s="2" customFormat="1" ht="14.4" customHeight="1">
      <c r="A38" s="38"/>
      <c r="B38" s="39"/>
      <c r="C38" s="38"/>
      <c r="D38" s="38"/>
      <c r="E38" s="32" t="s">
        <v>47</v>
      </c>
      <c r="F38" s="135">
        <f>ROUND((SUM(BH123:BH212)),  2)</f>
        <v>0</v>
      </c>
      <c r="G38" s="38"/>
      <c r="H38" s="38"/>
      <c r="I38" s="136">
        <v>0.14999999999999999</v>
      </c>
      <c r="J38" s="135">
        <f>0</f>
        <v>0</v>
      </c>
      <c r="K38" s="38"/>
      <c r="L38" s="55"/>
      <c r="S38" s="38"/>
      <c r="T38" s="38"/>
      <c r="U38" s="38"/>
      <c r="V38" s="38"/>
      <c r="W38" s="38"/>
      <c r="X38" s="38"/>
      <c r="Y38" s="38"/>
      <c r="Z38" s="38"/>
      <c r="AA38" s="38"/>
      <c r="AB38" s="38"/>
      <c r="AC38" s="38"/>
      <c r="AD38" s="38"/>
      <c r="AE38" s="38"/>
    </row>
    <row r="39" hidden="1" s="2" customFormat="1" ht="14.4" customHeight="1">
      <c r="A39" s="38"/>
      <c r="B39" s="39"/>
      <c r="C39" s="38"/>
      <c r="D39" s="38"/>
      <c r="E39" s="32" t="s">
        <v>48</v>
      </c>
      <c r="F39" s="135">
        <f>ROUND((SUM(BI123:BI212)),  2)</f>
        <v>0</v>
      </c>
      <c r="G39" s="38"/>
      <c r="H39" s="38"/>
      <c r="I39" s="136">
        <v>0</v>
      </c>
      <c r="J39" s="135">
        <f>0</f>
        <v>0</v>
      </c>
      <c r="K39" s="38"/>
      <c r="L39" s="55"/>
      <c r="S39" s="38"/>
      <c r="T39" s="38"/>
      <c r="U39" s="38"/>
      <c r="V39" s="38"/>
      <c r="W39" s="38"/>
      <c r="X39" s="38"/>
      <c r="Y39" s="38"/>
      <c r="Z39" s="38"/>
      <c r="AA39" s="38"/>
      <c r="AB39" s="38"/>
      <c r="AC39" s="38"/>
      <c r="AD39" s="38"/>
      <c r="AE39" s="38"/>
    </row>
    <row r="40" s="2" customFormat="1" ht="6.96" customHeight="1">
      <c r="A40" s="38"/>
      <c r="B40" s="39"/>
      <c r="C40" s="38"/>
      <c r="D40" s="38"/>
      <c r="E40" s="38"/>
      <c r="F40" s="38"/>
      <c r="G40" s="38"/>
      <c r="H40" s="38"/>
      <c r="I40" s="38"/>
      <c r="J40" s="38"/>
      <c r="K40" s="38"/>
      <c r="L40" s="55"/>
      <c r="S40" s="38"/>
      <c r="T40" s="38"/>
      <c r="U40" s="38"/>
      <c r="V40" s="38"/>
      <c r="W40" s="38"/>
      <c r="X40" s="38"/>
      <c r="Y40" s="38"/>
      <c r="Z40" s="38"/>
      <c r="AA40" s="38"/>
      <c r="AB40" s="38"/>
      <c r="AC40" s="38"/>
      <c r="AD40" s="38"/>
      <c r="AE40" s="38"/>
    </row>
    <row r="41" s="2" customFormat="1" ht="25.44" customHeight="1">
      <c r="A41" s="38"/>
      <c r="B41" s="39"/>
      <c r="C41" s="137"/>
      <c r="D41" s="138" t="s">
        <v>49</v>
      </c>
      <c r="E41" s="81"/>
      <c r="F41" s="81"/>
      <c r="G41" s="139" t="s">
        <v>50</v>
      </c>
      <c r="H41" s="140" t="s">
        <v>51</v>
      </c>
      <c r="I41" s="81"/>
      <c r="J41" s="141">
        <f>SUM(J32:J39)</f>
        <v>0</v>
      </c>
      <c r="K41" s="142"/>
      <c r="L41" s="55"/>
      <c r="S41" s="38"/>
      <c r="T41" s="38"/>
      <c r="U41" s="38"/>
      <c r="V41" s="38"/>
      <c r="W41" s="38"/>
      <c r="X41" s="38"/>
      <c r="Y41" s="38"/>
      <c r="Z41" s="38"/>
      <c r="AA41" s="38"/>
      <c r="AB41" s="38"/>
      <c r="AC41" s="38"/>
      <c r="AD41" s="38"/>
      <c r="AE41" s="38"/>
    </row>
    <row r="42" s="2" customFormat="1" ht="14.4" customHeight="1">
      <c r="A42" s="38"/>
      <c r="B42" s="39"/>
      <c r="C42" s="38"/>
      <c r="D42" s="38"/>
      <c r="E42" s="38"/>
      <c r="F42" s="38"/>
      <c r="G42" s="38"/>
      <c r="H42" s="38"/>
      <c r="I42" s="38"/>
      <c r="J42" s="38"/>
      <c r="K42" s="38"/>
      <c r="L42" s="55"/>
      <c r="S42" s="38"/>
      <c r="T42" s="38"/>
      <c r="U42" s="38"/>
      <c r="V42" s="38"/>
      <c r="W42" s="38"/>
      <c r="X42" s="38"/>
      <c r="Y42" s="38"/>
      <c r="Z42" s="38"/>
      <c r="AA42" s="38"/>
      <c r="AB42" s="38"/>
      <c r="AC42" s="38"/>
      <c r="AD42" s="38"/>
      <c r="AE42" s="38"/>
    </row>
    <row r="43" s="1" customFormat="1" ht="14.4" customHeight="1">
      <c r="B43" s="22"/>
      <c r="L43" s="22"/>
    </row>
    <row r="44" s="1" customFormat="1" ht="14.4" customHeight="1">
      <c r="B44" s="22"/>
      <c r="L44" s="22"/>
    </row>
    <row r="45" s="1" customFormat="1" ht="14.4" customHeight="1">
      <c r="B45" s="22"/>
      <c r="L45" s="22"/>
    </row>
    <row r="46" s="1" customFormat="1" ht="14.4" customHeight="1">
      <c r="B46" s="22"/>
      <c r="L46" s="22"/>
    </row>
    <row r="47" s="1" customFormat="1" ht="14.4" customHeight="1">
      <c r="B47" s="22"/>
      <c r="L47" s="22"/>
    </row>
    <row r="48" s="1" customFormat="1" ht="14.4" customHeight="1">
      <c r="B48" s="22"/>
      <c r="L48" s="22"/>
    </row>
    <row r="49" s="1" customFormat="1" ht="14.4" customHeight="1">
      <c r="B49" s="22"/>
      <c r="L49" s="22"/>
    </row>
    <row r="50" s="2" customFormat="1" ht="14.4" customHeight="1">
      <c r="B50" s="55"/>
      <c r="D50" s="56" t="s">
        <v>52</v>
      </c>
      <c r="E50" s="57"/>
      <c r="F50" s="57"/>
      <c r="G50" s="56" t="s">
        <v>53</v>
      </c>
      <c r="H50" s="57"/>
      <c r="I50" s="57"/>
      <c r="J50" s="57"/>
      <c r="K50" s="57"/>
      <c r="L50" s="55"/>
    </row>
    <row r="51">
      <c r="B51" s="22"/>
      <c r="L51" s="22"/>
    </row>
    <row r="52">
      <c r="B52" s="22"/>
      <c r="L52" s="22"/>
    </row>
    <row r="53">
      <c r="B53" s="22"/>
      <c r="L53" s="22"/>
    </row>
    <row r="54">
      <c r="B54" s="22"/>
      <c r="L54" s="22"/>
    </row>
    <row r="55">
      <c r="B55" s="22"/>
      <c r="L55" s="22"/>
    </row>
    <row r="56">
      <c r="B56" s="22"/>
      <c r="L56" s="22"/>
    </row>
    <row r="57">
      <c r="B57" s="22"/>
      <c r="L57" s="22"/>
    </row>
    <row r="58">
      <c r="B58" s="22"/>
      <c r="L58" s="22"/>
    </row>
    <row r="59">
      <c r="B59" s="22"/>
      <c r="L59" s="22"/>
    </row>
    <row r="60">
      <c r="B60" s="22"/>
      <c r="L60" s="22"/>
    </row>
    <row r="61" s="2" customFormat="1">
      <c r="A61" s="38"/>
      <c r="B61" s="39"/>
      <c r="C61" s="38"/>
      <c r="D61" s="58" t="s">
        <v>54</v>
      </c>
      <c r="E61" s="41"/>
      <c r="F61" s="143" t="s">
        <v>55</v>
      </c>
      <c r="G61" s="58" t="s">
        <v>54</v>
      </c>
      <c r="H61" s="41"/>
      <c r="I61" s="41"/>
      <c r="J61" s="144" t="s">
        <v>55</v>
      </c>
      <c r="K61" s="41"/>
      <c r="L61" s="55"/>
      <c r="S61" s="38"/>
      <c r="T61" s="38"/>
      <c r="U61" s="38"/>
      <c r="V61" s="38"/>
      <c r="W61" s="38"/>
      <c r="X61" s="38"/>
      <c r="Y61" s="38"/>
      <c r="Z61" s="38"/>
      <c r="AA61" s="38"/>
      <c r="AB61" s="38"/>
      <c r="AC61" s="38"/>
      <c r="AD61" s="38"/>
      <c r="AE61" s="38"/>
    </row>
    <row r="62">
      <c r="B62" s="22"/>
      <c r="L62" s="22"/>
    </row>
    <row r="63">
      <c r="B63" s="22"/>
      <c r="L63" s="22"/>
    </row>
    <row r="64">
      <c r="B64" s="22"/>
      <c r="L64" s="22"/>
    </row>
    <row r="65" s="2" customFormat="1">
      <c r="A65" s="38"/>
      <c r="B65" s="39"/>
      <c r="C65" s="38"/>
      <c r="D65" s="56" t="s">
        <v>56</v>
      </c>
      <c r="E65" s="59"/>
      <c r="F65" s="59"/>
      <c r="G65" s="56" t="s">
        <v>57</v>
      </c>
      <c r="H65" s="59"/>
      <c r="I65" s="59"/>
      <c r="J65" s="59"/>
      <c r="K65" s="59"/>
      <c r="L65" s="55"/>
      <c r="S65" s="38"/>
      <c r="T65" s="38"/>
      <c r="U65" s="38"/>
      <c r="V65" s="38"/>
      <c r="W65" s="38"/>
      <c r="X65" s="38"/>
      <c r="Y65" s="38"/>
      <c r="Z65" s="38"/>
      <c r="AA65" s="38"/>
      <c r="AB65" s="38"/>
      <c r="AC65" s="38"/>
      <c r="AD65" s="38"/>
      <c r="AE65" s="38"/>
    </row>
    <row r="66">
      <c r="B66" s="22"/>
      <c r="L66" s="22"/>
    </row>
    <row r="67">
      <c r="B67" s="22"/>
      <c r="L67" s="22"/>
    </row>
    <row r="68">
      <c r="B68" s="22"/>
      <c r="L68" s="22"/>
    </row>
    <row r="69">
      <c r="B69" s="22"/>
      <c r="L69" s="22"/>
    </row>
    <row r="70">
      <c r="B70" s="22"/>
      <c r="L70" s="22"/>
    </row>
    <row r="71">
      <c r="B71" s="22"/>
      <c r="L71" s="22"/>
    </row>
    <row r="72">
      <c r="B72" s="22"/>
      <c r="L72" s="22"/>
    </row>
    <row r="73">
      <c r="B73" s="22"/>
      <c r="L73" s="22"/>
    </row>
    <row r="74">
      <c r="B74" s="22"/>
      <c r="L74" s="22"/>
    </row>
    <row r="75">
      <c r="B75" s="22"/>
      <c r="L75" s="22"/>
    </row>
    <row r="76" s="2" customFormat="1">
      <c r="A76" s="38"/>
      <c r="B76" s="39"/>
      <c r="C76" s="38"/>
      <c r="D76" s="58" t="s">
        <v>54</v>
      </c>
      <c r="E76" s="41"/>
      <c r="F76" s="143" t="s">
        <v>55</v>
      </c>
      <c r="G76" s="58" t="s">
        <v>54</v>
      </c>
      <c r="H76" s="41"/>
      <c r="I76" s="41"/>
      <c r="J76" s="144" t="s">
        <v>55</v>
      </c>
      <c r="K76" s="41"/>
      <c r="L76" s="55"/>
      <c r="S76" s="38"/>
      <c r="T76" s="38"/>
      <c r="U76" s="38"/>
      <c r="V76" s="38"/>
      <c r="W76" s="38"/>
      <c r="X76" s="38"/>
      <c r="Y76" s="38"/>
      <c r="Z76" s="38"/>
      <c r="AA76" s="38"/>
      <c r="AB76" s="38"/>
      <c r="AC76" s="38"/>
      <c r="AD76" s="38"/>
      <c r="AE76" s="38"/>
    </row>
    <row r="77" s="2" customFormat="1" ht="14.4" customHeight="1">
      <c r="A77" s="38"/>
      <c r="B77" s="60"/>
      <c r="C77" s="61"/>
      <c r="D77" s="61"/>
      <c r="E77" s="61"/>
      <c r="F77" s="61"/>
      <c r="G77" s="61"/>
      <c r="H77" s="61"/>
      <c r="I77" s="61"/>
      <c r="J77" s="61"/>
      <c r="K77" s="61"/>
      <c r="L77" s="55"/>
      <c r="S77" s="38"/>
      <c r="T77" s="38"/>
      <c r="U77" s="38"/>
      <c r="V77" s="38"/>
      <c r="W77" s="38"/>
      <c r="X77" s="38"/>
      <c r="Y77" s="38"/>
      <c r="Z77" s="38"/>
      <c r="AA77" s="38"/>
      <c r="AB77" s="38"/>
      <c r="AC77" s="38"/>
      <c r="AD77" s="38"/>
      <c r="AE77" s="38"/>
    </row>
    <row r="81" s="2" customFormat="1" ht="6.96" customHeight="1">
      <c r="A81" s="38"/>
      <c r="B81" s="62"/>
      <c r="C81" s="63"/>
      <c r="D81" s="63"/>
      <c r="E81" s="63"/>
      <c r="F81" s="63"/>
      <c r="G81" s="63"/>
      <c r="H81" s="63"/>
      <c r="I81" s="63"/>
      <c r="J81" s="63"/>
      <c r="K81" s="63"/>
      <c r="L81" s="55"/>
      <c r="S81" s="38"/>
      <c r="T81" s="38"/>
      <c r="U81" s="38"/>
      <c r="V81" s="38"/>
      <c r="W81" s="38"/>
      <c r="X81" s="38"/>
      <c r="Y81" s="38"/>
      <c r="Z81" s="38"/>
      <c r="AA81" s="38"/>
      <c r="AB81" s="38"/>
      <c r="AC81" s="38"/>
      <c r="AD81" s="38"/>
      <c r="AE81" s="38"/>
    </row>
    <row r="82" s="2" customFormat="1" ht="24.96" customHeight="1">
      <c r="A82" s="38"/>
      <c r="B82" s="39"/>
      <c r="C82" s="23" t="s">
        <v>176</v>
      </c>
      <c r="D82" s="38"/>
      <c r="E82" s="38"/>
      <c r="F82" s="38"/>
      <c r="G82" s="38"/>
      <c r="H82" s="38"/>
      <c r="I82" s="38"/>
      <c r="J82" s="38"/>
      <c r="K82" s="38"/>
      <c r="L82" s="55"/>
      <c r="S82" s="38"/>
      <c r="T82" s="38"/>
      <c r="U82" s="38"/>
      <c r="V82" s="38"/>
      <c r="W82" s="38"/>
      <c r="X82" s="38"/>
      <c r="Y82" s="38"/>
      <c r="Z82" s="38"/>
      <c r="AA82" s="38"/>
      <c r="AB82" s="38"/>
      <c r="AC82" s="38"/>
      <c r="AD82" s="38"/>
      <c r="AE82" s="38"/>
    </row>
    <row r="83" s="2" customFormat="1" ht="6.96" customHeight="1">
      <c r="A83" s="38"/>
      <c r="B83" s="39"/>
      <c r="C83" s="38"/>
      <c r="D83" s="38"/>
      <c r="E83" s="38"/>
      <c r="F83" s="38"/>
      <c r="G83" s="38"/>
      <c r="H83" s="38"/>
      <c r="I83" s="38"/>
      <c r="J83" s="38"/>
      <c r="K83" s="38"/>
      <c r="L83" s="55"/>
      <c r="S83" s="38"/>
      <c r="T83" s="38"/>
      <c r="U83" s="38"/>
      <c r="V83" s="38"/>
      <c r="W83" s="38"/>
      <c r="X83" s="38"/>
      <c r="Y83" s="38"/>
      <c r="Z83" s="38"/>
      <c r="AA83" s="38"/>
      <c r="AB83" s="38"/>
      <c r="AC83" s="38"/>
      <c r="AD83" s="38"/>
      <c r="AE83" s="38"/>
    </row>
    <row r="84" s="2" customFormat="1" ht="12" customHeight="1">
      <c r="A84" s="38"/>
      <c r="B84" s="39"/>
      <c r="C84" s="32" t="s">
        <v>15</v>
      </c>
      <c r="D84" s="38"/>
      <c r="E84" s="38"/>
      <c r="F84" s="38"/>
      <c r="G84" s="38"/>
      <c r="H84" s="38"/>
      <c r="I84" s="38"/>
      <c r="J84" s="38"/>
      <c r="K84" s="38"/>
      <c r="L84" s="55"/>
      <c r="S84" s="38"/>
      <c r="T84" s="38"/>
      <c r="U84" s="38"/>
      <c r="V84" s="38"/>
      <c r="W84" s="38"/>
      <c r="X84" s="38"/>
      <c r="Y84" s="38"/>
      <c r="Z84" s="38"/>
      <c r="AA84" s="38"/>
      <c r="AB84" s="38"/>
      <c r="AC84" s="38"/>
      <c r="AD84" s="38"/>
      <c r="AE84" s="38"/>
    </row>
    <row r="85" s="2" customFormat="1" ht="16.5" customHeight="1">
      <c r="A85" s="38"/>
      <c r="B85" s="39"/>
      <c r="C85" s="38"/>
      <c r="D85" s="38"/>
      <c r="E85" s="129" t="str">
        <f>E7</f>
        <v>SN Žireč</v>
      </c>
      <c r="F85" s="32"/>
      <c r="G85" s="32"/>
      <c r="H85" s="32"/>
      <c r="I85" s="38"/>
      <c r="J85" s="38"/>
      <c r="K85" s="38"/>
      <c r="L85" s="55"/>
      <c r="S85" s="38"/>
      <c r="T85" s="38"/>
      <c r="U85" s="38"/>
      <c r="V85" s="38"/>
      <c r="W85" s="38"/>
      <c r="X85" s="38"/>
      <c r="Y85" s="38"/>
      <c r="Z85" s="38"/>
      <c r="AA85" s="38"/>
      <c r="AB85" s="38"/>
      <c r="AC85" s="38"/>
      <c r="AD85" s="38"/>
      <c r="AE85" s="38"/>
    </row>
    <row r="86" s="1" customFormat="1" ht="12" customHeight="1">
      <c r="B86" s="22"/>
      <c r="C86" s="32" t="s">
        <v>171</v>
      </c>
      <c r="L86" s="22"/>
    </row>
    <row r="87" s="2" customFormat="1" ht="16.5" customHeight="1">
      <c r="A87" s="38"/>
      <c r="B87" s="39"/>
      <c r="C87" s="38"/>
      <c r="D87" s="38"/>
      <c r="E87" s="129" t="s">
        <v>1395</v>
      </c>
      <c r="F87" s="38"/>
      <c r="G87" s="38"/>
      <c r="H87" s="38"/>
      <c r="I87" s="38"/>
      <c r="J87" s="38"/>
      <c r="K87" s="38"/>
      <c r="L87" s="55"/>
      <c r="S87" s="38"/>
      <c r="T87" s="38"/>
      <c r="U87" s="38"/>
      <c r="V87" s="38"/>
      <c r="W87" s="38"/>
      <c r="X87" s="38"/>
      <c r="Y87" s="38"/>
      <c r="Z87" s="38"/>
      <c r="AA87" s="38"/>
      <c r="AB87" s="38"/>
      <c r="AC87" s="38"/>
      <c r="AD87" s="38"/>
      <c r="AE87" s="38"/>
    </row>
    <row r="88" s="2" customFormat="1" ht="12" customHeight="1">
      <c r="A88" s="38"/>
      <c r="B88" s="39"/>
      <c r="C88" s="32" t="s">
        <v>173</v>
      </c>
      <c r="D88" s="38"/>
      <c r="E88" s="38"/>
      <c r="F88" s="38"/>
      <c r="G88" s="38"/>
      <c r="H88" s="38"/>
      <c r="I88" s="38"/>
      <c r="J88" s="38"/>
      <c r="K88" s="38"/>
      <c r="L88" s="55"/>
      <c r="S88" s="38"/>
      <c r="T88" s="38"/>
      <c r="U88" s="38"/>
      <c r="V88" s="38"/>
      <c r="W88" s="38"/>
      <c r="X88" s="38"/>
      <c r="Y88" s="38"/>
      <c r="Z88" s="38"/>
      <c r="AA88" s="38"/>
      <c r="AB88" s="38"/>
      <c r="AC88" s="38"/>
      <c r="AD88" s="38"/>
      <c r="AE88" s="38"/>
    </row>
    <row r="89" s="2" customFormat="1" ht="30" customHeight="1">
      <c r="A89" s="38"/>
      <c r="B89" s="39"/>
      <c r="C89" s="38"/>
      <c r="D89" s="38"/>
      <c r="E89" s="67" t="str">
        <f>E11</f>
        <v>SO 06.4 - Náhradní výsadba na pozemku města Dvůr Králové nad Labem</v>
      </c>
      <c r="F89" s="38"/>
      <c r="G89" s="38"/>
      <c r="H89" s="38"/>
      <c r="I89" s="38"/>
      <c r="J89" s="38"/>
      <c r="K89" s="38"/>
      <c r="L89" s="55"/>
      <c r="S89" s="38"/>
      <c r="T89" s="38"/>
      <c r="U89" s="38"/>
      <c r="V89" s="38"/>
      <c r="W89" s="38"/>
      <c r="X89" s="38"/>
      <c r="Y89" s="38"/>
      <c r="Z89" s="38"/>
      <c r="AA89" s="38"/>
      <c r="AB89" s="38"/>
      <c r="AC89" s="38"/>
      <c r="AD89" s="38"/>
      <c r="AE89" s="38"/>
    </row>
    <row r="90" s="2" customFormat="1" ht="6.96" customHeight="1">
      <c r="A90" s="38"/>
      <c r="B90" s="39"/>
      <c r="C90" s="38"/>
      <c r="D90" s="38"/>
      <c r="E90" s="38"/>
      <c r="F90" s="38"/>
      <c r="G90" s="38"/>
      <c r="H90" s="38"/>
      <c r="I90" s="38"/>
      <c r="J90" s="38"/>
      <c r="K90" s="38"/>
      <c r="L90" s="55"/>
      <c r="S90" s="38"/>
      <c r="T90" s="38"/>
      <c r="U90" s="38"/>
      <c r="V90" s="38"/>
      <c r="W90" s="38"/>
      <c r="X90" s="38"/>
      <c r="Y90" s="38"/>
      <c r="Z90" s="38"/>
      <c r="AA90" s="38"/>
      <c r="AB90" s="38"/>
      <c r="AC90" s="38"/>
      <c r="AD90" s="38"/>
      <c r="AE90" s="38"/>
    </row>
    <row r="91" s="2" customFormat="1" ht="12" customHeight="1">
      <c r="A91" s="38"/>
      <c r="B91" s="39"/>
      <c r="C91" s="32" t="s">
        <v>19</v>
      </c>
      <c r="D91" s="38"/>
      <c r="E91" s="38"/>
      <c r="F91" s="27" t="str">
        <f>F14</f>
        <v xml:space="preserve"> </v>
      </c>
      <c r="G91" s="38"/>
      <c r="H91" s="38"/>
      <c r="I91" s="32" t="s">
        <v>21</v>
      </c>
      <c r="J91" s="69" t="str">
        <f>IF(J14="","",J14)</f>
        <v>17. 12. 2018</v>
      </c>
      <c r="K91" s="38"/>
      <c r="L91" s="55"/>
      <c r="S91" s="38"/>
      <c r="T91" s="38"/>
      <c r="U91" s="38"/>
      <c r="V91" s="38"/>
      <c r="W91" s="38"/>
      <c r="X91" s="38"/>
      <c r="Y91" s="38"/>
      <c r="Z91" s="38"/>
      <c r="AA91" s="38"/>
      <c r="AB91" s="38"/>
      <c r="AC91" s="38"/>
      <c r="AD91" s="38"/>
      <c r="AE91" s="38"/>
    </row>
    <row r="92" s="2" customFormat="1" ht="6.96" customHeight="1">
      <c r="A92" s="38"/>
      <c r="B92" s="39"/>
      <c r="C92" s="38"/>
      <c r="D92" s="38"/>
      <c r="E92" s="38"/>
      <c r="F92" s="38"/>
      <c r="G92" s="38"/>
      <c r="H92" s="38"/>
      <c r="I92" s="38"/>
      <c r="J92" s="38"/>
      <c r="K92" s="38"/>
      <c r="L92" s="55"/>
      <c r="S92" s="38"/>
      <c r="T92" s="38"/>
      <c r="U92" s="38"/>
      <c r="V92" s="38"/>
      <c r="W92" s="38"/>
      <c r="X92" s="38"/>
      <c r="Y92" s="38"/>
      <c r="Z92" s="38"/>
      <c r="AA92" s="38"/>
      <c r="AB92" s="38"/>
      <c r="AC92" s="38"/>
      <c r="AD92" s="38"/>
      <c r="AE92" s="38"/>
    </row>
    <row r="93" s="2" customFormat="1" ht="25.65" customHeight="1">
      <c r="A93" s="38"/>
      <c r="B93" s="39"/>
      <c r="C93" s="32" t="s">
        <v>23</v>
      </c>
      <c r="D93" s="38"/>
      <c r="E93" s="38"/>
      <c r="F93" s="27" t="str">
        <f>E17</f>
        <v>Povodí Labe, státní podnik</v>
      </c>
      <c r="G93" s="38"/>
      <c r="H93" s="38"/>
      <c r="I93" s="32" t="s">
        <v>31</v>
      </c>
      <c r="J93" s="36" t="str">
        <f>E23</f>
        <v>Sweco Hydroprojekt a.s.</v>
      </c>
      <c r="K93" s="38"/>
      <c r="L93" s="55"/>
      <c r="S93" s="38"/>
      <c r="T93" s="38"/>
      <c r="U93" s="38"/>
      <c r="V93" s="38"/>
      <c r="W93" s="38"/>
      <c r="X93" s="38"/>
      <c r="Y93" s="38"/>
      <c r="Z93" s="38"/>
      <c r="AA93" s="38"/>
      <c r="AB93" s="38"/>
      <c r="AC93" s="38"/>
      <c r="AD93" s="38"/>
      <c r="AE93" s="38"/>
    </row>
    <row r="94" s="2" customFormat="1" ht="15.15" customHeight="1">
      <c r="A94" s="38"/>
      <c r="B94" s="39"/>
      <c r="C94" s="32" t="s">
        <v>29</v>
      </c>
      <c r="D94" s="38"/>
      <c r="E94" s="38"/>
      <c r="F94" s="27" t="str">
        <f>IF(E20="","",E20)</f>
        <v>Vyplň údaj</v>
      </c>
      <c r="G94" s="38"/>
      <c r="H94" s="38"/>
      <c r="I94" s="32" t="s">
        <v>36</v>
      </c>
      <c r="J94" s="36" t="str">
        <f>E26</f>
        <v xml:space="preserve"> </v>
      </c>
      <c r="K94" s="38"/>
      <c r="L94" s="55"/>
      <c r="S94" s="38"/>
      <c r="T94" s="38"/>
      <c r="U94" s="38"/>
      <c r="V94" s="38"/>
      <c r="W94" s="38"/>
      <c r="X94" s="38"/>
      <c r="Y94" s="38"/>
      <c r="Z94" s="38"/>
      <c r="AA94" s="38"/>
      <c r="AB94" s="38"/>
      <c r="AC94" s="38"/>
      <c r="AD94" s="38"/>
      <c r="AE94" s="38"/>
    </row>
    <row r="95" s="2" customFormat="1" ht="10.32" customHeight="1">
      <c r="A95" s="38"/>
      <c r="B95" s="39"/>
      <c r="C95" s="38"/>
      <c r="D95" s="38"/>
      <c r="E95" s="38"/>
      <c r="F95" s="38"/>
      <c r="G95" s="38"/>
      <c r="H95" s="38"/>
      <c r="I95" s="38"/>
      <c r="J95" s="38"/>
      <c r="K95" s="38"/>
      <c r="L95" s="55"/>
      <c r="S95" s="38"/>
      <c r="T95" s="38"/>
      <c r="U95" s="38"/>
      <c r="V95" s="38"/>
      <c r="W95" s="38"/>
      <c r="X95" s="38"/>
      <c r="Y95" s="38"/>
      <c r="Z95" s="38"/>
      <c r="AA95" s="38"/>
      <c r="AB95" s="38"/>
      <c r="AC95" s="38"/>
      <c r="AD95" s="38"/>
      <c r="AE95" s="38"/>
    </row>
    <row r="96" s="2" customFormat="1" ht="29.28" customHeight="1">
      <c r="A96" s="38"/>
      <c r="B96" s="39"/>
      <c r="C96" s="145" t="s">
        <v>177</v>
      </c>
      <c r="D96" s="137"/>
      <c r="E96" s="137"/>
      <c r="F96" s="137"/>
      <c r="G96" s="137"/>
      <c r="H96" s="137"/>
      <c r="I96" s="137"/>
      <c r="J96" s="146" t="s">
        <v>178</v>
      </c>
      <c r="K96" s="137"/>
      <c r="L96" s="55"/>
      <c r="S96" s="38"/>
      <c r="T96" s="38"/>
      <c r="U96" s="38"/>
      <c r="V96" s="38"/>
      <c r="W96" s="38"/>
      <c r="X96" s="38"/>
      <c r="Y96" s="38"/>
      <c r="Z96" s="38"/>
      <c r="AA96" s="38"/>
      <c r="AB96" s="38"/>
      <c r="AC96" s="38"/>
      <c r="AD96" s="38"/>
      <c r="AE96" s="38"/>
    </row>
    <row r="97" s="2" customFormat="1" ht="10.32" customHeight="1">
      <c r="A97" s="38"/>
      <c r="B97" s="39"/>
      <c r="C97" s="38"/>
      <c r="D97" s="38"/>
      <c r="E97" s="38"/>
      <c r="F97" s="38"/>
      <c r="G97" s="38"/>
      <c r="H97" s="38"/>
      <c r="I97" s="38"/>
      <c r="J97" s="38"/>
      <c r="K97" s="38"/>
      <c r="L97" s="55"/>
      <c r="S97" s="38"/>
      <c r="T97" s="38"/>
      <c r="U97" s="38"/>
      <c r="V97" s="38"/>
      <c r="W97" s="38"/>
      <c r="X97" s="38"/>
      <c r="Y97" s="38"/>
      <c r="Z97" s="38"/>
      <c r="AA97" s="38"/>
      <c r="AB97" s="38"/>
      <c r="AC97" s="38"/>
      <c r="AD97" s="38"/>
      <c r="AE97" s="38"/>
    </row>
    <row r="98" s="2" customFormat="1" ht="22.8" customHeight="1">
      <c r="A98" s="38"/>
      <c r="B98" s="39"/>
      <c r="C98" s="147" t="s">
        <v>179</v>
      </c>
      <c r="D98" s="38"/>
      <c r="E98" s="38"/>
      <c r="F98" s="38"/>
      <c r="G98" s="38"/>
      <c r="H98" s="38"/>
      <c r="I98" s="38"/>
      <c r="J98" s="96">
        <f>J123</f>
        <v>0</v>
      </c>
      <c r="K98" s="38"/>
      <c r="L98" s="55"/>
      <c r="S98" s="38"/>
      <c r="T98" s="38"/>
      <c r="U98" s="38"/>
      <c r="V98" s="38"/>
      <c r="W98" s="38"/>
      <c r="X98" s="38"/>
      <c r="Y98" s="38"/>
      <c r="Z98" s="38"/>
      <c r="AA98" s="38"/>
      <c r="AB98" s="38"/>
      <c r="AC98" s="38"/>
      <c r="AD98" s="38"/>
      <c r="AE98" s="38"/>
      <c r="AU98" s="19" t="s">
        <v>180</v>
      </c>
    </row>
    <row r="99" s="9" customFormat="1" ht="24.96" customHeight="1">
      <c r="A99" s="9"/>
      <c r="B99" s="148"/>
      <c r="C99" s="9"/>
      <c r="D99" s="149" t="s">
        <v>181</v>
      </c>
      <c r="E99" s="150"/>
      <c r="F99" s="150"/>
      <c r="G99" s="150"/>
      <c r="H99" s="150"/>
      <c r="I99" s="150"/>
      <c r="J99" s="151">
        <f>J124</f>
        <v>0</v>
      </c>
      <c r="K99" s="9"/>
      <c r="L99" s="148"/>
      <c r="S99" s="9"/>
      <c r="T99" s="9"/>
      <c r="U99" s="9"/>
      <c r="V99" s="9"/>
      <c r="W99" s="9"/>
      <c r="X99" s="9"/>
      <c r="Y99" s="9"/>
      <c r="Z99" s="9"/>
      <c r="AA99" s="9"/>
      <c r="AB99" s="9"/>
      <c r="AC99" s="9"/>
      <c r="AD99" s="9"/>
      <c r="AE99" s="9"/>
    </row>
    <row r="100" s="10" customFormat="1" ht="19.92" customHeight="1">
      <c r="A100" s="10"/>
      <c r="B100" s="152"/>
      <c r="C100" s="10"/>
      <c r="D100" s="153" t="s">
        <v>1621</v>
      </c>
      <c r="E100" s="154"/>
      <c r="F100" s="154"/>
      <c r="G100" s="154"/>
      <c r="H100" s="154"/>
      <c r="I100" s="154"/>
      <c r="J100" s="155">
        <f>J125</f>
        <v>0</v>
      </c>
      <c r="K100" s="10"/>
      <c r="L100" s="152"/>
      <c r="S100" s="10"/>
      <c r="T100" s="10"/>
      <c r="U100" s="10"/>
      <c r="V100" s="10"/>
      <c r="W100" s="10"/>
      <c r="X100" s="10"/>
      <c r="Y100" s="10"/>
      <c r="Z100" s="10"/>
      <c r="AA100" s="10"/>
      <c r="AB100" s="10"/>
      <c r="AC100" s="10"/>
      <c r="AD100" s="10"/>
      <c r="AE100" s="10"/>
    </row>
    <row r="101" s="10" customFormat="1" ht="19.92" customHeight="1">
      <c r="A101" s="10"/>
      <c r="B101" s="152"/>
      <c r="C101" s="10"/>
      <c r="D101" s="153" t="s">
        <v>1622</v>
      </c>
      <c r="E101" s="154"/>
      <c r="F101" s="154"/>
      <c r="G101" s="154"/>
      <c r="H101" s="154"/>
      <c r="I101" s="154"/>
      <c r="J101" s="155">
        <f>J177</f>
        <v>0</v>
      </c>
      <c r="K101" s="10"/>
      <c r="L101" s="152"/>
      <c r="S101" s="10"/>
      <c r="T101" s="10"/>
      <c r="U101" s="10"/>
      <c r="V101" s="10"/>
      <c r="W101" s="10"/>
      <c r="X101" s="10"/>
      <c r="Y101" s="10"/>
      <c r="Z101" s="10"/>
      <c r="AA101" s="10"/>
      <c r="AB101" s="10"/>
      <c r="AC101" s="10"/>
      <c r="AD101" s="10"/>
      <c r="AE101" s="10"/>
    </row>
    <row r="102" s="2" customFormat="1" ht="21.84" customHeight="1">
      <c r="A102" s="38"/>
      <c r="B102" s="39"/>
      <c r="C102" s="38"/>
      <c r="D102" s="38"/>
      <c r="E102" s="38"/>
      <c r="F102" s="38"/>
      <c r="G102" s="38"/>
      <c r="H102" s="38"/>
      <c r="I102" s="38"/>
      <c r="J102" s="38"/>
      <c r="K102" s="38"/>
      <c r="L102" s="55"/>
      <c r="S102" s="38"/>
      <c r="T102" s="38"/>
      <c r="U102" s="38"/>
      <c r="V102" s="38"/>
      <c r="W102" s="38"/>
      <c r="X102" s="38"/>
      <c r="Y102" s="38"/>
      <c r="Z102" s="38"/>
      <c r="AA102" s="38"/>
      <c r="AB102" s="38"/>
      <c r="AC102" s="38"/>
      <c r="AD102" s="38"/>
      <c r="AE102" s="38"/>
    </row>
    <row r="103" s="2" customFormat="1" ht="6.96" customHeight="1">
      <c r="A103" s="38"/>
      <c r="B103" s="60"/>
      <c r="C103" s="61"/>
      <c r="D103" s="61"/>
      <c r="E103" s="61"/>
      <c r="F103" s="61"/>
      <c r="G103" s="61"/>
      <c r="H103" s="61"/>
      <c r="I103" s="61"/>
      <c r="J103" s="61"/>
      <c r="K103" s="61"/>
      <c r="L103" s="55"/>
      <c r="S103" s="38"/>
      <c r="T103" s="38"/>
      <c r="U103" s="38"/>
      <c r="V103" s="38"/>
      <c r="W103" s="38"/>
      <c r="X103" s="38"/>
      <c r="Y103" s="38"/>
      <c r="Z103" s="38"/>
      <c r="AA103" s="38"/>
      <c r="AB103" s="38"/>
      <c r="AC103" s="38"/>
      <c r="AD103" s="38"/>
      <c r="AE103" s="38"/>
    </row>
    <row r="107" s="2" customFormat="1" ht="6.96" customHeight="1">
      <c r="A107" s="38"/>
      <c r="B107" s="62"/>
      <c r="C107" s="63"/>
      <c r="D107" s="63"/>
      <c r="E107" s="63"/>
      <c r="F107" s="63"/>
      <c r="G107" s="63"/>
      <c r="H107" s="63"/>
      <c r="I107" s="63"/>
      <c r="J107" s="63"/>
      <c r="K107" s="63"/>
      <c r="L107" s="55"/>
      <c r="S107" s="38"/>
      <c r="T107" s="38"/>
      <c r="U107" s="38"/>
      <c r="V107" s="38"/>
      <c r="W107" s="38"/>
      <c r="X107" s="38"/>
      <c r="Y107" s="38"/>
      <c r="Z107" s="38"/>
      <c r="AA107" s="38"/>
      <c r="AB107" s="38"/>
      <c r="AC107" s="38"/>
      <c r="AD107" s="38"/>
      <c r="AE107" s="38"/>
    </row>
    <row r="108" s="2" customFormat="1" ht="24.96" customHeight="1">
      <c r="A108" s="38"/>
      <c r="B108" s="39"/>
      <c r="C108" s="23" t="s">
        <v>190</v>
      </c>
      <c r="D108" s="38"/>
      <c r="E108" s="38"/>
      <c r="F108" s="38"/>
      <c r="G108" s="38"/>
      <c r="H108" s="38"/>
      <c r="I108" s="38"/>
      <c r="J108" s="38"/>
      <c r="K108" s="38"/>
      <c r="L108" s="55"/>
      <c r="S108" s="38"/>
      <c r="T108" s="38"/>
      <c r="U108" s="38"/>
      <c r="V108" s="38"/>
      <c r="W108" s="38"/>
      <c r="X108" s="38"/>
      <c r="Y108" s="38"/>
      <c r="Z108" s="38"/>
      <c r="AA108" s="38"/>
      <c r="AB108" s="38"/>
      <c r="AC108" s="38"/>
      <c r="AD108" s="38"/>
      <c r="AE108" s="38"/>
    </row>
    <row r="109" s="2" customFormat="1" ht="6.96" customHeight="1">
      <c r="A109" s="38"/>
      <c r="B109" s="39"/>
      <c r="C109" s="38"/>
      <c r="D109" s="38"/>
      <c r="E109" s="38"/>
      <c r="F109" s="38"/>
      <c r="G109" s="38"/>
      <c r="H109" s="38"/>
      <c r="I109" s="38"/>
      <c r="J109" s="38"/>
      <c r="K109" s="38"/>
      <c r="L109" s="55"/>
      <c r="S109" s="38"/>
      <c r="T109" s="38"/>
      <c r="U109" s="38"/>
      <c r="V109" s="38"/>
      <c r="W109" s="38"/>
      <c r="X109" s="38"/>
      <c r="Y109" s="38"/>
      <c r="Z109" s="38"/>
      <c r="AA109" s="38"/>
      <c r="AB109" s="38"/>
      <c r="AC109" s="38"/>
      <c r="AD109" s="38"/>
      <c r="AE109" s="38"/>
    </row>
    <row r="110" s="2" customFormat="1" ht="12" customHeight="1">
      <c r="A110" s="38"/>
      <c r="B110" s="39"/>
      <c r="C110" s="32" t="s">
        <v>15</v>
      </c>
      <c r="D110" s="38"/>
      <c r="E110" s="38"/>
      <c r="F110" s="38"/>
      <c r="G110" s="38"/>
      <c r="H110" s="38"/>
      <c r="I110" s="38"/>
      <c r="J110" s="38"/>
      <c r="K110" s="38"/>
      <c r="L110" s="55"/>
      <c r="S110" s="38"/>
      <c r="T110" s="38"/>
      <c r="U110" s="38"/>
      <c r="V110" s="38"/>
      <c r="W110" s="38"/>
      <c r="X110" s="38"/>
      <c r="Y110" s="38"/>
      <c r="Z110" s="38"/>
      <c r="AA110" s="38"/>
      <c r="AB110" s="38"/>
      <c r="AC110" s="38"/>
      <c r="AD110" s="38"/>
      <c r="AE110" s="38"/>
    </row>
    <row r="111" s="2" customFormat="1" ht="16.5" customHeight="1">
      <c r="A111" s="38"/>
      <c r="B111" s="39"/>
      <c r="C111" s="38"/>
      <c r="D111" s="38"/>
      <c r="E111" s="129" t="str">
        <f>E7</f>
        <v>SN Žireč</v>
      </c>
      <c r="F111" s="32"/>
      <c r="G111" s="32"/>
      <c r="H111" s="32"/>
      <c r="I111" s="38"/>
      <c r="J111" s="38"/>
      <c r="K111" s="38"/>
      <c r="L111" s="55"/>
      <c r="S111" s="38"/>
      <c r="T111" s="38"/>
      <c r="U111" s="38"/>
      <c r="V111" s="38"/>
      <c r="W111" s="38"/>
      <c r="X111" s="38"/>
      <c r="Y111" s="38"/>
      <c r="Z111" s="38"/>
      <c r="AA111" s="38"/>
      <c r="AB111" s="38"/>
      <c r="AC111" s="38"/>
      <c r="AD111" s="38"/>
      <c r="AE111" s="38"/>
    </row>
    <row r="112" s="1" customFormat="1" ht="12" customHeight="1">
      <c r="B112" s="22"/>
      <c r="C112" s="32" t="s">
        <v>171</v>
      </c>
      <c r="L112" s="22"/>
    </row>
    <row r="113" s="2" customFormat="1" ht="16.5" customHeight="1">
      <c r="A113" s="38"/>
      <c r="B113" s="39"/>
      <c r="C113" s="38"/>
      <c r="D113" s="38"/>
      <c r="E113" s="129" t="s">
        <v>1395</v>
      </c>
      <c r="F113" s="38"/>
      <c r="G113" s="38"/>
      <c r="H113" s="38"/>
      <c r="I113" s="38"/>
      <c r="J113" s="38"/>
      <c r="K113" s="38"/>
      <c r="L113" s="55"/>
      <c r="S113" s="38"/>
      <c r="T113" s="38"/>
      <c r="U113" s="38"/>
      <c r="V113" s="38"/>
      <c r="W113" s="38"/>
      <c r="X113" s="38"/>
      <c r="Y113" s="38"/>
      <c r="Z113" s="38"/>
      <c r="AA113" s="38"/>
      <c r="AB113" s="38"/>
      <c r="AC113" s="38"/>
      <c r="AD113" s="38"/>
      <c r="AE113" s="38"/>
    </row>
    <row r="114" s="2" customFormat="1" ht="12" customHeight="1">
      <c r="A114" s="38"/>
      <c r="B114" s="39"/>
      <c r="C114" s="32" t="s">
        <v>173</v>
      </c>
      <c r="D114" s="38"/>
      <c r="E114" s="38"/>
      <c r="F114" s="38"/>
      <c r="G114" s="38"/>
      <c r="H114" s="38"/>
      <c r="I114" s="38"/>
      <c r="J114" s="38"/>
      <c r="K114" s="38"/>
      <c r="L114" s="55"/>
      <c r="S114" s="38"/>
      <c r="T114" s="38"/>
      <c r="U114" s="38"/>
      <c r="V114" s="38"/>
      <c r="W114" s="38"/>
      <c r="X114" s="38"/>
      <c r="Y114" s="38"/>
      <c r="Z114" s="38"/>
      <c r="AA114" s="38"/>
      <c r="AB114" s="38"/>
      <c r="AC114" s="38"/>
      <c r="AD114" s="38"/>
      <c r="AE114" s="38"/>
    </row>
    <row r="115" s="2" customFormat="1" ht="30" customHeight="1">
      <c r="A115" s="38"/>
      <c r="B115" s="39"/>
      <c r="C115" s="38"/>
      <c r="D115" s="38"/>
      <c r="E115" s="67" t="str">
        <f>E11</f>
        <v>SO 06.4 - Náhradní výsadba na pozemku města Dvůr Králové nad Labem</v>
      </c>
      <c r="F115" s="38"/>
      <c r="G115" s="38"/>
      <c r="H115" s="38"/>
      <c r="I115" s="38"/>
      <c r="J115" s="38"/>
      <c r="K115" s="38"/>
      <c r="L115" s="55"/>
      <c r="S115" s="38"/>
      <c r="T115" s="38"/>
      <c r="U115" s="38"/>
      <c r="V115" s="38"/>
      <c r="W115" s="38"/>
      <c r="X115" s="38"/>
      <c r="Y115" s="38"/>
      <c r="Z115" s="38"/>
      <c r="AA115" s="38"/>
      <c r="AB115" s="38"/>
      <c r="AC115" s="38"/>
      <c r="AD115" s="38"/>
      <c r="AE115" s="38"/>
    </row>
    <row r="116" s="2" customFormat="1" ht="6.96" customHeight="1">
      <c r="A116" s="38"/>
      <c r="B116" s="39"/>
      <c r="C116" s="38"/>
      <c r="D116" s="38"/>
      <c r="E116" s="38"/>
      <c r="F116" s="38"/>
      <c r="G116" s="38"/>
      <c r="H116" s="38"/>
      <c r="I116" s="38"/>
      <c r="J116" s="38"/>
      <c r="K116" s="38"/>
      <c r="L116" s="55"/>
      <c r="S116" s="38"/>
      <c r="T116" s="38"/>
      <c r="U116" s="38"/>
      <c r="V116" s="38"/>
      <c r="W116" s="38"/>
      <c r="X116" s="38"/>
      <c r="Y116" s="38"/>
      <c r="Z116" s="38"/>
      <c r="AA116" s="38"/>
      <c r="AB116" s="38"/>
      <c r="AC116" s="38"/>
      <c r="AD116" s="38"/>
      <c r="AE116" s="38"/>
    </row>
    <row r="117" s="2" customFormat="1" ht="12" customHeight="1">
      <c r="A117" s="38"/>
      <c r="B117" s="39"/>
      <c r="C117" s="32" t="s">
        <v>19</v>
      </c>
      <c r="D117" s="38"/>
      <c r="E117" s="38"/>
      <c r="F117" s="27" t="str">
        <f>F14</f>
        <v xml:space="preserve"> </v>
      </c>
      <c r="G117" s="38"/>
      <c r="H117" s="38"/>
      <c r="I117" s="32" t="s">
        <v>21</v>
      </c>
      <c r="J117" s="69" t="str">
        <f>IF(J14="","",J14)</f>
        <v>17. 12. 2018</v>
      </c>
      <c r="K117" s="38"/>
      <c r="L117" s="55"/>
      <c r="S117" s="38"/>
      <c r="T117" s="38"/>
      <c r="U117" s="38"/>
      <c r="V117" s="38"/>
      <c r="W117" s="38"/>
      <c r="X117" s="38"/>
      <c r="Y117" s="38"/>
      <c r="Z117" s="38"/>
      <c r="AA117" s="38"/>
      <c r="AB117" s="38"/>
      <c r="AC117" s="38"/>
      <c r="AD117" s="38"/>
      <c r="AE117" s="38"/>
    </row>
    <row r="118" s="2" customFormat="1" ht="6.96" customHeight="1">
      <c r="A118" s="38"/>
      <c r="B118" s="39"/>
      <c r="C118" s="38"/>
      <c r="D118" s="38"/>
      <c r="E118" s="38"/>
      <c r="F118" s="38"/>
      <c r="G118" s="38"/>
      <c r="H118" s="38"/>
      <c r="I118" s="38"/>
      <c r="J118" s="38"/>
      <c r="K118" s="38"/>
      <c r="L118" s="55"/>
      <c r="S118" s="38"/>
      <c r="T118" s="38"/>
      <c r="U118" s="38"/>
      <c r="V118" s="38"/>
      <c r="W118" s="38"/>
      <c r="X118" s="38"/>
      <c r="Y118" s="38"/>
      <c r="Z118" s="38"/>
      <c r="AA118" s="38"/>
      <c r="AB118" s="38"/>
      <c r="AC118" s="38"/>
      <c r="AD118" s="38"/>
      <c r="AE118" s="38"/>
    </row>
    <row r="119" s="2" customFormat="1" ht="25.65" customHeight="1">
      <c r="A119" s="38"/>
      <c r="B119" s="39"/>
      <c r="C119" s="32" t="s">
        <v>23</v>
      </c>
      <c r="D119" s="38"/>
      <c r="E119" s="38"/>
      <c r="F119" s="27" t="str">
        <f>E17</f>
        <v>Povodí Labe, státní podnik</v>
      </c>
      <c r="G119" s="38"/>
      <c r="H119" s="38"/>
      <c r="I119" s="32" t="s">
        <v>31</v>
      </c>
      <c r="J119" s="36" t="str">
        <f>E23</f>
        <v>Sweco Hydroprojekt a.s.</v>
      </c>
      <c r="K119" s="38"/>
      <c r="L119" s="55"/>
      <c r="S119" s="38"/>
      <c r="T119" s="38"/>
      <c r="U119" s="38"/>
      <c r="V119" s="38"/>
      <c r="W119" s="38"/>
      <c r="X119" s="38"/>
      <c r="Y119" s="38"/>
      <c r="Z119" s="38"/>
      <c r="AA119" s="38"/>
      <c r="AB119" s="38"/>
      <c r="AC119" s="38"/>
      <c r="AD119" s="38"/>
      <c r="AE119" s="38"/>
    </row>
    <row r="120" s="2" customFormat="1" ht="15.15" customHeight="1">
      <c r="A120" s="38"/>
      <c r="B120" s="39"/>
      <c r="C120" s="32" t="s">
        <v>29</v>
      </c>
      <c r="D120" s="38"/>
      <c r="E120" s="38"/>
      <c r="F120" s="27" t="str">
        <f>IF(E20="","",E20)</f>
        <v>Vyplň údaj</v>
      </c>
      <c r="G120" s="38"/>
      <c r="H120" s="38"/>
      <c r="I120" s="32" t="s">
        <v>36</v>
      </c>
      <c r="J120" s="36" t="str">
        <f>E26</f>
        <v xml:space="preserve"> </v>
      </c>
      <c r="K120" s="38"/>
      <c r="L120" s="55"/>
      <c r="S120" s="38"/>
      <c r="T120" s="38"/>
      <c r="U120" s="38"/>
      <c r="V120" s="38"/>
      <c r="W120" s="38"/>
      <c r="X120" s="38"/>
      <c r="Y120" s="38"/>
      <c r="Z120" s="38"/>
      <c r="AA120" s="38"/>
      <c r="AB120" s="38"/>
      <c r="AC120" s="38"/>
      <c r="AD120" s="38"/>
      <c r="AE120" s="38"/>
    </row>
    <row r="121" s="2" customFormat="1" ht="10.32" customHeight="1">
      <c r="A121" s="38"/>
      <c r="B121" s="39"/>
      <c r="C121" s="38"/>
      <c r="D121" s="38"/>
      <c r="E121" s="38"/>
      <c r="F121" s="38"/>
      <c r="G121" s="38"/>
      <c r="H121" s="38"/>
      <c r="I121" s="38"/>
      <c r="J121" s="38"/>
      <c r="K121" s="38"/>
      <c r="L121" s="55"/>
      <c r="S121" s="38"/>
      <c r="T121" s="38"/>
      <c r="U121" s="38"/>
      <c r="V121" s="38"/>
      <c r="W121" s="38"/>
      <c r="X121" s="38"/>
      <c r="Y121" s="38"/>
      <c r="Z121" s="38"/>
      <c r="AA121" s="38"/>
      <c r="AB121" s="38"/>
      <c r="AC121" s="38"/>
      <c r="AD121" s="38"/>
      <c r="AE121" s="38"/>
    </row>
    <row r="122" s="11" customFormat="1" ht="29.28" customHeight="1">
      <c r="A122" s="156"/>
      <c r="B122" s="157"/>
      <c r="C122" s="158" t="s">
        <v>191</v>
      </c>
      <c r="D122" s="159" t="s">
        <v>64</v>
      </c>
      <c r="E122" s="159" t="s">
        <v>60</v>
      </c>
      <c r="F122" s="159" t="s">
        <v>61</v>
      </c>
      <c r="G122" s="159" t="s">
        <v>192</v>
      </c>
      <c r="H122" s="159" t="s">
        <v>193</v>
      </c>
      <c r="I122" s="159" t="s">
        <v>194</v>
      </c>
      <c r="J122" s="159" t="s">
        <v>178</v>
      </c>
      <c r="K122" s="160" t="s">
        <v>195</v>
      </c>
      <c r="L122" s="161"/>
      <c r="M122" s="86" t="s">
        <v>1</v>
      </c>
      <c r="N122" s="87" t="s">
        <v>43</v>
      </c>
      <c r="O122" s="87" t="s">
        <v>196</v>
      </c>
      <c r="P122" s="87" t="s">
        <v>197</v>
      </c>
      <c r="Q122" s="87" t="s">
        <v>198</v>
      </c>
      <c r="R122" s="87" t="s">
        <v>199</v>
      </c>
      <c r="S122" s="87" t="s">
        <v>200</v>
      </c>
      <c r="T122" s="88" t="s">
        <v>201</v>
      </c>
      <c r="U122" s="156"/>
      <c r="V122" s="156"/>
      <c r="W122" s="156"/>
      <c r="X122" s="156"/>
      <c r="Y122" s="156"/>
      <c r="Z122" s="156"/>
      <c r="AA122" s="156"/>
      <c r="AB122" s="156"/>
      <c r="AC122" s="156"/>
      <c r="AD122" s="156"/>
      <c r="AE122" s="156"/>
    </row>
    <row r="123" s="2" customFormat="1" ht="22.8" customHeight="1">
      <c r="A123" s="38"/>
      <c r="B123" s="39"/>
      <c r="C123" s="93" t="s">
        <v>202</v>
      </c>
      <c r="D123" s="38"/>
      <c r="E123" s="38"/>
      <c r="F123" s="38"/>
      <c r="G123" s="38"/>
      <c r="H123" s="38"/>
      <c r="I123" s="38"/>
      <c r="J123" s="162">
        <f>BK123</f>
        <v>0</v>
      </c>
      <c r="K123" s="38"/>
      <c r="L123" s="39"/>
      <c r="M123" s="89"/>
      <c r="N123" s="73"/>
      <c r="O123" s="90"/>
      <c r="P123" s="163">
        <f>P124</f>
        <v>0</v>
      </c>
      <c r="Q123" s="90"/>
      <c r="R123" s="163">
        <f>R124</f>
        <v>5.3753200000000003</v>
      </c>
      <c r="S123" s="90"/>
      <c r="T123" s="164">
        <f>T124</f>
        <v>0</v>
      </c>
      <c r="U123" s="38"/>
      <c r="V123" s="38"/>
      <c r="W123" s="38"/>
      <c r="X123" s="38"/>
      <c r="Y123" s="38"/>
      <c r="Z123" s="38"/>
      <c r="AA123" s="38"/>
      <c r="AB123" s="38"/>
      <c r="AC123" s="38"/>
      <c r="AD123" s="38"/>
      <c r="AE123" s="38"/>
      <c r="AT123" s="19" t="s">
        <v>78</v>
      </c>
      <c r="AU123" s="19" t="s">
        <v>180</v>
      </c>
      <c r="BK123" s="165">
        <f>BK124</f>
        <v>0</v>
      </c>
    </row>
    <row r="124" s="12" customFormat="1" ht="25.92" customHeight="1">
      <c r="A124" s="12"/>
      <c r="B124" s="166"/>
      <c r="C124" s="12"/>
      <c r="D124" s="167" t="s">
        <v>78</v>
      </c>
      <c r="E124" s="168" t="s">
        <v>203</v>
      </c>
      <c r="F124" s="168" t="s">
        <v>204</v>
      </c>
      <c r="G124" s="12"/>
      <c r="H124" s="12"/>
      <c r="I124" s="169"/>
      <c r="J124" s="170">
        <f>BK124</f>
        <v>0</v>
      </c>
      <c r="K124" s="12"/>
      <c r="L124" s="166"/>
      <c r="M124" s="171"/>
      <c r="N124" s="172"/>
      <c r="O124" s="172"/>
      <c r="P124" s="173">
        <f>P125+P177</f>
        <v>0</v>
      </c>
      <c r="Q124" s="172"/>
      <c r="R124" s="173">
        <f>R125+R177</f>
        <v>5.3753200000000003</v>
      </c>
      <c r="S124" s="172"/>
      <c r="T124" s="174">
        <f>T125+T177</f>
        <v>0</v>
      </c>
      <c r="U124" s="12"/>
      <c r="V124" s="12"/>
      <c r="W124" s="12"/>
      <c r="X124" s="12"/>
      <c r="Y124" s="12"/>
      <c r="Z124" s="12"/>
      <c r="AA124" s="12"/>
      <c r="AB124" s="12"/>
      <c r="AC124" s="12"/>
      <c r="AD124" s="12"/>
      <c r="AE124" s="12"/>
      <c r="AR124" s="167" t="s">
        <v>86</v>
      </c>
      <c r="AT124" s="175" t="s">
        <v>78</v>
      </c>
      <c r="AU124" s="175" t="s">
        <v>79</v>
      </c>
      <c r="AY124" s="167" t="s">
        <v>205</v>
      </c>
      <c r="BK124" s="176">
        <f>BK125+BK177</f>
        <v>0</v>
      </c>
    </row>
    <row r="125" s="12" customFormat="1" ht="22.8" customHeight="1">
      <c r="A125" s="12"/>
      <c r="B125" s="166"/>
      <c r="C125" s="12"/>
      <c r="D125" s="167" t="s">
        <v>78</v>
      </c>
      <c r="E125" s="177" t="s">
        <v>1470</v>
      </c>
      <c r="F125" s="177" t="s">
        <v>1623</v>
      </c>
      <c r="G125" s="12"/>
      <c r="H125" s="12"/>
      <c r="I125" s="169"/>
      <c r="J125" s="178">
        <f>BK125</f>
        <v>0</v>
      </c>
      <c r="K125" s="12"/>
      <c r="L125" s="166"/>
      <c r="M125" s="171"/>
      <c r="N125" s="172"/>
      <c r="O125" s="172"/>
      <c r="P125" s="173">
        <f>SUM(P126:P176)</f>
        <v>0</v>
      </c>
      <c r="Q125" s="172"/>
      <c r="R125" s="173">
        <f>SUM(R126:R176)</f>
        <v>3.4881199999999999</v>
      </c>
      <c r="S125" s="172"/>
      <c r="T125" s="174">
        <f>SUM(T126:T176)</f>
        <v>0</v>
      </c>
      <c r="U125" s="12"/>
      <c r="V125" s="12"/>
      <c r="W125" s="12"/>
      <c r="X125" s="12"/>
      <c r="Y125" s="12"/>
      <c r="Z125" s="12"/>
      <c r="AA125" s="12"/>
      <c r="AB125" s="12"/>
      <c r="AC125" s="12"/>
      <c r="AD125" s="12"/>
      <c r="AE125" s="12"/>
      <c r="AR125" s="167" t="s">
        <v>86</v>
      </c>
      <c r="AT125" s="175" t="s">
        <v>78</v>
      </c>
      <c r="AU125" s="175" t="s">
        <v>86</v>
      </c>
      <c r="AY125" s="167" t="s">
        <v>205</v>
      </c>
      <c r="BK125" s="176">
        <f>SUM(BK126:BK176)</f>
        <v>0</v>
      </c>
    </row>
    <row r="126" s="2" customFormat="1" ht="33" customHeight="1">
      <c r="A126" s="38"/>
      <c r="B126" s="179"/>
      <c r="C126" s="180" t="s">
        <v>86</v>
      </c>
      <c r="D126" s="180" t="s">
        <v>207</v>
      </c>
      <c r="E126" s="181" t="s">
        <v>1472</v>
      </c>
      <c r="F126" s="182" t="s">
        <v>1473</v>
      </c>
      <c r="G126" s="183" t="s">
        <v>346</v>
      </c>
      <c r="H126" s="184">
        <v>30</v>
      </c>
      <c r="I126" s="185"/>
      <c r="J126" s="184">
        <f>ROUND(I126*H126,2)</f>
        <v>0</v>
      </c>
      <c r="K126" s="182" t="s">
        <v>234</v>
      </c>
      <c r="L126" s="39"/>
      <c r="M126" s="186" t="s">
        <v>1</v>
      </c>
      <c r="N126" s="187" t="s">
        <v>44</v>
      </c>
      <c r="O126" s="77"/>
      <c r="P126" s="188">
        <f>O126*H126</f>
        <v>0</v>
      </c>
      <c r="Q126" s="188">
        <v>0</v>
      </c>
      <c r="R126" s="188">
        <f>Q126*H126</f>
        <v>0</v>
      </c>
      <c r="S126" s="188">
        <v>0</v>
      </c>
      <c r="T126" s="189">
        <f>S126*H126</f>
        <v>0</v>
      </c>
      <c r="U126" s="38"/>
      <c r="V126" s="38"/>
      <c r="W126" s="38"/>
      <c r="X126" s="38"/>
      <c r="Y126" s="38"/>
      <c r="Z126" s="38"/>
      <c r="AA126" s="38"/>
      <c r="AB126" s="38"/>
      <c r="AC126" s="38"/>
      <c r="AD126" s="38"/>
      <c r="AE126" s="38"/>
      <c r="AR126" s="190" t="s">
        <v>212</v>
      </c>
      <c r="AT126" s="190" t="s">
        <v>207</v>
      </c>
      <c r="AU126" s="190" t="s">
        <v>88</v>
      </c>
      <c r="AY126" s="19" t="s">
        <v>205</v>
      </c>
      <c r="BE126" s="191">
        <f>IF(N126="základní",J126,0)</f>
        <v>0</v>
      </c>
      <c r="BF126" s="191">
        <f>IF(N126="snížená",J126,0)</f>
        <v>0</v>
      </c>
      <c r="BG126" s="191">
        <f>IF(N126="zákl. přenesená",J126,0)</f>
        <v>0</v>
      </c>
      <c r="BH126" s="191">
        <f>IF(N126="sníž. přenesená",J126,0)</f>
        <v>0</v>
      </c>
      <c r="BI126" s="191">
        <f>IF(N126="nulová",J126,0)</f>
        <v>0</v>
      </c>
      <c r="BJ126" s="19" t="s">
        <v>86</v>
      </c>
      <c r="BK126" s="191">
        <f>ROUND(I126*H126,2)</f>
        <v>0</v>
      </c>
      <c r="BL126" s="19" t="s">
        <v>212</v>
      </c>
      <c r="BM126" s="190" t="s">
        <v>1624</v>
      </c>
    </row>
    <row r="127" s="2" customFormat="1">
      <c r="A127" s="38"/>
      <c r="B127" s="39"/>
      <c r="C127" s="38"/>
      <c r="D127" s="192" t="s">
        <v>214</v>
      </c>
      <c r="E127" s="38"/>
      <c r="F127" s="193" t="s">
        <v>1475</v>
      </c>
      <c r="G127" s="38"/>
      <c r="H127" s="38"/>
      <c r="I127" s="194"/>
      <c r="J127" s="38"/>
      <c r="K127" s="38"/>
      <c r="L127" s="39"/>
      <c r="M127" s="195"/>
      <c r="N127" s="196"/>
      <c r="O127" s="77"/>
      <c r="P127" s="77"/>
      <c r="Q127" s="77"/>
      <c r="R127" s="77"/>
      <c r="S127" s="77"/>
      <c r="T127" s="78"/>
      <c r="U127" s="38"/>
      <c r="V127" s="38"/>
      <c r="W127" s="38"/>
      <c r="X127" s="38"/>
      <c r="Y127" s="38"/>
      <c r="Z127" s="38"/>
      <c r="AA127" s="38"/>
      <c r="AB127" s="38"/>
      <c r="AC127" s="38"/>
      <c r="AD127" s="38"/>
      <c r="AE127" s="38"/>
      <c r="AT127" s="19" t="s">
        <v>214</v>
      </c>
      <c r="AU127" s="19" t="s">
        <v>88</v>
      </c>
    </row>
    <row r="128" s="2" customFormat="1">
      <c r="A128" s="38"/>
      <c r="B128" s="39"/>
      <c r="C128" s="38"/>
      <c r="D128" s="192" t="s">
        <v>237</v>
      </c>
      <c r="E128" s="38"/>
      <c r="F128" s="197" t="s">
        <v>1476</v>
      </c>
      <c r="G128" s="38"/>
      <c r="H128" s="38"/>
      <c r="I128" s="194"/>
      <c r="J128" s="38"/>
      <c r="K128" s="38"/>
      <c r="L128" s="39"/>
      <c r="M128" s="195"/>
      <c r="N128" s="196"/>
      <c r="O128" s="77"/>
      <c r="P128" s="77"/>
      <c r="Q128" s="77"/>
      <c r="R128" s="77"/>
      <c r="S128" s="77"/>
      <c r="T128" s="78"/>
      <c r="U128" s="38"/>
      <c r="V128" s="38"/>
      <c r="W128" s="38"/>
      <c r="X128" s="38"/>
      <c r="Y128" s="38"/>
      <c r="Z128" s="38"/>
      <c r="AA128" s="38"/>
      <c r="AB128" s="38"/>
      <c r="AC128" s="38"/>
      <c r="AD128" s="38"/>
      <c r="AE128" s="38"/>
      <c r="AT128" s="19" t="s">
        <v>237</v>
      </c>
      <c r="AU128" s="19" t="s">
        <v>88</v>
      </c>
    </row>
    <row r="129" s="13" customFormat="1">
      <c r="A129" s="13"/>
      <c r="B129" s="198"/>
      <c r="C129" s="13"/>
      <c r="D129" s="192" t="s">
        <v>218</v>
      </c>
      <c r="E129" s="199" t="s">
        <v>1</v>
      </c>
      <c r="F129" s="200" t="s">
        <v>1625</v>
      </c>
      <c r="G129" s="13"/>
      <c r="H129" s="201">
        <v>19</v>
      </c>
      <c r="I129" s="202"/>
      <c r="J129" s="13"/>
      <c r="K129" s="13"/>
      <c r="L129" s="198"/>
      <c r="M129" s="203"/>
      <c r="N129" s="204"/>
      <c r="O129" s="204"/>
      <c r="P129" s="204"/>
      <c r="Q129" s="204"/>
      <c r="R129" s="204"/>
      <c r="S129" s="204"/>
      <c r="T129" s="205"/>
      <c r="U129" s="13"/>
      <c r="V129" s="13"/>
      <c r="W129" s="13"/>
      <c r="X129" s="13"/>
      <c r="Y129" s="13"/>
      <c r="Z129" s="13"/>
      <c r="AA129" s="13"/>
      <c r="AB129" s="13"/>
      <c r="AC129" s="13"/>
      <c r="AD129" s="13"/>
      <c r="AE129" s="13"/>
      <c r="AT129" s="199" t="s">
        <v>218</v>
      </c>
      <c r="AU129" s="199" t="s">
        <v>88</v>
      </c>
      <c r="AV129" s="13" t="s">
        <v>88</v>
      </c>
      <c r="AW129" s="13" t="s">
        <v>35</v>
      </c>
      <c r="AX129" s="13" t="s">
        <v>79</v>
      </c>
      <c r="AY129" s="199" t="s">
        <v>205</v>
      </c>
    </row>
    <row r="130" s="13" customFormat="1">
      <c r="A130" s="13"/>
      <c r="B130" s="198"/>
      <c r="C130" s="13"/>
      <c r="D130" s="192" t="s">
        <v>218</v>
      </c>
      <c r="E130" s="199" t="s">
        <v>1</v>
      </c>
      <c r="F130" s="200" t="s">
        <v>1626</v>
      </c>
      <c r="G130" s="13"/>
      <c r="H130" s="201">
        <v>2</v>
      </c>
      <c r="I130" s="202"/>
      <c r="J130" s="13"/>
      <c r="K130" s="13"/>
      <c r="L130" s="198"/>
      <c r="M130" s="203"/>
      <c r="N130" s="204"/>
      <c r="O130" s="204"/>
      <c r="P130" s="204"/>
      <c r="Q130" s="204"/>
      <c r="R130" s="204"/>
      <c r="S130" s="204"/>
      <c r="T130" s="205"/>
      <c r="U130" s="13"/>
      <c r="V130" s="13"/>
      <c r="W130" s="13"/>
      <c r="X130" s="13"/>
      <c r="Y130" s="13"/>
      <c r="Z130" s="13"/>
      <c r="AA130" s="13"/>
      <c r="AB130" s="13"/>
      <c r="AC130" s="13"/>
      <c r="AD130" s="13"/>
      <c r="AE130" s="13"/>
      <c r="AT130" s="199" t="s">
        <v>218</v>
      </c>
      <c r="AU130" s="199" t="s">
        <v>88</v>
      </c>
      <c r="AV130" s="13" t="s">
        <v>88</v>
      </c>
      <c r="AW130" s="13" t="s">
        <v>35</v>
      </c>
      <c r="AX130" s="13" t="s">
        <v>79</v>
      </c>
      <c r="AY130" s="199" t="s">
        <v>205</v>
      </c>
    </row>
    <row r="131" s="13" customFormat="1">
      <c r="A131" s="13"/>
      <c r="B131" s="198"/>
      <c r="C131" s="13"/>
      <c r="D131" s="192" t="s">
        <v>218</v>
      </c>
      <c r="E131" s="199" t="s">
        <v>1</v>
      </c>
      <c r="F131" s="200" t="s">
        <v>1627</v>
      </c>
      <c r="G131" s="13"/>
      <c r="H131" s="201">
        <v>9</v>
      </c>
      <c r="I131" s="202"/>
      <c r="J131" s="13"/>
      <c r="K131" s="13"/>
      <c r="L131" s="198"/>
      <c r="M131" s="203"/>
      <c r="N131" s="204"/>
      <c r="O131" s="204"/>
      <c r="P131" s="204"/>
      <c r="Q131" s="204"/>
      <c r="R131" s="204"/>
      <c r="S131" s="204"/>
      <c r="T131" s="205"/>
      <c r="U131" s="13"/>
      <c r="V131" s="13"/>
      <c r="W131" s="13"/>
      <c r="X131" s="13"/>
      <c r="Y131" s="13"/>
      <c r="Z131" s="13"/>
      <c r="AA131" s="13"/>
      <c r="AB131" s="13"/>
      <c r="AC131" s="13"/>
      <c r="AD131" s="13"/>
      <c r="AE131" s="13"/>
      <c r="AT131" s="199" t="s">
        <v>218</v>
      </c>
      <c r="AU131" s="199" t="s">
        <v>88</v>
      </c>
      <c r="AV131" s="13" t="s">
        <v>88</v>
      </c>
      <c r="AW131" s="13" t="s">
        <v>35</v>
      </c>
      <c r="AX131" s="13" t="s">
        <v>79</v>
      </c>
      <c r="AY131" s="199" t="s">
        <v>205</v>
      </c>
    </row>
    <row r="132" s="14" customFormat="1">
      <c r="A132" s="14"/>
      <c r="B132" s="206"/>
      <c r="C132" s="14"/>
      <c r="D132" s="192" t="s">
        <v>218</v>
      </c>
      <c r="E132" s="207" t="s">
        <v>1</v>
      </c>
      <c r="F132" s="208" t="s">
        <v>220</v>
      </c>
      <c r="G132" s="14"/>
      <c r="H132" s="209">
        <v>30</v>
      </c>
      <c r="I132" s="210"/>
      <c r="J132" s="14"/>
      <c r="K132" s="14"/>
      <c r="L132" s="206"/>
      <c r="M132" s="211"/>
      <c r="N132" s="212"/>
      <c r="O132" s="212"/>
      <c r="P132" s="212"/>
      <c r="Q132" s="212"/>
      <c r="R132" s="212"/>
      <c r="S132" s="212"/>
      <c r="T132" s="213"/>
      <c r="U132" s="14"/>
      <c r="V132" s="14"/>
      <c r="W132" s="14"/>
      <c r="X132" s="14"/>
      <c r="Y132" s="14"/>
      <c r="Z132" s="14"/>
      <c r="AA132" s="14"/>
      <c r="AB132" s="14"/>
      <c r="AC132" s="14"/>
      <c r="AD132" s="14"/>
      <c r="AE132" s="14"/>
      <c r="AT132" s="207" t="s">
        <v>218</v>
      </c>
      <c r="AU132" s="207" t="s">
        <v>88</v>
      </c>
      <c r="AV132" s="14" t="s">
        <v>212</v>
      </c>
      <c r="AW132" s="14" t="s">
        <v>35</v>
      </c>
      <c r="AX132" s="14" t="s">
        <v>86</v>
      </c>
      <c r="AY132" s="207" t="s">
        <v>205</v>
      </c>
    </row>
    <row r="133" s="2" customFormat="1" ht="16.5" customHeight="1">
      <c r="A133" s="38"/>
      <c r="B133" s="179"/>
      <c r="C133" s="214" t="s">
        <v>88</v>
      </c>
      <c r="D133" s="214" t="s">
        <v>221</v>
      </c>
      <c r="E133" s="215" t="s">
        <v>1480</v>
      </c>
      <c r="F133" s="216" t="s">
        <v>1481</v>
      </c>
      <c r="G133" s="217" t="s">
        <v>233</v>
      </c>
      <c r="H133" s="218">
        <v>10.5</v>
      </c>
      <c r="I133" s="219"/>
      <c r="J133" s="218">
        <f>ROUND(I133*H133,2)</f>
        <v>0</v>
      </c>
      <c r="K133" s="216" t="s">
        <v>234</v>
      </c>
      <c r="L133" s="220"/>
      <c r="M133" s="221" t="s">
        <v>1</v>
      </c>
      <c r="N133" s="222" t="s">
        <v>44</v>
      </c>
      <c r="O133" s="77"/>
      <c r="P133" s="188">
        <f>O133*H133</f>
        <v>0</v>
      </c>
      <c r="Q133" s="188">
        <v>0.20999999999999999</v>
      </c>
      <c r="R133" s="188">
        <f>Q133*H133</f>
        <v>2.2050000000000001</v>
      </c>
      <c r="S133" s="188">
        <v>0</v>
      </c>
      <c r="T133" s="189">
        <f>S133*H133</f>
        <v>0</v>
      </c>
      <c r="U133" s="38"/>
      <c r="V133" s="38"/>
      <c r="W133" s="38"/>
      <c r="X133" s="38"/>
      <c r="Y133" s="38"/>
      <c r="Z133" s="38"/>
      <c r="AA133" s="38"/>
      <c r="AB133" s="38"/>
      <c r="AC133" s="38"/>
      <c r="AD133" s="38"/>
      <c r="AE133" s="38"/>
      <c r="AR133" s="190" t="s">
        <v>225</v>
      </c>
      <c r="AT133" s="190" t="s">
        <v>221</v>
      </c>
      <c r="AU133" s="190" t="s">
        <v>88</v>
      </c>
      <c r="AY133" s="19" t="s">
        <v>205</v>
      </c>
      <c r="BE133" s="191">
        <f>IF(N133="základní",J133,0)</f>
        <v>0</v>
      </c>
      <c r="BF133" s="191">
        <f>IF(N133="snížená",J133,0)</f>
        <v>0</v>
      </c>
      <c r="BG133" s="191">
        <f>IF(N133="zákl. přenesená",J133,0)</f>
        <v>0</v>
      </c>
      <c r="BH133" s="191">
        <f>IF(N133="sníž. přenesená",J133,0)</f>
        <v>0</v>
      </c>
      <c r="BI133" s="191">
        <f>IF(N133="nulová",J133,0)</f>
        <v>0</v>
      </c>
      <c r="BJ133" s="19" t="s">
        <v>86</v>
      </c>
      <c r="BK133" s="191">
        <f>ROUND(I133*H133,2)</f>
        <v>0</v>
      </c>
      <c r="BL133" s="19" t="s">
        <v>212</v>
      </c>
      <c r="BM133" s="190" t="s">
        <v>1628</v>
      </c>
    </row>
    <row r="134" s="2" customFormat="1">
      <c r="A134" s="38"/>
      <c r="B134" s="39"/>
      <c r="C134" s="38"/>
      <c r="D134" s="192" t="s">
        <v>214</v>
      </c>
      <c r="E134" s="38"/>
      <c r="F134" s="193" t="s">
        <v>1483</v>
      </c>
      <c r="G134" s="38"/>
      <c r="H134" s="38"/>
      <c r="I134" s="194"/>
      <c r="J134" s="38"/>
      <c r="K134" s="38"/>
      <c r="L134" s="39"/>
      <c r="M134" s="195"/>
      <c r="N134" s="196"/>
      <c r="O134" s="77"/>
      <c r="P134" s="77"/>
      <c r="Q134" s="77"/>
      <c r="R134" s="77"/>
      <c r="S134" s="77"/>
      <c r="T134" s="78"/>
      <c r="U134" s="38"/>
      <c r="V134" s="38"/>
      <c r="W134" s="38"/>
      <c r="X134" s="38"/>
      <c r="Y134" s="38"/>
      <c r="Z134" s="38"/>
      <c r="AA134" s="38"/>
      <c r="AB134" s="38"/>
      <c r="AC134" s="38"/>
      <c r="AD134" s="38"/>
      <c r="AE134" s="38"/>
      <c r="AT134" s="19" t="s">
        <v>214</v>
      </c>
      <c r="AU134" s="19" t="s">
        <v>88</v>
      </c>
    </row>
    <row r="135" s="13" customFormat="1">
      <c r="A135" s="13"/>
      <c r="B135" s="198"/>
      <c r="C135" s="13"/>
      <c r="D135" s="192" t="s">
        <v>218</v>
      </c>
      <c r="E135" s="13"/>
      <c r="F135" s="200" t="s">
        <v>1629</v>
      </c>
      <c r="G135" s="13"/>
      <c r="H135" s="201">
        <v>10.5</v>
      </c>
      <c r="I135" s="202"/>
      <c r="J135" s="13"/>
      <c r="K135" s="13"/>
      <c r="L135" s="198"/>
      <c r="M135" s="203"/>
      <c r="N135" s="204"/>
      <c r="O135" s="204"/>
      <c r="P135" s="204"/>
      <c r="Q135" s="204"/>
      <c r="R135" s="204"/>
      <c r="S135" s="204"/>
      <c r="T135" s="205"/>
      <c r="U135" s="13"/>
      <c r="V135" s="13"/>
      <c r="W135" s="13"/>
      <c r="X135" s="13"/>
      <c r="Y135" s="13"/>
      <c r="Z135" s="13"/>
      <c r="AA135" s="13"/>
      <c r="AB135" s="13"/>
      <c r="AC135" s="13"/>
      <c r="AD135" s="13"/>
      <c r="AE135" s="13"/>
      <c r="AT135" s="199" t="s">
        <v>218</v>
      </c>
      <c r="AU135" s="199" t="s">
        <v>88</v>
      </c>
      <c r="AV135" s="13" t="s">
        <v>88</v>
      </c>
      <c r="AW135" s="13" t="s">
        <v>3</v>
      </c>
      <c r="AX135" s="13" t="s">
        <v>86</v>
      </c>
      <c r="AY135" s="199" t="s">
        <v>205</v>
      </c>
    </row>
    <row r="136" s="2" customFormat="1" ht="24.15" customHeight="1">
      <c r="A136" s="38"/>
      <c r="B136" s="179"/>
      <c r="C136" s="180" t="s">
        <v>230</v>
      </c>
      <c r="D136" s="180" t="s">
        <v>207</v>
      </c>
      <c r="E136" s="181" t="s">
        <v>1485</v>
      </c>
      <c r="F136" s="182" t="s">
        <v>1486</v>
      </c>
      <c r="G136" s="183" t="s">
        <v>346</v>
      </c>
      <c r="H136" s="184">
        <v>30</v>
      </c>
      <c r="I136" s="185"/>
      <c r="J136" s="184">
        <f>ROUND(I136*H136,2)</f>
        <v>0</v>
      </c>
      <c r="K136" s="182" t="s">
        <v>234</v>
      </c>
      <c r="L136" s="39"/>
      <c r="M136" s="186" t="s">
        <v>1</v>
      </c>
      <c r="N136" s="187" t="s">
        <v>44</v>
      </c>
      <c r="O136" s="77"/>
      <c r="P136" s="188">
        <f>O136*H136</f>
        <v>0</v>
      </c>
      <c r="Q136" s="188">
        <v>0</v>
      </c>
      <c r="R136" s="188">
        <f>Q136*H136</f>
        <v>0</v>
      </c>
      <c r="S136" s="188">
        <v>0</v>
      </c>
      <c r="T136" s="189">
        <f>S136*H136</f>
        <v>0</v>
      </c>
      <c r="U136" s="38"/>
      <c r="V136" s="38"/>
      <c r="W136" s="38"/>
      <c r="X136" s="38"/>
      <c r="Y136" s="38"/>
      <c r="Z136" s="38"/>
      <c r="AA136" s="38"/>
      <c r="AB136" s="38"/>
      <c r="AC136" s="38"/>
      <c r="AD136" s="38"/>
      <c r="AE136" s="38"/>
      <c r="AR136" s="190" t="s">
        <v>212</v>
      </c>
      <c r="AT136" s="190" t="s">
        <v>207</v>
      </c>
      <c r="AU136" s="190" t="s">
        <v>88</v>
      </c>
      <c r="AY136" s="19" t="s">
        <v>205</v>
      </c>
      <c r="BE136" s="191">
        <f>IF(N136="základní",J136,0)</f>
        <v>0</v>
      </c>
      <c r="BF136" s="191">
        <f>IF(N136="snížená",J136,0)</f>
        <v>0</v>
      </c>
      <c r="BG136" s="191">
        <f>IF(N136="zákl. přenesená",J136,0)</f>
        <v>0</v>
      </c>
      <c r="BH136" s="191">
        <f>IF(N136="sníž. přenesená",J136,0)</f>
        <v>0</v>
      </c>
      <c r="BI136" s="191">
        <f>IF(N136="nulová",J136,0)</f>
        <v>0</v>
      </c>
      <c r="BJ136" s="19" t="s">
        <v>86</v>
      </c>
      <c r="BK136" s="191">
        <f>ROUND(I136*H136,2)</f>
        <v>0</v>
      </c>
      <c r="BL136" s="19" t="s">
        <v>212</v>
      </c>
      <c r="BM136" s="190" t="s">
        <v>1630</v>
      </c>
    </row>
    <row r="137" s="2" customFormat="1">
      <c r="A137" s="38"/>
      <c r="B137" s="39"/>
      <c r="C137" s="38"/>
      <c r="D137" s="192" t="s">
        <v>214</v>
      </c>
      <c r="E137" s="38"/>
      <c r="F137" s="193" t="s">
        <v>1488</v>
      </c>
      <c r="G137" s="38"/>
      <c r="H137" s="38"/>
      <c r="I137" s="194"/>
      <c r="J137" s="38"/>
      <c r="K137" s="38"/>
      <c r="L137" s="39"/>
      <c r="M137" s="195"/>
      <c r="N137" s="196"/>
      <c r="O137" s="77"/>
      <c r="P137" s="77"/>
      <c r="Q137" s="77"/>
      <c r="R137" s="77"/>
      <c r="S137" s="77"/>
      <c r="T137" s="78"/>
      <c r="U137" s="38"/>
      <c r="V137" s="38"/>
      <c r="W137" s="38"/>
      <c r="X137" s="38"/>
      <c r="Y137" s="38"/>
      <c r="Z137" s="38"/>
      <c r="AA137" s="38"/>
      <c r="AB137" s="38"/>
      <c r="AC137" s="38"/>
      <c r="AD137" s="38"/>
      <c r="AE137" s="38"/>
      <c r="AT137" s="19" t="s">
        <v>214</v>
      </c>
      <c r="AU137" s="19" t="s">
        <v>88</v>
      </c>
    </row>
    <row r="138" s="2" customFormat="1">
      <c r="A138" s="38"/>
      <c r="B138" s="39"/>
      <c r="C138" s="38"/>
      <c r="D138" s="192" t="s">
        <v>237</v>
      </c>
      <c r="E138" s="38"/>
      <c r="F138" s="197" t="s">
        <v>1489</v>
      </c>
      <c r="G138" s="38"/>
      <c r="H138" s="38"/>
      <c r="I138" s="194"/>
      <c r="J138" s="38"/>
      <c r="K138" s="38"/>
      <c r="L138" s="39"/>
      <c r="M138" s="195"/>
      <c r="N138" s="196"/>
      <c r="O138" s="77"/>
      <c r="P138" s="77"/>
      <c r="Q138" s="77"/>
      <c r="R138" s="77"/>
      <c r="S138" s="77"/>
      <c r="T138" s="78"/>
      <c r="U138" s="38"/>
      <c r="V138" s="38"/>
      <c r="W138" s="38"/>
      <c r="X138" s="38"/>
      <c r="Y138" s="38"/>
      <c r="Z138" s="38"/>
      <c r="AA138" s="38"/>
      <c r="AB138" s="38"/>
      <c r="AC138" s="38"/>
      <c r="AD138" s="38"/>
      <c r="AE138" s="38"/>
      <c r="AT138" s="19" t="s">
        <v>237</v>
      </c>
      <c r="AU138" s="19" t="s">
        <v>88</v>
      </c>
    </row>
    <row r="139" s="13" customFormat="1">
      <c r="A139" s="13"/>
      <c r="B139" s="198"/>
      <c r="C139" s="13"/>
      <c r="D139" s="192" t="s">
        <v>218</v>
      </c>
      <c r="E139" s="199" t="s">
        <v>1</v>
      </c>
      <c r="F139" s="200" t="s">
        <v>1631</v>
      </c>
      <c r="G139" s="13"/>
      <c r="H139" s="201">
        <v>30</v>
      </c>
      <c r="I139" s="202"/>
      <c r="J139" s="13"/>
      <c r="K139" s="13"/>
      <c r="L139" s="198"/>
      <c r="M139" s="203"/>
      <c r="N139" s="204"/>
      <c r="O139" s="204"/>
      <c r="P139" s="204"/>
      <c r="Q139" s="204"/>
      <c r="R139" s="204"/>
      <c r="S139" s="204"/>
      <c r="T139" s="205"/>
      <c r="U139" s="13"/>
      <c r="V139" s="13"/>
      <c r="W139" s="13"/>
      <c r="X139" s="13"/>
      <c r="Y139" s="13"/>
      <c r="Z139" s="13"/>
      <c r="AA139" s="13"/>
      <c r="AB139" s="13"/>
      <c r="AC139" s="13"/>
      <c r="AD139" s="13"/>
      <c r="AE139" s="13"/>
      <c r="AT139" s="199" t="s">
        <v>218</v>
      </c>
      <c r="AU139" s="199" t="s">
        <v>88</v>
      </c>
      <c r="AV139" s="13" t="s">
        <v>88</v>
      </c>
      <c r="AW139" s="13" t="s">
        <v>35</v>
      </c>
      <c r="AX139" s="13" t="s">
        <v>86</v>
      </c>
      <c r="AY139" s="199" t="s">
        <v>205</v>
      </c>
    </row>
    <row r="140" s="2" customFormat="1" ht="16.5" customHeight="1">
      <c r="A140" s="38"/>
      <c r="B140" s="179"/>
      <c r="C140" s="214" t="s">
        <v>212</v>
      </c>
      <c r="D140" s="214" t="s">
        <v>221</v>
      </c>
      <c r="E140" s="215" t="s">
        <v>1491</v>
      </c>
      <c r="F140" s="216" t="s">
        <v>1492</v>
      </c>
      <c r="G140" s="217" t="s">
        <v>346</v>
      </c>
      <c r="H140" s="218">
        <v>19</v>
      </c>
      <c r="I140" s="219"/>
      <c r="J140" s="218">
        <f>ROUND(I140*H140,2)</f>
        <v>0</v>
      </c>
      <c r="K140" s="216" t="s">
        <v>211</v>
      </c>
      <c r="L140" s="220"/>
      <c r="M140" s="221" t="s">
        <v>1</v>
      </c>
      <c r="N140" s="222" t="s">
        <v>44</v>
      </c>
      <c r="O140" s="77"/>
      <c r="P140" s="188">
        <f>O140*H140</f>
        <v>0</v>
      </c>
      <c r="Q140" s="188">
        <v>0.0035000000000000001</v>
      </c>
      <c r="R140" s="188">
        <f>Q140*H140</f>
        <v>0.066500000000000004</v>
      </c>
      <c r="S140" s="188">
        <v>0</v>
      </c>
      <c r="T140" s="189">
        <f>S140*H140</f>
        <v>0</v>
      </c>
      <c r="U140" s="38"/>
      <c r="V140" s="38"/>
      <c r="W140" s="38"/>
      <c r="X140" s="38"/>
      <c r="Y140" s="38"/>
      <c r="Z140" s="38"/>
      <c r="AA140" s="38"/>
      <c r="AB140" s="38"/>
      <c r="AC140" s="38"/>
      <c r="AD140" s="38"/>
      <c r="AE140" s="38"/>
      <c r="AR140" s="190" t="s">
        <v>225</v>
      </c>
      <c r="AT140" s="190" t="s">
        <v>221</v>
      </c>
      <c r="AU140" s="190" t="s">
        <v>88</v>
      </c>
      <c r="AY140" s="19" t="s">
        <v>205</v>
      </c>
      <c r="BE140" s="191">
        <f>IF(N140="základní",J140,0)</f>
        <v>0</v>
      </c>
      <c r="BF140" s="191">
        <f>IF(N140="snížená",J140,0)</f>
        <v>0</v>
      </c>
      <c r="BG140" s="191">
        <f>IF(N140="zákl. přenesená",J140,0)</f>
        <v>0</v>
      </c>
      <c r="BH140" s="191">
        <f>IF(N140="sníž. přenesená",J140,0)</f>
        <v>0</v>
      </c>
      <c r="BI140" s="191">
        <f>IF(N140="nulová",J140,0)</f>
        <v>0</v>
      </c>
      <c r="BJ140" s="19" t="s">
        <v>86</v>
      </c>
      <c r="BK140" s="191">
        <f>ROUND(I140*H140,2)</f>
        <v>0</v>
      </c>
      <c r="BL140" s="19" t="s">
        <v>212</v>
      </c>
      <c r="BM140" s="190" t="s">
        <v>1632</v>
      </c>
    </row>
    <row r="141" s="13" customFormat="1">
      <c r="A141" s="13"/>
      <c r="B141" s="198"/>
      <c r="C141" s="13"/>
      <c r="D141" s="192" t="s">
        <v>218</v>
      </c>
      <c r="E141" s="199" t="s">
        <v>1</v>
      </c>
      <c r="F141" s="200" t="s">
        <v>1633</v>
      </c>
      <c r="G141" s="13"/>
      <c r="H141" s="201">
        <v>19</v>
      </c>
      <c r="I141" s="202"/>
      <c r="J141" s="13"/>
      <c r="K141" s="13"/>
      <c r="L141" s="198"/>
      <c r="M141" s="203"/>
      <c r="N141" s="204"/>
      <c r="O141" s="204"/>
      <c r="P141" s="204"/>
      <c r="Q141" s="204"/>
      <c r="R141" s="204"/>
      <c r="S141" s="204"/>
      <c r="T141" s="205"/>
      <c r="U141" s="13"/>
      <c r="V141" s="13"/>
      <c r="W141" s="13"/>
      <c r="X141" s="13"/>
      <c r="Y141" s="13"/>
      <c r="Z141" s="13"/>
      <c r="AA141" s="13"/>
      <c r="AB141" s="13"/>
      <c r="AC141" s="13"/>
      <c r="AD141" s="13"/>
      <c r="AE141" s="13"/>
      <c r="AT141" s="199" t="s">
        <v>218</v>
      </c>
      <c r="AU141" s="199" t="s">
        <v>88</v>
      </c>
      <c r="AV141" s="13" t="s">
        <v>88</v>
      </c>
      <c r="AW141" s="13" t="s">
        <v>35</v>
      </c>
      <c r="AX141" s="13" t="s">
        <v>86</v>
      </c>
      <c r="AY141" s="199" t="s">
        <v>205</v>
      </c>
    </row>
    <row r="142" s="2" customFormat="1" ht="16.5" customHeight="1">
      <c r="A142" s="38"/>
      <c r="B142" s="179"/>
      <c r="C142" s="214" t="s">
        <v>258</v>
      </c>
      <c r="D142" s="214" t="s">
        <v>221</v>
      </c>
      <c r="E142" s="215" t="s">
        <v>1495</v>
      </c>
      <c r="F142" s="216" t="s">
        <v>1496</v>
      </c>
      <c r="G142" s="217" t="s">
        <v>346</v>
      </c>
      <c r="H142" s="218">
        <v>2</v>
      </c>
      <c r="I142" s="219"/>
      <c r="J142" s="218">
        <f>ROUND(I142*H142,2)</f>
        <v>0</v>
      </c>
      <c r="K142" s="216" t="s">
        <v>211</v>
      </c>
      <c r="L142" s="220"/>
      <c r="M142" s="221" t="s">
        <v>1</v>
      </c>
      <c r="N142" s="222" t="s">
        <v>44</v>
      </c>
      <c r="O142" s="77"/>
      <c r="P142" s="188">
        <f>O142*H142</f>
        <v>0</v>
      </c>
      <c r="Q142" s="188">
        <v>0.0035000000000000001</v>
      </c>
      <c r="R142" s="188">
        <f>Q142*H142</f>
        <v>0.0070000000000000001</v>
      </c>
      <c r="S142" s="188">
        <v>0</v>
      </c>
      <c r="T142" s="189">
        <f>S142*H142</f>
        <v>0</v>
      </c>
      <c r="U142" s="38"/>
      <c r="V142" s="38"/>
      <c r="W142" s="38"/>
      <c r="X142" s="38"/>
      <c r="Y142" s="38"/>
      <c r="Z142" s="38"/>
      <c r="AA142" s="38"/>
      <c r="AB142" s="38"/>
      <c r="AC142" s="38"/>
      <c r="AD142" s="38"/>
      <c r="AE142" s="38"/>
      <c r="AR142" s="190" t="s">
        <v>225</v>
      </c>
      <c r="AT142" s="190" t="s">
        <v>221</v>
      </c>
      <c r="AU142" s="190" t="s">
        <v>88</v>
      </c>
      <c r="AY142" s="19" t="s">
        <v>205</v>
      </c>
      <c r="BE142" s="191">
        <f>IF(N142="základní",J142,0)</f>
        <v>0</v>
      </c>
      <c r="BF142" s="191">
        <f>IF(N142="snížená",J142,0)</f>
        <v>0</v>
      </c>
      <c r="BG142" s="191">
        <f>IF(N142="zákl. přenesená",J142,0)</f>
        <v>0</v>
      </c>
      <c r="BH142" s="191">
        <f>IF(N142="sníž. přenesená",J142,0)</f>
        <v>0</v>
      </c>
      <c r="BI142" s="191">
        <f>IF(N142="nulová",J142,0)</f>
        <v>0</v>
      </c>
      <c r="BJ142" s="19" t="s">
        <v>86</v>
      </c>
      <c r="BK142" s="191">
        <f>ROUND(I142*H142,2)</f>
        <v>0</v>
      </c>
      <c r="BL142" s="19" t="s">
        <v>212</v>
      </c>
      <c r="BM142" s="190" t="s">
        <v>1634</v>
      </c>
    </row>
    <row r="143" s="13" customFormat="1">
      <c r="A143" s="13"/>
      <c r="B143" s="198"/>
      <c r="C143" s="13"/>
      <c r="D143" s="192" t="s">
        <v>218</v>
      </c>
      <c r="E143" s="199" t="s">
        <v>1</v>
      </c>
      <c r="F143" s="200" t="s">
        <v>1635</v>
      </c>
      <c r="G143" s="13"/>
      <c r="H143" s="201">
        <v>2</v>
      </c>
      <c r="I143" s="202"/>
      <c r="J143" s="13"/>
      <c r="K143" s="13"/>
      <c r="L143" s="198"/>
      <c r="M143" s="203"/>
      <c r="N143" s="204"/>
      <c r="O143" s="204"/>
      <c r="P143" s="204"/>
      <c r="Q143" s="204"/>
      <c r="R143" s="204"/>
      <c r="S143" s="204"/>
      <c r="T143" s="205"/>
      <c r="U143" s="13"/>
      <c r="V143" s="13"/>
      <c r="W143" s="13"/>
      <c r="X143" s="13"/>
      <c r="Y143" s="13"/>
      <c r="Z143" s="13"/>
      <c r="AA143" s="13"/>
      <c r="AB143" s="13"/>
      <c r="AC143" s="13"/>
      <c r="AD143" s="13"/>
      <c r="AE143" s="13"/>
      <c r="AT143" s="199" t="s">
        <v>218</v>
      </c>
      <c r="AU143" s="199" t="s">
        <v>88</v>
      </c>
      <c r="AV143" s="13" t="s">
        <v>88</v>
      </c>
      <c r="AW143" s="13" t="s">
        <v>35</v>
      </c>
      <c r="AX143" s="13" t="s">
        <v>86</v>
      </c>
      <c r="AY143" s="199" t="s">
        <v>205</v>
      </c>
    </row>
    <row r="144" s="2" customFormat="1" ht="16.5" customHeight="1">
      <c r="A144" s="38"/>
      <c r="B144" s="179"/>
      <c r="C144" s="214" t="s">
        <v>263</v>
      </c>
      <c r="D144" s="214" t="s">
        <v>221</v>
      </c>
      <c r="E144" s="215" t="s">
        <v>1499</v>
      </c>
      <c r="F144" s="216" t="s">
        <v>1500</v>
      </c>
      <c r="G144" s="217" t="s">
        <v>346</v>
      </c>
      <c r="H144" s="218">
        <v>9</v>
      </c>
      <c r="I144" s="219"/>
      <c r="J144" s="218">
        <f>ROUND(I144*H144,2)</f>
        <v>0</v>
      </c>
      <c r="K144" s="216" t="s">
        <v>211</v>
      </c>
      <c r="L144" s="220"/>
      <c r="M144" s="221" t="s">
        <v>1</v>
      </c>
      <c r="N144" s="222" t="s">
        <v>44</v>
      </c>
      <c r="O144" s="77"/>
      <c r="P144" s="188">
        <f>O144*H144</f>
        <v>0</v>
      </c>
      <c r="Q144" s="188">
        <v>0.0035000000000000001</v>
      </c>
      <c r="R144" s="188">
        <f>Q144*H144</f>
        <v>0.0315</v>
      </c>
      <c r="S144" s="188">
        <v>0</v>
      </c>
      <c r="T144" s="189">
        <f>S144*H144</f>
        <v>0</v>
      </c>
      <c r="U144" s="38"/>
      <c r="V144" s="38"/>
      <c r="W144" s="38"/>
      <c r="X144" s="38"/>
      <c r="Y144" s="38"/>
      <c r="Z144" s="38"/>
      <c r="AA144" s="38"/>
      <c r="AB144" s="38"/>
      <c r="AC144" s="38"/>
      <c r="AD144" s="38"/>
      <c r="AE144" s="38"/>
      <c r="AR144" s="190" t="s">
        <v>225</v>
      </c>
      <c r="AT144" s="190" t="s">
        <v>221</v>
      </c>
      <c r="AU144" s="190" t="s">
        <v>88</v>
      </c>
      <c r="AY144" s="19" t="s">
        <v>205</v>
      </c>
      <c r="BE144" s="191">
        <f>IF(N144="základní",J144,0)</f>
        <v>0</v>
      </c>
      <c r="BF144" s="191">
        <f>IF(N144="snížená",J144,0)</f>
        <v>0</v>
      </c>
      <c r="BG144" s="191">
        <f>IF(N144="zákl. přenesená",J144,0)</f>
        <v>0</v>
      </c>
      <c r="BH144" s="191">
        <f>IF(N144="sníž. přenesená",J144,0)</f>
        <v>0</v>
      </c>
      <c r="BI144" s="191">
        <f>IF(N144="nulová",J144,0)</f>
        <v>0</v>
      </c>
      <c r="BJ144" s="19" t="s">
        <v>86</v>
      </c>
      <c r="BK144" s="191">
        <f>ROUND(I144*H144,2)</f>
        <v>0</v>
      </c>
      <c r="BL144" s="19" t="s">
        <v>212</v>
      </c>
      <c r="BM144" s="190" t="s">
        <v>1636</v>
      </c>
    </row>
    <row r="145" s="13" customFormat="1">
      <c r="A145" s="13"/>
      <c r="B145" s="198"/>
      <c r="C145" s="13"/>
      <c r="D145" s="192" t="s">
        <v>218</v>
      </c>
      <c r="E145" s="199" t="s">
        <v>1</v>
      </c>
      <c r="F145" s="200" t="s">
        <v>1600</v>
      </c>
      <c r="G145" s="13"/>
      <c r="H145" s="201">
        <v>9</v>
      </c>
      <c r="I145" s="202"/>
      <c r="J145" s="13"/>
      <c r="K145" s="13"/>
      <c r="L145" s="198"/>
      <c r="M145" s="203"/>
      <c r="N145" s="204"/>
      <c r="O145" s="204"/>
      <c r="P145" s="204"/>
      <c r="Q145" s="204"/>
      <c r="R145" s="204"/>
      <c r="S145" s="204"/>
      <c r="T145" s="205"/>
      <c r="U145" s="13"/>
      <c r="V145" s="13"/>
      <c r="W145" s="13"/>
      <c r="X145" s="13"/>
      <c r="Y145" s="13"/>
      <c r="Z145" s="13"/>
      <c r="AA145" s="13"/>
      <c r="AB145" s="13"/>
      <c r="AC145" s="13"/>
      <c r="AD145" s="13"/>
      <c r="AE145" s="13"/>
      <c r="AT145" s="199" t="s">
        <v>218</v>
      </c>
      <c r="AU145" s="199" t="s">
        <v>88</v>
      </c>
      <c r="AV145" s="13" t="s">
        <v>88</v>
      </c>
      <c r="AW145" s="13" t="s">
        <v>35</v>
      </c>
      <c r="AX145" s="13" t="s">
        <v>86</v>
      </c>
      <c r="AY145" s="199" t="s">
        <v>205</v>
      </c>
    </row>
    <row r="146" s="2" customFormat="1" ht="24.15" customHeight="1">
      <c r="A146" s="38"/>
      <c r="B146" s="179"/>
      <c r="C146" s="180" t="s">
        <v>272</v>
      </c>
      <c r="D146" s="180" t="s">
        <v>207</v>
      </c>
      <c r="E146" s="181" t="s">
        <v>1503</v>
      </c>
      <c r="F146" s="182" t="s">
        <v>1504</v>
      </c>
      <c r="G146" s="183" t="s">
        <v>346</v>
      </c>
      <c r="H146" s="184">
        <v>30</v>
      </c>
      <c r="I146" s="185"/>
      <c r="J146" s="184">
        <f>ROUND(I146*H146,2)</f>
        <v>0</v>
      </c>
      <c r="K146" s="182" t="s">
        <v>234</v>
      </c>
      <c r="L146" s="39"/>
      <c r="M146" s="186" t="s">
        <v>1</v>
      </c>
      <c r="N146" s="187" t="s">
        <v>44</v>
      </c>
      <c r="O146" s="77"/>
      <c r="P146" s="188">
        <f>O146*H146</f>
        <v>0</v>
      </c>
      <c r="Q146" s="188">
        <v>5.0000000000000002E-05</v>
      </c>
      <c r="R146" s="188">
        <f>Q146*H146</f>
        <v>0.0015</v>
      </c>
      <c r="S146" s="188">
        <v>0</v>
      </c>
      <c r="T146" s="189">
        <f>S146*H146</f>
        <v>0</v>
      </c>
      <c r="U146" s="38"/>
      <c r="V146" s="38"/>
      <c r="W146" s="38"/>
      <c r="X146" s="38"/>
      <c r="Y146" s="38"/>
      <c r="Z146" s="38"/>
      <c r="AA146" s="38"/>
      <c r="AB146" s="38"/>
      <c r="AC146" s="38"/>
      <c r="AD146" s="38"/>
      <c r="AE146" s="38"/>
      <c r="AR146" s="190" t="s">
        <v>212</v>
      </c>
      <c r="AT146" s="190" t="s">
        <v>207</v>
      </c>
      <c r="AU146" s="190" t="s">
        <v>88</v>
      </c>
      <c r="AY146" s="19" t="s">
        <v>205</v>
      </c>
      <c r="BE146" s="191">
        <f>IF(N146="základní",J146,0)</f>
        <v>0</v>
      </c>
      <c r="BF146" s="191">
        <f>IF(N146="snížená",J146,0)</f>
        <v>0</v>
      </c>
      <c r="BG146" s="191">
        <f>IF(N146="zákl. přenesená",J146,0)</f>
        <v>0</v>
      </c>
      <c r="BH146" s="191">
        <f>IF(N146="sníž. přenesená",J146,0)</f>
        <v>0</v>
      </c>
      <c r="BI146" s="191">
        <f>IF(N146="nulová",J146,0)</f>
        <v>0</v>
      </c>
      <c r="BJ146" s="19" t="s">
        <v>86</v>
      </c>
      <c r="BK146" s="191">
        <f>ROUND(I146*H146,2)</f>
        <v>0</v>
      </c>
      <c r="BL146" s="19" t="s">
        <v>212</v>
      </c>
      <c r="BM146" s="190" t="s">
        <v>1637</v>
      </c>
    </row>
    <row r="147" s="2" customFormat="1">
      <c r="A147" s="38"/>
      <c r="B147" s="39"/>
      <c r="C147" s="38"/>
      <c r="D147" s="192" t="s">
        <v>214</v>
      </c>
      <c r="E147" s="38"/>
      <c r="F147" s="193" t="s">
        <v>1506</v>
      </c>
      <c r="G147" s="38"/>
      <c r="H147" s="38"/>
      <c r="I147" s="194"/>
      <c r="J147" s="38"/>
      <c r="K147" s="38"/>
      <c r="L147" s="39"/>
      <c r="M147" s="195"/>
      <c r="N147" s="196"/>
      <c r="O147" s="77"/>
      <c r="P147" s="77"/>
      <c r="Q147" s="77"/>
      <c r="R147" s="77"/>
      <c r="S147" s="77"/>
      <c r="T147" s="78"/>
      <c r="U147" s="38"/>
      <c r="V147" s="38"/>
      <c r="W147" s="38"/>
      <c r="X147" s="38"/>
      <c r="Y147" s="38"/>
      <c r="Z147" s="38"/>
      <c r="AA147" s="38"/>
      <c r="AB147" s="38"/>
      <c r="AC147" s="38"/>
      <c r="AD147" s="38"/>
      <c r="AE147" s="38"/>
      <c r="AT147" s="19" t="s">
        <v>214</v>
      </c>
      <c r="AU147" s="19" t="s">
        <v>88</v>
      </c>
    </row>
    <row r="148" s="2" customFormat="1">
      <c r="A148" s="38"/>
      <c r="B148" s="39"/>
      <c r="C148" s="38"/>
      <c r="D148" s="192" t="s">
        <v>237</v>
      </c>
      <c r="E148" s="38"/>
      <c r="F148" s="197" t="s">
        <v>1507</v>
      </c>
      <c r="G148" s="38"/>
      <c r="H148" s="38"/>
      <c r="I148" s="194"/>
      <c r="J148" s="38"/>
      <c r="K148" s="38"/>
      <c r="L148" s="39"/>
      <c r="M148" s="195"/>
      <c r="N148" s="196"/>
      <c r="O148" s="77"/>
      <c r="P148" s="77"/>
      <c r="Q148" s="77"/>
      <c r="R148" s="77"/>
      <c r="S148" s="77"/>
      <c r="T148" s="78"/>
      <c r="U148" s="38"/>
      <c r="V148" s="38"/>
      <c r="W148" s="38"/>
      <c r="X148" s="38"/>
      <c r="Y148" s="38"/>
      <c r="Z148" s="38"/>
      <c r="AA148" s="38"/>
      <c r="AB148" s="38"/>
      <c r="AC148" s="38"/>
      <c r="AD148" s="38"/>
      <c r="AE148" s="38"/>
      <c r="AT148" s="19" t="s">
        <v>237</v>
      </c>
      <c r="AU148" s="19" t="s">
        <v>88</v>
      </c>
    </row>
    <row r="149" s="2" customFormat="1" ht="21.75" customHeight="1">
      <c r="A149" s="38"/>
      <c r="B149" s="179"/>
      <c r="C149" s="214" t="s">
        <v>225</v>
      </c>
      <c r="D149" s="214" t="s">
        <v>221</v>
      </c>
      <c r="E149" s="215" t="s">
        <v>1508</v>
      </c>
      <c r="F149" s="216" t="s">
        <v>1509</v>
      </c>
      <c r="G149" s="217" t="s">
        <v>346</v>
      </c>
      <c r="H149" s="218">
        <v>90</v>
      </c>
      <c r="I149" s="219"/>
      <c r="J149" s="218">
        <f>ROUND(I149*H149,2)</f>
        <v>0</v>
      </c>
      <c r="K149" s="216" t="s">
        <v>234</v>
      </c>
      <c r="L149" s="220"/>
      <c r="M149" s="221" t="s">
        <v>1</v>
      </c>
      <c r="N149" s="222" t="s">
        <v>44</v>
      </c>
      <c r="O149" s="77"/>
      <c r="P149" s="188">
        <f>O149*H149</f>
        <v>0</v>
      </c>
      <c r="Q149" s="188">
        <v>0.0047200000000000002</v>
      </c>
      <c r="R149" s="188">
        <f>Q149*H149</f>
        <v>0.42480000000000001</v>
      </c>
      <c r="S149" s="188">
        <v>0</v>
      </c>
      <c r="T149" s="189">
        <f>S149*H149</f>
        <v>0</v>
      </c>
      <c r="U149" s="38"/>
      <c r="V149" s="38"/>
      <c r="W149" s="38"/>
      <c r="X149" s="38"/>
      <c r="Y149" s="38"/>
      <c r="Z149" s="38"/>
      <c r="AA149" s="38"/>
      <c r="AB149" s="38"/>
      <c r="AC149" s="38"/>
      <c r="AD149" s="38"/>
      <c r="AE149" s="38"/>
      <c r="AR149" s="190" t="s">
        <v>225</v>
      </c>
      <c r="AT149" s="190" t="s">
        <v>221</v>
      </c>
      <c r="AU149" s="190" t="s">
        <v>88</v>
      </c>
      <c r="AY149" s="19" t="s">
        <v>205</v>
      </c>
      <c r="BE149" s="191">
        <f>IF(N149="základní",J149,0)</f>
        <v>0</v>
      </c>
      <c r="BF149" s="191">
        <f>IF(N149="snížená",J149,0)</f>
        <v>0</v>
      </c>
      <c r="BG149" s="191">
        <f>IF(N149="zákl. přenesená",J149,0)</f>
        <v>0</v>
      </c>
      <c r="BH149" s="191">
        <f>IF(N149="sníž. přenesená",J149,0)</f>
        <v>0</v>
      </c>
      <c r="BI149" s="191">
        <f>IF(N149="nulová",J149,0)</f>
        <v>0</v>
      </c>
      <c r="BJ149" s="19" t="s">
        <v>86</v>
      </c>
      <c r="BK149" s="191">
        <f>ROUND(I149*H149,2)</f>
        <v>0</v>
      </c>
      <c r="BL149" s="19" t="s">
        <v>212</v>
      </c>
      <c r="BM149" s="190" t="s">
        <v>1638</v>
      </c>
    </row>
    <row r="150" s="2" customFormat="1">
      <c r="A150" s="38"/>
      <c r="B150" s="39"/>
      <c r="C150" s="38"/>
      <c r="D150" s="192" t="s">
        <v>214</v>
      </c>
      <c r="E150" s="38"/>
      <c r="F150" s="193" t="s">
        <v>1509</v>
      </c>
      <c r="G150" s="38"/>
      <c r="H150" s="38"/>
      <c r="I150" s="194"/>
      <c r="J150" s="38"/>
      <c r="K150" s="38"/>
      <c r="L150" s="39"/>
      <c r="M150" s="195"/>
      <c r="N150" s="196"/>
      <c r="O150" s="77"/>
      <c r="P150" s="77"/>
      <c r="Q150" s="77"/>
      <c r="R150" s="77"/>
      <c r="S150" s="77"/>
      <c r="T150" s="78"/>
      <c r="U150" s="38"/>
      <c r="V150" s="38"/>
      <c r="W150" s="38"/>
      <c r="X150" s="38"/>
      <c r="Y150" s="38"/>
      <c r="Z150" s="38"/>
      <c r="AA150" s="38"/>
      <c r="AB150" s="38"/>
      <c r="AC150" s="38"/>
      <c r="AD150" s="38"/>
      <c r="AE150" s="38"/>
      <c r="AT150" s="19" t="s">
        <v>214</v>
      </c>
      <c r="AU150" s="19" t="s">
        <v>88</v>
      </c>
    </row>
    <row r="151" s="13" customFormat="1">
      <c r="A151" s="13"/>
      <c r="B151" s="198"/>
      <c r="C151" s="13"/>
      <c r="D151" s="192" t="s">
        <v>218</v>
      </c>
      <c r="E151" s="13"/>
      <c r="F151" s="200" t="s">
        <v>1639</v>
      </c>
      <c r="G151" s="13"/>
      <c r="H151" s="201">
        <v>90</v>
      </c>
      <c r="I151" s="202"/>
      <c r="J151" s="13"/>
      <c r="K151" s="13"/>
      <c r="L151" s="198"/>
      <c r="M151" s="203"/>
      <c r="N151" s="204"/>
      <c r="O151" s="204"/>
      <c r="P151" s="204"/>
      <c r="Q151" s="204"/>
      <c r="R151" s="204"/>
      <c r="S151" s="204"/>
      <c r="T151" s="205"/>
      <c r="U151" s="13"/>
      <c r="V151" s="13"/>
      <c r="W151" s="13"/>
      <c r="X151" s="13"/>
      <c r="Y151" s="13"/>
      <c r="Z151" s="13"/>
      <c r="AA151" s="13"/>
      <c r="AB151" s="13"/>
      <c r="AC151" s="13"/>
      <c r="AD151" s="13"/>
      <c r="AE151" s="13"/>
      <c r="AT151" s="199" t="s">
        <v>218</v>
      </c>
      <c r="AU151" s="199" t="s">
        <v>88</v>
      </c>
      <c r="AV151" s="13" t="s">
        <v>88</v>
      </c>
      <c r="AW151" s="13" t="s">
        <v>3</v>
      </c>
      <c r="AX151" s="13" t="s">
        <v>86</v>
      </c>
      <c r="AY151" s="199" t="s">
        <v>205</v>
      </c>
    </row>
    <row r="152" s="2" customFormat="1" ht="16.5" customHeight="1">
      <c r="A152" s="38"/>
      <c r="B152" s="179"/>
      <c r="C152" s="214" t="s">
        <v>286</v>
      </c>
      <c r="D152" s="214" t="s">
        <v>221</v>
      </c>
      <c r="E152" s="215" t="s">
        <v>1512</v>
      </c>
      <c r="F152" s="216" t="s">
        <v>1513</v>
      </c>
      <c r="G152" s="217" t="s">
        <v>346</v>
      </c>
      <c r="H152" s="218">
        <v>90</v>
      </c>
      <c r="I152" s="219"/>
      <c r="J152" s="218">
        <f>ROUND(I152*H152,2)</f>
        <v>0</v>
      </c>
      <c r="K152" s="216" t="s">
        <v>211</v>
      </c>
      <c r="L152" s="220"/>
      <c r="M152" s="221" t="s">
        <v>1</v>
      </c>
      <c r="N152" s="222" t="s">
        <v>44</v>
      </c>
      <c r="O152" s="77"/>
      <c r="P152" s="188">
        <f>O152*H152</f>
        <v>0</v>
      </c>
      <c r="Q152" s="188">
        <v>0.00046999999999999999</v>
      </c>
      <c r="R152" s="188">
        <f>Q152*H152</f>
        <v>0.042299999999999997</v>
      </c>
      <c r="S152" s="188">
        <v>0</v>
      </c>
      <c r="T152" s="189">
        <f>S152*H152</f>
        <v>0</v>
      </c>
      <c r="U152" s="38"/>
      <c r="V152" s="38"/>
      <c r="W152" s="38"/>
      <c r="X152" s="38"/>
      <c r="Y152" s="38"/>
      <c r="Z152" s="38"/>
      <c r="AA152" s="38"/>
      <c r="AB152" s="38"/>
      <c r="AC152" s="38"/>
      <c r="AD152" s="38"/>
      <c r="AE152" s="38"/>
      <c r="AR152" s="190" t="s">
        <v>225</v>
      </c>
      <c r="AT152" s="190" t="s">
        <v>221</v>
      </c>
      <c r="AU152" s="190" t="s">
        <v>88</v>
      </c>
      <c r="AY152" s="19" t="s">
        <v>205</v>
      </c>
      <c r="BE152" s="191">
        <f>IF(N152="základní",J152,0)</f>
        <v>0</v>
      </c>
      <c r="BF152" s="191">
        <f>IF(N152="snížená",J152,0)</f>
        <v>0</v>
      </c>
      <c r="BG152" s="191">
        <f>IF(N152="zákl. přenesená",J152,0)</f>
        <v>0</v>
      </c>
      <c r="BH152" s="191">
        <f>IF(N152="sníž. přenesená",J152,0)</f>
        <v>0</v>
      </c>
      <c r="BI152" s="191">
        <f>IF(N152="nulová",J152,0)</f>
        <v>0</v>
      </c>
      <c r="BJ152" s="19" t="s">
        <v>86</v>
      </c>
      <c r="BK152" s="191">
        <f>ROUND(I152*H152,2)</f>
        <v>0</v>
      </c>
      <c r="BL152" s="19" t="s">
        <v>212</v>
      </c>
      <c r="BM152" s="190" t="s">
        <v>1640</v>
      </c>
    </row>
    <row r="153" s="2" customFormat="1">
      <c r="A153" s="38"/>
      <c r="B153" s="39"/>
      <c r="C153" s="38"/>
      <c r="D153" s="192" t="s">
        <v>214</v>
      </c>
      <c r="E153" s="38"/>
      <c r="F153" s="193" t="s">
        <v>1513</v>
      </c>
      <c r="G153" s="38"/>
      <c r="H153" s="38"/>
      <c r="I153" s="194"/>
      <c r="J153" s="38"/>
      <c r="K153" s="38"/>
      <c r="L153" s="39"/>
      <c r="M153" s="195"/>
      <c r="N153" s="196"/>
      <c r="O153" s="77"/>
      <c r="P153" s="77"/>
      <c r="Q153" s="77"/>
      <c r="R153" s="77"/>
      <c r="S153" s="77"/>
      <c r="T153" s="78"/>
      <c r="U153" s="38"/>
      <c r="V153" s="38"/>
      <c r="W153" s="38"/>
      <c r="X153" s="38"/>
      <c r="Y153" s="38"/>
      <c r="Z153" s="38"/>
      <c r="AA153" s="38"/>
      <c r="AB153" s="38"/>
      <c r="AC153" s="38"/>
      <c r="AD153" s="38"/>
      <c r="AE153" s="38"/>
      <c r="AT153" s="19" t="s">
        <v>214</v>
      </c>
      <c r="AU153" s="19" t="s">
        <v>88</v>
      </c>
    </row>
    <row r="154" s="13" customFormat="1">
      <c r="A154" s="13"/>
      <c r="B154" s="198"/>
      <c r="C154" s="13"/>
      <c r="D154" s="192" t="s">
        <v>218</v>
      </c>
      <c r="E154" s="199" t="s">
        <v>1</v>
      </c>
      <c r="F154" s="200" t="s">
        <v>1641</v>
      </c>
      <c r="G154" s="13"/>
      <c r="H154" s="201">
        <v>90</v>
      </c>
      <c r="I154" s="202"/>
      <c r="J154" s="13"/>
      <c r="K154" s="13"/>
      <c r="L154" s="198"/>
      <c r="M154" s="203"/>
      <c r="N154" s="204"/>
      <c r="O154" s="204"/>
      <c r="P154" s="204"/>
      <c r="Q154" s="204"/>
      <c r="R154" s="204"/>
      <c r="S154" s="204"/>
      <c r="T154" s="205"/>
      <c r="U154" s="13"/>
      <c r="V154" s="13"/>
      <c r="W154" s="13"/>
      <c r="X154" s="13"/>
      <c r="Y154" s="13"/>
      <c r="Z154" s="13"/>
      <c r="AA154" s="13"/>
      <c r="AB154" s="13"/>
      <c r="AC154" s="13"/>
      <c r="AD154" s="13"/>
      <c r="AE154" s="13"/>
      <c r="AT154" s="199" t="s">
        <v>218</v>
      </c>
      <c r="AU154" s="199" t="s">
        <v>88</v>
      </c>
      <c r="AV154" s="13" t="s">
        <v>88</v>
      </c>
      <c r="AW154" s="13" t="s">
        <v>35</v>
      </c>
      <c r="AX154" s="13" t="s">
        <v>86</v>
      </c>
      <c r="AY154" s="199" t="s">
        <v>205</v>
      </c>
    </row>
    <row r="155" s="2" customFormat="1" ht="24.15" customHeight="1">
      <c r="A155" s="38"/>
      <c r="B155" s="179"/>
      <c r="C155" s="180" t="s">
        <v>294</v>
      </c>
      <c r="D155" s="180" t="s">
        <v>207</v>
      </c>
      <c r="E155" s="181" t="s">
        <v>1516</v>
      </c>
      <c r="F155" s="182" t="s">
        <v>1517</v>
      </c>
      <c r="G155" s="183" t="s">
        <v>210</v>
      </c>
      <c r="H155" s="184">
        <v>27</v>
      </c>
      <c r="I155" s="185"/>
      <c r="J155" s="184">
        <f>ROUND(I155*H155,2)</f>
        <v>0</v>
      </c>
      <c r="K155" s="182" t="s">
        <v>234</v>
      </c>
      <c r="L155" s="39"/>
      <c r="M155" s="186" t="s">
        <v>1</v>
      </c>
      <c r="N155" s="187" t="s">
        <v>44</v>
      </c>
      <c r="O155" s="77"/>
      <c r="P155" s="188">
        <f>O155*H155</f>
        <v>0</v>
      </c>
      <c r="Q155" s="188">
        <v>0.00036000000000000002</v>
      </c>
      <c r="R155" s="188">
        <f>Q155*H155</f>
        <v>0.0097200000000000012</v>
      </c>
      <c r="S155" s="188">
        <v>0</v>
      </c>
      <c r="T155" s="189">
        <f>S155*H155</f>
        <v>0</v>
      </c>
      <c r="U155" s="38"/>
      <c r="V155" s="38"/>
      <c r="W155" s="38"/>
      <c r="X155" s="38"/>
      <c r="Y155" s="38"/>
      <c r="Z155" s="38"/>
      <c r="AA155" s="38"/>
      <c r="AB155" s="38"/>
      <c r="AC155" s="38"/>
      <c r="AD155" s="38"/>
      <c r="AE155" s="38"/>
      <c r="AR155" s="190" t="s">
        <v>212</v>
      </c>
      <c r="AT155" s="190" t="s">
        <v>207</v>
      </c>
      <c r="AU155" s="190" t="s">
        <v>88</v>
      </c>
      <c r="AY155" s="19" t="s">
        <v>205</v>
      </c>
      <c r="BE155" s="191">
        <f>IF(N155="základní",J155,0)</f>
        <v>0</v>
      </c>
      <c r="BF155" s="191">
        <f>IF(N155="snížená",J155,0)</f>
        <v>0</v>
      </c>
      <c r="BG155" s="191">
        <f>IF(N155="zákl. přenesená",J155,0)</f>
        <v>0</v>
      </c>
      <c r="BH155" s="191">
        <f>IF(N155="sníž. přenesená",J155,0)</f>
        <v>0</v>
      </c>
      <c r="BI155" s="191">
        <f>IF(N155="nulová",J155,0)</f>
        <v>0</v>
      </c>
      <c r="BJ155" s="19" t="s">
        <v>86</v>
      </c>
      <c r="BK155" s="191">
        <f>ROUND(I155*H155,2)</f>
        <v>0</v>
      </c>
      <c r="BL155" s="19" t="s">
        <v>212</v>
      </c>
      <c r="BM155" s="190" t="s">
        <v>1642</v>
      </c>
    </row>
    <row r="156" s="2" customFormat="1">
      <c r="A156" s="38"/>
      <c r="B156" s="39"/>
      <c r="C156" s="38"/>
      <c r="D156" s="192" t="s">
        <v>214</v>
      </c>
      <c r="E156" s="38"/>
      <c r="F156" s="193" t="s">
        <v>1519</v>
      </c>
      <c r="G156" s="38"/>
      <c r="H156" s="38"/>
      <c r="I156" s="194"/>
      <c r="J156" s="38"/>
      <c r="K156" s="38"/>
      <c r="L156" s="39"/>
      <c r="M156" s="195"/>
      <c r="N156" s="196"/>
      <c r="O156" s="77"/>
      <c r="P156" s="77"/>
      <c r="Q156" s="77"/>
      <c r="R156" s="77"/>
      <c r="S156" s="77"/>
      <c r="T156" s="78"/>
      <c r="U156" s="38"/>
      <c r="V156" s="38"/>
      <c r="W156" s="38"/>
      <c r="X156" s="38"/>
      <c r="Y156" s="38"/>
      <c r="Z156" s="38"/>
      <c r="AA156" s="38"/>
      <c r="AB156" s="38"/>
      <c r="AC156" s="38"/>
      <c r="AD156" s="38"/>
      <c r="AE156" s="38"/>
      <c r="AT156" s="19" t="s">
        <v>214</v>
      </c>
      <c r="AU156" s="19" t="s">
        <v>88</v>
      </c>
    </row>
    <row r="157" s="2" customFormat="1">
      <c r="A157" s="38"/>
      <c r="B157" s="39"/>
      <c r="C157" s="38"/>
      <c r="D157" s="192" t="s">
        <v>237</v>
      </c>
      <c r="E157" s="38"/>
      <c r="F157" s="197" t="s">
        <v>1520</v>
      </c>
      <c r="G157" s="38"/>
      <c r="H157" s="38"/>
      <c r="I157" s="194"/>
      <c r="J157" s="38"/>
      <c r="K157" s="38"/>
      <c r="L157" s="39"/>
      <c r="M157" s="195"/>
      <c r="N157" s="196"/>
      <c r="O157" s="77"/>
      <c r="P157" s="77"/>
      <c r="Q157" s="77"/>
      <c r="R157" s="77"/>
      <c r="S157" s="77"/>
      <c r="T157" s="78"/>
      <c r="U157" s="38"/>
      <c r="V157" s="38"/>
      <c r="W157" s="38"/>
      <c r="X157" s="38"/>
      <c r="Y157" s="38"/>
      <c r="Z157" s="38"/>
      <c r="AA157" s="38"/>
      <c r="AB157" s="38"/>
      <c r="AC157" s="38"/>
      <c r="AD157" s="38"/>
      <c r="AE157" s="38"/>
      <c r="AT157" s="19" t="s">
        <v>237</v>
      </c>
      <c r="AU157" s="19" t="s">
        <v>88</v>
      </c>
    </row>
    <row r="158" s="13" customFormat="1">
      <c r="A158" s="13"/>
      <c r="B158" s="198"/>
      <c r="C158" s="13"/>
      <c r="D158" s="192" t="s">
        <v>218</v>
      </c>
      <c r="E158" s="199" t="s">
        <v>1</v>
      </c>
      <c r="F158" s="200" t="s">
        <v>1643</v>
      </c>
      <c r="G158" s="13"/>
      <c r="H158" s="201">
        <v>27</v>
      </c>
      <c r="I158" s="202"/>
      <c r="J158" s="13"/>
      <c r="K158" s="13"/>
      <c r="L158" s="198"/>
      <c r="M158" s="203"/>
      <c r="N158" s="204"/>
      <c r="O158" s="204"/>
      <c r="P158" s="204"/>
      <c r="Q158" s="204"/>
      <c r="R158" s="204"/>
      <c r="S158" s="204"/>
      <c r="T158" s="205"/>
      <c r="U158" s="13"/>
      <c r="V158" s="13"/>
      <c r="W158" s="13"/>
      <c r="X158" s="13"/>
      <c r="Y158" s="13"/>
      <c r="Z158" s="13"/>
      <c r="AA158" s="13"/>
      <c r="AB158" s="13"/>
      <c r="AC158" s="13"/>
      <c r="AD158" s="13"/>
      <c r="AE158" s="13"/>
      <c r="AT158" s="199" t="s">
        <v>218</v>
      </c>
      <c r="AU158" s="199" t="s">
        <v>88</v>
      </c>
      <c r="AV158" s="13" t="s">
        <v>88</v>
      </c>
      <c r="AW158" s="13" t="s">
        <v>35</v>
      </c>
      <c r="AX158" s="13" t="s">
        <v>86</v>
      </c>
      <c r="AY158" s="199" t="s">
        <v>205</v>
      </c>
    </row>
    <row r="159" s="2" customFormat="1" ht="16.5" customHeight="1">
      <c r="A159" s="38"/>
      <c r="B159" s="179"/>
      <c r="C159" s="180" t="s">
        <v>300</v>
      </c>
      <c r="D159" s="180" t="s">
        <v>207</v>
      </c>
      <c r="E159" s="181" t="s">
        <v>1522</v>
      </c>
      <c r="F159" s="182" t="s">
        <v>1523</v>
      </c>
      <c r="G159" s="183" t="s">
        <v>346</v>
      </c>
      <c r="H159" s="184">
        <v>30</v>
      </c>
      <c r="I159" s="185"/>
      <c r="J159" s="184">
        <f>ROUND(I159*H159,2)</f>
        <v>0</v>
      </c>
      <c r="K159" s="182" t="s">
        <v>234</v>
      </c>
      <c r="L159" s="39"/>
      <c r="M159" s="186" t="s">
        <v>1</v>
      </c>
      <c r="N159" s="187" t="s">
        <v>44</v>
      </c>
      <c r="O159" s="77"/>
      <c r="P159" s="188">
        <f>O159*H159</f>
        <v>0</v>
      </c>
      <c r="Q159" s="188">
        <v>0</v>
      </c>
      <c r="R159" s="188">
        <f>Q159*H159</f>
        <v>0</v>
      </c>
      <c r="S159" s="188">
        <v>0</v>
      </c>
      <c r="T159" s="189">
        <f>S159*H159</f>
        <v>0</v>
      </c>
      <c r="U159" s="38"/>
      <c r="V159" s="38"/>
      <c r="W159" s="38"/>
      <c r="X159" s="38"/>
      <c r="Y159" s="38"/>
      <c r="Z159" s="38"/>
      <c r="AA159" s="38"/>
      <c r="AB159" s="38"/>
      <c r="AC159" s="38"/>
      <c r="AD159" s="38"/>
      <c r="AE159" s="38"/>
      <c r="AR159" s="190" t="s">
        <v>212</v>
      </c>
      <c r="AT159" s="190" t="s">
        <v>207</v>
      </c>
      <c r="AU159" s="190" t="s">
        <v>88</v>
      </c>
      <c r="AY159" s="19" t="s">
        <v>205</v>
      </c>
      <c r="BE159" s="191">
        <f>IF(N159="základní",J159,0)</f>
        <v>0</v>
      </c>
      <c r="BF159" s="191">
        <f>IF(N159="snížená",J159,0)</f>
        <v>0</v>
      </c>
      <c r="BG159" s="191">
        <f>IF(N159="zákl. přenesená",J159,0)</f>
        <v>0</v>
      </c>
      <c r="BH159" s="191">
        <f>IF(N159="sníž. přenesená",J159,0)</f>
        <v>0</v>
      </c>
      <c r="BI159" s="191">
        <f>IF(N159="nulová",J159,0)</f>
        <v>0</v>
      </c>
      <c r="BJ159" s="19" t="s">
        <v>86</v>
      </c>
      <c r="BK159" s="191">
        <f>ROUND(I159*H159,2)</f>
        <v>0</v>
      </c>
      <c r="BL159" s="19" t="s">
        <v>212</v>
      </c>
      <c r="BM159" s="190" t="s">
        <v>1644</v>
      </c>
    </row>
    <row r="160" s="2" customFormat="1">
      <c r="A160" s="38"/>
      <c r="B160" s="39"/>
      <c r="C160" s="38"/>
      <c r="D160" s="192" t="s">
        <v>214</v>
      </c>
      <c r="E160" s="38"/>
      <c r="F160" s="193" t="s">
        <v>1525</v>
      </c>
      <c r="G160" s="38"/>
      <c r="H160" s="38"/>
      <c r="I160" s="194"/>
      <c r="J160" s="38"/>
      <c r="K160" s="38"/>
      <c r="L160" s="39"/>
      <c r="M160" s="195"/>
      <c r="N160" s="196"/>
      <c r="O160" s="77"/>
      <c r="P160" s="77"/>
      <c r="Q160" s="77"/>
      <c r="R160" s="77"/>
      <c r="S160" s="77"/>
      <c r="T160" s="78"/>
      <c r="U160" s="38"/>
      <c r="V160" s="38"/>
      <c r="W160" s="38"/>
      <c r="X160" s="38"/>
      <c r="Y160" s="38"/>
      <c r="Z160" s="38"/>
      <c r="AA160" s="38"/>
      <c r="AB160" s="38"/>
      <c r="AC160" s="38"/>
      <c r="AD160" s="38"/>
      <c r="AE160" s="38"/>
      <c r="AT160" s="19" t="s">
        <v>214</v>
      </c>
      <c r="AU160" s="19" t="s">
        <v>88</v>
      </c>
    </row>
    <row r="161" s="2" customFormat="1">
      <c r="A161" s="38"/>
      <c r="B161" s="39"/>
      <c r="C161" s="38"/>
      <c r="D161" s="192" t="s">
        <v>237</v>
      </c>
      <c r="E161" s="38"/>
      <c r="F161" s="197" t="s">
        <v>1526</v>
      </c>
      <c r="G161" s="38"/>
      <c r="H161" s="38"/>
      <c r="I161" s="194"/>
      <c r="J161" s="38"/>
      <c r="K161" s="38"/>
      <c r="L161" s="39"/>
      <c r="M161" s="195"/>
      <c r="N161" s="196"/>
      <c r="O161" s="77"/>
      <c r="P161" s="77"/>
      <c r="Q161" s="77"/>
      <c r="R161" s="77"/>
      <c r="S161" s="77"/>
      <c r="T161" s="78"/>
      <c r="U161" s="38"/>
      <c r="V161" s="38"/>
      <c r="W161" s="38"/>
      <c r="X161" s="38"/>
      <c r="Y161" s="38"/>
      <c r="Z161" s="38"/>
      <c r="AA161" s="38"/>
      <c r="AB161" s="38"/>
      <c r="AC161" s="38"/>
      <c r="AD161" s="38"/>
      <c r="AE161" s="38"/>
      <c r="AT161" s="19" t="s">
        <v>237</v>
      </c>
      <c r="AU161" s="19" t="s">
        <v>88</v>
      </c>
    </row>
    <row r="162" s="2" customFormat="1" ht="16.5" customHeight="1">
      <c r="A162" s="38"/>
      <c r="B162" s="179"/>
      <c r="C162" s="180" t="s">
        <v>306</v>
      </c>
      <c r="D162" s="180" t="s">
        <v>207</v>
      </c>
      <c r="E162" s="181" t="s">
        <v>1527</v>
      </c>
      <c r="F162" s="182" t="s">
        <v>1528</v>
      </c>
      <c r="G162" s="183" t="s">
        <v>346</v>
      </c>
      <c r="H162" s="184">
        <v>90</v>
      </c>
      <c r="I162" s="185"/>
      <c r="J162" s="184">
        <f>ROUND(I162*H162,2)</f>
        <v>0</v>
      </c>
      <c r="K162" s="182" t="s">
        <v>211</v>
      </c>
      <c r="L162" s="39"/>
      <c r="M162" s="186" t="s">
        <v>1</v>
      </c>
      <c r="N162" s="187" t="s">
        <v>44</v>
      </c>
      <c r="O162" s="77"/>
      <c r="P162" s="188">
        <f>O162*H162</f>
        <v>0</v>
      </c>
      <c r="Q162" s="188">
        <v>2.0000000000000002E-05</v>
      </c>
      <c r="R162" s="188">
        <f>Q162*H162</f>
        <v>0.0018000000000000002</v>
      </c>
      <c r="S162" s="188">
        <v>0</v>
      </c>
      <c r="T162" s="189">
        <f>S162*H162</f>
        <v>0</v>
      </c>
      <c r="U162" s="38"/>
      <c r="V162" s="38"/>
      <c r="W162" s="38"/>
      <c r="X162" s="38"/>
      <c r="Y162" s="38"/>
      <c r="Z162" s="38"/>
      <c r="AA162" s="38"/>
      <c r="AB162" s="38"/>
      <c r="AC162" s="38"/>
      <c r="AD162" s="38"/>
      <c r="AE162" s="38"/>
      <c r="AR162" s="190" t="s">
        <v>212</v>
      </c>
      <c r="AT162" s="190" t="s">
        <v>207</v>
      </c>
      <c r="AU162" s="190" t="s">
        <v>88</v>
      </c>
      <c r="AY162" s="19" t="s">
        <v>205</v>
      </c>
      <c r="BE162" s="191">
        <f>IF(N162="základní",J162,0)</f>
        <v>0</v>
      </c>
      <c r="BF162" s="191">
        <f>IF(N162="snížená",J162,0)</f>
        <v>0</v>
      </c>
      <c r="BG162" s="191">
        <f>IF(N162="zákl. přenesená",J162,0)</f>
        <v>0</v>
      </c>
      <c r="BH162" s="191">
        <f>IF(N162="sníž. přenesená",J162,0)</f>
        <v>0</v>
      </c>
      <c r="BI162" s="191">
        <f>IF(N162="nulová",J162,0)</f>
        <v>0</v>
      </c>
      <c r="BJ162" s="19" t="s">
        <v>86</v>
      </c>
      <c r="BK162" s="191">
        <f>ROUND(I162*H162,2)</f>
        <v>0</v>
      </c>
      <c r="BL162" s="19" t="s">
        <v>212</v>
      </c>
      <c r="BM162" s="190" t="s">
        <v>1645</v>
      </c>
    </row>
    <row r="163" s="2" customFormat="1">
      <c r="A163" s="38"/>
      <c r="B163" s="39"/>
      <c r="C163" s="38"/>
      <c r="D163" s="192" t="s">
        <v>214</v>
      </c>
      <c r="E163" s="38"/>
      <c r="F163" s="193" t="s">
        <v>1528</v>
      </c>
      <c r="G163" s="38"/>
      <c r="H163" s="38"/>
      <c r="I163" s="194"/>
      <c r="J163" s="38"/>
      <c r="K163" s="38"/>
      <c r="L163" s="39"/>
      <c r="M163" s="195"/>
      <c r="N163" s="196"/>
      <c r="O163" s="77"/>
      <c r="P163" s="77"/>
      <c r="Q163" s="77"/>
      <c r="R163" s="77"/>
      <c r="S163" s="77"/>
      <c r="T163" s="78"/>
      <c r="U163" s="38"/>
      <c r="V163" s="38"/>
      <c r="W163" s="38"/>
      <c r="X163" s="38"/>
      <c r="Y163" s="38"/>
      <c r="Z163" s="38"/>
      <c r="AA163" s="38"/>
      <c r="AB163" s="38"/>
      <c r="AC163" s="38"/>
      <c r="AD163" s="38"/>
      <c r="AE163" s="38"/>
      <c r="AT163" s="19" t="s">
        <v>214</v>
      </c>
      <c r="AU163" s="19" t="s">
        <v>88</v>
      </c>
    </row>
    <row r="164" s="13" customFormat="1">
      <c r="A164" s="13"/>
      <c r="B164" s="198"/>
      <c r="C164" s="13"/>
      <c r="D164" s="192" t="s">
        <v>218</v>
      </c>
      <c r="E164" s="199" t="s">
        <v>1</v>
      </c>
      <c r="F164" s="200" t="s">
        <v>1641</v>
      </c>
      <c r="G164" s="13"/>
      <c r="H164" s="201">
        <v>90</v>
      </c>
      <c r="I164" s="202"/>
      <c r="J164" s="13"/>
      <c r="K164" s="13"/>
      <c r="L164" s="198"/>
      <c r="M164" s="203"/>
      <c r="N164" s="204"/>
      <c r="O164" s="204"/>
      <c r="P164" s="204"/>
      <c r="Q164" s="204"/>
      <c r="R164" s="204"/>
      <c r="S164" s="204"/>
      <c r="T164" s="205"/>
      <c r="U164" s="13"/>
      <c r="V164" s="13"/>
      <c r="W164" s="13"/>
      <c r="X164" s="13"/>
      <c r="Y164" s="13"/>
      <c r="Z164" s="13"/>
      <c r="AA164" s="13"/>
      <c r="AB164" s="13"/>
      <c r="AC164" s="13"/>
      <c r="AD164" s="13"/>
      <c r="AE164" s="13"/>
      <c r="AT164" s="199" t="s">
        <v>218</v>
      </c>
      <c r="AU164" s="199" t="s">
        <v>88</v>
      </c>
      <c r="AV164" s="13" t="s">
        <v>88</v>
      </c>
      <c r="AW164" s="13" t="s">
        <v>35</v>
      </c>
      <c r="AX164" s="13" t="s">
        <v>86</v>
      </c>
      <c r="AY164" s="199" t="s">
        <v>205</v>
      </c>
    </row>
    <row r="165" s="2" customFormat="1" ht="24.15" customHeight="1">
      <c r="A165" s="38"/>
      <c r="B165" s="179"/>
      <c r="C165" s="180" t="s">
        <v>309</v>
      </c>
      <c r="D165" s="180" t="s">
        <v>207</v>
      </c>
      <c r="E165" s="181" t="s">
        <v>1530</v>
      </c>
      <c r="F165" s="182" t="s">
        <v>1531</v>
      </c>
      <c r="G165" s="183" t="s">
        <v>210</v>
      </c>
      <c r="H165" s="184">
        <v>33.909999999999997</v>
      </c>
      <c r="I165" s="185"/>
      <c r="J165" s="184">
        <f>ROUND(I165*H165,2)</f>
        <v>0</v>
      </c>
      <c r="K165" s="182" t="s">
        <v>234</v>
      </c>
      <c r="L165" s="39"/>
      <c r="M165" s="186" t="s">
        <v>1</v>
      </c>
      <c r="N165" s="187" t="s">
        <v>44</v>
      </c>
      <c r="O165" s="77"/>
      <c r="P165" s="188">
        <f>O165*H165</f>
        <v>0</v>
      </c>
      <c r="Q165" s="188">
        <v>0</v>
      </c>
      <c r="R165" s="188">
        <f>Q165*H165</f>
        <v>0</v>
      </c>
      <c r="S165" s="188">
        <v>0</v>
      </c>
      <c r="T165" s="189">
        <f>S165*H165</f>
        <v>0</v>
      </c>
      <c r="U165" s="38"/>
      <c r="V165" s="38"/>
      <c r="W165" s="38"/>
      <c r="X165" s="38"/>
      <c r="Y165" s="38"/>
      <c r="Z165" s="38"/>
      <c r="AA165" s="38"/>
      <c r="AB165" s="38"/>
      <c r="AC165" s="38"/>
      <c r="AD165" s="38"/>
      <c r="AE165" s="38"/>
      <c r="AR165" s="190" t="s">
        <v>212</v>
      </c>
      <c r="AT165" s="190" t="s">
        <v>207</v>
      </c>
      <c r="AU165" s="190" t="s">
        <v>88</v>
      </c>
      <c r="AY165" s="19" t="s">
        <v>205</v>
      </c>
      <c r="BE165" s="191">
        <f>IF(N165="základní",J165,0)</f>
        <v>0</v>
      </c>
      <c r="BF165" s="191">
        <f>IF(N165="snížená",J165,0)</f>
        <v>0</v>
      </c>
      <c r="BG165" s="191">
        <f>IF(N165="zákl. přenesená",J165,0)</f>
        <v>0</v>
      </c>
      <c r="BH165" s="191">
        <f>IF(N165="sníž. přenesená",J165,0)</f>
        <v>0</v>
      </c>
      <c r="BI165" s="191">
        <f>IF(N165="nulová",J165,0)</f>
        <v>0</v>
      </c>
      <c r="BJ165" s="19" t="s">
        <v>86</v>
      </c>
      <c r="BK165" s="191">
        <f>ROUND(I165*H165,2)</f>
        <v>0</v>
      </c>
      <c r="BL165" s="19" t="s">
        <v>212</v>
      </c>
      <c r="BM165" s="190" t="s">
        <v>1646</v>
      </c>
    </row>
    <row r="166" s="2" customFormat="1">
      <c r="A166" s="38"/>
      <c r="B166" s="39"/>
      <c r="C166" s="38"/>
      <c r="D166" s="192" t="s">
        <v>214</v>
      </c>
      <c r="E166" s="38"/>
      <c r="F166" s="193" t="s">
        <v>1533</v>
      </c>
      <c r="G166" s="38"/>
      <c r="H166" s="38"/>
      <c r="I166" s="194"/>
      <c r="J166" s="38"/>
      <c r="K166" s="38"/>
      <c r="L166" s="39"/>
      <c r="M166" s="195"/>
      <c r="N166" s="196"/>
      <c r="O166" s="77"/>
      <c r="P166" s="77"/>
      <c r="Q166" s="77"/>
      <c r="R166" s="77"/>
      <c r="S166" s="77"/>
      <c r="T166" s="78"/>
      <c r="U166" s="38"/>
      <c r="V166" s="38"/>
      <c r="W166" s="38"/>
      <c r="X166" s="38"/>
      <c r="Y166" s="38"/>
      <c r="Z166" s="38"/>
      <c r="AA166" s="38"/>
      <c r="AB166" s="38"/>
      <c r="AC166" s="38"/>
      <c r="AD166" s="38"/>
      <c r="AE166" s="38"/>
      <c r="AT166" s="19" t="s">
        <v>214</v>
      </c>
      <c r="AU166" s="19" t="s">
        <v>88</v>
      </c>
    </row>
    <row r="167" s="2" customFormat="1">
      <c r="A167" s="38"/>
      <c r="B167" s="39"/>
      <c r="C167" s="38"/>
      <c r="D167" s="192" t="s">
        <v>237</v>
      </c>
      <c r="E167" s="38"/>
      <c r="F167" s="197" t="s">
        <v>1534</v>
      </c>
      <c r="G167" s="38"/>
      <c r="H167" s="38"/>
      <c r="I167" s="194"/>
      <c r="J167" s="38"/>
      <c r="K167" s="38"/>
      <c r="L167" s="39"/>
      <c r="M167" s="195"/>
      <c r="N167" s="196"/>
      <c r="O167" s="77"/>
      <c r="P167" s="77"/>
      <c r="Q167" s="77"/>
      <c r="R167" s="77"/>
      <c r="S167" s="77"/>
      <c r="T167" s="78"/>
      <c r="U167" s="38"/>
      <c r="V167" s="38"/>
      <c r="W167" s="38"/>
      <c r="X167" s="38"/>
      <c r="Y167" s="38"/>
      <c r="Z167" s="38"/>
      <c r="AA167" s="38"/>
      <c r="AB167" s="38"/>
      <c r="AC167" s="38"/>
      <c r="AD167" s="38"/>
      <c r="AE167" s="38"/>
      <c r="AT167" s="19" t="s">
        <v>237</v>
      </c>
      <c r="AU167" s="19" t="s">
        <v>88</v>
      </c>
    </row>
    <row r="168" s="13" customFormat="1">
      <c r="A168" s="13"/>
      <c r="B168" s="198"/>
      <c r="C168" s="13"/>
      <c r="D168" s="192" t="s">
        <v>218</v>
      </c>
      <c r="E168" s="199" t="s">
        <v>1</v>
      </c>
      <c r="F168" s="200" t="s">
        <v>1647</v>
      </c>
      <c r="G168" s="13"/>
      <c r="H168" s="201">
        <v>33.909999999999997</v>
      </c>
      <c r="I168" s="202"/>
      <c r="J168" s="13"/>
      <c r="K168" s="13"/>
      <c r="L168" s="198"/>
      <c r="M168" s="203"/>
      <c r="N168" s="204"/>
      <c r="O168" s="204"/>
      <c r="P168" s="204"/>
      <c r="Q168" s="204"/>
      <c r="R168" s="204"/>
      <c r="S168" s="204"/>
      <c r="T168" s="205"/>
      <c r="U168" s="13"/>
      <c r="V168" s="13"/>
      <c r="W168" s="13"/>
      <c r="X168" s="13"/>
      <c r="Y168" s="13"/>
      <c r="Z168" s="13"/>
      <c r="AA168" s="13"/>
      <c r="AB168" s="13"/>
      <c r="AC168" s="13"/>
      <c r="AD168" s="13"/>
      <c r="AE168" s="13"/>
      <c r="AT168" s="199" t="s">
        <v>218</v>
      </c>
      <c r="AU168" s="199" t="s">
        <v>88</v>
      </c>
      <c r="AV168" s="13" t="s">
        <v>88</v>
      </c>
      <c r="AW168" s="13" t="s">
        <v>35</v>
      </c>
      <c r="AX168" s="13" t="s">
        <v>86</v>
      </c>
      <c r="AY168" s="199" t="s">
        <v>205</v>
      </c>
    </row>
    <row r="169" s="2" customFormat="1" ht="16.5" customHeight="1">
      <c r="A169" s="38"/>
      <c r="B169" s="179"/>
      <c r="C169" s="214" t="s">
        <v>320</v>
      </c>
      <c r="D169" s="214" t="s">
        <v>221</v>
      </c>
      <c r="E169" s="215" t="s">
        <v>1536</v>
      </c>
      <c r="F169" s="216" t="s">
        <v>1537</v>
      </c>
      <c r="G169" s="217" t="s">
        <v>233</v>
      </c>
      <c r="H169" s="218">
        <v>3.4900000000000002</v>
      </c>
      <c r="I169" s="219"/>
      <c r="J169" s="218">
        <f>ROUND(I169*H169,2)</f>
        <v>0</v>
      </c>
      <c r="K169" s="216" t="s">
        <v>234</v>
      </c>
      <c r="L169" s="220"/>
      <c r="M169" s="221" t="s">
        <v>1</v>
      </c>
      <c r="N169" s="222" t="s">
        <v>44</v>
      </c>
      <c r="O169" s="77"/>
      <c r="P169" s="188">
        <f>O169*H169</f>
        <v>0</v>
      </c>
      <c r="Q169" s="188">
        <v>0.20000000000000001</v>
      </c>
      <c r="R169" s="188">
        <f>Q169*H169</f>
        <v>0.69800000000000006</v>
      </c>
      <c r="S169" s="188">
        <v>0</v>
      </c>
      <c r="T169" s="189">
        <f>S169*H169</f>
        <v>0</v>
      </c>
      <c r="U169" s="38"/>
      <c r="V169" s="38"/>
      <c r="W169" s="38"/>
      <c r="X169" s="38"/>
      <c r="Y169" s="38"/>
      <c r="Z169" s="38"/>
      <c r="AA169" s="38"/>
      <c r="AB169" s="38"/>
      <c r="AC169" s="38"/>
      <c r="AD169" s="38"/>
      <c r="AE169" s="38"/>
      <c r="AR169" s="190" t="s">
        <v>225</v>
      </c>
      <c r="AT169" s="190" t="s">
        <v>221</v>
      </c>
      <c r="AU169" s="190" t="s">
        <v>88</v>
      </c>
      <c r="AY169" s="19" t="s">
        <v>205</v>
      </c>
      <c r="BE169" s="191">
        <f>IF(N169="základní",J169,0)</f>
        <v>0</v>
      </c>
      <c r="BF169" s="191">
        <f>IF(N169="snížená",J169,0)</f>
        <v>0</v>
      </c>
      <c r="BG169" s="191">
        <f>IF(N169="zákl. přenesená",J169,0)</f>
        <v>0</v>
      </c>
      <c r="BH169" s="191">
        <f>IF(N169="sníž. přenesená",J169,0)</f>
        <v>0</v>
      </c>
      <c r="BI169" s="191">
        <f>IF(N169="nulová",J169,0)</f>
        <v>0</v>
      </c>
      <c r="BJ169" s="19" t="s">
        <v>86</v>
      </c>
      <c r="BK169" s="191">
        <f>ROUND(I169*H169,2)</f>
        <v>0</v>
      </c>
      <c r="BL169" s="19" t="s">
        <v>212</v>
      </c>
      <c r="BM169" s="190" t="s">
        <v>1648</v>
      </c>
    </row>
    <row r="170" s="2" customFormat="1">
      <c r="A170" s="38"/>
      <c r="B170" s="39"/>
      <c r="C170" s="38"/>
      <c r="D170" s="192" t="s">
        <v>214</v>
      </c>
      <c r="E170" s="38"/>
      <c r="F170" s="193" t="s">
        <v>1537</v>
      </c>
      <c r="G170" s="38"/>
      <c r="H170" s="38"/>
      <c r="I170" s="194"/>
      <c r="J170" s="38"/>
      <c r="K170" s="38"/>
      <c r="L170" s="39"/>
      <c r="M170" s="195"/>
      <c r="N170" s="196"/>
      <c r="O170" s="77"/>
      <c r="P170" s="77"/>
      <c r="Q170" s="77"/>
      <c r="R170" s="77"/>
      <c r="S170" s="77"/>
      <c r="T170" s="78"/>
      <c r="U170" s="38"/>
      <c r="V170" s="38"/>
      <c r="W170" s="38"/>
      <c r="X170" s="38"/>
      <c r="Y170" s="38"/>
      <c r="Z170" s="38"/>
      <c r="AA170" s="38"/>
      <c r="AB170" s="38"/>
      <c r="AC170" s="38"/>
      <c r="AD170" s="38"/>
      <c r="AE170" s="38"/>
      <c r="AT170" s="19" t="s">
        <v>214</v>
      </c>
      <c r="AU170" s="19" t="s">
        <v>88</v>
      </c>
    </row>
    <row r="171" s="13" customFormat="1">
      <c r="A171" s="13"/>
      <c r="B171" s="198"/>
      <c r="C171" s="13"/>
      <c r="D171" s="192" t="s">
        <v>218</v>
      </c>
      <c r="E171" s="13"/>
      <c r="F171" s="200" t="s">
        <v>1649</v>
      </c>
      <c r="G171" s="13"/>
      <c r="H171" s="201">
        <v>3.4900000000000002</v>
      </c>
      <c r="I171" s="202"/>
      <c r="J171" s="13"/>
      <c r="K171" s="13"/>
      <c r="L171" s="198"/>
      <c r="M171" s="203"/>
      <c r="N171" s="204"/>
      <c r="O171" s="204"/>
      <c r="P171" s="204"/>
      <c r="Q171" s="204"/>
      <c r="R171" s="204"/>
      <c r="S171" s="204"/>
      <c r="T171" s="205"/>
      <c r="U171" s="13"/>
      <c r="V171" s="13"/>
      <c r="W171" s="13"/>
      <c r="X171" s="13"/>
      <c r="Y171" s="13"/>
      <c r="Z171" s="13"/>
      <c r="AA171" s="13"/>
      <c r="AB171" s="13"/>
      <c r="AC171" s="13"/>
      <c r="AD171" s="13"/>
      <c r="AE171" s="13"/>
      <c r="AT171" s="199" t="s">
        <v>218</v>
      </c>
      <c r="AU171" s="199" t="s">
        <v>88</v>
      </c>
      <c r="AV171" s="13" t="s">
        <v>88</v>
      </c>
      <c r="AW171" s="13" t="s">
        <v>3</v>
      </c>
      <c r="AX171" s="13" t="s">
        <v>86</v>
      </c>
      <c r="AY171" s="199" t="s">
        <v>205</v>
      </c>
    </row>
    <row r="172" s="2" customFormat="1" ht="16.5" customHeight="1">
      <c r="A172" s="38"/>
      <c r="B172" s="179"/>
      <c r="C172" s="180" t="s">
        <v>8</v>
      </c>
      <c r="D172" s="180" t="s">
        <v>207</v>
      </c>
      <c r="E172" s="181" t="s">
        <v>1540</v>
      </c>
      <c r="F172" s="182" t="s">
        <v>1541</v>
      </c>
      <c r="G172" s="183" t="s">
        <v>233</v>
      </c>
      <c r="H172" s="184">
        <v>1.5</v>
      </c>
      <c r="I172" s="185"/>
      <c r="J172" s="184">
        <f>ROUND(I172*H172,2)</f>
        <v>0</v>
      </c>
      <c r="K172" s="182" t="s">
        <v>234</v>
      </c>
      <c r="L172" s="39"/>
      <c r="M172" s="186" t="s">
        <v>1</v>
      </c>
      <c r="N172" s="187" t="s">
        <v>44</v>
      </c>
      <c r="O172" s="77"/>
      <c r="P172" s="188">
        <f>O172*H172</f>
        <v>0</v>
      </c>
      <c r="Q172" s="188">
        <v>0</v>
      </c>
      <c r="R172" s="188">
        <f>Q172*H172</f>
        <v>0</v>
      </c>
      <c r="S172" s="188">
        <v>0</v>
      </c>
      <c r="T172" s="189">
        <f>S172*H172</f>
        <v>0</v>
      </c>
      <c r="U172" s="38"/>
      <c r="V172" s="38"/>
      <c r="W172" s="38"/>
      <c r="X172" s="38"/>
      <c r="Y172" s="38"/>
      <c r="Z172" s="38"/>
      <c r="AA172" s="38"/>
      <c r="AB172" s="38"/>
      <c r="AC172" s="38"/>
      <c r="AD172" s="38"/>
      <c r="AE172" s="38"/>
      <c r="AR172" s="190" t="s">
        <v>212</v>
      </c>
      <c r="AT172" s="190" t="s">
        <v>207</v>
      </c>
      <c r="AU172" s="190" t="s">
        <v>88</v>
      </c>
      <c r="AY172" s="19" t="s">
        <v>205</v>
      </c>
      <c r="BE172" s="191">
        <f>IF(N172="základní",J172,0)</f>
        <v>0</v>
      </c>
      <c r="BF172" s="191">
        <f>IF(N172="snížená",J172,0)</f>
        <v>0</v>
      </c>
      <c r="BG172" s="191">
        <f>IF(N172="zákl. přenesená",J172,0)</f>
        <v>0</v>
      </c>
      <c r="BH172" s="191">
        <f>IF(N172="sníž. přenesená",J172,0)</f>
        <v>0</v>
      </c>
      <c r="BI172" s="191">
        <f>IF(N172="nulová",J172,0)</f>
        <v>0</v>
      </c>
      <c r="BJ172" s="19" t="s">
        <v>86</v>
      </c>
      <c r="BK172" s="191">
        <f>ROUND(I172*H172,2)</f>
        <v>0</v>
      </c>
      <c r="BL172" s="19" t="s">
        <v>212</v>
      </c>
      <c r="BM172" s="190" t="s">
        <v>1650</v>
      </c>
    </row>
    <row r="173" s="2" customFormat="1">
      <c r="A173" s="38"/>
      <c r="B173" s="39"/>
      <c r="C173" s="38"/>
      <c r="D173" s="192" t="s">
        <v>214</v>
      </c>
      <c r="E173" s="38"/>
      <c r="F173" s="193" t="s">
        <v>1543</v>
      </c>
      <c r="G173" s="38"/>
      <c r="H173" s="38"/>
      <c r="I173" s="194"/>
      <c r="J173" s="38"/>
      <c r="K173" s="38"/>
      <c r="L173" s="39"/>
      <c r="M173" s="195"/>
      <c r="N173" s="196"/>
      <c r="O173" s="77"/>
      <c r="P173" s="77"/>
      <c r="Q173" s="77"/>
      <c r="R173" s="77"/>
      <c r="S173" s="77"/>
      <c r="T173" s="78"/>
      <c r="U173" s="38"/>
      <c r="V173" s="38"/>
      <c r="W173" s="38"/>
      <c r="X173" s="38"/>
      <c r="Y173" s="38"/>
      <c r="Z173" s="38"/>
      <c r="AA173" s="38"/>
      <c r="AB173" s="38"/>
      <c r="AC173" s="38"/>
      <c r="AD173" s="38"/>
      <c r="AE173" s="38"/>
      <c r="AT173" s="19" t="s">
        <v>214</v>
      </c>
      <c r="AU173" s="19" t="s">
        <v>88</v>
      </c>
    </row>
    <row r="174" s="13" customFormat="1">
      <c r="A174" s="13"/>
      <c r="B174" s="198"/>
      <c r="C174" s="13"/>
      <c r="D174" s="192" t="s">
        <v>218</v>
      </c>
      <c r="E174" s="199" t="s">
        <v>1</v>
      </c>
      <c r="F174" s="200" t="s">
        <v>1651</v>
      </c>
      <c r="G174" s="13"/>
      <c r="H174" s="201">
        <v>1.5</v>
      </c>
      <c r="I174" s="202"/>
      <c r="J174" s="13"/>
      <c r="K174" s="13"/>
      <c r="L174" s="198"/>
      <c r="M174" s="203"/>
      <c r="N174" s="204"/>
      <c r="O174" s="204"/>
      <c r="P174" s="204"/>
      <c r="Q174" s="204"/>
      <c r="R174" s="204"/>
      <c r="S174" s="204"/>
      <c r="T174" s="205"/>
      <c r="U174" s="13"/>
      <c r="V174" s="13"/>
      <c r="W174" s="13"/>
      <c r="X174" s="13"/>
      <c r="Y174" s="13"/>
      <c r="Z174" s="13"/>
      <c r="AA174" s="13"/>
      <c r="AB174" s="13"/>
      <c r="AC174" s="13"/>
      <c r="AD174" s="13"/>
      <c r="AE174" s="13"/>
      <c r="AT174" s="199" t="s">
        <v>218</v>
      </c>
      <c r="AU174" s="199" t="s">
        <v>88</v>
      </c>
      <c r="AV174" s="13" t="s">
        <v>88</v>
      </c>
      <c r="AW174" s="13" t="s">
        <v>35</v>
      </c>
      <c r="AX174" s="13" t="s">
        <v>86</v>
      </c>
      <c r="AY174" s="199" t="s">
        <v>205</v>
      </c>
    </row>
    <row r="175" s="2" customFormat="1" ht="24.15" customHeight="1">
      <c r="A175" s="38"/>
      <c r="B175" s="179"/>
      <c r="C175" s="180" t="s">
        <v>334</v>
      </c>
      <c r="D175" s="180" t="s">
        <v>207</v>
      </c>
      <c r="E175" s="181" t="s">
        <v>1545</v>
      </c>
      <c r="F175" s="182" t="s">
        <v>1546</v>
      </c>
      <c r="G175" s="183" t="s">
        <v>224</v>
      </c>
      <c r="H175" s="184">
        <v>3.4900000000000002</v>
      </c>
      <c r="I175" s="185"/>
      <c r="J175" s="184">
        <f>ROUND(I175*H175,2)</f>
        <v>0</v>
      </c>
      <c r="K175" s="182" t="s">
        <v>234</v>
      </c>
      <c r="L175" s="39"/>
      <c r="M175" s="186" t="s">
        <v>1</v>
      </c>
      <c r="N175" s="187" t="s">
        <v>44</v>
      </c>
      <c r="O175" s="77"/>
      <c r="P175" s="188">
        <f>O175*H175</f>
        <v>0</v>
      </c>
      <c r="Q175" s="188">
        <v>0</v>
      </c>
      <c r="R175" s="188">
        <f>Q175*H175</f>
        <v>0</v>
      </c>
      <c r="S175" s="188">
        <v>0</v>
      </c>
      <c r="T175" s="189">
        <f>S175*H175</f>
        <v>0</v>
      </c>
      <c r="U175" s="38"/>
      <c r="V175" s="38"/>
      <c r="W175" s="38"/>
      <c r="X175" s="38"/>
      <c r="Y175" s="38"/>
      <c r="Z175" s="38"/>
      <c r="AA175" s="38"/>
      <c r="AB175" s="38"/>
      <c r="AC175" s="38"/>
      <c r="AD175" s="38"/>
      <c r="AE175" s="38"/>
      <c r="AR175" s="190" t="s">
        <v>212</v>
      </c>
      <c r="AT175" s="190" t="s">
        <v>207</v>
      </c>
      <c r="AU175" s="190" t="s">
        <v>88</v>
      </c>
      <c r="AY175" s="19" t="s">
        <v>205</v>
      </c>
      <c r="BE175" s="191">
        <f>IF(N175="základní",J175,0)</f>
        <v>0</v>
      </c>
      <c r="BF175" s="191">
        <f>IF(N175="snížená",J175,0)</f>
        <v>0</v>
      </c>
      <c r="BG175" s="191">
        <f>IF(N175="zákl. přenesená",J175,0)</f>
        <v>0</v>
      </c>
      <c r="BH175" s="191">
        <f>IF(N175="sníž. přenesená",J175,0)</f>
        <v>0</v>
      </c>
      <c r="BI175" s="191">
        <f>IF(N175="nulová",J175,0)</f>
        <v>0</v>
      </c>
      <c r="BJ175" s="19" t="s">
        <v>86</v>
      </c>
      <c r="BK175" s="191">
        <f>ROUND(I175*H175,2)</f>
        <v>0</v>
      </c>
      <c r="BL175" s="19" t="s">
        <v>212</v>
      </c>
      <c r="BM175" s="190" t="s">
        <v>1652</v>
      </c>
    </row>
    <row r="176" s="2" customFormat="1">
      <c r="A176" s="38"/>
      <c r="B176" s="39"/>
      <c r="C176" s="38"/>
      <c r="D176" s="192" t="s">
        <v>214</v>
      </c>
      <c r="E176" s="38"/>
      <c r="F176" s="193" t="s">
        <v>1548</v>
      </c>
      <c r="G176" s="38"/>
      <c r="H176" s="38"/>
      <c r="I176" s="194"/>
      <c r="J176" s="38"/>
      <c r="K176" s="38"/>
      <c r="L176" s="39"/>
      <c r="M176" s="195"/>
      <c r="N176" s="196"/>
      <c r="O176" s="77"/>
      <c r="P176" s="77"/>
      <c r="Q176" s="77"/>
      <c r="R176" s="77"/>
      <c r="S176" s="77"/>
      <c r="T176" s="78"/>
      <c r="U176" s="38"/>
      <c r="V176" s="38"/>
      <c r="W176" s="38"/>
      <c r="X176" s="38"/>
      <c r="Y176" s="38"/>
      <c r="Z176" s="38"/>
      <c r="AA176" s="38"/>
      <c r="AB176" s="38"/>
      <c r="AC176" s="38"/>
      <c r="AD176" s="38"/>
      <c r="AE176" s="38"/>
      <c r="AT176" s="19" t="s">
        <v>214</v>
      </c>
      <c r="AU176" s="19" t="s">
        <v>88</v>
      </c>
    </row>
    <row r="177" s="12" customFormat="1" ht="22.8" customHeight="1">
      <c r="A177" s="12"/>
      <c r="B177" s="166"/>
      <c r="C177" s="12"/>
      <c r="D177" s="167" t="s">
        <v>78</v>
      </c>
      <c r="E177" s="177" t="s">
        <v>1577</v>
      </c>
      <c r="F177" s="177" t="s">
        <v>1653</v>
      </c>
      <c r="G177" s="12"/>
      <c r="H177" s="12"/>
      <c r="I177" s="169"/>
      <c r="J177" s="178">
        <f>BK177</f>
        <v>0</v>
      </c>
      <c r="K177" s="12"/>
      <c r="L177" s="166"/>
      <c r="M177" s="171"/>
      <c r="N177" s="172"/>
      <c r="O177" s="172"/>
      <c r="P177" s="173">
        <f>SUM(P178:P212)</f>
        <v>0</v>
      </c>
      <c r="Q177" s="172"/>
      <c r="R177" s="173">
        <f>SUM(R178:R212)</f>
        <v>1.8872</v>
      </c>
      <c r="S177" s="172"/>
      <c r="T177" s="174">
        <f>SUM(T178:T212)</f>
        <v>0</v>
      </c>
      <c r="U177" s="12"/>
      <c r="V177" s="12"/>
      <c r="W177" s="12"/>
      <c r="X177" s="12"/>
      <c r="Y177" s="12"/>
      <c r="Z177" s="12"/>
      <c r="AA177" s="12"/>
      <c r="AB177" s="12"/>
      <c r="AC177" s="12"/>
      <c r="AD177" s="12"/>
      <c r="AE177" s="12"/>
      <c r="AR177" s="167" t="s">
        <v>86</v>
      </c>
      <c r="AT177" s="175" t="s">
        <v>78</v>
      </c>
      <c r="AU177" s="175" t="s">
        <v>86</v>
      </c>
      <c r="AY177" s="167" t="s">
        <v>205</v>
      </c>
      <c r="BK177" s="176">
        <f>SUM(BK178:BK212)</f>
        <v>0</v>
      </c>
    </row>
    <row r="178" s="2" customFormat="1" ht="33" customHeight="1">
      <c r="A178" s="38"/>
      <c r="B178" s="179"/>
      <c r="C178" s="180" t="s">
        <v>343</v>
      </c>
      <c r="D178" s="180" t="s">
        <v>207</v>
      </c>
      <c r="E178" s="181" t="s">
        <v>1579</v>
      </c>
      <c r="F178" s="182" t="s">
        <v>1580</v>
      </c>
      <c r="G178" s="183" t="s">
        <v>346</v>
      </c>
      <c r="H178" s="184">
        <v>72</v>
      </c>
      <c r="I178" s="185"/>
      <c r="J178" s="184">
        <f>ROUND(I178*H178,2)</f>
        <v>0</v>
      </c>
      <c r="K178" s="182" t="s">
        <v>234</v>
      </c>
      <c r="L178" s="39"/>
      <c r="M178" s="186" t="s">
        <v>1</v>
      </c>
      <c r="N178" s="187" t="s">
        <v>44</v>
      </c>
      <c r="O178" s="77"/>
      <c r="P178" s="188">
        <f>O178*H178</f>
        <v>0</v>
      </c>
      <c r="Q178" s="188">
        <v>0</v>
      </c>
      <c r="R178" s="188">
        <f>Q178*H178</f>
        <v>0</v>
      </c>
      <c r="S178" s="188">
        <v>0</v>
      </c>
      <c r="T178" s="189">
        <f>S178*H178</f>
        <v>0</v>
      </c>
      <c r="U178" s="38"/>
      <c r="V178" s="38"/>
      <c r="W178" s="38"/>
      <c r="X178" s="38"/>
      <c r="Y178" s="38"/>
      <c r="Z178" s="38"/>
      <c r="AA178" s="38"/>
      <c r="AB178" s="38"/>
      <c r="AC178" s="38"/>
      <c r="AD178" s="38"/>
      <c r="AE178" s="38"/>
      <c r="AR178" s="190" t="s">
        <v>212</v>
      </c>
      <c r="AT178" s="190" t="s">
        <v>207</v>
      </c>
      <c r="AU178" s="190" t="s">
        <v>88</v>
      </c>
      <c r="AY178" s="19" t="s">
        <v>205</v>
      </c>
      <c r="BE178" s="191">
        <f>IF(N178="základní",J178,0)</f>
        <v>0</v>
      </c>
      <c r="BF178" s="191">
        <f>IF(N178="snížená",J178,0)</f>
        <v>0</v>
      </c>
      <c r="BG178" s="191">
        <f>IF(N178="zákl. přenesená",J178,0)</f>
        <v>0</v>
      </c>
      <c r="BH178" s="191">
        <f>IF(N178="sníž. přenesená",J178,0)</f>
        <v>0</v>
      </c>
      <c r="BI178" s="191">
        <f>IF(N178="nulová",J178,0)</f>
        <v>0</v>
      </c>
      <c r="BJ178" s="19" t="s">
        <v>86</v>
      </c>
      <c r="BK178" s="191">
        <f>ROUND(I178*H178,2)</f>
        <v>0</v>
      </c>
      <c r="BL178" s="19" t="s">
        <v>212</v>
      </c>
      <c r="BM178" s="190" t="s">
        <v>1654</v>
      </c>
    </row>
    <row r="179" s="2" customFormat="1">
      <c r="A179" s="38"/>
      <c r="B179" s="39"/>
      <c r="C179" s="38"/>
      <c r="D179" s="192" t="s">
        <v>214</v>
      </c>
      <c r="E179" s="38"/>
      <c r="F179" s="193" t="s">
        <v>1582</v>
      </c>
      <c r="G179" s="38"/>
      <c r="H179" s="38"/>
      <c r="I179" s="194"/>
      <c r="J179" s="38"/>
      <c r="K179" s="38"/>
      <c r="L179" s="39"/>
      <c r="M179" s="195"/>
      <c r="N179" s="196"/>
      <c r="O179" s="77"/>
      <c r="P179" s="77"/>
      <c r="Q179" s="77"/>
      <c r="R179" s="77"/>
      <c r="S179" s="77"/>
      <c r="T179" s="78"/>
      <c r="U179" s="38"/>
      <c r="V179" s="38"/>
      <c r="W179" s="38"/>
      <c r="X179" s="38"/>
      <c r="Y179" s="38"/>
      <c r="Z179" s="38"/>
      <c r="AA179" s="38"/>
      <c r="AB179" s="38"/>
      <c r="AC179" s="38"/>
      <c r="AD179" s="38"/>
      <c r="AE179" s="38"/>
      <c r="AT179" s="19" t="s">
        <v>214</v>
      </c>
      <c r="AU179" s="19" t="s">
        <v>88</v>
      </c>
    </row>
    <row r="180" s="2" customFormat="1">
      <c r="A180" s="38"/>
      <c r="B180" s="39"/>
      <c r="C180" s="38"/>
      <c r="D180" s="192" t="s">
        <v>237</v>
      </c>
      <c r="E180" s="38"/>
      <c r="F180" s="197" t="s">
        <v>1476</v>
      </c>
      <c r="G180" s="38"/>
      <c r="H180" s="38"/>
      <c r="I180" s="194"/>
      <c r="J180" s="38"/>
      <c r="K180" s="38"/>
      <c r="L180" s="39"/>
      <c r="M180" s="195"/>
      <c r="N180" s="196"/>
      <c r="O180" s="77"/>
      <c r="P180" s="77"/>
      <c r="Q180" s="77"/>
      <c r="R180" s="77"/>
      <c r="S180" s="77"/>
      <c r="T180" s="78"/>
      <c r="U180" s="38"/>
      <c r="V180" s="38"/>
      <c r="W180" s="38"/>
      <c r="X180" s="38"/>
      <c r="Y180" s="38"/>
      <c r="Z180" s="38"/>
      <c r="AA180" s="38"/>
      <c r="AB180" s="38"/>
      <c r="AC180" s="38"/>
      <c r="AD180" s="38"/>
      <c r="AE180" s="38"/>
      <c r="AT180" s="19" t="s">
        <v>237</v>
      </c>
      <c r="AU180" s="19" t="s">
        <v>88</v>
      </c>
    </row>
    <row r="181" s="13" customFormat="1">
      <c r="A181" s="13"/>
      <c r="B181" s="198"/>
      <c r="C181" s="13"/>
      <c r="D181" s="192" t="s">
        <v>218</v>
      </c>
      <c r="E181" s="199" t="s">
        <v>1</v>
      </c>
      <c r="F181" s="200" t="s">
        <v>1655</v>
      </c>
      <c r="G181" s="13"/>
      <c r="H181" s="201">
        <v>28</v>
      </c>
      <c r="I181" s="202"/>
      <c r="J181" s="13"/>
      <c r="K181" s="13"/>
      <c r="L181" s="198"/>
      <c r="M181" s="203"/>
      <c r="N181" s="204"/>
      <c r="O181" s="204"/>
      <c r="P181" s="204"/>
      <c r="Q181" s="204"/>
      <c r="R181" s="204"/>
      <c r="S181" s="204"/>
      <c r="T181" s="205"/>
      <c r="U181" s="13"/>
      <c r="V181" s="13"/>
      <c r="W181" s="13"/>
      <c r="X181" s="13"/>
      <c r="Y181" s="13"/>
      <c r="Z181" s="13"/>
      <c r="AA181" s="13"/>
      <c r="AB181" s="13"/>
      <c r="AC181" s="13"/>
      <c r="AD181" s="13"/>
      <c r="AE181" s="13"/>
      <c r="AT181" s="199" t="s">
        <v>218</v>
      </c>
      <c r="AU181" s="199" t="s">
        <v>88</v>
      </c>
      <c r="AV181" s="13" t="s">
        <v>88</v>
      </c>
      <c r="AW181" s="13" t="s">
        <v>35</v>
      </c>
      <c r="AX181" s="13" t="s">
        <v>79</v>
      </c>
      <c r="AY181" s="199" t="s">
        <v>205</v>
      </c>
    </row>
    <row r="182" s="13" customFormat="1">
      <c r="A182" s="13"/>
      <c r="B182" s="198"/>
      <c r="C182" s="13"/>
      <c r="D182" s="192" t="s">
        <v>218</v>
      </c>
      <c r="E182" s="199" t="s">
        <v>1</v>
      </c>
      <c r="F182" s="200" t="s">
        <v>1656</v>
      </c>
      <c r="G182" s="13"/>
      <c r="H182" s="201">
        <v>39</v>
      </c>
      <c r="I182" s="202"/>
      <c r="J182" s="13"/>
      <c r="K182" s="13"/>
      <c r="L182" s="198"/>
      <c r="M182" s="203"/>
      <c r="N182" s="204"/>
      <c r="O182" s="204"/>
      <c r="P182" s="204"/>
      <c r="Q182" s="204"/>
      <c r="R182" s="204"/>
      <c r="S182" s="204"/>
      <c r="T182" s="205"/>
      <c r="U182" s="13"/>
      <c r="V182" s="13"/>
      <c r="W182" s="13"/>
      <c r="X182" s="13"/>
      <c r="Y182" s="13"/>
      <c r="Z182" s="13"/>
      <c r="AA182" s="13"/>
      <c r="AB182" s="13"/>
      <c r="AC182" s="13"/>
      <c r="AD182" s="13"/>
      <c r="AE182" s="13"/>
      <c r="AT182" s="199" t="s">
        <v>218</v>
      </c>
      <c r="AU182" s="199" t="s">
        <v>88</v>
      </c>
      <c r="AV182" s="13" t="s">
        <v>88</v>
      </c>
      <c r="AW182" s="13" t="s">
        <v>35</v>
      </c>
      <c r="AX182" s="13" t="s">
        <v>79</v>
      </c>
      <c r="AY182" s="199" t="s">
        <v>205</v>
      </c>
    </row>
    <row r="183" s="13" customFormat="1">
      <c r="A183" s="13"/>
      <c r="B183" s="198"/>
      <c r="C183" s="13"/>
      <c r="D183" s="192" t="s">
        <v>218</v>
      </c>
      <c r="E183" s="199" t="s">
        <v>1</v>
      </c>
      <c r="F183" s="200" t="s">
        <v>1657</v>
      </c>
      <c r="G183" s="13"/>
      <c r="H183" s="201">
        <v>5</v>
      </c>
      <c r="I183" s="202"/>
      <c r="J183" s="13"/>
      <c r="K183" s="13"/>
      <c r="L183" s="198"/>
      <c r="M183" s="203"/>
      <c r="N183" s="204"/>
      <c r="O183" s="204"/>
      <c r="P183" s="204"/>
      <c r="Q183" s="204"/>
      <c r="R183" s="204"/>
      <c r="S183" s="204"/>
      <c r="T183" s="205"/>
      <c r="U183" s="13"/>
      <c r="V183" s="13"/>
      <c r="W183" s="13"/>
      <c r="X183" s="13"/>
      <c r="Y183" s="13"/>
      <c r="Z183" s="13"/>
      <c r="AA183" s="13"/>
      <c r="AB183" s="13"/>
      <c r="AC183" s="13"/>
      <c r="AD183" s="13"/>
      <c r="AE183" s="13"/>
      <c r="AT183" s="199" t="s">
        <v>218</v>
      </c>
      <c r="AU183" s="199" t="s">
        <v>88</v>
      </c>
      <c r="AV183" s="13" t="s">
        <v>88</v>
      </c>
      <c r="AW183" s="13" t="s">
        <v>35</v>
      </c>
      <c r="AX183" s="13" t="s">
        <v>79</v>
      </c>
      <c r="AY183" s="199" t="s">
        <v>205</v>
      </c>
    </row>
    <row r="184" s="14" customFormat="1">
      <c r="A184" s="14"/>
      <c r="B184" s="206"/>
      <c r="C184" s="14"/>
      <c r="D184" s="192" t="s">
        <v>218</v>
      </c>
      <c r="E184" s="207" t="s">
        <v>1</v>
      </c>
      <c r="F184" s="208" t="s">
        <v>220</v>
      </c>
      <c r="G184" s="14"/>
      <c r="H184" s="209">
        <v>72</v>
      </c>
      <c r="I184" s="210"/>
      <c r="J184" s="14"/>
      <c r="K184" s="14"/>
      <c r="L184" s="206"/>
      <c r="M184" s="211"/>
      <c r="N184" s="212"/>
      <c r="O184" s="212"/>
      <c r="P184" s="212"/>
      <c r="Q184" s="212"/>
      <c r="R184" s="212"/>
      <c r="S184" s="212"/>
      <c r="T184" s="213"/>
      <c r="U184" s="14"/>
      <c r="V184" s="14"/>
      <c r="W184" s="14"/>
      <c r="X184" s="14"/>
      <c r="Y184" s="14"/>
      <c r="Z184" s="14"/>
      <c r="AA184" s="14"/>
      <c r="AB184" s="14"/>
      <c r="AC184" s="14"/>
      <c r="AD184" s="14"/>
      <c r="AE184" s="14"/>
      <c r="AT184" s="207" t="s">
        <v>218</v>
      </c>
      <c r="AU184" s="207" t="s">
        <v>88</v>
      </c>
      <c r="AV184" s="14" t="s">
        <v>212</v>
      </c>
      <c r="AW184" s="14" t="s">
        <v>35</v>
      </c>
      <c r="AX184" s="14" t="s">
        <v>86</v>
      </c>
      <c r="AY184" s="207" t="s">
        <v>205</v>
      </c>
    </row>
    <row r="185" s="2" customFormat="1" ht="16.5" customHeight="1">
      <c r="A185" s="38"/>
      <c r="B185" s="179"/>
      <c r="C185" s="214" t="s">
        <v>353</v>
      </c>
      <c r="D185" s="214" t="s">
        <v>221</v>
      </c>
      <c r="E185" s="215" t="s">
        <v>1480</v>
      </c>
      <c r="F185" s="216" t="s">
        <v>1481</v>
      </c>
      <c r="G185" s="217" t="s">
        <v>233</v>
      </c>
      <c r="H185" s="218">
        <v>1.8</v>
      </c>
      <c r="I185" s="219"/>
      <c r="J185" s="218">
        <f>ROUND(I185*H185,2)</f>
        <v>0</v>
      </c>
      <c r="K185" s="216" t="s">
        <v>234</v>
      </c>
      <c r="L185" s="220"/>
      <c r="M185" s="221" t="s">
        <v>1</v>
      </c>
      <c r="N185" s="222" t="s">
        <v>44</v>
      </c>
      <c r="O185" s="77"/>
      <c r="P185" s="188">
        <f>O185*H185</f>
        <v>0</v>
      </c>
      <c r="Q185" s="188">
        <v>0.20999999999999999</v>
      </c>
      <c r="R185" s="188">
        <f>Q185*H185</f>
        <v>0.378</v>
      </c>
      <c r="S185" s="188">
        <v>0</v>
      </c>
      <c r="T185" s="189">
        <f>S185*H185</f>
        <v>0</v>
      </c>
      <c r="U185" s="38"/>
      <c r="V185" s="38"/>
      <c r="W185" s="38"/>
      <c r="X185" s="38"/>
      <c r="Y185" s="38"/>
      <c r="Z185" s="38"/>
      <c r="AA185" s="38"/>
      <c r="AB185" s="38"/>
      <c r="AC185" s="38"/>
      <c r="AD185" s="38"/>
      <c r="AE185" s="38"/>
      <c r="AR185" s="190" t="s">
        <v>225</v>
      </c>
      <c r="AT185" s="190" t="s">
        <v>221</v>
      </c>
      <c r="AU185" s="190" t="s">
        <v>88</v>
      </c>
      <c r="AY185" s="19" t="s">
        <v>205</v>
      </c>
      <c r="BE185" s="191">
        <f>IF(N185="základní",J185,0)</f>
        <v>0</v>
      </c>
      <c r="BF185" s="191">
        <f>IF(N185="snížená",J185,0)</f>
        <v>0</v>
      </c>
      <c r="BG185" s="191">
        <f>IF(N185="zákl. přenesená",J185,0)</f>
        <v>0</v>
      </c>
      <c r="BH185" s="191">
        <f>IF(N185="sníž. přenesená",J185,0)</f>
        <v>0</v>
      </c>
      <c r="BI185" s="191">
        <f>IF(N185="nulová",J185,0)</f>
        <v>0</v>
      </c>
      <c r="BJ185" s="19" t="s">
        <v>86</v>
      </c>
      <c r="BK185" s="191">
        <f>ROUND(I185*H185,2)</f>
        <v>0</v>
      </c>
      <c r="BL185" s="19" t="s">
        <v>212</v>
      </c>
      <c r="BM185" s="190" t="s">
        <v>1658</v>
      </c>
    </row>
    <row r="186" s="2" customFormat="1">
      <c r="A186" s="38"/>
      <c r="B186" s="39"/>
      <c r="C186" s="38"/>
      <c r="D186" s="192" t="s">
        <v>214</v>
      </c>
      <c r="E186" s="38"/>
      <c r="F186" s="193" t="s">
        <v>1483</v>
      </c>
      <c r="G186" s="38"/>
      <c r="H186" s="38"/>
      <c r="I186" s="194"/>
      <c r="J186" s="38"/>
      <c r="K186" s="38"/>
      <c r="L186" s="39"/>
      <c r="M186" s="195"/>
      <c r="N186" s="196"/>
      <c r="O186" s="77"/>
      <c r="P186" s="77"/>
      <c r="Q186" s="77"/>
      <c r="R186" s="77"/>
      <c r="S186" s="77"/>
      <c r="T186" s="78"/>
      <c r="U186" s="38"/>
      <c r="V186" s="38"/>
      <c r="W186" s="38"/>
      <c r="X186" s="38"/>
      <c r="Y186" s="38"/>
      <c r="Z186" s="38"/>
      <c r="AA186" s="38"/>
      <c r="AB186" s="38"/>
      <c r="AC186" s="38"/>
      <c r="AD186" s="38"/>
      <c r="AE186" s="38"/>
      <c r="AT186" s="19" t="s">
        <v>214</v>
      </c>
      <c r="AU186" s="19" t="s">
        <v>88</v>
      </c>
    </row>
    <row r="187" s="13" customFormat="1">
      <c r="A187" s="13"/>
      <c r="B187" s="198"/>
      <c r="C187" s="13"/>
      <c r="D187" s="192" t="s">
        <v>218</v>
      </c>
      <c r="E187" s="13"/>
      <c r="F187" s="200" t="s">
        <v>1659</v>
      </c>
      <c r="G187" s="13"/>
      <c r="H187" s="201">
        <v>1.8</v>
      </c>
      <c r="I187" s="202"/>
      <c r="J187" s="13"/>
      <c r="K187" s="13"/>
      <c r="L187" s="198"/>
      <c r="M187" s="203"/>
      <c r="N187" s="204"/>
      <c r="O187" s="204"/>
      <c r="P187" s="204"/>
      <c r="Q187" s="204"/>
      <c r="R187" s="204"/>
      <c r="S187" s="204"/>
      <c r="T187" s="205"/>
      <c r="U187" s="13"/>
      <c r="V187" s="13"/>
      <c r="W187" s="13"/>
      <c r="X187" s="13"/>
      <c r="Y187" s="13"/>
      <c r="Z187" s="13"/>
      <c r="AA187" s="13"/>
      <c r="AB187" s="13"/>
      <c r="AC187" s="13"/>
      <c r="AD187" s="13"/>
      <c r="AE187" s="13"/>
      <c r="AT187" s="199" t="s">
        <v>218</v>
      </c>
      <c r="AU187" s="199" t="s">
        <v>88</v>
      </c>
      <c r="AV187" s="13" t="s">
        <v>88</v>
      </c>
      <c r="AW187" s="13" t="s">
        <v>3</v>
      </c>
      <c r="AX187" s="13" t="s">
        <v>86</v>
      </c>
      <c r="AY187" s="199" t="s">
        <v>205</v>
      </c>
    </row>
    <row r="188" s="2" customFormat="1" ht="24.15" customHeight="1">
      <c r="A188" s="38"/>
      <c r="B188" s="179"/>
      <c r="C188" s="180" t="s">
        <v>360</v>
      </c>
      <c r="D188" s="180" t="s">
        <v>207</v>
      </c>
      <c r="E188" s="181" t="s">
        <v>1589</v>
      </c>
      <c r="F188" s="182" t="s">
        <v>1590</v>
      </c>
      <c r="G188" s="183" t="s">
        <v>346</v>
      </c>
      <c r="H188" s="184">
        <v>72</v>
      </c>
      <c r="I188" s="185"/>
      <c r="J188" s="184">
        <f>ROUND(I188*H188,2)</f>
        <v>0</v>
      </c>
      <c r="K188" s="182" t="s">
        <v>234</v>
      </c>
      <c r="L188" s="39"/>
      <c r="M188" s="186" t="s">
        <v>1</v>
      </c>
      <c r="N188" s="187" t="s">
        <v>44</v>
      </c>
      <c r="O188" s="77"/>
      <c r="P188" s="188">
        <f>O188*H188</f>
        <v>0</v>
      </c>
      <c r="Q188" s="188">
        <v>0</v>
      </c>
      <c r="R188" s="188">
        <f>Q188*H188</f>
        <v>0</v>
      </c>
      <c r="S188" s="188">
        <v>0</v>
      </c>
      <c r="T188" s="189">
        <f>S188*H188</f>
        <v>0</v>
      </c>
      <c r="U188" s="38"/>
      <c r="V188" s="38"/>
      <c r="W188" s="38"/>
      <c r="X188" s="38"/>
      <c r="Y188" s="38"/>
      <c r="Z188" s="38"/>
      <c r="AA188" s="38"/>
      <c r="AB188" s="38"/>
      <c r="AC188" s="38"/>
      <c r="AD188" s="38"/>
      <c r="AE188" s="38"/>
      <c r="AR188" s="190" t="s">
        <v>212</v>
      </c>
      <c r="AT188" s="190" t="s">
        <v>207</v>
      </c>
      <c r="AU188" s="190" t="s">
        <v>88</v>
      </c>
      <c r="AY188" s="19" t="s">
        <v>205</v>
      </c>
      <c r="BE188" s="191">
        <f>IF(N188="základní",J188,0)</f>
        <v>0</v>
      </c>
      <c r="BF188" s="191">
        <f>IF(N188="snížená",J188,0)</f>
        <v>0</v>
      </c>
      <c r="BG188" s="191">
        <f>IF(N188="zákl. přenesená",J188,0)</f>
        <v>0</v>
      </c>
      <c r="BH188" s="191">
        <f>IF(N188="sníž. přenesená",J188,0)</f>
        <v>0</v>
      </c>
      <c r="BI188" s="191">
        <f>IF(N188="nulová",J188,0)</f>
        <v>0</v>
      </c>
      <c r="BJ188" s="19" t="s">
        <v>86</v>
      </c>
      <c r="BK188" s="191">
        <f>ROUND(I188*H188,2)</f>
        <v>0</v>
      </c>
      <c r="BL188" s="19" t="s">
        <v>212</v>
      </c>
      <c r="BM188" s="190" t="s">
        <v>1660</v>
      </c>
    </row>
    <row r="189" s="2" customFormat="1">
      <c r="A189" s="38"/>
      <c r="B189" s="39"/>
      <c r="C189" s="38"/>
      <c r="D189" s="192" t="s">
        <v>214</v>
      </c>
      <c r="E189" s="38"/>
      <c r="F189" s="193" t="s">
        <v>1661</v>
      </c>
      <c r="G189" s="38"/>
      <c r="H189" s="38"/>
      <c r="I189" s="194"/>
      <c r="J189" s="38"/>
      <c r="K189" s="38"/>
      <c r="L189" s="39"/>
      <c r="M189" s="195"/>
      <c r="N189" s="196"/>
      <c r="O189" s="77"/>
      <c r="P189" s="77"/>
      <c r="Q189" s="77"/>
      <c r="R189" s="77"/>
      <c r="S189" s="77"/>
      <c r="T189" s="78"/>
      <c r="U189" s="38"/>
      <c r="V189" s="38"/>
      <c r="W189" s="38"/>
      <c r="X189" s="38"/>
      <c r="Y189" s="38"/>
      <c r="Z189" s="38"/>
      <c r="AA189" s="38"/>
      <c r="AB189" s="38"/>
      <c r="AC189" s="38"/>
      <c r="AD189" s="38"/>
      <c r="AE189" s="38"/>
      <c r="AT189" s="19" t="s">
        <v>214</v>
      </c>
      <c r="AU189" s="19" t="s">
        <v>88</v>
      </c>
    </row>
    <row r="190" s="2" customFormat="1">
      <c r="A190" s="38"/>
      <c r="B190" s="39"/>
      <c r="C190" s="38"/>
      <c r="D190" s="192" t="s">
        <v>237</v>
      </c>
      <c r="E190" s="38"/>
      <c r="F190" s="197" t="s">
        <v>1489</v>
      </c>
      <c r="G190" s="38"/>
      <c r="H190" s="38"/>
      <c r="I190" s="194"/>
      <c r="J190" s="38"/>
      <c r="K190" s="38"/>
      <c r="L190" s="39"/>
      <c r="M190" s="195"/>
      <c r="N190" s="196"/>
      <c r="O190" s="77"/>
      <c r="P190" s="77"/>
      <c r="Q190" s="77"/>
      <c r="R190" s="77"/>
      <c r="S190" s="77"/>
      <c r="T190" s="78"/>
      <c r="U190" s="38"/>
      <c r="V190" s="38"/>
      <c r="W190" s="38"/>
      <c r="X190" s="38"/>
      <c r="Y190" s="38"/>
      <c r="Z190" s="38"/>
      <c r="AA190" s="38"/>
      <c r="AB190" s="38"/>
      <c r="AC190" s="38"/>
      <c r="AD190" s="38"/>
      <c r="AE190" s="38"/>
      <c r="AT190" s="19" t="s">
        <v>237</v>
      </c>
      <c r="AU190" s="19" t="s">
        <v>88</v>
      </c>
    </row>
    <row r="191" s="2" customFormat="1" ht="16.5" customHeight="1">
      <c r="A191" s="38"/>
      <c r="B191" s="179"/>
      <c r="C191" s="214" t="s">
        <v>368</v>
      </c>
      <c r="D191" s="214" t="s">
        <v>221</v>
      </c>
      <c r="E191" s="215" t="s">
        <v>1593</v>
      </c>
      <c r="F191" s="216" t="s">
        <v>1594</v>
      </c>
      <c r="G191" s="217" t="s">
        <v>346</v>
      </c>
      <c r="H191" s="218">
        <v>28</v>
      </c>
      <c r="I191" s="219"/>
      <c r="J191" s="218">
        <f>ROUND(I191*H191,2)</f>
        <v>0</v>
      </c>
      <c r="K191" s="216" t="s">
        <v>211</v>
      </c>
      <c r="L191" s="220"/>
      <c r="M191" s="221" t="s">
        <v>1</v>
      </c>
      <c r="N191" s="222" t="s">
        <v>44</v>
      </c>
      <c r="O191" s="77"/>
      <c r="P191" s="188">
        <f>O191*H191</f>
        <v>0</v>
      </c>
      <c r="Q191" s="188">
        <v>0.00035</v>
      </c>
      <c r="R191" s="188">
        <f>Q191*H191</f>
        <v>0.0097999999999999997</v>
      </c>
      <c r="S191" s="188">
        <v>0</v>
      </c>
      <c r="T191" s="189">
        <f>S191*H191</f>
        <v>0</v>
      </c>
      <c r="U191" s="38"/>
      <c r="V191" s="38"/>
      <c r="W191" s="38"/>
      <c r="X191" s="38"/>
      <c r="Y191" s="38"/>
      <c r="Z191" s="38"/>
      <c r="AA191" s="38"/>
      <c r="AB191" s="38"/>
      <c r="AC191" s="38"/>
      <c r="AD191" s="38"/>
      <c r="AE191" s="38"/>
      <c r="AR191" s="190" t="s">
        <v>225</v>
      </c>
      <c r="AT191" s="190" t="s">
        <v>221</v>
      </c>
      <c r="AU191" s="190" t="s">
        <v>88</v>
      </c>
      <c r="AY191" s="19" t="s">
        <v>205</v>
      </c>
      <c r="BE191" s="191">
        <f>IF(N191="základní",J191,0)</f>
        <v>0</v>
      </c>
      <c r="BF191" s="191">
        <f>IF(N191="snížená",J191,0)</f>
        <v>0</v>
      </c>
      <c r="BG191" s="191">
        <f>IF(N191="zákl. přenesená",J191,0)</f>
        <v>0</v>
      </c>
      <c r="BH191" s="191">
        <f>IF(N191="sníž. přenesená",J191,0)</f>
        <v>0</v>
      </c>
      <c r="BI191" s="191">
        <f>IF(N191="nulová",J191,0)</f>
        <v>0</v>
      </c>
      <c r="BJ191" s="19" t="s">
        <v>86</v>
      </c>
      <c r="BK191" s="191">
        <f>ROUND(I191*H191,2)</f>
        <v>0</v>
      </c>
      <c r="BL191" s="19" t="s">
        <v>212</v>
      </c>
      <c r="BM191" s="190" t="s">
        <v>1662</v>
      </c>
    </row>
    <row r="192" s="13" customFormat="1">
      <c r="A192" s="13"/>
      <c r="B192" s="198"/>
      <c r="C192" s="13"/>
      <c r="D192" s="192" t="s">
        <v>218</v>
      </c>
      <c r="E192" s="199" t="s">
        <v>1</v>
      </c>
      <c r="F192" s="200" t="s">
        <v>1663</v>
      </c>
      <c r="G192" s="13"/>
      <c r="H192" s="201">
        <v>28</v>
      </c>
      <c r="I192" s="202"/>
      <c r="J192" s="13"/>
      <c r="K192" s="13"/>
      <c r="L192" s="198"/>
      <c r="M192" s="203"/>
      <c r="N192" s="204"/>
      <c r="O192" s="204"/>
      <c r="P192" s="204"/>
      <c r="Q192" s="204"/>
      <c r="R192" s="204"/>
      <c r="S192" s="204"/>
      <c r="T192" s="205"/>
      <c r="U192" s="13"/>
      <c r="V192" s="13"/>
      <c r="W192" s="13"/>
      <c r="X192" s="13"/>
      <c r="Y192" s="13"/>
      <c r="Z192" s="13"/>
      <c r="AA192" s="13"/>
      <c r="AB192" s="13"/>
      <c r="AC192" s="13"/>
      <c r="AD192" s="13"/>
      <c r="AE192" s="13"/>
      <c r="AT192" s="199" t="s">
        <v>218</v>
      </c>
      <c r="AU192" s="199" t="s">
        <v>88</v>
      </c>
      <c r="AV192" s="13" t="s">
        <v>88</v>
      </c>
      <c r="AW192" s="13" t="s">
        <v>35</v>
      </c>
      <c r="AX192" s="13" t="s">
        <v>86</v>
      </c>
      <c r="AY192" s="199" t="s">
        <v>205</v>
      </c>
    </row>
    <row r="193" s="2" customFormat="1" ht="16.5" customHeight="1">
      <c r="A193" s="38"/>
      <c r="B193" s="179"/>
      <c r="C193" s="214" t="s">
        <v>7</v>
      </c>
      <c r="D193" s="214" t="s">
        <v>221</v>
      </c>
      <c r="E193" s="215" t="s">
        <v>1597</v>
      </c>
      <c r="F193" s="216" t="s">
        <v>1598</v>
      </c>
      <c r="G193" s="217" t="s">
        <v>346</v>
      </c>
      <c r="H193" s="218">
        <v>39</v>
      </c>
      <c r="I193" s="219"/>
      <c r="J193" s="218">
        <f>ROUND(I193*H193,2)</f>
        <v>0</v>
      </c>
      <c r="K193" s="216" t="s">
        <v>211</v>
      </c>
      <c r="L193" s="220"/>
      <c r="M193" s="221" t="s">
        <v>1</v>
      </c>
      <c r="N193" s="222" t="s">
        <v>44</v>
      </c>
      <c r="O193" s="77"/>
      <c r="P193" s="188">
        <f>O193*H193</f>
        <v>0</v>
      </c>
      <c r="Q193" s="188">
        <v>0.00035</v>
      </c>
      <c r="R193" s="188">
        <f>Q193*H193</f>
        <v>0.013650000000000001</v>
      </c>
      <c r="S193" s="188">
        <v>0</v>
      </c>
      <c r="T193" s="189">
        <f>S193*H193</f>
        <v>0</v>
      </c>
      <c r="U193" s="38"/>
      <c r="V193" s="38"/>
      <c r="W193" s="38"/>
      <c r="X193" s="38"/>
      <c r="Y193" s="38"/>
      <c r="Z193" s="38"/>
      <c r="AA193" s="38"/>
      <c r="AB193" s="38"/>
      <c r="AC193" s="38"/>
      <c r="AD193" s="38"/>
      <c r="AE193" s="38"/>
      <c r="AR193" s="190" t="s">
        <v>225</v>
      </c>
      <c r="AT193" s="190" t="s">
        <v>221</v>
      </c>
      <c r="AU193" s="190" t="s">
        <v>88</v>
      </c>
      <c r="AY193" s="19" t="s">
        <v>205</v>
      </c>
      <c r="BE193" s="191">
        <f>IF(N193="základní",J193,0)</f>
        <v>0</v>
      </c>
      <c r="BF193" s="191">
        <f>IF(N193="snížená",J193,0)</f>
        <v>0</v>
      </c>
      <c r="BG193" s="191">
        <f>IF(N193="zákl. přenesená",J193,0)</f>
        <v>0</v>
      </c>
      <c r="BH193" s="191">
        <f>IF(N193="sníž. přenesená",J193,0)</f>
        <v>0</v>
      </c>
      <c r="BI193" s="191">
        <f>IF(N193="nulová",J193,0)</f>
        <v>0</v>
      </c>
      <c r="BJ193" s="19" t="s">
        <v>86</v>
      </c>
      <c r="BK193" s="191">
        <f>ROUND(I193*H193,2)</f>
        <v>0</v>
      </c>
      <c r="BL193" s="19" t="s">
        <v>212</v>
      </c>
      <c r="BM193" s="190" t="s">
        <v>1664</v>
      </c>
    </row>
    <row r="194" s="13" customFormat="1">
      <c r="A194" s="13"/>
      <c r="B194" s="198"/>
      <c r="C194" s="13"/>
      <c r="D194" s="192" t="s">
        <v>218</v>
      </c>
      <c r="E194" s="199" t="s">
        <v>1</v>
      </c>
      <c r="F194" s="200" t="s">
        <v>1665</v>
      </c>
      <c r="G194" s="13"/>
      <c r="H194" s="201">
        <v>39</v>
      </c>
      <c r="I194" s="202"/>
      <c r="J194" s="13"/>
      <c r="K194" s="13"/>
      <c r="L194" s="198"/>
      <c r="M194" s="203"/>
      <c r="N194" s="204"/>
      <c r="O194" s="204"/>
      <c r="P194" s="204"/>
      <c r="Q194" s="204"/>
      <c r="R194" s="204"/>
      <c r="S194" s="204"/>
      <c r="T194" s="205"/>
      <c r="U194" s="13"/>
      <c r="V194" s="13"/>
      <c r="W194" s="13"/>
      <c r="X194" s="13"/>
      <c r="Y194" s="13"/>
      <c r="Z194" s="13"/>
      <c r="AA194" s="13"/>
      <c r="AB194" s="13"/>
      <c r="AC194" s="13"/>
      <c r="AD194" s="13"/>
      <c r="AE194" s="13"/>
      <c r="AT194" s="199" t="s">
        <v>218</v>
      </c>
      <c r="AU194" s="199" t="s">
        <v>88</v>
      </c>
      <c r="AV194" s="13" t="s">
        <v>88</v>
      </c>
      <c r="AW194" s="13" t="s">
        <v>35</v>
      </c>
      <c r="AX194" s="13" t="s">
        <v>86</v>
      </c>
      <c r="AY194" s="199" t="s">
        <v>205</v>
      </c>
    </row>
    <row r="195" s="2" customFormat="1" ht="16.5" customHeight="1">
      <c r="A195" s="38"/>
      <c r="B195" s="179"/>
      <c r="C195" s="214" t="s">
        <v>380</v>
      </c>
      <c r="D195" s="214" t="s">
        <v>221</v>
      </c>
      <c r="E195" s="215" t="s">
        <v>1605</v>
      </c>
      <c r="F195" s="216" t="s">
        <v>1606</v>
      </c>
      <c r="G195" s="217" t="s">
        <v>346</v>
      </c>
      <c r="H195" s="218">
        <v>5</v>
      </c>
      <c r="I195" s="219"/>
      <c r="J195" s="218">
        <f>ROUND(I195*H195,2)</f>
        <v>0</v>
      </c>
      <c r="K195" s="216" t="s">
        <v>211</v>
      </c>
      <c r="L195" s="220"/>
      <c r="M195" s="221" t="s">
        <v>1</v>
      </c>
      <c r="N195" s="222" t="s">
        <v>44</v>
      </c>
      <c r="O195" s="77"/>
      <c r="P195" s="188">
        <f>O195*H195</f>
        <v>0</v>
      </c>
      <c r="Q195" s="188">
        <v>0.00035</v>
      </c>
      <c r="R195" s="188">
        <f>Q195*H195</f>
        <v>0.00175</v>
      </c>
      <c r="S195" s="188">
        <v>0</v>
      </c>
      <c r="T195" s="189">
        <f>S195*H195</f>
        <v>0</v>
      </c>
      <c r="U195" s="38"/>
      <c r="V195" s="38"/>
      <c r="W195" s="38"/>
      <c r="X195" s="38"/>
      <c r="Y195" s="38"/>
      <c r="Z195" s="38"/>
      <c r="AA195" s="38"/>
      <c r="AB195" s="38"/>
      <c r="AC195" s="38"/>
      <c r="AD195" s="38"/>
      <c r="AE195" s="38"/>
      <c r="AR195" s="190" t="s">
        <v>225</v>
      </c>
      <c r="AT195" s="190" t="s">
        <v>221</v>
      </c>
      <c r="AU195" s="190" t="s">
        <v>88</v>
      </c>
      <c r="AY195" s="19" t="s">
        <v>205</v>
      </c>
      <c r="BE195" s="191">
        <f>IF(N195="základní",J195,0)</f>
        <v>0</v>
      </c>
      <c r="BF195" s="191">
        <f>IF(N195="snížená",J195,0)</f>
        <v>0</v>
      </c>
      <c r="BG195" s="191">
        <f>IF(N195="zákl. přenesená",J195,0)</f>
        <v>0</v>
      </c>
      <c r="BH195" s="191">
        <f>IF(N195="sníž. přenesená",J195,0)</f>
        <v>0</v>
      </c>
      <c r="BI195" s="191">
        <f>IF(N195="nulová",J195,0)</f>
        <v>0</v>
      </c>
      <c r="BJ195" s="19" t="s">
        <v>86</v>
      </c>
      <c r="BK195" s="191">
        <f>ROUND(I195*H195,2)</f>
        <v>0</v>
      </c>
      <c r="BL195" s="19" t="s">
        <v>212</v>
      </c>
      <c r="BM195" s="190" t="s">
        <v>1666</v>
      </c>
    </row>
    <row r="196" s="13" customFormat="1">
      <c r="A196" s="13"/>
      <c r="B196" s="198"/>
      <c r="C196" s="13"/>
      <c r="D196" s="192" t="s">
        <v>218</v>
      </c>
      <c r="E196" s="199" t="s">
        <v>1</v>
      </c>
      <c r="F196" s="200" t="s">
        <v>1667</v>
      </c>
      <c r="G196" s="13"/>
      <c r="H196" s="201">
        <v>5</v>
      </c>
      <c r="I196" s="202"/>
      <c r="J196" s="13"/>
      <c r="K196" s="13"/>
      <c r="L196" s="198"/>
      <c r="M196" s="203"/>
      <c r="N196" s="204"/>
      <c r="O196" s="204"/>
      <c r="P196" s="204"/>
      <c r="Q196" s="204"/>
      <c r="R196" s="204"/>
      <c r="S196" s="204"/>
      <c r="T196" s="205"/>
      <c r="U196" s="13"/>
      <c r="V196" s="13"/>
      <c r="W196" s="13"/>
      <c r="X196" s="13"/>
      <c r="Y196" s="13"/>
      <c r="Z196" s="13"/>
      <c r="AA196" s="13"/>
      <c r="AB196" s="13"/>
      <c r="AC196" s="13"/>
      <c r="AD196" s="13"/>
      <c r="AE196" s="13"/>
      <c r="AT196" s="199" t="s">
        <v>218</v>
      </c>
      <c r="AU196" s="199" t="s">
        <v>88</v>
      </c>
      <c r="AV196" s="13" t="s">
        <v>88</v>
      </c>
      <c r="AW196" s="13" t="s">
        <v>35</v>
      </c>
      <c r="AX196" s="13" t="s">
        <v>79</v>
      </c>
      <c r="AY196" s="199" t="s">
        <v>205</v>
      </c>
    </row>
    <row r="197" s="14" customFormat="1">
      <c r="A197" s="14"/>
      <c r="B197" s="206"/>
      <c r="C197" s="14"/>
      <c r="D197" s="192" t="s">
        <v>218</v>
      </c>
      <c r="E197" s="207" t="s">
        <v>1</v>
      </c>
      <c r="F197" s="208" t="s">
        <v>220</v>
      </c>
      <c r="G197" s="14"/>
      <c r="H197" s="209">
        <v>5</v>
      </c>
      <c r="I197" s="210"/>
      <c r="J197" s="14"/>
      <c r="K197" s="14"/>
      <c r="L197" s="206"/>
      <c r="M197" s="211"/>
      <c r="N197" s="212"/>
      <c r="O197" s="212"/>
      <c r="P197" s="212"/>
      <c r="Q197" s="212"/>
      <c r="R197" s="212"/>
      <c r="S197" s="212"/>
      <c r="T197" s="213"/>
      <c r="U197" s="14"/>
      <c r="V197" s="14"/>
      <c r="W197" s="14"/>
      <c r="X197" s="14"/>
      <c r="Y197" s="14"/>
      <c r="Z197" s="14"/>
      <c r="AA197" s="14"/>
      <c r="AB197" s="14"/>
      <c r="AC197" s="14"/>
      <c r="AD197" s="14"/>
      <c r="AE197" s="14"/>
      <c r="AT197" s="207" t="s">
        <v>218</v>
      </c>
      <c r="AU197" s="207" t="s">
        <v>88</v>
      </c>
      <c r="AV197" s="14" t="s">
        <v>212</v>
      </c>
      <c r="AW197" s="14" t="s">
        <v>35</v>
      </c>
      <c r="AX197" s="14" t="s">
        <v>86</v>
      </c>
      <c r="AY197" s="207" t="s">
        <v>205</v>
      </c>
    </row>
    <row r="198" s="2" customFormat="1" ht="33" customHeight="1">
      <c r="A198" s="38"/>
      <c r="B198" s="179"/>
      <c r="C198" s="180" t="s">
        <v>389</v>
      </c>
      <c r="D198" s="180" t="s">
        <v>207</v>
      </c>
      <c r="E198" s="181" t="s">
        <v>1608</v>
      </c>
      <c r="F198" s="182" t="s">
        <v>1609</v>
      </c>
      <c r="G198" s="183" t="s">
        <v>210</v>
      </c>
      <c r="H198" s="184">
        <v>100.8</v>
      </c>
      <c r="I198" s="185"/>
      <c r="J198" s="184">
        <f>ROUND(I198*H198,2)</f>
        <v>0</v>
      </c>
      <c r="K198" s="182" t="s">
        <v>234</v>
      </c>
      <c r="L198" s="39"/>
      <c r="M198" s="186" t="s">
        <v>1</v>
      </c>
      <c r="N198" s="187" t="s">
        <v>44</v>
      </c>
      <c r="O198" s="77"/>
      <c r="P198" s="188">
        <f>O198*H198</f>
        <v>0</v>
      </c>
      <c r="Q198" s="188">
        <v>0</v>
      </c>
      <c r="R198" s="188">
        <f>Q198*H198</f>
        <v>0</v>
      </c>
      <c r="S198" s="188">
        <v>0</v>
      </c>
      <c r="T198" s="189">
        <f>S198*H198</f>
        <v>0</v>
      </c>
      <c r="U198" s="38"/>
      <c r="V198" s="38"/>
      <c r="W198" s="38"/>
      <c r="X198" s="38"/>
      <c r="Y198" s="38"/>
      <c r="Z198" s="38"/>
      <c r="AA198" s="38"/>
      <c r="AB198" s="38"/>
      <c r="AC198" s="38"/>
      <c r="AD198" s="38"/>
      <c r="AE198" s="38"/>
      <c r="AR198" s="190" t="s">
        <v>212</v>
      </c>
      <c r="AT198" s="190" t="s">
        <v>207</v>
      </c>
      <c r="AU198" s="190" t="s">
        <v>88</v>
      </c>
      <c r="AY198" s="19" t="s">
        <v>205</v>
      </c>
      <c r="BE198" s="191">
        <f>IF(N198="základní",J198,0)</f>
        <v>0</v>
      </c>
      <c r="BF198" s="191">
        <f>IF(N198="snížená",J198,0)</f>
        <v>0</v>
      </c>
      <c r="BG198" s="191">
        <f>IF(N198="zákl. přenesená",J198,0)</f>
        <v>0</v>
      </c>
      <c r="BH198" s="191">
        <f>IF(N198="sníž. přenesená",J198,0)</f>
        <v>0</v>
      </c>
      <c r="BI198" s="191">
        <f>IF(N198="nulová",J198,0)</f>
        <v>0</v>
      </c>
      <c r="BJ198" s="19" t="s">
        <v>86</v>
      </c>
      <c r="BK198" s="191">
        <f>ROUND(I198*H198,2)</f>
        <v>0</v>
      </c>
      <c r="BL198" s="19" t="s">
        <v>212</v>
      </c>
      <c r="BM198" s="190" t="s">
        <v>1668</v>
      </c>
    </row>
    <row r="199" s="2" customFormat="1">
      <c r="A199" s="38"/>
      <c r="B199" s="39"/>
      <c r="C199" s="38"/>
      <c r="D199" s="192" t="s">
        <v>214</v>
      </c>
      <c r="E199" s="38"/>
      <c r="F199" s="193" t="s">
        <v>1669</v>
      </c>
      <c r="G199" s="38"/>
      <c r="H199" s="38"/>
      <c r="I199" s="194"/>
      <c r="J199" s="38"/>
      <c r="K199" s="38"/>
      <c r="L199" s="39"/>
      <c r="M199" s="195"/>
      <c r="N199" s="196"/>
      <c r="O199" s="77"/>
      <c r="P199" s="77"/>
      <c r="Q199" s="77"/>
      <c r="R199" s="77"/>
      <c r="S199" s="77"/>
      <c r="T199" s="78"/>
      <c r="U199" s="38"/>
      <c r="V199" s="38"/>
      <c r="W199" s="38"/>
      <c r="X199" s="38"/>
      <c r="Y199" s="38"/>
      <c r="Z199" s="38"/>
      <c r="AA199" s="38"/>
      <c r="AB199" s="38"/>
      <c r="AC199" s="38"/>
      <c r="AD199" s="38"/>
      <c r="AE199" s="38"/>
      <c r="AT199" s="19" t="s">
        <v>214</v>
      </c>
      <c r="AU199" s="19" t="s">
        <v>88</v>
      </c>
    </row>
    <row r="200" s="2" customFormat="1">
      <c r="A200" s="38"/>
      <c r="B200" s="39"/>
      <c r="C200" s="38"/>
      <c r="D200" s="192" t="s">
        <v>237</v>
      </c>
      <c r="E200" s="38"/>
      <c r="F200" s="197" t="s">
        <v>1612</v>
      </c>
      <c r="G200" s="38"/>
      <c r="H200" s="38"/>
      <c r="I200" s="194"/>
      <c r="J200" s="38"/>
      <c r="K200" s="38"/>
      <c r="L200" s="39"/>
      <c r="M200" s="195"/>
      <c r="N200" s="196"/>
      <c r="O200" s="77"/>
      <c r="P200" s="77"/>
      <c r="Q200" s="77"/>
      <c r="R200" s="77"/>
      <c r="S200" s="77"/>
      <c r="T200" s="78"/>
      <c r="U200" s="38"/>
      <c r="V200" s="38"/>
      <c r="W200" s="38"/>
      <c r="X200" s="38"/>
      <c r="Y200" s="38"/>
      <c r="Z200" s="38"/>
      <c r="AA200" s="38"/>
      <c r="AB200" s="38"/>
      <c r="AC200" s="38"/>
      <c r="AD200" s="38"/>
      <c r="AE200" s="38"/>
      <c r="AT200" s="19" t="s">
        <v>237</v>
      </c>
      <c r="AU200" s="19" t="s">
        <v>88</v>
      </c>
    </row>
    <row r="201" s="13" customFormat="1">
      <c r="A201" s="13"/>
      <c r="B201" s="198"/>
      <c r="C201" s="13"/>
      <c r="D201" s="192" t="s">
        <v>218</v>
      </c>
      <c r="E201" s="199" t="s">
        <v>1</v>
      </c>
      <c r="F201" s="200" t="s">
        <v>1670</v>
      </c>
      <c r="G201" s="13"/>
      <c r="H201" s="201">
        <v>100.8</v>
      </c>
      <c r="I201" s="202"/>
      <c r="J201" s="13"/>
      <c r="K201" s="13"/>
      <c r="L201" s="198"/>
      <c r="M201" s="203"/>
      <c r="N201" s="204"/>
      <c r="O201" s="204"/>
      <c r="P201" s="204"/>
      <c r="Q201" s="204"/>
      <c r="R201" s="204"/>
      <c r="S201" s="204"/>
      <c r="T201" s="205"/>
      <c r="U201" s="13"/>
      <c r="V201" s="13"/>
      <c r="W201" s="13"/>
      <c r="X201" s="13"/>
      <c r="Y201" s="13"/>
      <c r="Z201" s="13"/>
      <c r="AA201" s="13"/>
      <c r="AB201" s="13"/>
      <c r="AC201" s="13"/>
      <c r="AD201" s="13"/>
      <c r="AE201" s="13"/>
      <c r="AT201" s="199" t="s">
        <v>218</v>
      </c>
      <c r="AU201" s="199" t="s">
        <v>88</v>
      </c>
      <c r="AV201" s="13" t="s">
        <v>88</v>
      </c>
      <c r="AW201" s="13" t="s">
        <v>35</v>
      </c>
      <c r="AX201" s="13" t="s">
        <v>86</v>
      </c>
      <c r="AY201" s="199" t="s">
        <v>205</v>
      </c>
    </row>
    <row r="202" s="2" customFormat="1" ht="24.15" customHeight="1">
      <c r="A202" s="38"/>
      <c r="B202" s="179"/>
      <c r="C202" s="180" t="s">
        <v>395</v>
      </c>
      <c r="D202" s="180" t="s">
        <v>207</v>
      </c>
      <c r="E202" s="181" t="s">
        <v>1530</v>
      </c>
      <c r="F202" s="182" t="s">
        <v>1531</v>
      </c>
      <c r="G202" s="183" t="s">
        <v>210</v>
      </c>
      <c r="H202" s="184">
        <v>72</v>
      </c>
      <c r="I202" s="185"/>
      <c r="J202" s="184">
        <f>ROUND(I202*H202,2)</f>
        <v>0</v>
      </c>
      <c r="K202" s="182" t="s">
        <v>234</v>
      </c>
      <c r="L202" s="39"/>
      <c r="M202" s="186" t="s">
        <v>1</v>
      </c>
      <c r="N202" s="187" t="s">
        <v>44</v>
      </c>
      <c r="O202" s="77"/>
      <c r="P202" s="188">
        <f>O202*H202</f>
        <v>0</v>
      </c>
      <c r="Q202" s="188">
        <v>0</v>
      </c>
      <c r="R202" s="188">
        <f>Q202*H202</f>
        <v>0</v>
      </c>
      <c r="S202" s="188">
        <v>0</v>
      </c>
      <c r="T202" s="189">
        <f>S202*H202</f>
        <v>0</v>
      </c>
      <c r="U202" s="38"/>
      <c r="V202" s="38"/>
      <c r="W202" s="38"/>
      <c r="X202" s="38"/>
      <c r="Y202" s="38"/>
      <c r="Z202" s="38"/>
      <c r="AA202" s="38"/>
      <c r="AB202" s="38"/>
      <c r="AC202" s="38"/>
      <c r="AD202" s="38"/>
      <c r="AE202" s="38"/>
      <c r="AR202" s="190" t="s">
        <v>212</v>
      </c>
      <c r="AT202" s="190" t="s">
        <v>207</v>
      </c>
      <c r="AU202" s="190" t="s">
        <v>88</v>
      </c>
      <c r="AY202" s="19" t="s">
        <v>205</v>
      </c>
      <c r="BE202" s="191">
        <f>IF(N202="základní",J202,0)</f>
        <v>0</v>
      </c>
      <c r="BF202" s="191">
        <f>IF(N202="snížená",J202,0)</f>
        <v>0</v>
      </c>
      <c r="BG202" s="191">
        <f>IF(N202="zákl. přenesená",J202,0)</f>
        <v>0</v>
      </c>
      <c r="BH202" s="191">
        <f>IF(N202="sníž. přenesená",J202,0)</f>
        <v>0</v>
      </c>
      <c r="BI202" s="191">
        <f>IF(N202="nulová",J202,0)</f>
        <v>0</v>
      </c>
      <c r="BJ202" s="19" t="s">
        <v>86</v>
      </c>
      <c r="BK202" s="191">
        <f>ROUND(I202*H202,2)</f>
        <v>0</v>
      </c>
      <c r="BL202" s="19" t="s">
        <v>212</v>
      </c>
      <c r="BM202" s="190" t="s">
        <v>1671</v>
      </c>
    </row>
    <row r="203" s="2" customFormat="1">
      <c r="A203" s="38"/>
      <c r="B203" s="39"/>
      <c r="C203" s="38"/>
      <c r="D203" s="192" t="s">
        <v>214</v>
      </c>
      <c r="E203" s="38"/>
      <c r="F203" s="193" t="s">
        <v>1533</v>
      </c>
      <c r="G203" s="38"/>
      <c r="H203" s="38"/>
      <c r="I203" s="194"/>
      <c r="J203" s="38"/>
      <c r="K203" s="38"/>
      <c r="L203" s="39"/>
      <c r="M203" s="195"/>
      <c r="N203" s="196"/>
      <c r="O203" s="77"/>
      <c r="P203" s="77"/>
      <c r="Q203" s="77"/>
      <c r="R203" s="77"/>
      <c r="S203" s="77"/>
      <c r="T203" s="78"/>
      <c r="U203" s="38"/>
      <c r="V203" s="38"/>
      <c r="W203" s="38"/>
      <c r="X203" s="38"/>
      <c r="Y203" s="38"/>
      <c r="Z203" s="38"/>
      <c r="AA203" s="38"/>
      <c r="AB203" s="38"/>
      <c r="AC203" s="38"/>
      <c r="AD203" s="38"/>
      <c r="AE203" s="38"/>
      <c r="AT203" s="19" t="s">
        <v>214</v>
      </c>
      <c r="AU203" s="19" t="s">
        <v>88</v>
      </c>
    </row>
    <row r="204" s="2" customFormat="1">
      <c r="A204" s="38"/>
      <c r="B204" s="39"/>
      <c r="C204" s="38"/>
      <c r="D204" s="192" t="s">
        <v>237</v>
      </c>
      <c r="E204" s="38"/>
      <c r="F204" s="197" t="s">
        <v>1534</v>
      </c>
      <c r="G204" s="38"/>
      <c r="H204" s="38"/>
      <c r="I204" s="194"/>
      <c r="J204" s="38"/>
      <c r="K204" s="38"/>
      <c r="L204" s="39"/>
      <c r="M204" s="195"/>
      <c r="N204" s="196"/>
      <c r="O204" s="77"/>
      <c r="P204" s="77"/>
      <c r="Q204" s="77"/>
      <c r="R204" s="77"/>
      <c r="S204" s="77"/>
      <c r="T204" s="78"/>
      <c r="U204" s="38"/>
      <c r="V204" s="38"/>
      <c r="W204" s="38"/>
      <c r="X204" s="38"/>
      <c r="Y204" s="38"/>
      <c r="Z204" s="38"/>
      <c r="AA204" s="38"/>
      <c r="AB204" s="38"/>
      <c r="AC204" s="38"/>
      <c r="AD204" s="38"/>
      <c r="AE204" s="38"/>
      <c r="AT204" s="19" t="s">
        <v>237</v>
      </c>
      <c r="AU204" s="19" t="s">
        <v>88</v>
      </c>
    </row>
    <row r="205" s="2" customFormat="1" ht="16.5" customHeight="1">
      <c r="A205" s="38"/>
      <c r="B205" s="179"/>
      <c r="C205" s="214" t="s">
        <v>401</v>
      </c>
      <c r="D205" s="214" t="s">
        <v>221</v>
      </c>
      <c r="E205" s="215" t="s">
        <v>1536</v>
      </c>
      <c r="F205" s="216" t="s">
        <v>1537</v>
      </c>
      <c r="G205" s="217" t="s">
        <v>233</v>
      </c>
      <c r="H205" s="218">
        <v>7.4199999999999999</v>
      </c>
      <c r="I205" s="219"/>
      <c r="J205" s="218">
        <f>ROUND(I205*H205,2)</f>
        <v>0</v>
      </c>
      <c r="K205" s="216" t="s">
        <v>234</v>
      </c>
      <c r="L205" s="220"/>
      <c r="M205" s="221" t="s">
        <v>1</v>
      </c>
      <c r="N205" s="222" t="s">
        <v>44</v>
      </c>
      <c r="O205" s="77"/>
      <c r="P205" s="188">
        <f>O205*H205</f>
        <v>0</v>
      </c>
      <c r="Q205" s="188">
        <v>0.20000000000000001</v>
      </c>
      <c r="R205" s="188">
        <f>Q205*H205</f>
        <v>1.484</v>
      </c>
      <c r="S205" s="188">
        <v>0</v>
      </c>
      <c r="T205" s="189">
        <f>S205*H205</f>
        <v>0</v>
      </c>
      <c r="U205" s="38"/>
      <c r="V205" s="38"/>
      <c r="W205" s="38"/>
      <c r="X205" s="38"/>
      <c r="Y205" s="38"/>
      <c r="Z205" s="38"/>
      <c r="AA205" s="38"/>
      <c r="AB205" s="38"/>
      <c r="AC205" s="38"/>
      <c r="AD205" s="38"/>
      <c r="AE205" s="38"/>
      <c r="AR205" s="190" t="s">
        <v>225</v>
      </c>
      <c r="AT205" s="190" t="s">
        <v>221</v>
      </c>
      <c r="AU205" s="190" t="s">
        <v>88</v>
      </c>
      <c r="AY205" s="19" t="s">
        <v>205</v>
      </c>
      <c r="BE205" s="191">
        <f>IF(N205="základní",J205,0)</f>
        <v>0</v>
      </c>
      <c r="BF205" s="191">
        <f>IF(N205="snížená",J205,0)</f>
        <v>0</v>
      </c>
      <c r="BG205" s="191">
        <f>IF(N205="zákl. přenesená",J205,0)</f>
        <v>0</v>
      </c>
      <c r="BH205" s="191">
        <f>IF(N205="sníž. přenesená",J205,0)</f>
        <v>0</v>
      </c>
      <c r="BI205" s="191">
        <f>IF(N205="nulová",J205,0)</f>
        <v>0</v>
      </c>
      <c r="BJ205" s="19" t="s">
        <v>86</v>
      </c>
      <c r="BK205" s="191">
        <f>ROUND(I205*H205,2)</f>
        <v>0</v>
      </c>
      <c r="BL205" s="19" t="s">
        <v>212</v>
      </c>
      <c r="BM205" s="190" t="s">
        <v>1672</v>
      </c>
    </row>
    <row r="206" s="2" customFormat="1">
      <c r="A206" s="38"/>
      <c r="B206" s="39"/>
      <c r="C206" s="38"/>
      <c r="D206" s="192" t="s">
        <v>214</v>
      </c>
      <c r="E206" s="38"/>
      <c r="F206" s="193" t="s">
        <v>1537</v>
      </c>
      <c r="G206" s="38"/>
      <c r="H206" s="38"/>
      <c r="I206" s="194"/>
      <c r="J206" s="38"/>
      <c r="K206" s="38"/>
      <c r="L206" s="39"/>
      <c r="M206" s="195"/>
      <c r="N206" s="196"/>
      <c r="O206" s="77"/>
      <c r="P206" s="77"/>
      <c r="Q206" s="77"/>
      <c r="R206" s="77"/>
      <c r="S206" s="77"/>
      <c r="T206" s="78"/>
      <c r="U206" s="38"/>
      <c r="V206" s="38"/>
      <c r="W206" s="38"/>
      <c r="X206" s="38"/>
      <c r="Y206" s="38"/>
      <c r="Z206" s="38"/>
      <c r="AA206" s="38"/>
      <c r="AB206" s="38"/>
      <c r="AC206" s="38"/>
      <c r="AD206" s="38"/>
      <c r="AE206" s="38"/>
      <c r="AT206" s="19" t="s">
        <v>214</v>
      </c>
      <c r="AU206" s="19" t="s">
        <v>88</v>
      </c>
    </row>
    <row r="207" s="13" customFormat="1">
      <c r="A207" s="13"/>
      <c r="B207" s="198"/>
      <c r="C207" s="13"/>
      <c r="D207" s="192" t="s">
        <v>218</v>
      </c>
      <c r="E207" s="13"/>
      <c r="F207" s="200" t="s">
        <v>1673</v>
      </c>
      <c r="G207" s="13"/>
      <c r="H207" s="201">
        <v>7.4199999999999999</v>
      </c>
      <c r="I207" s="202"/>
      <c r="J207" s="13"/>
      <c r="K207" s="13"/>
      <c r="L207" s="198"/>
      <c r="M207" s="203"/>
      <c r="N207" s="204"/>
      <c r="O207" s="204"/>
      <c r="P207" s="204"/>
      <c r="Q207" s="204"/>
      <c r="R207" s="204"/>
      <c r="S207" s="204"/>
      <c r="T207" s="205"/>
      <c r="U207" s="13"/>
      <c r="V207" s="13"/>
      <c r="W207" s="13"/>
      <c r="X207" s="13"/>
      <c r="Y207" s="13"/>
      <c r="Z207" s="13"/>
      <c r="AA207" s="13"/>
      <c r="AB207" s="13"/>
      <c r="AC207" s="13"/>
      <c r="AD207" s="13"/>
      <c r="AE207" s="13"/>
      <c r="AT207" s="199" t="s">
        <v>218</v>
      </c>
      <c r="AU207" s="199" t="s">
        <v>88</v>
      </c>
      <c r="AV207" s="13" t="s">
        <v>88</v>
      </c>
      <c r="AW207" s="13" t="s">
        <v>3</v>
      </c>
      <c r="AX207" s="13" t="s">
        <v>86</v>
      </c>
      <c r="AY207" s="199" t="s">
        <v>205</v>
      </c>
    </row>
    <row r="208" s="2" customFormat="1" ht="16.5" customHeight="1">
      <c r="A208" s="38"/>
      <c r="B208" s="179"/>
      <c r="C208" s="180" t="s">
        <v>407</v>
      </c>
      <c r="D208" s="180" t="s">
        <v>207</v>
      </c>
      <c r="E208" s="181" t="s">
        <v>1540</v>
      </c>
      <c r="F208" s="182" t="s">
        <v>1541</v>
      </c>
      <c r="G208" s="183" t="s">
        <v>233</v>
      </c>
      <c r="H208" s="184">
        <v>1.8</v>
      </c>
      <c r="I208" s="185"/>
      <c r="J208" s="184">
        <f>ROUND(I208*H208,2)</f>
        <v>0</v>
      </c>
      <c r="K208" s="182" t="s">
        <v>234</v>
      </c>
      <c r="L208" s="39"/>
      <c r="M208" s="186" t="s">
        <v>1</v>
      </c>
      <c r="N208" s="187" t="s">
        <v>44</v>
      </c>
      <c r="O208" s="77"/>
      <c r="P208" s="188">
        <f>O208*H208</f>
        <v>0</v>
      </c>
      <c r="Q208" s="188">
        <v>0</v>
      </c>
      <c r="R208" s="188">
        <f>Q208*H208</f>
        <v>0</v>
      </c>
      <c r="S208" s="188">
        <v>0</v>
      </c>
      <c r="T208" s="189">
        <f>S208*H208</f>
        <v>0</v>
      </c>
      <c r="U208" s="38"/>
      <c r="V208" s="38"/>
      <c r="W208" s="38"/>
      <c r="X208" s="38"/>
      <c r="Y208" s="38"/>
      <c r="Z208" s="38"/>
      <c r="AA208" s="38"/>
      <c r="AB208" s="38"/>
      <c r="AC208" s="38"/>
      <c r="AD208" s="38"/>
      <c r="AE208" s="38"/>
      <c r="AR208" s="190" t="s">
        <v>212</v>
      </c>
      <c r="AT208" s="190" t="s">
        <v>207</v>
      </c>
      <c r="AU208" s="190" t="s">
        <v>88</v>
      </c>
      <c r="AY208" s="19" t="s">
        <v>205</v>
      </c>
      <c r="BE208" s="191">
        <f>IF(N208="základní",J208,0)</f>
        <v>0</v>
      </c>
      <c r="BF208" s="191">
        <f>IF(N208="snížená",J208,0)</f>
        <v>0</v>
      </c>
      <c r="BG208" s="191">
        <f>IF(N208="zákl. přenesená",J208,0)</f>
        <v>0</v>
      </c>
      <c r="BH208" s="191">
        <f>IF(N208="sníž. přenesená",J208,0)</f>
        <v>0</v>
      </c>
      <c r="BI208" s="191">
        <f>IF(N208="nulová",J208,0)</f>
        <v>0</v>
      </c>
      <c r="BJ208" s="19" t="s">
        <v>86</v>
      </c>
      <c r="BK208" s="191">
        <f>ROUND(I208*H208,2)</f>
        <v>0</v>
      </c>
      <c r="BL208" s="19" t="s">
        <v>212</v>
      </c>
      <c r="BM208" s="190" t="s">
        <v>1674</v>
      </c>
    </row>
    <row r="209" s="2" customFormat="1">
      <c r="A209" s="38"/>
      <c r="B209" s="39"/>
      <c r="C209" s="38"/>
      <c r="D209" s="192" t="s">
        <v>214</v>
      </c>
      <c r="E209" s="38"/>
      <c r="F209" s="193" t="s">
        <v>1543</v>
      </c>
      <c r="G209" s="38"/>
      <c r="H209" s="38"/>
      <c r="I209" s="194"/>
      <c r="J209" s="38"/>
      <c r="K209" s="38"/>
      <c r="L209" s="39"/>
      <c r="M209" s="195"/>
      <c r="N209" s="196"/>
      <c r="O209" s="77"/>
      <c r="P209" s="77"/>
      <c r="Q209" s="77"/>
      <c r="R209" s="77"/>
      <c r="S209" s="77"/>
      <c r="T209" s="78"/>
      <c r="U209" s="38"/>
      <c r="V209" s="38"/>
      <c r="W209" s="38"/>
      <c r="X209" s="38"/>
      <c r="Y209" s="38"/>
      <c r="Z209" s="38"/>
      <c r="AA209" s="38"/>
      <c r="AB209" s="38"/>
      <c r="AC209" s="38"/>
      <c r="AD209" s="38"/>
      <c r="AE209" s="38"/>
      <c r="AT209" s="19" t="s">
        <v>214</v>
      </c>
      <c r="AU209" s="19" t="s">
        <v>88</v>
      </c>
    </row>
    <row r="210" s="13" customFormat="1">
      <c r="A210" s="13"/>
      <c r="B210" s="198"/>
      <c r="C210" s="13"/>
      <c r="D210" s="192" t="s">
        <v>218</v>
      </c>
      <c r="E210" s="199" t="s">
        <v>1</v>
      </c>
      <c r="F210" s="200" t="s">
        <v>1675</v>
      </c>
      <c r="G210" s="13"/>
      <c r="H210" s="201">
        <v>1.8</v>
      </c>
      <c r="I210" s="202"/>
      <c r="J210" s="13"/>
      <c r="K210" s="13"/>
      <c r="L210" s="198"/>
      <c r="M210" s="203"/>
      <c r="N210" s="204"/>
      <c r="O210" s="204"/>
      <c r="P210" s="204"/>
      <c r="Q210" s="204"/>
      <c r="R210" s="204"/>
      <c r="S210" s="204"/>
      <c r="T210" s="205"/>
      <c r="U210" s="13"/>
      <c r="V210" s="13"/>
      <c r="W210" s="13"/>
      <c r="X210" s="13"/>
      <c r="Y210" s="13"/>
      <c r="Z210" s="13"/>
      <c r="AA210" s="13"/>
      <c r="AB210" s="13"/>
      <c r="AC210" s="13"/>
      <c r="AD210" s="13"/>
      <c r="AE210" s="13"/>
      <c r="AT210" s="199" t="s">
        <v>218</v>
      </c>
      <c r="AU210" s="199" t="s">
        <v>88</v>
      </c>
      <c r="AV210" s="13" t="s">
        <v>88</v>
      </c>
      <c r="AW210" s="13" t="s">
        <v>35</v>
      </c>
      <c r="AX210" s="13" t="s">
        <v>86</v>
      </c>
      <c r="AY210" s="199" t="s">
        <v>205</v>
      </c>
    </row>
    <row r="211" s="2" customFormat="1" ht="24.15" customHeight="1">
      <c r="A211" s="38"/>
      <c r="B211" s="179"/>
      <c r="C211" s="180" t="s">
        <v>417</v>
      </c>
      <c r="D211" s="180" t="s">
        <v>207</v>
      </c>
      <c r="E211" s="181" t="s">
        <v>1545</v>
      </c>
      <c r="F211" s="182" t="s">
        <v>1546</v>
      </c>
      <c r="G211" s="183" t="s">
        <v>224</v>
      </c>
      <c r="H211" s="184">
        <v>1.8899999999999999</v>
      </c>
      <c r="I211" s="185"/>
      <c r="J211" s="184">
        <f>ROUND(I211*H211,2)</f>
        <v>0</v>
      </c>
      <c r="K211" s="182" t="s">
        <v>234</v>
      </c>
      <c r="L211" s="39"/>
      <c r="M211" s="186" t="s">
        <v>1</v>
      </c>
      <c r="N211" s="187" t="s">
        <v>44</v>
      </c>
      <c r="O211" s="77"/>
      <c r="P211" s="188">
        <f>O211*H211</f>
        <v>0</v>
      </c>
      <c r="Q211" s="188">
        <v>0</v>
      </c>
      <c r="R211" s="188">
        <f>Q211*H211</f>
        <v>0</v>
      </c>
      <c r="S211" s="188">
        <v>0</v>
      </c>
      <c r="T211" s="189">
        <f>S211*H211</f>
        <v>0</v>
      </c>
      <c r="U211" s="38"/>
      <c r="V211" s="38"/>
      <c r="W211" s="38"/>
      <c r="X211" s="38"/>
      <c r="Y211" s="38"/>
      <c r="Z211" s="38"/>
      <c r="AA211" s="38"/>
      <c r="AB211" s="38"/>
      <c r="AC211" s="38"/>
      <c r="AD211" s="38"/>
      <c r="AE211" s="38"/>
      <c r="AR211" s="190" t="s">
        <v>212</v>
      </c>
      <c r="AT211" s="190" t="s">
        <v>207</v>
      </c>
      <c r="AU211" s="190" t="s">
        <v>88</v>
      </c>
      <c r="AY211" s="19" t="s">
        <v>205</v>
      </c>
      <c r="BE211" s="191">
        <f>IF(N211="základní",J211,0)</f>
        <v>0</v>
      </c>
      <c r="BF211" s="191">
        <f>IF(N211="snížená",J211,0)</f>
        <v>0</v>
      </c>
      <c r="BG211" s="191">
        <f>IF(N211="zákl. přenesená",J211,0)</f>
        <v>0</v>
      </c>
      <c r="BH211" s="191">
        <f>IF(N211="sníž. přenesená",J211,0)</f>
        <v>0</v>
      </c>
      <c r="BI211" s="191">
        <f>IF(N211="nulová",J211,0)</f>
        <v>0</v>
      </c>
      <c r="BJ211" s="19" t="s">
        <v>86</v>
      </c>
      <c r="BK211" s="191">
        <f>ROUND(I211*H211,2)</f>
        <v>0</v>
      </c>
      <c r="BL211" s="19" t="s">
        <v>212</v>
      </c>
      <c r="BM211" s="190" t="s">
        <v>1676</v>
      </c>
    </row>
    <row r="212" s="2" customFormat="1">
      <c r="A212" s="38"/>
      <c r="B212" s="39"/>
      <c r="C212" s="38"/>
      <c r="D212" s="192" t="s">
        <v>214</v>
      </c>
      <c r="E212" s="38"/>
      <c r="F212" s="193" t="s">
        <v>1548</v>
      </c>
      <c r="G212" s="38"/>
      <c r="H212" s="38"/>
      <c r="I212" s="194"/>
      <c r="J212" s="38"/>
      <c r="K212" s="38"/>
      <c r="L212" s="39"/>
      <c r="M212" s="243"/>
      <c r="N212" s="244"/>
      <c r="O212" s="240"/>
      <c r="P212" s="240"/>
      <c r="Q212" s="240"/>
      <c r="R212" s="240"/>
      <c r="S212" s="240"/>
      <c r="T212" s="245"/>
      <c r="U212" s="38"/>
      <c r="V212" s="38"/>
      <c r="W212" s="38"/>
      <c r="X212" s="38"/>
      <c r="Y212" s="38"/>
      <c r="Z212" s="38"/>
      <c r="AA212" s="38"/>
      <c r="AB212" s="38"/>
      <c r="AC212" s="38"/>
      <c r="AD212" s="38"/>
      <c r="AE212" s="38"/>
      <c r="AT212" s="19" t="s">
        <v>214</v>
      </c>
      <c r="AU212" s="19" t="s">
        <v>88</v>
      </c>
    </row>
    <row r="213" s="2" customFormat="1" ht="6.96" customHeight="1">
      <c r="A213" s="38"/>
      <c r="B213" s="60"/>
      <c r="C213" s="61"/>
      <c r="D213" s="61"/>
      <c r="E213" s="61"/>
      <c r="F213" s="61"/>
      <c r="G213" s="61"/>
      <c r="H213" s="61"/>
      <c r="I213" s="61"/>
      <c r="J213" s="61"/>
      <c r="K213" s="61"/>
      <c r="L213" s="39"/>
      <c r="M213" s="38"/>
      <c r="O213" s="38"/>
      <c r="P213" s="38"/>
      <c r="Q213" s="38"/>
      <c r="R213" s="38"/>
      <c r="S213" s="38"/>
      <c r="T213" s="38"/>
      <c r="U213" s="38"/>
      <c r="V213" s="38"/>
      <c r="W213" s="38"/>
      <c r="X213" s="38"/>
      <c r="Y213" s="38"/>
      <c r="Z213" s="38"/>
      <c r="AA213" s="38"/>
      <c r="AB213" s="38"/>
      <c r="AC213" s="38"/>
      <c r="AD213" s="38"/>
      <c r="AE213" s="38"/>
    </row>
  </sheetData>
  <autoFilter ref="C122:K212"/>
  <mergeCells count="12">
    <mergeCell ref="E7:H7"/>
    <mergeCell ref="E9:H9"/>
    <mergeCell ref="E11:H11"/>
    <mergeCell ref="E20:H20"/>
    <mergeCell ref="E29:H29"/>
    <mergeCell ref="E85:H85"/>
    <mergeCell ref="E87:H87"/>
    <mergeCell ref="E89:H89"/>
    <mergeCell ref="E111:H111"/>
    <mergeCell ref="E113:H113"/>
    <mergeCell ref="E115:H115"/>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2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8" t="s">
        <v>5</v>
      </c>
      <c r="M2" s="1"/>
      <c r="N2" s="1"/>
      <c r="O2" s="1"/>
      <c r="P2" s="1"/>
      <c r="Q2" s="1"/>
      <c r="R2" s="1"/>
      <c r="S2" s="1"/>
      <c r="T2" s="1"/>
      <c r="U2" s="1"/>
      <c r="V2" s="1"/>
      <c r="AT2" s="19" t="s">
        <v>166</v>
      </c>
    </row>
    <row r="3" s="1" customFormat="1" ht="6.96" customHeight="1">
      <c r="B3" s="20"/>
      <c r="C3" s="21"/>
      <c r="D3" s="21"/>
      <c r="E3" s="21"/>
      <c r="F3" s="21"/>
      <c r="G3" s="21"/>
      <c r="H3" s="21"/>
      <c r="I3" s="21"/>
      <c r="J3" s="21"/>
      <c r="K3" s="21"/>
      <c r="L3" s="22"/>
      <c r="AT3" s="19" t="s">
        <v>88</v>
      </c>
    </row>
    <row r="4" s="1" customFormat="1" ht="24.96" customHeight="1">
      <c r="B4" s="22"/>
      <c r="D4" s="23" t="s">
        <v>170</v>
      </c>
      <c r="L4" s="22"/>
      <c r="M4" s="128" t="s">
        <v>10</v>
      </c>
      <c r="AT4" s="19" t="s">
        <v>3</v>
      </c>
    </row>
    <row r="5" s="1" customFormat="1" ht="6.96" customHeight="1">
      <c r="B5" s="22"/>
      <c r="L5" s="22"/>
    </row>
    <row r="6" s="1" customFormat="1" ht="12" customHeight="1">
      <c r="B6" s="22"/>
      <c r="D6" s="32" t="s">
        <v>15</v>
      </c>
      <c r="L6" s="22"/>
    </row>
    <row r="7" s="1" customFormat="1" ht="16.5" customHeight="1">
      <c r="B7" s="22"/>
      <c r="E7" s="129" t="str">
        <f>'Rekapitulace stavby'!K6</f>
        <v>SN Žireč</v>
      </c>
      <c r="F7" s="32"/>
      <c r="G7" s="32"/>
      <c r="H7" s="32"/>
      <c r="L7" s="22"/>
    </row>
    <row r="8" s="2" customFormat="1" ht="12" customHeight="1">
      <c r="A8" s="38"/>
      <c r="B8" s="39"/>
      <c r="C8" s="38"/>
      <c r="D8" s="32" t="s">
        <v>171</v>
      </c>
      <c r="E8" s="38"/>
      <c r="F8" s="38"/>
      <c r="G8" s="38"/>
      <c r="H8" s="38"/>
      <c r="I8" s="38"/>
      <c r="J8" s="38"/>
      <c r="K8" s="38"/>
      <c r="L8" s="55"/>
      <c r="S8" s="38"/>
      <c r="T8" s="38"/>
      <c r="U8" s="38"/>
      <c r="V8" s="38"/>
      <c r="W8" s="38"/>
      <c r="X8" s="38"/>
      <c r="Y8" s="38"/>
      <c r="Z8" s="38"/>
      <c r="AA8" s="38"/>
      <c r="AB8" s="38"/>
      <c r="AC8" s="38"/>
      <c r="AD8" s="38"/>
      <c r="AE8" s="38"/>
    </row>
    <row r="9" s="2" customFormat="1" ht="16.5" customHeight="1">
      <c r="A9" s="38"/>
      <c r="B9" s="39"/>
      <c r="C9" s="38"/>
      <c r="D9" s="38"/>
      <c r="E9" s="67" t="s">
        <v>1677</v>
      </c>
      <c r="F9" s="38"/>
      <c r="G9" s="38"/>
      <c r="H9" s="38"/>
      <c r="I9" s="38"/>
      <c r="J9" s="38"/>
      <c r="K9" s="38"/>
      <c r="L9" s="55"/>
      <c r="S9" s="38"/>
      <c r="T9" s="38"/>
      <c r="U9" s="38"/>
      <c r="V9" s="38"/>
      <c r="W9" s="38"/>
      <c r="X9" s="38"/>
      <c r="Y9" s="38"/>
      <c r="Z9" s="38"/>
      <c r="AA9" s="38"/>
      <c r="AB9" s="38"/>
      <c r="AC9" s="38"/>
      <c r="AD9" s="38"/>
      <c r="AE9" s="38"/>
    </row>
    <row r="10" s="2" customFormat="1">
      <c r="A10" s="38"/>
      <c r="B10" s="39"/>
      <c r="C10" s="38"/>
      <c r="D10" s="38"/>
      <c r="E10" s="38"/>
      <c r="F10" s="38"/>
      <c r="G10" s="38"/>
      <c r="H10" s="38"/>
      <c r="I10" s="38"/>
      <c r="J10" s="38"/>
      <c r="K10" s="38"/>
      <c r="L10" s="55"/>
      <c r="S10" s="38"/>
      <c r="T10" s="38"/>
      <c r="U10" s="38"/>
      <c r="V10" s="38"/>
      <c r="W10" s="38"/>
      <c r="X10" s="38"/>
      <c r="Y10" s="38"/>
      <c r="Z10" s="38"/>
      <c r="AA10" s="38"/>
      <c r="AB10" s="38"/>
      <c r="AC10" s="38"/>
      <c r="AD10" s="38"/>
      <c r="AE10" s="38"/>
    </row>
    <row r="11" s="2" customFormat="1" ht="12" customHeight="1">
      <c r="A11" s="38"/>
      <c r="B11" s="39"/>
      <c r="C11" s="38"/>
      <c r="D11" s="32" t="s">
        <v>17</v>
      </c>
      <c r="E11" s="38"/>
      <c r="F11" s="27" t="s">
        <v>1</v>
      </c>
      <c r="G11" s="38"/>
      <c r="H11" s="38"/>
      <c r="I11" s="32" t="s">
        <v>18</v>
      </c>
      <c r="J11" s="27" t="s">
        <v>1</v>
      </c>
      <c r="K11" s="38"/>
      <c r="L11" s="55"/>
      <c r="S11" s="38"/>
      <c r="T11" s="38"/>
      <c r="U11" s="38"/>
      <c r="V11" s="38"/>
      <c r="W11" s="38"/>
      <c r="X11" s="38"/>
      <c r="Y11" s="38"/>
      <c r="Z11" s="38"/>
      <c r="AA11" s="38"/>
      <c r="AB11" s="38"/>
      <c r="AC11" s="38"/>
      <c r="AD11" s="38"/>
      <c r="AE11" s="38"/>
    </row>
    <row r="12" s="2" customFormat="1" ht="12" customHeight="1">
      <c r="A12" s="38"/>
      <c r="B12" s="39"/>
      <c r="C12" s="38"/>
      <c r="D12" s="32" t="s">
        <v>19</v>
      </c>
      <c r="E12" s="38"/>
      <c r="F12" s="27" t="s">
        <v>20</v>
      </c>
      <c r="G12" s="38"/>
      <c r="H12" s="38"/>
      <c r="I12" s="32" t="s">
        <v>21</v>
      </c>
      <c r="J12" s="69" t="str">
        <f>'Rekapitulace stavby'!AN8</f>
        <v>17. 12. 2018</v>
      </c>
      <c r="K12" s="38"/>
      <c r="L12" s="55"/>
      <c r="S12" s="38"/>
      <c r="T12" s="38"/>
      <c r="U12" s="38"/>
      <c r="V12" s="38"/>
      <c r="W12" s="38"/>
      <c r="X12" s="38"/>
      <c r="Y12" s="38"/>
      <c r="Z12" s="38"/>
      <c r="AA12" s="38"/>
      <c r="AB12" s="38"/>
      <c r="AC12" s="38"/>
      <c r="AD12" s="38"/>
      <c r="AE12" s="38"/>
    </row>
    <row r="13" s="2" customFormat="1" ht="10.8" customHeight="1">
      <c r="A13" s="38"/>
      <c r="B13" s="39"/>
      <c r="C13" s="38"/>
      <c r="D13" s="38"/>
      <c r="E13" s="38"/>
      <c r="F13" s="38"/>
      <c r="G13" s="38"/>
      <c r="H13" s="38"/>
      <c r="I13" s="38"/>
      <c r="J13" s="38"/>
      <c r="K13" s="38"/>
      <c r="L13" s="55"/>
      <c r="S13" s="38"/>
      <c r="T13" s="38"/>
      <c r="U13" s="38"/>
      <c r="V13" s="38"/>
      <c r="W13" s="38"/>
      <c r="X13" s="38"/>
      <c r="Y13" s="38"/>
      <c r="Z13" s="38"/>
      <c r="AA13" s="38"/>
      <c r="AB13" s="38"/>
      <c r="AC13" s="38"/>
      <c r="AD13" s="38"/>
      <c r="AE13" s="38"/>
    </row>
    <row r="14" s="2" customFormat="1" ht="12" customHeight="1">
      <c r="A14" s="38"/>
      <c r="B14" s="39"/>
      <c r="C14" s="38"/>
      <c r="D14" s="32" t="s">
        <v>23</v>
      </c>
      <c r="E14" s="38"/>
      <c r="F14" s="38"/>
      <c r="G14" s="38"/>
      <c r="H14" s="38"/>
      <c r="I14" s="32" t="s">
        <v>24</v>
      </c>
      <c r="J14" s="27" t="s">
        <v>25</v>
      </c>
      <c r="K14" s="38"/>
      <c r="L14" s="55"/>
      <c r="S14" s="38"/>
      <c r="T14" s="38"/>
      <c r="U14" s="38"/>
      <c r="V14" s="38"/>
      <c r="W14" s="38"/>
      <c r="X14" s="38"/>
      <c r="Y14" s="38"/>
      <c r="Z14" s="38"/>
      <c r="AA14" s="38"/>
      <c r="AB14" s="38"/>
      <c r="AC14" s="38"/>
      <c r="AD14" s="38"/>
      <c r="AE14" s="38"/>
    </row>
    <row r="15" s="2" customFormat="1" ht="18" customHeight="1">
      <c r="A15" s="38"/>
      <c r="B15" s="39"/>
      <c r="C15" s="38"/>
      <c r="D15" s="38"/>
      <c r="E15" s="27" t="s">
        <v>26</v>
      </c>
      <c r="F15" s="38"/>
      <c r="G15" s="38"/>
      <c r="H15" s="38"/>
      <c r="I15" s="32" t="s">
        <v>27</v>
      </c>
      <c r="J15" s="27" t="s">
        <v>28</v>
      </c>
      <c r="K15" s="38"/>
      <c r="L15" s="55"/>
      <c r="S15" s="38"/>
      <c r="T15" s="38"/>
      <c r="U15" s="38"/>
      <c r="V15" s="38"/>
      <c r="W15" s="38"/>
      <c r="X15" s="38"/>
      <c r="Y15" s="38"/>
      <c r="Z15" s="38"/>
      <c r="AA15" s="38"/>
      <c r="AB15" s="38"/>
      <c r="AC15" s="38"/>
      <c r="AD15" s="38"/>
      <c r="AE15" s="38"/>
    </row>
    <row r="16" s="2" customFormat="1" ht="6.96" customHeight="1">
      <c r="A16" s="38"/>
      <c r="B16" s="39"/>
      <c r="C16" s="38"/>
      <c r="D16" s="38"/>
      <c r="E16" s="38"/>
      <c r="F16" s="38"/>
      <c r="G16" s="38"/>
      <c r="H16" s="38"/>
      <c r="I16" s="38"/>
      <c r="J16" s="38"/>
      <c r="K16" s="38"/>
      <c r="L16" s="55"/>
      <c r="S16" s="38"/>
      <c r="T16" s="38"/>
      <c r="U16" s="38"/>
      <c r="V16" s="38"/>
      <c r="W16" s="38"/>
      <c r="X16" s="38"/>
      <c r="Y16" s="38"/>
      <c r="Z16" s="38"/>
      <c r="AA16" s="38"/>
      <c r="AB16" s="38"/>
      <c r="AC16" s="38"/>
      <c r="AD16" s="38"/>
      <c r="AE16" s="38"/>
    </row>
    <row r="17" s="2" customFormat="1" ht="12" customHeight="1">
      <c r="A17" s="38"/>
      <c r="B17" s="39"/>
      <c r="C17" s="38"/>
      <c r="D17" s="32" t="s">
        <v>29</v>
      </c>
      <c r="E17" s="38"/>
      <c r="F17" s="38"/>
      <c r="G17" s="38"/>
      <c r="H17" s="38"/>
      <c r="I17" s="32" t="s">
        <v>24</v>
      </c>
      <c r="J17" s="33" t="str">
        <f>'Rekapitulace stavby'!AN13</f>
        <v>Vyplň údaj</v>
      </c>
      <c r="K17" s="38"/>
      <c r="L17" s="55"/>
      <c r="S17" s="38"/>
      <c r="T17" s="38"/>
      <c r="U17" s="38"/>
      <c r="V17" s="38"/>
      <c r="W17" s="38"/>
      <c r="X17" s="38"/>
      <c r="Y17" s="38"/>
      <c r="Z17" s="38"/>
      <c r="AA17" s="38"/>
      <c r="AB17" s="38"/>
      <c r="AC17" s="38"/>
      <c r="AD17" s="38"/>
      <c r="AE17" s="38"/>
    </row>
    <row r="18" s="2" customFormat="1" ht="18" customHeight="1">
      <c r="A18" s="38"/>
      <c r="B18" s="39"/>
      <c r="C18" s="38"/>
      <c r="D18" s="38"/>
      <c r="E18" s="33" t="str">
        <f>'Rekapitulace stavby'!E14</f>
        <v>Vyplň údaj</v>
      </c>
      <c r="F18" s="27"/>
      <c r="G18" s="27"/>
      <c r="H18" s="27"/>
      <c r="I18" s="32" t="s">
        <v>27</v>
      </c>
      <c r="J18" s="33" t="str">
        <f>'Rekapitulace stavby'!AN14</f>
        <v>Vyplň údaj</v>
      </c>
      <c r="K18" s="38"/>
      <c r="L18" s="55"/>
      <c r="S18" s="38"/>
      <c r="T18" s="38"/>
      <c r="U18" s="38"/>
      <c r="V18" s="38"/>
      <c r="W18" s="38"/>
      <c r="X18" s="38"/>
      <c r="Y18" s="38"/>
      <c r="Z18" s="38"/>
      <c r="AA18" s="38"/>
      <c r="AB18" s="38"/>
      <c r="AC18" s="38"/>
      <c r="AD18" s="38"/>
      <c r="AE18" s="38"/>
    </row>
    <row r="19" s="2" customFormat="1" ht="6.96" customHeight="1">
      <c r="A19" s="38"/>
      <c r="B19" s="39"/>
      <c r="C19" s="38"/>
      <c r="D19" s="38"/>
      <c r="E19" s="38"/>
      <c r="F19" s="38"/>
      <c r="G19" s="38"/>
      <c r="H19" s="38"/>
      <c r="I19" s="38"/>
      <c r="J19" s="38"/>
      <c r="K19" s="38"/>
      <c r="L19" s="55"/>
      <c r="S19" s="38"/>
      <c r="T19" s="38"/>
      <c r="U19" s="38"/>
      <c r="V19" s="38"/>
      <c r="W19" s="38"/>
      <c r="X19" s="38"/>
      <c r="Y19" s="38"/>
      <c r="Z19" s="38"/>
      <c r="AA19" s="38"/>
      <c r="AB19" s="38"/>
      <c r="AC19" s="38"/>
      <c r="AD19" s="38"/>
      <c r="AE19" s="38"/>
    </row>
    <row r="20" s="2" customFormat="1" ht="12" customHeight="1">
      <c r="A20" s="38"/>
      <c r="B20" s="39"/>
      <c r="C20" s="38"/>
      <c r="D20" s="32" t="s">
        <v>31</v>
      </c>
      <c r="E20" s="38"/>
      <c r="F20" s="38"/>
      <c r="G20" s="38"/>
      <c r="H20" s="38"/>
      <c r="I20" s="32" t="s">
        <v>24</v>
      </c>
      <c r="J20" s="27" t="s">
        <v>32</v>
      </c>
      <c r="K20" s="38"/>
      <c r="L20" s="55"/>
      <c r="S20" s="38"/>
      <c r="T20" s="38"/>
      <c r="U20" s="38"/>
      <c r="V20" s="38"/>
      <c r="W20" s="38"/>
      <c r="X20" s="38"/>
      <c r="Y20" s="38"/>
      <c r="Z20" s="38"/>
      <c r="AA20" s="38"/>
      <c r="AB20" s="38"/>
      <c r="AC20" s="38"/>
      <c r="AD20" s="38"/>
      <c r="AE20" s="38"/>
    </row>
    <row r="21" s="2" customFormat="1" ht="18" customHeight="1">
      <c r="A21" s="38"/>
      <c r="B21" s="39"/>
      <c r="C21" s="38"/>
      <c r="D21" s="38"/>
      <c r="E21" s="27" t="s">
        <v>33</v>
      </c>
      <c r="F21" s="38"/>
      <c r="G21" s="38"/>
      <c r="H21" s="38"/>
      <c r="I21" s="32" t="s">
        <v>27</v>
      </c>
      <c r="J21" s="27" t="s">
        <v>34</v>
      </c>
      <c r="K21" s="38"/>
      <c r="L21" s="55"/>
      <c r="S21" s="38"/>
      <c r="T21" s="38"/>
      <c r="U21" s="38"/>
      <c r="V21" s="38"/>
      <c r="W21" s="38"/>
      <c r="X21" s="38"/>
      <c r="Y21" s="38"/>
      <c r="Z21" s="38"/>
      <c r="AA21" s="38"/>
      <c r="AB21" s="38"/>
      <c r="AC21" s="38"/>
      <c r="AD21" s="38"/>
      <c r="AE21" s="38"/>
    </row>
    <row r="22" s="2" customFormat="1" ht="6.96" customHeight="1">
      <c r="A22" s="38"/>
      <c r="B22" s="39"/>
      <c r="C22" s="38"/>
      <c r="D22" s="38"/>
      <c r="E22" s="38"/>
      <c r="F22" s="38"/>
      <c r="G22" s="38"/>
      <c r="H22" s="38"/>
      <c r="I22" s="38"/>
      <c r="J22" s="38"/>
      <c r="K22" s="38"/>
      <c r="L22" s="55"/>
      <c r="S22" s="38"/>
      <c r="T22" s="38"/>
      <c r="U22" s="38"/>
      <c r="V22" s="38"/>
      <c r="W22" s="38"/>
      <c r="X22" s="38"/>
      <c r="Y22" s="38"/>
      <c r="Z22" s="38"/>
      <c r="AA22" s="38"/>
      <c r="AB22" s="38"/>
      <c r="AC22" s="38"/>
      <c r="AD22" s="38"/>
      <c r="AE22" s="38"/>
    </row>
    <row r="23" s="2" customFormat="1" ht="12" customHeight="1">
      <c r="A23" s="38"/>
      <c r="B23" s="39"/>
      <c r="C23" s="38"/>
      <c r="D23" s="32" t="s">
        <v>36</v>
      </c>
      <c r="E23" s="38"/>
      <c r="F23" s="38"/>
      <c r="G23" s="38"/>
      <c r="H23" s="38"/>
      <c r="I23" s="32" t="s">
        <v>24</v>
      </c>
      <c r="J23" s="27" t="str">
        <f>IF('Rekapitulace stavby'!AN19="","",'Rekapitulace stavby'!AN19)</f>
        <v/>
      </c>
      <c r="K23" s="38"/>
      <c r="L23" s="55"/>
      <c r="S23" s="38"/>
      <c r="T23" s="38"/>
      <c r="U23" s="38"/>
      <c r="V23" s="38"/>
      <c r="W23" s="38"/>
      <c r="X23" s="38"/>
      <c r="Y23" s="38"/>
      <c r="Z23" s="38"/>
      <c r="AA23" s="38"/>
      <c r="AB23" s="38"/>
      <c r="AC23" s="38"/>
      <c r="AD23" s="38"/>
      <c r="AE23" s="38"/>
    </row>
    <row r="24" s="2" customFormat="1" ht="18" customHeight="1">
      <c r="A24" s="38"/>
      <c r="B24" s="39"/>
      <c r="C24" s="38"/>
      <c r="D24" s="38"/>
      <c r="E24" s="27" t="str">
        <f>IF('Rekapitulace stavby'!E20="","",'Rekapitulace stavby'!E20)</f>
        <v xml:space="preserve"> </v>
      </c>
      <c r="F24" s="38"/>
      <c r="G24" s="38"/>
      <c r="H24" s="38"/>
      <c r="I24" s="32" t="s">
        <v>27</v>
      </c>
      <c r="J24" s="27" t="str">
        <f>IF('Rekapitulace stavby'!AN20="","",'Rekapitulace stavby'!AN20)</f>
        <v/>
      </c>
      <c r="K24" s="38"/>
      <c r="L24" s="55"/>
      <c r="S24" s="38"/>
      <c r="T24" s="38"/>
      <c r="U24" s="38"/>
      <c r="V24" s="38"/>
      <c r="W24" s="38"/>
      <c r="X24" s="38"/>
      <c r="Y24" s="38"/>
      <c r="Z24" s="38"/>
      <c r="AA24" s="38"/>
      <c r="AB24" s="38"/>
      <c r="AC24" s="38"/>
      <c r="AD24" s="38"/>
      <c r="AE24" s="38"/>
    </row>
    <row r="25" s="2" customFormat="1" ht="6.96" customHeight="1">
      <c r="A25" s="38"/>
      <c r="B25" s="39"/>
      <c r="C25" s="38"/>
      <c r="D25" s="38"/>
      <c r="E25" s="38"/>
      <c r="F25" s="38"/>
      <c r="G25" s="38"/>
      <c r="H25" s="38"/>
      <c r="I25" s="38"/>
      <c r="J25" s="38"/>
      <c r="K25" s="38"/>
      <c r="L25" s="55"/>
      <c r="S25" s="38"/>
      <c r="T25" s="38"/>
      <c r="U25" s="38"/>
      <c r="V25" s="38"/>
      <c r="W25" s="38"/>
      <c r="X25" s="38"/>
      <c r="Y25" s="38"/>
      <c r="Z25" s="38"/>
      <c r="AA25" s="38"/>
      <c r="AB25" s="38"/>
      <c r="AC25" s="38"/>
      <c r="AD25" s="38"/>
      <c r="AE25" s="38"/>
    </row>
    <row r="26" s="2" customFormat="1" ht="12" customHeight="1">
      <c r="A26" s="38"/>
      <c r="B26" s="39"/>
      <c r="C26" s="38"/>
      <c r="D26" s="32" t="s">
        <v>37</v>
      </c>
      <c r="E26" s="38"/>
      <c r="F26" s="38"/>
      <c r="G26" s="38"/>
      <c r="H26" s="38"/>
      <c r="I26" s="38"/>
      <c r="J26" s="38"/>
      <c r="K26" s="38"/>
      <c r="L26" s="55"/>
      <c r="S26" s="38"/>
      <c r="T26" s="38"/>
      <c r="U26" s="38"/>
      <c r="V26" s="38"/>
      <c r="W26" s="38"/>
      <c r="X26" s="38"/>
      <c r="Y26" s="38"/>
      <c r="Z26" s="38"/>
      <c r="AA26" s="38"/>
      <c r="AB26" s="38"/>
      <c r="AC26" s="38"/>
      <c r="AD26" s="38"/>
      <c r="AE26" s="38"/>
    </row>
    <row r="27" s="8" customFormat="1" ht="35.25" customHeight="1">
      <c r="A27" s="130"/>
      <c r="B27" s="131"/>
      <c r="C27" s="130"/>
      <c r="D27" s="130"/>
      <c r="E27" s="36" t="s">
        <v>1678</v>
      </c>
      <c r="F27" s="36"/>
      <c r="G27" s="36"/>
      <c r="H27" s="36"/>
      <c r="I27" s="130"/>
      <c r="J27" s="130"/>
      <c r="K27" s="130"/>
      <c r="L27" s="132"/>
      <c r="S27" s="130"/>
      <c r="T27" s="130"/>
      <c r="U27" s="130"/>
      <c r="V27" s="130"/>
      <c r="W27" s="130"/>
      <c r="X27" s="130"/>
      <c r="Y27" s="130"/>
      <c r="Z27" s="130"/>
      <c r="AA27" s="130"/>
      <c r="AB27" s="130"/>
      <c r="AC27" s="130"/>
      <c r="AD27" s="130"/>
      <c r="AE27" s="130"/>
    </row>
    <row r="28" s="2" customFormat="1" ht="6.96" customHeight="1">
      <c r="A28" s="38"/>
      <c r="B28" s="39"/>
      <c r="C28" s="38"/>
      <c r="D28" s="38"/>
      <c r="E28" s="38"/>
      <c r="F28" s="38"/>
      <c r="G28" s="38"/>
      <c r="H28" s="38"/>
      <c r="I28" s="38"/>
      <c r="J28" s="38"/>
      <c r="K28" s="38"/>
      <c r="L28" s="55"/>
      <c r="S28" s="38"/>
      <c r="T28" s="38"/>
      <c r="U28" s="38"/>
      <c r="V28" s="38"/>
      <c r="W28" s="38"/>
      <c r="X28" s="38"/>
      <c r="Y28" s="38"/>
      <c r="Z28" s="38"/>
      <c r="AA28" s="38"/>
      <c r="AB28" s="38"/>
      <c r="AC28" s="38"/>
      <c r="AD28" s="38"/>
      <c r="AE28" s="38"/>
    </row>
    <row r="29" s="2" customFormat="1" ht="6.96" customHeight="1">
      <c r="A29" s="38"/>
      <c r="B29" s="39"/>
      <c r="C29" s="38"/>
      <c r="D29" s="90"/>
      <c r="E29" s="90"/>
      <c r="F29" s="90"/>
      <c r="G29" s="90"/>
      <c r="H29" s="90"/>
      <c r="I29" s="90"/>
      <c r="J29" s="90"/>
      <c r="K29" s="90"/>
      <c r="L29" s="55"/>
      <c r="S29" s="38"/>
      <c r="T29" s="38"/>
      <c r="U29" s="38"/>
      <c r="V29" s="38"/>
      <c r="W29" s="38"/>
      <c r="X29" s="38"/>
      <c r="Y29" s="38"/>
      <c r="Z29" s="38"/>
      <c r="AA29" s="38"/>
      <c r="AB29" s="38"/>
      <c r="AC29" s="38"/>
      <c r="AD29" s="38"/>
      <c r="AE29" s="38"/>
    </row>
    <row r="30" s="2" customFormat="1" ht="25.44" customHeight="1">
      <c r="A30" s="38"/>
      <c r="B30" s="39"/>
      <c r="C30" s="38"/>
      <c r="D30" s="133" t="s">
        <v>39</v>
      </c>
      <c r="E30" s="38"/>
      <c r="F30" s="38"/>
      <c r="G30" s="38"/>
      <c r="H30" s="38"/>
      <c r="I30" s="38"/>
      <c r="J30" s="96">
        <f>ROUND(J123, 2)</f>
        <v>0</v>
      </c>
      <c r="K30" s="38"/>
      <c r="L30" s="55"/>
      <c r="S30" s="38"/>
      <c r="T30" s="38"/>
      <c r="U30" s="38"/>
      <c r="V30" s="38"/>
      <c r="W30" s="38"/>
      <c r="X30" s="38"/>
      <c r="Y30" s="38"/>
      <c r="Z30" s="38"/>
      <c r="AA30" s="38"/>
      <c r="AB30" s="38"/>
      <c r="AC30" s="38"/>
      <c r="AD30" s="38"/>
      <c r="AE30" s="38"/>
    </row>
    <row r="31" s="2" customFormat="1" ht="6.96" customHeight="1">
      <c r="A31" s="38"/>
      <c r="B31" s="39"/>
      <c r="C31" s="38"/>
      <c r="D31" s="90"/>
      <c r="E31" s="90"/>
      <c r="F31" s="90"/>
      <c r="G31" s="90"/>
      <c r="H31" s="90"/>
      <c r="I31" s="90"/>
      <c r="J31" s="90"/>
      <c r="K31" s="90"/>
      <c r="L31" s="55"/>
      <c r="S31" s="38"/>
      <c r="T31" s="38"/>
      <c r="U31" s="38"/>
      <c r="V31" s="38"/>
      <c r="W31" s="38"/>
      <c r="X31" s="38"/>
      <c r="Y31" s="38"/>
      <c r="Z31" s="38"/>
      <c r="AA31" s="38"/>
      <c r="AB31" s="38"/>
      <c r="AC31" s="38"/>
      <c r="AD31" s="38"/>
      <c r="AE31" s="38"/>
    </row>
    <row r="32" s="2" customFormat="1" ht="14.4" customHeight="1">
      <c r="A32" s="38"/>
      <c r="B32" s="39"/>
      <c r="C32" s="38"/>
      <c r="D32" s="38"/>
      <c r="E32" s="38"/>
      <c r="F32" s="43" t="s">
        <v>41</v>
      </c>
      <c r="G32" s="38"/>
      <c r="H32" s="38"/>
      <c r="I32" s="43" t="s">
        <v>40</v>
      </c>
      <c r="J32" s="43" t="s">
        <v>42</v>
      </c>
      <c r="K32" s="38"/>
      <c r="L32" s="55"/>
      <c r="S32" s="38"/>
      <c r="T32" s="38"/>
      <c r="U32" s="38"/>
      <c r="V32" s="38"/>
      <c r="W32" s="38"/>
      <c r="X32" s="38"/>
      <c r="Y32" s="38"/>
      <c r="Z32" s="38"/>
      <c r="AA32" s="38"/>
      <c r="AB32" s="38"/>
      <c r="AC32" s="38"/>
      <c r="AD32" s="38"/>
      <c r="AE32" s="38"/>
    </row>
    <row r="33" s="2" customFormat="1" ht="14.4" customHeight="1">
      <c r="A33" s="38"/>
      <c r="B33" s="39"/>
      <c r="C33" s="38"/>
      <c r="D33" s="134" t="s">
        <v>43</v>
      </c>
      <c r="E33" s="32" t="s">
        <v>44</v>
      </c>
      <c r="F33" s="135">
        <f>ROUND((SUM(BE123:BE250)),  2)</f>
        <v>0</v>
      </c>
      <c r="G33" s="38"/>
      <c r="H33" s="38"/>
      <c r="I33" s="136">
        <v>0.20999999999999999</v>
      </c>
      <c r="J33" s="135">
        <f>ROUND(((SUM(BE123:BE250))*I33),  2)</f>
        <v>0</v>
      </c>
      <c r="K33" s="38"/>
      <c r="L33" s="55"/>
      <c r="S33" s="38"/>
      <c r="T33" s="38"/>
      <c r="U33" s="38"/>
      <c r="V33" s="38"/>
      <c r="W33" s="38"/>
      <c r="X33" s="38"/>
      <c r="Y33" s="38"/>
      <c r="Z33" s="38"/>
      <c r="AA33" s="38"/>
      <c r="AB33" s="38"/>
      <c r="AC33" s="38"/>
      <c r="AD33" s="38"/>
      <c r="AE33" s="38"/>
    </row>
    <row r="34" s="2" customFormat="1" ht="14.4" customHeight="1">
      <c r="A34" s="38"/>
      <c r="B34" s="39"/>
      <c r="C34" s="38"/>
      <c r="D34" s="38"/>
      <c r="E34" s="32" t="s">
        <v>45</v>
      </c>
      <c r="F34" s="135">
        <f>ROUND((SUM(BF123:BF250)),  2)</f>
        <v>0</v>
      </c>
      <c r="G34" s="38"/>
      <c r="H34" s="38"/>
      <c r="I34" s="136">
        <v>0.14999999999999999</v>
      </c>
      <c r="J34" s="135">
        <f>ROUND(((SUM(BF123:BF250))*I34),  2)</f>
        <v>0</v>
      </c>
      <c r="K34" s="38"/>
      <c r="L34" s="55"/>
      <c r="S34" s="38"/>
      <c r="T34" s="38"/>
      <c r="U34" s="38"/>
      <c r="V34" s="38"/>
      <c r="W34" s="38"/>
      <c r="X34" s="38"/>
      <c r="Y34" s="38"/>
      <c r="Z34" s="38"/>
      <c r="AA34" s="38"/>
      <c r="AB34" s="38"/>
      <c r="AC34" s="38"/>
      <c r="AD34" s="38"/>
      <c r="AE34" s="38"/>
    </row>
    <row r="35" hidden="1" s="2" customFormat="1" ht="14.4" customHeight="1">
      <c r="A35" s="38"/>
      <c r="B35" s="39"/>
      <c r="C35" s="38"/>
      <c r="D35" s="38"/>
      <c r="E35" s="32" t="s">
        <v>46</v>
      </c>
      <c r="F35" s="135">
        <f>ROUND((SUM(BG123:BG250)),  2)</f>
        <v>0</v>
      </c>
      <c r="G35" s="38"/>
      <c r="H35" s="38"/>
      <c r="I35" s="136">
        <v>0.20999999999999999</v>
      </c>
      <c r="J35" s="135">
        <f>0</f>
        <v>0</v>
      </c>
      <c r="K35" s="38"/>
      <c r="L35" s="55"/>
      <c r="S35" s="38"/>
      <c r="T35" s="38"/>
      <c r="U35" s="38"/>
      <c r="V35" s="38"/>
      <c r="W35" s="38"/>
      <c r="X35" s="38"/>
      <c r="Y35" s="38"/>
      <c r="Z35" s="38"/>
      <c r="AA35" s="38"/>
      <c r="AB35" s="38"/>
      <c r="AC35" s="38"/>
      <c r="AD35" s="38"/>
      <c r="AE35" s="38"/>
    </row>
    <row r="36" hidden="1" s="2" customFormat="1" ht="14.4" customHeight="1">
      <c r="A36" s="38"/>
      <c r="B36" s="39"/>
      <c r="C36" s="38"/>
      <c r="D36" s="38"/>
      <c r="E36" s="32" t="s">
        <v>47</v>
      </c>
      <c r="F36" s="135">
        <f>ROUND((SUM(BH123:BH250)),  2)</f>
        <v>0</v>
      </c>
      <c r="G36" s="38"/>
      <c r="H36" s="38"/>
      <c r="I36" s="136">
        <v>0.14999999999999999</v>
      </c>
      <c r="J36" s="135">
        <f>0</f>
        <v>0</v>
      </c>
      <c r="K36" s="38"/>
      <c r="L36" s="55"/>
      <c r="S36" s="38"/>
      <c r="T36" s="38"/>
      <c r="U36" s="38"/>
      <c r="V36" s="38"/>
      <c r="W36" s="38"/>
      <c r="X36" s="38"/>
      <c r="Y36" s="38"/>
      <c r="Z36" s="38"/>
      <c r="AA36" s="38"/>
      <c r="AB36" s="38"/>
      <c r="AC36" s="38"/>
      <c r="AD36" s="38"/>
      <c r="AE36" s="38"/>
    </row>
    <row r="37" hidden="1" s="2" customFormat="1" ht="14.4" customHeight="1">
      <c r="A37" s="38"/>
      <c r="B37" s="39"/>
      <c r="C37" s="38"/>
      <c r="D37" s="38"/>
      <c r="E37" s="32" t="s">
        <v>48</v>
      </c>
      <c r="F37" s="135">
        <f>ROUND((SUM(BI123:BI250)),  2)</f>
        <v>0</v>
      </c>
      <c r="G37" s="38"/>
      <c r="H37" s="38"/>
      <c r="I37" s="136">
        <v>0</v>
      </c>
      <c r="J37" s="135">
        <f>0</f>
        <v>0</v>
      </c>
      <c r="K37" s="38"/>
      <c r="L37" s="55"/>
      <c r="S37" s="38"/>
      <c r="T37" s="38"/>
      <c r="U37" s="38"/>
      <c r="V37" s="38"/>
      <c r="W37" s="38"/>
      <c r="X37" s="38"/>
      <c r="Y37" s="38"/>
      <c r="Z37" s="38"/>
      <c r="AA37" s="38"/>
      <c r="AB37" s="38"/>
      <c r="AC37" s="38"/>
      <c r="AD37" s="38"/>
      <c r="AE37" s="38"/>
    </row>
    <row r="38" s="2" customFormat="1" ht="6.96" customHeight="1">
      <c r="A38" s="38"/>
      <c r="B38" s="39"/>
      <c r="C38" s="38"/>
      <c r="D38" s="38"/>
      <c r="E38" s="38"/>
      <c r="F38" s="38"/>
      <c r="G38" s="38"/>
      <c r="H38" s="38"/>
      <c r="I38" s="38"/>
      <c r="J38" s="38"/>
      <c r="K38" s="38"/>
      <c r="L38" s="55"/>
      <c r="S38" s="38"/>
      <c r="T38" s="38"/>
      <c r="U38" s="38"/>
      <c r="V38" s="38"/>
      <c r="W38" s="38"/>
      <c r="X38" s="38"/>
      <c r="Y38" s="38"/>
      <c r="Z38" s="38"/>
      <c r="AA38" s="38"/>
      <c r="AB38" s="38"/>
      <c r="AC38" s="38"/>
      <c r="AD38" s="38"/>
      <c r="AE38" s="38"/>
    </row>
    <row r="39" s="2" customFormat="1" ht="25.44" customHeight="1">
      <c r="A39" s="38"/>
      <c r="B39" s="39"/>
      <c r="C39" s="137"/>
      <c r="D39" s="138" t="s">
        <v>49</v>
      </c>
      <c r="E39" s="81"/>
      <c r="F39" s="81"/>
      <c r="G39" s="139" t="s">
        <v>50</v>
      </c>
      <c r="H39" s="140" t="s">
        <v>51</v>
      </c>
      <c r="I39" s="81"/>
      <c r="J39" s="141">
        <f>SUM(J30:J37)</f>
        <v>0</v>
      </c>
      <c r="K39" s="142"/>
      <c r="L39" s="55"/>
      <c r="S39" s="38"/>
      <c r="T39" s="38"/>
      <c r="U39" s="38"/>
      <c r="V39" s="38"/>
      <c r="W39" s="38"/>
      <c r="X39" s="38"/>
      <c r="Y39" s="38"/>
      <c r="Z39" s="38"/>
      <c r="AA39" s="38"/>
      <c r="AB39" s="38"/>
      <c r="AC39" s="38"/>
      <c r="AD39" s="38"/>
      <c r="AE39" s="38"/>
    </row>
    <row r="40" s="2" customFormat="1" ht="14.4" customHeight="1">
      <c r="A40" s="38"/>
      <c r="B40" s="39"/>
      <c r="C40" s="38"/>
      <c r="D40" s="38"/>
      <c r="E40" s="38"/>
      <c r="F40" s="38"/>
      <c r="G40" s="38"/>
      <c r="H40" s="38"/>
      <c r="I40" s="38"/>
      <c r="J40" s="38"/>
      <c r="K40" s="38"/>
      <c r="L40" s="55"/>
      <c r="S40" s="38"/>
      <c r="T40" s="38"/>
      <c r="U40" s="38"/>
      <c r="V40" s="38"/>
      <c r="W40" s="38"/>
      <c r="X40" s="38"/>
      <c r="Y40" s="38"/>
      <c r="Z40" s="38"/>
      <c r="AA40" s="38"/>
      <c r="AB40" s="38"/>
      <c r="AC40" s="38"/>
      <c r="AD40" s="38"/>
      <c r="AE40" s="38"/>
    </row>
    <row r="41" s="1" customFormat="1" ht="14.4" customHeight="1">
      <c r="B41" s="22"/>
      <c r="L41" s="22"/>
    </row>
    <row r="42" s="1" customFormat="1" ht="14.4" customHeight="1">
      <c r="B42" s="22"/>
      <c r="L42" s="22"/>
    </row>
    <row r="43" s="1" customFormat="1" ht="14.4" customHeight="1">
      <c r="B43" s="22"/>
      <c r="L43" s="22"/>
    </row>
    <row r="44" s="1" customFormat="1" ht="14.4" customHeight="1">
      <c r="B44" s="22"/>
      <c r="L44" s="22"/>
    </row>
    <row r="45" s="1" customFormat="1" ht="14.4" customHeight="1">
      <c r="B45" s="22"/>
      <c r="L45" s="22"/>
    </row>
    <row r="46" s="1" customFormat="1" ht="14.4" customHeight="1">
      <c r="B46" s="22"/>
      <c r="L46" s="22"/>
    </row>
    <row r="47" s="1" customFormat="1" ht="14.4" customHeight="1">
      <c r="B47" s="22"/>
      <c r="L47" s="22"/>
    </row>
    <row r="48" s="1" customFormat="1" ht="14.4" customHeight="1">
      <c r="B48" s="22"/>
      <c r="L48" s="22"/>
    </row>
    <row r="49" s="1" customFormat="1" ht="14.4" customHeight="1">
      <c r="B49" s="22"/>
      <c r="L49" s="22"/>
    </row>
    <row r="50" s="2" customFormat="1" ht="14.4" customHeight="1">
      <c r="B50" s="55"/>
      <c r="D50" s="56" t="s">
        <v>52</v>
      </c>
      <c r="E50" s="57"/>
      <c r="F50" s="57"/>
      <c r="G50" s="56" t="s">
        <v>53</v>
      </c>
      <c r="H50" s="57"/>
      <c r="I50" s="57"/>
      <c r="J50" s="57"/>
      <c r="K50" s="57"/>
      <c r="L50" s="55"/>
    </row>
    <row r="51">
      <c r="B51" s="22"/>
      <c r="L51" s="22"/>
    </row>
    <row r="52">
      <c r="B52" s="22"/>
      <c r="L52" s="22"/>
    </row>
    <row r="53">
      <c r="B53" s="22"/>
      <c r="L53" s="22"/>
    </row>
    <row r="54">
      <c r="B54" s="22"/>
      <c r="L54" s="22"/>
    </row>
    <row r="55">
      <c r="B55" s="22"/>
      <c r="L55" s="22"/>
    </row>
    <row r="56">
      <c r="B56" s="22"/>
      <c r="L56" s="22"/>
    </row>
    <row r="57">
      <c r="B57" s="22"/>
      <c r="L57" s="22"/>
    </row>
    <row r="58">
      <c r="B58" s="22"/>
      <c r="L58" s="22"/>
    </row>
    <row r="59">
      <c r="B59" s="22"/>
      <c r="L59" s="22"/>
    </row>
    <row r="60">
      <c r="B60" s="22"/>
      <c r="L60" s="22"/>
    </row>
    <row r="61" s="2" customFormat="1">
      <c r="A61" s="38"/>
      <c r="B61" s="39"/>
      <c r="C61" s="38"/>
      <c r="D61" s="58" t="s">
        <v>54</v>
      </c>
      <c r="E61" s="41"/>
      <c r="F61" s="143" t="s">
        <v>55</v>
      </c>
      <c r="G61" s="58" t="s">
        <v>54</v>
      </c>
      <c r="H61" s="41"/>
      <c r="I61" s="41"/>
      <c r="J61" s="144" t="s">
        <v>55</v>
      </c>
      <c r="K61" s="41"/>
      <c r="L61" s="55"/>
      <c r="S61" s="38"/>
      <c r="T61" s="38"/>
      <c r="U61" s="38"/>
      <c r="V61" s="38"/>
      <c r="W61" s="38"/>
      <c r="X61" s="38"/>
      <c r="Y61" s="38"/>
      <c r="Z61" s="38"/>
      <c r="AA61" s="38"/>
      <c r="AB61" s="38"/>
      <c r="AC61" s="38"/>
      <c r="AD61" s="38"/>
      <c r="AE61" s="38"/>
    </row>
    <row r="62">
      <c r="B62" s="22"/>
      <c r="L62" s="22"/>
    </row>
    <row r="63">
      <c r="B63" s="22"/>
      <c r="L63" s="22"/>
    </row>
    <row r="64">
      <c r="B64" s="22"/>
      <c r="L64" s="22"/>
    </row>
    <row r="65" s="2" customFormat="1">
      <c r="A65" s="38"/>
      <c r="B65" s="39"/>
      <c r="C65" s="38"/>
      <c r="D65" s="56" t="s">
        <v>56</v>
      </c>
      <c r="E65" s="59"/>
      <c r="F65" s="59"/>
      <c r="G65" s="56" t="s">
        <v>57</v>
      </c>
      <c r="H65" s="59"/>
      <c r="I65" s="59"/>
      <c r="J65" s="59"/>
      <c r="K65" s="59"/>
      <c r="L65" s="55"/>
      <c r="S65" s="38"/>
      <c r="T65" s="38"/>
      <c r="U65" s="38"/>
      <c r="V65" s="38"/>
      <c r="W65" s="38"/>
      <c r="X65" s="38"/>
      <c r="Y65" s="38"/>
      <c r="Z65" s="38"/>
      <c r="AA65" s="38"/>
      <c r="AB65" s="38"/>
      <c r="AC65" s="38"/>
      <c r="AD65" s="38"/>
      <c r="AE65" s="38"/>
    </row>
    <row r="66">
      <c r="B66" s="22"/>
      <c r="L66" s="22"/>
    </row>
    <row r="67">
      <c r="B67" s="22"/>
      <c r="L67" s="22"/>
    </row>
    <row r="68">
      <c r="B68" s="22"/>
      <c r="L68" s="22"/>
    </row>
    <row r="69">
      <c r="B69" s="22"/>
      <c r="L69" s="22"/>
    </row>
    <row r="70">
      <c r="B70" s="22"/>
      <c r="L70" s="22"/>
    </row>
    <row r="71">
      <c r="B71" s="22"/>
      <c r="L71" s="22"/>
    </row>
    <row r="72">
      <c r="B72" s="22"/>
      <c r="L72" s="22"/>
    </row>
    <row r="73">
      <c r="B73" s="22"/>
      <c r="L73" s="22"/>
    </row>
    <row r="74">
      <c r="B74" s="22"/>
      <c r="L74" s="22"/>
    </row>
    <row r="75">
      <c r="B75" s="22"/>
      <c r="L75" s="22"/>
    </row>
    <row r="76" s="2" customFormat="1">
      <c r="A76" s="38"/>
      <c r="B76" s="39"/>
      <c r="C76" s="38"/>
      <c r="D76" s="58" t="s">
        <v>54</v>
      </c>
      <c r="E76" s="41"/>
      <c r="F76" s="143" t="s">
        <v>55</v>
      </c>
      <c r="G76" s="58" t="s">
        <v>54</v>
      </c>
      <c r="H76" s="41"/>
      <c r="I76" s="41"/>
      <c r="J76" s="144" t="s">
        <v>55</v>
      </c>
      <c r="K76" s="41"/>
      <c r="L76" s="55"/>
      <c r="S76" s="38"/>
      <c r="T76" s="38"/>
      <c r="U76" s="38"/>
      <c r="V76" s="38"/>
      <c r="W76" s="38"/>
      <c r="X76" s="38"/>
      <c r="Y76" s="38"/>
      <c r="Z76" s="38"/>
      <c r="AA76" s="38"/>
      <c r="AB76" s="38"/>
      <c r="AC76" s="38"/>
      <c r="AD76" s="38"/>
      <c r="AE76" s="38"/>
    </row>
    <row r="77" s="2" customFormat="1" ht="14.4" customHeight="1">
      <c r="A77" s="38"/>
      <c r="B77" s="60"/>
      <c r="C77" s="61"/>
      <c r="D77" s="61"/>
      <c r="E77" s="61"/>
      <c r="F77" s="61"/>
      <c r="G77" s="61"/>
      <c r="H77" s="61"/>
      <c r="I77" s="61"/>
      <c r="J77" s="61"/>
      <c r="K77" s="61"/>
      <c r="L77" s="55"/>
      <c r="S77" s="38"/>
      <c r="T77" s="38"/>
      <c r="U77" s="38"/>
      <c r="V77" s="38"/>
      <c r="W77" s="38"/>
      <c r="X77" s="38"/>
      <c r="Y77" s="38"/>
      <c r="Z77" s="38"/>
      <c r="AA77" s="38"/>
      <c r="AB77" s="38"/>
      <c r="AC77" s="38"/>
      <c r="AD77" s="38"/>
      <c r="AE77" s="38"/>
    </row>
    <row r="81" s="2" customFormat="1" ht="6.96" customHeight="1">
      <c r="A81" s="38"/>
      <c r="B81" s="62"/>
      <c r="C81" s="63"/>
      <c r="D81" s="63"/>
      <c r="E81" s="63"/>
      <c r="F81" s="63"/>
      <c r="G81" s="63"/>
      <c r="H81" s="63"/>
      <c r="I81" s="63"/>
      <c r="J81" s="63"/>
      <c r="K81" s="63"/>
      <c r="L81" s="55"/>
      <c r="S81" s="38"/>
      <c r="T81" s="38"/>
      <c r="U81" s="38"/>
      <c r="V81" s="38"/>
      <c r="W81" s="38"/>
      <c r="X81" s="38"/>
      <c r="Y81" s="38"/>
      <c r="Z81" s="38"/>
      <c r="AA81" s="38"/>
      <c r="AB81" s="38"/>
      <c r="AC81" s="38"/>
      <c r="AD81" s="38"/>
      <c r="AE81" s="38"/>
    </row>
    <row r="82" s="2" customFormat="1" ht="24.96" customHeight="1">
      <c r="A82" s="38"/>
      <c r="B82" s="39"/>
      <c r="C82" s="23" t="s">
        <v>176</v>
      </c>
      <c r="D82" s="38"/>
      <c r="E82" s="38"/>
      <c r="F82" s="38"/>
      <c r="G82" s="38"/>
      <c r="H82" s="38"/>
      <c r="I82" s="38"/>
      <c r="J82" s="38"/>
      <c r="K82" s="38"/>
      <c r="L82" s="55"/>
      <c r="S82" s="38"/>
      <c r="T82" s="38"/>
      <c r="U82" s="38"/>
      <c r="V82" s="38"/>
      <c r="W82" s="38"/>
      <c r="X82" s="38"/>
      <c r="Y82" s="38"/>
      <c r="Z82" s="38"/>
      <c r="AA82" s="38"/>
      <c r="AB82" s="38"/>
      <c r="AC82" s="38"/>
      <c r="AD82" s="38"/>
      <c r="AE82" s="38"/>
    </row>
    <row r="83" s="2" customFormat="1" ht="6.96" customHeight="1">
      <c r="A83" s="38"/>
      <c r="B83" s="39"/>
      <c r="C83" s="38"/>
      <c r="D83" s="38"/>
      <c r="E83" s="38"/>
      <c r="F83" s="38"/>
      <c r="G83" s="38"/>
      <c r="H83" s="38"/>
      <c r="I83" s="38"/>
      <c r="J83" s="38"/>
      <c r="K83" s="38"/>
      <c r="L83" s="55"/>
      <c r="S83" s="38"/>
      <c r="T83" s="38"/>
      <c r="U83" s="38"/>
      <c r="V83" s="38"/>
      <c r="W83" s="38"/>
      <c r="X83" s="38"/>
      <c r="Y83" s="38"/>
      <c r="Z83" s="38"/>
      <c r="AA83" s="38"/>
      <c r="AB83" s="38"/>
      <c r="AC83" s="38"/>
      <c r="AD83" s="38"/>
      <c r="AE83" s="38"/>
    </row>
    <row r="84" s="2" customFormat="1" ht="12" customHeight="1">
      <c r="A84" s="38"/>
      <c r="B84" s="39"/>
      <c r="C84" s="32" t="s">
        <v>15</v>
      </c>
      <c r="D84" s="38"/>
      <c r="E84" s="38"/>
      <c r="F84" s="38"/>
      <c r="G84" s="38"/>
      <c r="H84" s="38"/>
      <c r="I84" s="38"/>
      <c r="J84" s="38"/>
      <c r="K84" s="38"/>
      <c r="L84" s="55"/>
      <c r="S84" s="38"/>
      <c r="T84" s="38"/>
      <c r="U84" s="38"/>
      <c r="V84" s="38"/>
      <c r="W84" s="38"/>
      <c r="X84" s="38"/>
      <c r="Y84" s="38"/>
      <c r="Z84" s="38"/>
      <c r="AA84" s="38"/>
      <c r="AB84" s="38"/>
      <c r="AC84" s="38"/>
      <c r="AD84" s="38"/>
      <c r="AE84" s="38"/>
    </row>
    <row r="85" s="2" customFormat="1" ht="16.5" customHeight="1">
      <c r="A85" s="38"/>
      <c r="B85" s="39"/>
      <c r="C85" s="38"/>
      <c r="D85" s="38"/>
      <c r="E85" s="129" t="str">
        <f>E7</f>
        <v>SN Žireč</v>
      </c>
      <c r="F85" s="32"/>
      <c r="G85" s="32"/>
      <c r="H85" s="32"/>
      <c r="I85" s="38"/>
      <c r="J85" s="38"/>
      <c r="K85" s="38"/>
      <c r="L85" s="55"/>
      <c r="S85" s="38"/>
      <c r="T85" s="38"/>
      <c r="U85" s="38"/>
      <c r="V85" s="38"/>
      <c r="W85" s="38"/>
      <c r="X85" s="38"/>
      <c r="Y85" s="38"/>
      <c r="Z85" s="38"/>
      <c r="AA85" s="38"/>
      <c r="AB85" s="38"/>
      <c r="AC85" s="38"/>
      <c r="AD85" s="38"/>
      <c r="AE85" s="38"/>
    </row>
    <row r="86" s="2" customFormat="1" ht="12" customHeight="1">
      <c r="A86" s="38"/>
      <c r="B86" s="39"/>
      <c r="C86" s="32" t="s">
        <v>171</v>
      </c>
      <c r="D86" s="38"/>
      <c r="E86" s="38"/>
      <c r="F86" s="38"/>
      <c r="G86" s="38"/>
      <c r="H86" s="38"/>
      <c r="I86" s="38"/>
      <c r="J86" s="38"/>
      <c r="K86" s="38"/>
      <c r="L86" s="55"/>
      <c r="S86" s="38"/>
      <c r="T86" s="38"/>
      <c r="U86" s="38"/>
      <c r="V86" s="38"/>
      <c r="W86" s="38"/>
      <c r="X86" s="38"/>
      <c r="Y86" s="38"/>
      <c r="Z86" s="38"/>
      <c r="AA86" s="38"/>
      <c r="AB86" s="38"/>
      <c r="AC86" s="38"/>
      <c r="AD86" s="38"/>
      <c r="AE86" s="38"/>
    </row>
    <row r="87" s="2" customFormat="1" ht="16.5" customHeight="1">
      <c r="A87" s="38"/>
      <c r="B87" s="39"/>
      <c r="C87" s="38"/>
      <c r="D87" s="38"/>
      <c r="E87" s="67" t="str">
        <f>E9</f>
        <v>SO 07 - Průleh</v>
      </c>
      <c r="F87" s="38"/>
      <c r="G87" s="38"/>
      <c r="H87" s="38"/>
      <c r="I87" s="38"/>
      <c r="J87" s="38"/>
      <c r="K87" s="38"/>
      <c r="L87" s="55"/>
      <c r="S87" s="38"/>
      <c r="T87" s="38"/>
      <c r="U87" s="38"/>
      <c r="V87" s="38"/>
      <c r="W87" s="38"/>
      <c r="X87" s="38"/>
      <c r="Y87" s="38"/>
      <c r="Z87" s="38"/>
      <c r="AA87" s="38"/>
      <c r="AB87" s="38"/>
      <c r="AC87" s="38"/>
      <c r="AD87" s="38"/>
      <c r="AE87" s="38"/>
    </row>
    <row r="88" s="2" customFormat="1" ht="6.96" customHeight="1">
      <c r="A88" s="38"/>
      <c r="B88" s="39"/>
      <c r="C88" s="38"/>
      <c r="D88" s="38"/>
      <c r="E88" s="38"/>
      <c r="F88" s="38"/>
      <c r="G88" s="38"/>
      <c r="H88" s="38"/>
      <c r="I88" s="38"/>
      <c r="J88" s="38"/>
      <c r="K88" s="38"/>
      <c r="L88" s="55"/>
      <c r="S88" s="38"/>
      <c r="T88" s="38"/>
      <c r="U88" s="38"/>
      <c r="V88" s="38"/>
      <c r="W88" s="38"/>
      <c r="X88" s="38"/>
      <c r="Y88" s="38"/>
      <c r="Z88" s="38"/>
      <c r="AA88" s="38"/>
      <c r="AB88" s="38"/>
      <c r="AC88" s="38"/>
      <c r="AD88" s="38"/>
      <c r="AE88" s="38"/>
    </row>
    <row r="89" s="2" customFormat="1" ht="12" customHeight="1">
      <c r="A89" s="38"/>
      <c r="B89" s="39"/>
      <c r="C89" s="32" t="s">
        <v>19</v>
      </c>
      <c r="D89" s="38"/>
      <c r="E89" s="38"/>
      <c r="F89" s="27" t="str">
        <f>F12</f>
        <v xml:space="preserve"> </v>
      </c>
      <c r="G89" s="38"/>
      <c r="H89" s="38"/>
      <c r="I89" s="32" t="s">
        <v>21</v>
      </c>
      <c r="J89" s="69" t="str">
        <f>IF(J12="","",J12)</f>
        <v>17. 12. 2018</v>
      </c>
      <c r="K89" s="38"/>
      <c r="L89" s="55"/>
      <c r="S89" s="38"/>
      <c r="T89" s="38"/>
      <c r="U89" s="38"/>
      <c r="V89" s="38"/>
      <c r="W89" s="38"/>
      <c r="X89" s="38"/>
      <c r="Y89" s="38"/>
      <c r="Z89" s="38"/>
      <c r="AA89" s="38"/>
      <c r="AB89" s="38"/>
      <c r="AC89" s="38"/>
      <c r="AD89" s="38"/>
      <c r="AE89" s="38"/>
    </row>
    <row r="90" s="2" customFormat="1" ht="6.96" customHeight="1">
      <c r="A90" s="38"/>
      <c r="B90" s="39"/>
      <c r="C90" s="38"/>
      <c r="D90" s="38"/>
      <c r="E90" s="38"/>
      <c r="F90" s="38"/>
      <c r="G90" s="38"/>
      <c r="H90" s="38"/>
      <c r="I90" s="38"/>
      <c r="J90" s="38"/>
      <c r="K90" s="38"/>
      <c r="L90" s="55"/>
      <c r="S90" s="38"/>
      <c r="T90" s="38"/>
      <c r="U90" s="38"/>
      <c r="V90" s="38"/>
      <c r="W90" s="38"/>
      <c r="X90" s="38"/>
      <c r="Y90" s="38"/>
      <c r="Z90" s="38"/>
      <c r="AA90" s="38"/>
      <c r="AB90" s="38"/>
      <c r="AC90" s="38"/>
      <c r="AD90" s="38"/>
      <c r="AE90" s="38"/>
    </row>
    <row r="91" s="2" customFormat="1" ht="25.65" customHeight="1">
      <c r="A91" s="38"/>
      <c r="B91" s="39"/>
      <c r="C91" s="32" t="s">
        <v>23</v>
      </c>
      <c r="D91" s="38"/>
      <c r="E91" s="38"/>
      <c r="F91" s="27" t="str">
        <f>E15</f>
        <v>Povodí Labe, státní podnik</v>
      </c>
      <c r="G91" s="38"/>
      <c r="H91" s="38"/>
      <c r="I91" s="32" t="s">
        <v>31</v>
      </c>
      <c r="J91" s="36" t="str">
        <f>E21</f>
        <v>Sweco Hydroprojekt a.s.</v>
      </c>
      <c r="K91" s="38"/>
      <c r="L91" s="55"/>
      <c r="S91" s="38"/>
      <c r="T91" s="38"/>
      <c r="U91" s="38"/>
      <c r="V91" s="38"/>
      <c r="W91" s="38"/>
      <c r="X91" s="38"/>
      <c r="Y91" s="38"/>
      <c r="Z91" s="38"/>
      <c r="AA91" s="38"/>
      <c r="AB91" s="38"/>
      <c r="AC91" s="38"/>
      <c r="AD91" s="38"/>
      <c r="AE91" s="38"/>
    </row>
    <row r="92" s="2" customFormat="1" ht="15.15" customHeight="1">
      <c r="A92" s="38"/>
      <c r="B92" s="39"/>
      <c r="C92" s="32" t="s">
        <v>29</v>
      </c>
      <c r="D92" s="38"/>
      <c r="E92" s="38"/>
      <c r="F92" s="27" t="str">
        <f>IF(E18="","",E18)</f>
        <v>Vyplň údaj</v>
      </c>
      <c r="G92" s="38"/>
      <c r="H92" s="38"/>
      <c r="I92" s="32" t="s">
        <v>36</v>
      </c>
      <c r="J92" s="36" t="str">
        <f>E24</f>
        <v xml:space="preserve"> </v>
      </c>
      <c r="K92" s="38"/>
      <c r="L92" s="55"/>
      <c r="S92" s="38"/>
      <c r="T92" s="38"/>
      <c r="U92" s="38"/>
      <c r="V92" s="38"/>
      <c r="W92" s="38"/>
      <c r="X92" s="38"/>
      <c r="Y92" s="38"/>
      <c r="Z92" s="38"/>
      <c r="AA92" s="38"/>
      <c r="AB92" s="38"/>
      <c r="AC92" s="38"/>
      <c r="AD92" s="38"/>
      <c r="AE92" s="38"/>
    </row>
    <row r="93" s="2" customFormat="1" ht="10.32" customHeight="1">
      <c r="A93" s="38"/>
      <c r="B93" s="39"/>
      <c r="C93" s="38"/>
      <c r="D93" s="38"/>
      <c r="E93" s="38"/>
      <c r="F93" s="38"/>
      <c r="G93" s="38"/>
      <c r="H93" s="38"/>
      <c r="I93" s="38"/>
      <c r="J93" s="38"/>
      <c r="K93" s="38"/>
      <c r="L93" s="55"/>
      <c r="S93" s="38"/>
      <c r="T93" s="38"/>
      <c r="U93" s="38"/>
      <c r="V93" s="38"/>
      <c r="W93" s="38"/>
      <c r="X93" s="38"/>
      <c r="Y93" s="38"/>
      <c r="Z93" s="38"/>
      <c r="AA93" s="38"/>
      <c r="AB93" s="38"/>
      <c r="AC93" s="38"/>
      <c r="AD93" s="38"/>
      <c r="AE93" s="38"/>
    </row>
    <row r="94" s="2" customFormat="1" ht="29.28" customHeight="1">
      <c r="A94" s="38"/>
      <c r="B94" s="39"/>
      <c r="C94" s="145" t="s">
        <v>177</v>
      </c>
      <c r="D94" s="137"/>
      <c r="E94" s="137"/>
      <c r="F94" s="137"/>
      <c r="G94" s="137"/>
      <c r="H94" s="137"/>
      <c r="I94" s="137"/>
      <c r="J94" s="146" t="s">
        <v>178</v>
      </c>
      <c r="K94" s="137"/>
      <c r="L94" s="55"/>
      <c r="S94" s="38"/>
      <c r="T94" s="38"/>
      <c r="U94" s="38"/>
      <c r="V94" s="38"/>
      <c r="W94" s="38"/>
      <c r="X94" s="38"/>
      <c r="Y94" s="38"/>
      <c r="Z94" s="38"/>
      <c r="AA94" s="38"/>
      <c r="AB94" s="38"/>
      <c r="AC94" s="38"/>
      <c r="AD94" s="38"/>
      <c r="AE94" s="38"/>
    </row>
    <row r="95" s="2" customFormat="1" ht="10.32" customHeight="1">
      <c r="A95" s="38"/>
      <c r="B95" s="39"/>
      <c r="C95" s="38"/>
      <c r="D95" s="38"/>
      <c r="E95" s="38"/>
      <c r="F95" s="38"/>
      <c r="G95" s="38"/>
      <c r="H95" s="38"/>
      <c r="I95" s="38"/>
      <c r="J95" s="38"/>
      <c r="K95" s="38"/>
      <c r="L95" s="55"/>
      <c r="S95" s="38"/>
      <c r="T95" s="38"/>
      <c r="U95" s="38"/>
      <c r="V95" s="38"/>
      <c r="W95" s="38"/>
      <c r="X95" s="38"/>
      <c r="Y95" s="38"/>
      <c r="Z95" s="38"/>
      <c r="AA95" s="38"/>
      <c r="AB95" s="38"/>
      <c r="AC95" s="38"/>
      <c r="AD95" s="38"/>
      <c r="AE95" s="38"/>
    </row>
    <row r="96" s="2" customFormat="1" ht="22.8" customHeight="1">
      <c r="A96" s="38"/>
      <c r="B96" s="39"/>
      <c r="C96" s="147" t="s">
        <v>179</v>
      </c>
      <c r="D96" s="38"/>
      <c r="E96" s="38"/>
      <c r="F96" s="38"/>
      <c r="G96" s="38"/>
      <c r="H96" s="38"/>
      <c r="I96" s="38"/>
      <c r="J96" s="96">
        <f>J123</f>
        <v>0</v>
      </c>
      <c r="K96" s="38"/>
      <c r="L96" s="55"/>
      <c r="S96" s="38"/>
      <c r="T96" s="38"/>
      <c r="U96" s="38"/>
      <c r="V96" s="38"/>
      <c r="W96" s="38"/>
      <c r="X96" s="38"/>
      <c r="Y96" s="38"/>
      <c r="Z96" s="38"/>
      <c r="AA96" s="38"/>
      <c r="AB96" s="38"/>
      <c r="AC96" s="38"/>
      <c r="AD96" s="38"/>
      <c r="AE96" s="38"/>
      <c r="AU96" s="19" t="s">
        <v>180</v>
      </c>
    </row>
    <row r="97" s="9" customFormat="1" ht="24.96" customHeight="1">
      <c r="A97" s="9"/>
      <c r="B97" s="148"/>
      <c r="C97" s="9"/>
      <c r="D97" s="149" t="s">
        <v>181</v>
      </c>
      <c r="E97" s="150"/>
      <c r="F97" s="150"/>
      <c r="G97" s="150"/>
      <c r="H97" s="150"/>
      <c r="I97" s="150"/>
      <c r="J97" s="151">
        <f>J124</f>
        <v>0</v>
      </c>
      <c r="K97" s="9"/>
      <c r="L97" s="148"/>
      <c r="S97" s="9"/>
      <c r="T97" s="9"/>
      <c r="U97" s="9"/>
      <c r="V97" s="9"/>
      <c r="W97" s="9"/>
      <c r="X97" s="9"/>
      <c r="Y97" s="9"/>
      <c r="Z97" s="9"/>
      <c r="AA97" s="9"/>
      <c r="AB97" s="9"/>
      <c r="AC97" s="9"/>
      <c r="AD97" s="9"/>
      <c r="AE97" s="9"/>
    </row>
    <row r="98" s="10" customFormat="1" ht="19.92" customHeight="1">
      <c r="A98" s="10"/>
      <c r="B98" s="152"/>
      <c r="C98" s="10"/>
      <c r="D98" s="153" t="s">
        <v>182</v>
      </c>
      <c r="E98" s="154"/>
      <c r="F98" s="154"/>
      <c r="G98" s="154"/>
      <c r="H98" s="154"/>
      <c r="I98" s="154"/>
      <c r="J98" s="155">
        <f>J125</f>
        <v>0</v>
      </c>
      <c r="K98" s="10"/>
      <c r="L98" s="152"/>
      <c r="S98" s="10"/>
      <c r="T98" s="10"/>
      <c r="U98" s="10"/>
      <c r="V98" s="10"/>
      <c r="W98" s="10"/>
      <c r="X98" s="10"/>
      <c r="Y98" s="10"/>
      <c r="Z98" s="10"/>
      <c r="AA98" s="10"/>
      <c r="AB98" s="10"/>
      <c r="AC98" s="10"/>
      <c r="AD98" s="10"/>
      <c r="AE98" s="10"/>
    </row>
    <row r="99" s="10" customFormat="1" ht="19.92" customHeight="1">
      <c r="A99" s="10"/>
      <c r="B99" s="152"/>
      <c r="C99" s="10"/>
      <c r="D99" s="153" t="s">
        <v>183</v>
      </c>
      <c r="E99" s="154"/>
      <c r="F99" s="154"/>
      <c r="G99" s="154"/>
      <c r="H99" s="154"/>
      <c r="I99" s="154"/>
      <c r="J99" s="155">
        <f>J217</f>
        <v>0</v>
      </c>
      <c r="K99" s="10"/>
      <c r="L99" s="152"/>
      <c r="S99" s="10"/>
      <c r="T99" s="10"/>
      <c r="U99" s="10"/>
      <c r="V99" s="10"/>
      <c r="W99" s="10"/>
      <c r="X99" s="10"/>
      <c r="Y99" s="10"/>
      <c r="Z99" s="10"/>
      <c r="AA99" s="10"/>
      <c r="AB99" s="10"/>
      <c r="AC99" s="10"/>
      <c r="AD99" s="10"/>
      <c r="AE99" s="10"/>
    </row>
    <row r="100" s="10" customFormat="1" ht="19.92" customHeight="1">
      <c r="A100" s="10"/>
      <c r="B100" s="152"/>
      <c r="C100" s="10"/>
      <c r="D100" s="153" t="s">
        <v>185</v>
      </c>
      <c r="E100" s="154"/>
      <c r="F100" s="154"/>
      <c r="G100" s="154"/>
      <c r="H100" s="154"/>
      <c r="I100" s="154"/>
      <c r="J100" s="155">
        <f>J224</f>
        <v>0</v>
      </c>
      <c r="K100" s="10"/>
      <c r="L100" s="152"/>
      <c r="S100" s="10"/>
      <c r="T100" s="10"/>
      <c r="U100" s="10"/>
      <c r="V100" s="10"/>
      <c r="W100" s="10"/>
      <c r="X100" s="10"/>
      <c r="Y100" s="10"/>
      <c r="Z100" s="10"/>
      <c r="AA100" s="10"/>
      <c r="AB100" s="10"/>
      <c r="AC100" s="10"/>
      <c r="AD100" s="10"/>
      <c r="AE100" s="10"/>
    </row>
    <row r="101" s="10" customFormat="1" ht="19.92" customHeight="1">
      <c r="A101" s="10"/>
      <c r="B101" s="152"/>
      <c r="C101" s="10"/>
      <c r="D101" s="153" t="s">
        <v>433</v>
      </c>
      <c r="E101" s="154"/>
      <c r="F101" s="154"/>
      <c r="G101" s="154"/>
      <c r="H101" s="154"/>
      <c r="I101" s="154"/>
      <c r="J101" s="155">
        <f>J232</f>
        <v>0</v>
      </c>
      <c r="K101" s="10"/>
      <c r="L101" s="152"/>
      <c r="S101" s="10"/>
      <c r="T101" s="10"/>
      <c r="U101" s="10"/>
      <c r="V101" s="10"/>
      <c r="W101" s="10"/>
      <c r="X101" s="10"/>
      <c r="Y101" s="10"/>
      <c r="Z101" s="10"/>
      <c r="AA101" s="10"/>
      <c r="AB101" s="10"/>
      <c r="AC101" s="10"/>
      <c r="AD101" s="10"/>
      <c r="AE101" s="10"/>
    </row>
    <row r="102" s="10" customFormat="1" ht="19.92" customHeight="1">
      <c r="A102" s="10"/>
      <c r="B102" s="152"/>
      <c r="C102" s="10"/>
      <c r="D102" s="153" t="s">
        <v>186</v>
      </c>
      <c r="E102" s="154"/>
      <c r="F102" s="154"/>
      <c r="G102" s="154"/>
      <c r="H102" s="154"/>
      <c r="I102" s="154"/>
      <c r="J102" s="155">
        <f>J245</f>
        <v>0</v>
      </c>
      <c r="K102" s="10"/>
      <c r="L102" s="152"/>
      <c r="S102" s="10"/>
      <c r="T102" s="10"/>
      <c r="U102" s="10"/>
      <c r="V102" s="10"/>
      <c r="W102" s="10"/>
      <c r="X102" s="10"/>
      <c r="Y102" s="10"/>
      <c r="Z102" s="10"/>
      <c r="AA102" s="10"/>
      <c r="AB102" s="10"/>
      <c r="AC102" s="10"/>
      <c r="AD102" s="10"/>
      <c r="AE102" s="10"/>
    </row>
    <row r="103" s="10" customFormat="1" ht="19.92" customHeight="1">
      <c r="A103" s="10"/>
      <c r="B103" s="152"/>
      <c r="C103" s="10"/>
      <c r="D103" s="153" t="s">
        <v>188</v>
      </c>
      <c r="E103" s="154"/>
      <c r="F103" s="154"/>
      <c r="G103" s="154"/>
      <c r="H103" s="154"/>
      <c r="I103" s="154"/>
      <c r="J103" s="155">
        <f>J248</f>
        <v>0</v>
      </c>
      <c r="K103" s="10"/>
      <c r="L103" s="152"/>
      <c r="S103" s="10"/>
      <c r="T103" s="10"/>
      <c r="U103" s="10"/>
      <c r="V103" s="10"/>
      <c r="W103" s="10"/>
      <c r="X103" s="10"/>
      <c r="Y103" s="10"/>
      <c r="Z103" s="10"/>
      <c r="AA103" s="10"/>
      <c r="AB103" s="10"/>
      <c r="AC103" s="10"/>
      <c r="AD103" s="10"/>
      <c r="AE103" s="10"/>
    </row>
    <row r="104" s="2" customFormat="1" ht="21.84" customHeight="1">
      <c r="A104" s="38"/>
      <c r="B104" s="39"/>
      <c r="C104" s="38"/>
      <c r="D104" s="38"/>
      <c r="E104" s="38"/>
      <c r="F104" s="38"/>
      <c r="G104" s="38"/>
      <c r="H104" s="38"/>
      <c r="I104" s="38"/>
      <c r="J104" s="38"/>
      <c r="K104" s="38"/>
      <c r="L104" s="55"/>
      <c r="S104" s="38"/>
      <c r="T104" s="38"/>
      <c r="U104" s="38"/>
      <c r="V104" s="38"/>
      <c r="W104" s="38"/>
      <c r="X104" s="38"/>
      <c r="Y104" s="38"/>
      <c r="Z104" s="38"/>
      <c r="AA104" s="38"/>
      <c r="AB104" s="38"/>
      <c r="AC104" s="38"/>
      <c r="AD104" s="38"/>
      <c r="AE104" s="38"/>
    </row>
    <row r="105" s="2" customFormat="1" ht="6.96" customHeight="1">
      <c r="A105" s="38"/>
      <c r="B105" s="60"/>
      <c r="C105" s="61"/>
      <c r="D105" s="61"/>
      <c r="E105" s="61"/>
      <c r="F105" s="61"/>
      <c r="G105" s="61"/>
      <c r="H105" s="61"/>
      <c r="I105" s="61"/>
      <c r="J105" s="61"/>
      <c r="K105" s="61"/>
      <c r="L105" s="55"/>
      <c r="S105" s="38"/>
      <c r="T105" s="38"/>
      <c r="U105" s="38"/>
      <c r="V105" s="38"/>
      <c r="W105" s="38"/>
      <c r="X105" s="38"/>
      <c r="Y105" s="38"/>
      <c r="Z105" s="38"/>
      <c r="AA105" s="38"/>
      <c r="AB105" s="38"/>
      <c r="AC105" s="38"/>
      <c r="AD105" s="38"/>
      <c r="AE105" s="38"/>
    </row>
    <row r="109" s="2" customFormat="1" ht="6.96" customHeight="1">
      <c r="A109" s="38"/>
      <c r="B109" s="62"/>
      <c r="C109" s="63"/>
      <c r="D109" s="63"/>
      <c r="E109" s="63"/>
      <c r="F109" s="63"/>
      <c r="G109" s="63"/>
      <c r="H109" s="63"/>
      <c r="I109" s="63"/>
      <c r="J109" s="63"/>
      <c r="K109" s="63"/>
      <c r="L109" s="55"/>
      <c r="S109" s="38"/>
      <c r="T109" s="38"/>
      <c r="U109" s="38"/>
      <c r="V109" s="38"/>
      <c r="W109" s="38"/>
      <c r="X109" s="38"/>
      <c r="Y109" s="38"/>
      <c r="Z109" s="38"/>
      <c r="AA109" s="38"/>
      <c r="AB109" s="38"/>
      <c r="AC109" s="38"/>
      <c r="AD109" s="38"/>
      <c r="AE109" s="38"/>
    </row>
    <row r="110" s="2" customFormat="1" ht="24.96" customHeight="1">
      <c r="A110" s="38"/>
      <c r="B110" s="39"/>
      <c r="C110" s="23" t="s">
        <v>190</v>
      </c>
      <c r="D110" s="38"/>
      <c r="E110" s="38"/>
      <c r="F110" s="38"/>
      <c r="G110" s="38"/>
      <c r="H110" s="38"/>
      <c r="I110" s="38"/>
      <c r="J110" s="38"/>
      <c r="K110" s="38"/>
      <c r="L110" s="55"/>
      <c r="S110" s="38"/>
      <c r="T110" s="38"/>
      <c r="U110" s="38"/>
      <c r="V110" s="38"/>
      <c r="W110" s="38"/>
      <c r="X110" s="38"/>
      <c r="Y110" s="38"/>
      <c r="Z110" s="38"/>
      <c r="AA110" s="38"/>
      <c r="AB110" s="38"/>
      <c r="AC110" s="38"/>
      <c r="AD110" s="38"/>
      <c r="AE110" s="38"/>
    </row>
    <row r="111" s="2" customFormat="1" ht="6.96" customHeight="1">
      <c r="A111" s="38"/>
      <c r="B111" s="39"/>
      <c r="C111" s="38"/>
      <c r="D111" s="38"/>
      <c r="E111" s="38"/>
      <c r="F111" s="38"/>
      <c r="G111" s="38"/>
      <c r="H111" s="38"/>
      <c r="I111" s="38"/>
      <c r="J111" s="38"/>
      <c r="K111" s="38"/>
      <c r="L111" s="55"/>
      <c r="S111" s="38"/>
      <c r="T111" s="38"/>
      <c r="U111" s="38"/>
      <c r="V111" s="38"/>
      <c r="W111" s="38"/>
      <c r="X111" s="38"/>
      <c r="Y111" s="38"/>
      <c r="Z111" s="38"/>
      <c r="AA111" s="38"/>
      <c r="AB111" s="38"/>
      <c r="AC111" s="38"/>
      <c r="AD111" s="38"/>
      <c r="AE111" s="38"/>
    </row>
    <row r="112" s="2" customFormat="1" ht="12" customHeight="1">
      <c r="A112" s="38"/>
      <c r="B112" s="39"/>
      <c r="C112" s="32" t="s">
        <v>15</v>
      </c>
      <c r="D112" s="38"/>
      <c r="E112" s="38"/>
      <c r="F112" s="38"/>
      <c r="G112" s="38"/>
      <c r="H112" s="38"/>
      <c r="I112" s="38"/>
      <c r="J112" s="38"/>
      <c r="K112" s="38"/>
      <c r="L112" s="55"/>
      <c r="S112" s="38"/>
      <c r="T112" s="38"/>
      <c r="U112" s="38"/>
      <c r="V112" s="38"/>
      <c r="W112" s="38"/>
      <c r="X112" s="38"/>
      <c r="Y112" s="38"/>
      <c r="Z112" s="38"/>
      <c r="AA112" s="38"/>
      <c r="AB112" s="38"/>
      <c r="AC112" s="38"/>
      <c r="AD112" s="38"/>
      <c r="AE112" s="38"/>
    </row>
    <row r="113" s="2" customFormat="1" ht="16.5" customHeight="1">
      <c r="A113" s="38"/>
      <c r="B113" s="39"/>
      <c r="C113" s="38"/>
      <c r="D113" s="38"/>
      <c r="E113" s="129" t="str">
        <f>E7</f>
        <v>SN Žireč</v>
      </c>
      <c r="F113" s="32"/>
      <c r="G113" s="32"/>
      <c r="H113" s="32"/>
      <c r="I113" s="38"/>
      <c r="J113" s="38"/>
      <c r="K113" s="38"/>
      <c r="L113" s="55"/>
      <c r="S113" s="38"/>
      <c r="T113" s="38"/>
      <c r="U113" s="38"/>
      <c r="V113" s="38"/>
      <c r="W113" s="38"/>
      <c r="X113" s="38"/>
      <c r="Y113" s="38"/>
      <c r="Z113" s="38"/>
      <c r="AA113" s="38"/>
      <c r="AB113" s="38"/>
      <c r="AC113" s="38"/>
      <c r="AD113" s="38"/>
      <c r="AE113" s="38"/>
    </row>
    <row r="114" s="2" customFormat="1" ht="12" customHeight="1">
      <c r="A114" s="38"/>
      <c r="B114" s="39"/>
      <c r="C114" s="32" t="s">
        <v>171</v>
      </c>
      <c r="D114" s="38"/>
      <c r="E114" s="38"/>
      <c r="F114" s="38"/>
      <c r="G114" s="38"/>
      <c r="H114" s="38"/>
      <c r="I114" s="38"/>
      <c r="J114" s="38"/>
      <c r="K114" s="38"/>
      <c r="L114" s="55"/>
      <c r="S114" s="38"/>
      <c r="T114" s="38"/>
      <c r="U114" s="38"/>
      <c r="V114" s="38"/>
      <c r="W114" s="38"/>
      <c r="X114" s="38"/>
      <c r="Y114" s="38"/>
      <c r="Z114" s="38"/>
      <c r="AA114" s="38"/>
      <c r="AB114" s="38"/>
      <c r="AC114" s="38"/>
      <c r="AD114" s="38"/>
      <c r="AE114" s="38"/>
    </row>
    <row r="115" s="2" customFormat="1" ht="16.5" customHeight="1">
      <c r="A115" s="38"/>
      <c r="B115" s="39"/>
      <c r="C115" s="38"/>
      <c r="D115" s="38"/>
      <c r="E115" s="67" t="str">
        <f>E9</f>
        <v>SO 07 - Průleh</v>
      </c>
      <c r="F115" s="38"/>
      <c r="G115" s="38"/>
      <c r="H115" s="38"/>
      <c r="I115" s="38"/>
      <c r="J115" s="38"/>
      <c r="K115" s="38"/>
      <c r="L115" s="55"/>
      <c r="S115" s="38"/>
      <c r="T115" s="38"/>
      <c r="U115" s="38"/>
      <c r="V115" s="38"/>
      <c r="W115" s="38"/>
      <c r="X115" s="38"/>
      <c r="Y115" s="38"/>
      <c r="Z115" s="38"/>
      <c r="AA115" s="38"/>
      <c r="AB115" s="38"/>
      <c r="AC115" s="38"/>
      <c r="AD115" s="38"/>
      <c r="AE115" s="38"/>
    </row>
    <row r="116" s="2" customFormat="1" ht="6.96" customHeight="1">
      <c r="A116" s="38"/>
      <c r="B116" s="39"/>
      <c r="C116" s="38"/>
      <c r="D116" s="38"/>
      <c r="E116" s="38"/>
      <c r="F116" s="38"/>
      <c r="G116" s="38"/>
      <c r="H116" s="38"/>
      <c r="I116" s="38"/>
      <c r="J116" s="38"/>
      <c r="K116" s="38"/>
      <c r="L116" s="55"/>
      <c r="S116" s="38"/>
      <c r="T116" s="38"/>
      <c r="U116" s="38"/>
      <c r="V116" s="38"/>
      <c r="W116" s="38"/>
      <c r="X116" s="38"/>
      <c r="Y116" s="38"/>
      <c r="Z116" s="38"/>
      <c r="AA116" s="38"/>
      <c r="AB116" s="38"/>
      <c r="AC116" s="38"/>
      <c r="AD116" s="38"/>
      <c r="AE116" s="38"/>
    </row>
    <row r="117" s="2" customFormat="1" ht="12" customHeight="1">
      <c r="A117" s="38"/>
      <c r="B117" s="39"/>
      <c r="C117" s="32" t="s">
        <v>19</v>
      </c>
      <c r="D117" s="38"/>
      <c r="E117" s="38"/>
      <c r="F117" s="27" t="str">
        <f>F12</f>
        <v xml:space="preserve"> </v>
      </c>
      <c r="G117" s="38"/>
      <c r="H117" s="38"/>
      <c r="I117" s="32" t="s">
        <v>21</v>
      </c>
      <c r="J117" s="69" t="str">
        <f>IF(J12="","",J12)</f>
        <v>17. 12. 2018</v>
      </c>
      <c r="K117" s="38"/>
      <c r="L117" s="55"/>
      <c r="S117" s="38"/>
      <c r="T117" s="38"/>
      <c r="U117" s="38"/>
      <c r="V117" s="38"/>
      <c r="W117" s="38"/>
      <c r="X117" s="38"/>
      <c r="Y117" s="38"/>
      <c r="Z117" s="38"/>
      <c r="AA117" s="38"/>
      <c r="AB117" s="38"/>
      <c r="AC117" s="38"/>
      <c r="AD117" s="38"/>
      <c r="AE117" s="38"/>
    </row>
    <row r="118" s="2" customFormat="1" ht="6.96" customHeight="1">
      <c r="A118" s="38"/>
      <c r="B118" s="39"/>
      <c r="C118" s="38"/>
      <c r="D118" s="38"/>
      <c r="E118" s="38"/>
      <c r="F118" s="38"/>
      <c r="G118" s="38"/>
      <c r="H118" s="38"/>
      <c r="I118" s="38"/>
      <c r="J118" s="38"/>
      <c r="K118" s="38"/>
      <c r="L118" s="55"/>
      <c r="S118" s="38"/>
      <c r="T118" s="38"/>
      <c r="U118" s="38"/>
      <c r="V118" s="38"/>
      <c r="W118" s="38"/>
      <c r="X118" s="38"/>
      <c r="Y118" s="38"/>
      <c r="Z118" s="38"/>
      <c r="AA118" s="38"/>
      <c r="AB118" s="38"/>
      <c r="AC118" s="38"/>
      <c r="AD118" s="38"/>
      <c r="AE118" s="38"/>
    </row>
    <row r="119" s="2" customFormat="1" ht="25.65" customHeight="1">
      <c r="A119" s="38"/>
      <c r="B119" s="39"/>
      <c r="C119" s="32" t="s">
        <v>23</v>
      </c>
      <c r="D119" s="38"/>
      <c r="E119" s="38"/>
      <c r="F119" s="27" t="str">
        <f>E15</f>
        <v>Povodí Labe, státní podnik</v>
      </c>
      <c r="G119" s="38"/>
      <c r="H119" s="38"/>
      <c r="I119" s="32" t="s">
        <v>31</v>
      </c>
      <c r="J119" s="36" t="str">
        <f>E21</f>
        <v>Sweco Hydroprojekt a.s.</v>
      </c>
      <c r="K119" s="38"/>
      <c r="L119" s="55"/>
      <c r="S119" s="38"/>
      <c r="T119" s="38"/>
      <c r="U119" s="38"/>
      <c r="V119" s="38"/>
      <c r="W119" s="38"/>
      <c r="X119" s="38"/>
      <c r="Y119" s="38"/>
      <c r="Z119" s="38"/>
      <c r="AA119" s="38"/>
      <c r="AB119" s="38"/>
      <c r="AC119" s="38"/>
      <c r="AD119" s="38"/>
      <c r="AE119" s="38"/>
    </row>
    <row r="120" s="2" customFormat="1" ht="15.15" customHeight="1">
      <c r="A120" s="38"/>
      <c r="B120" s="39"/>
      <c r="C120" s="32" t="s">
        <v>29</v>
      </c>
      <c r="D120" s="38"/>
      <c r="E120" s="38"/>
      <c r="F120" s="27" t="str">
        <f>IF(E18="","",E18)</f>
        <v>Vyplň údaj</v>
      </c>
      <c r="G120" s="38"/>
      <c r="H120" s="38"/>
      <c r="I120" s="32" t="s">
        <v>36</v>
      </c>
      <c r="J120" s="36" t="str">
        <f>E24</f>
        <v xml:space="preserve"> </v>
      </c>
      <c r="K120" s="38"/>
      <c r="L120" s="55"/>
      <c r="S120" s="38"/>
      <c r="T120" s="38"/>
      <c r="U120" s="38"/>
      <c r="V120" s="38"/>
      <c r="W120" s="38"/>
      <c r="X120" s="38"/>
      <c r="Y120" s="38"/>
      <c r="Z120" s="38"/>
      <c r="AA120" s="38"/>
      <c r="AB120" s="38"/>
      <c r="AC120" s="38"/>
      <c r="AD120" s="38"/>
      <c r="AE120" s="38"/>
    </row>
    <row r="121" s="2" customFormat="1" ht="10.32" customHeight="1">
      <c r="A121" s="38"/>
      <c r="B121" s="39"/>
      <c r="C121" s="38"/>
      <c r="D121" s="38"/>
      <c r="E121" s="38"/>
      <c r="F121" s="38"/>
      <c r="G121" s="38"/>
      <c r="H121" s="38"/>
      <c r="I121" s="38"/>
      <c r="J121" s="38"/>
      <c r="K121" s="38"/>
      <c r="L121" s="55"/>
      <c r="S121" s="38"/>
      <c r="T121" s="38"/>
      <c r="U121" s="38"/>
      <c r="V121" s="38"/>
      <c r="W121" s="38"/>
      <c r="X121" s="38"/>
      <c r="Y121" s="38"/>
      <c r="Z121" s="38"/>
      <c r="AA121" s="38"/>
      <c r="AB121" s="38"/>
      <c r="AC121" s="38"/>
      <c r="AD121" s="38"/>
      <c r="AE121" s="38"/>
    </row>
    <row r="122" s="11" customFormat="1" ht="29.28" customHeight="1">
      <c r="A122" s="156"/>
      <c r="B122" s="157"/>
      <c r="C122" s="158" t="s">
        <v>191</v>
      </c>
      <c r="D122" s="159" t="s">
        <v>64</v>
      </c>
      <c r="E122" s="159" t="s">
        <v>60</v>
      </c>
      <c r="F122" s="159" t="s">
        <v>61</v>
      </c>
      <c r="G122" s="159" t="s">
        <v>192</v>
      </c>
      <c r="H122" s="159" t="s">
        <v>193</v>
      </c>
      <c r="I122" s="159" t="s">
        <v>194</v>
      </c>
      <c r="J122" s="159" t="s">
        <v>178</v>
      </c>
      <c r="K122" s="160" t="s">
        <v>195</v>
      </c>
      <c r="L122" s="161"/>
      <c r="M122" s="86" t="s">
        <v>1</v>
      </c>
      <c r="N122" s="87" t="s">
        <v>43</v>
      </c>
      <c r="O122" s="87" t="s">
        <v>196</v>
      </c>
      <c r="P122" s="87" t="s">
        <v>197</v>
      </c>
      <c r="Q122" s="87" t="s">
        <v>198</v>
      </c>
      <c r="R122" s="87" t="s">
        <v>199</v>
      </c>
      <c r="S122" s="87" t="s">
        <v>200</v>
      </c>
      <c r="T122" s="88" t="s">
        <v>201</v>
      </c>
      <c r="U122" s="156"/>
      <c r="V122" s="156"/>
      <c r="W122" s="156"/>
      <c r="X122" s="156"/>
      <c r="Y122" s="156"/>
      <c r="Z122" s="156"/>
      <c r="AA122" s="156"/>
      <c r="AB122" s="156"/>
      <c r="AC122" s="156"/>
      <c r="AD122" s="156"/>
      <c r="AE122" s="156"/>
    </row>
    <row r="123" s="2" customFormat="1" ht="22.8" customHeight="1">
      <c r="A123" s="38"/>
      <c r="B123" s="39"/>
      <c r="C123" s="93" t="s">
        <v>202</v>
      </c>
      <c r="D123" s="38"/>
      <c r="E123" s="38"/>
      <c r="F123" s="38"/>
      <c r="G123" s="38"/>
      <c r="H123" s="38"/>
      <c r="I123" s="38"/>
      <c r="J123" s="162">
        <f>BK123</f>
        <v>0</v>
      </c>
      <c r="K123" s="38"/>
      <c r="L123" s="39"/>
      <c r="M123" s="89"/>
      <c r="N123" s="73"/>
      <c r="O123" s="90"/>
      <c r="P123" s="163">
        <f>P124</f>
        <v>0</v>
      </c>
      <c r="Q123" s="90"/>
      <c r="R123" s="163">
        <f>R124</f>
        <v>76.965408800000006</v>
      </c>
      <c r="S123" s="90"/>
      <c r="T123" s="164">
        <f>T124</f>
        <v>0</v>
      </c>
      <c r="U123" s="38"/>
      <c r="V123" s="38"/>
      <c r="W123" s="38"/>
      <c r="X123" s="38"/>
      <c r="Y123" s="38"/>
      <c r="Z123" s="38"/>
      <c r="AA123" s="38"/>
      <c r="AB123" s="38"/>
      <c r="AC123" s="38"/>
      <c r="AD123" s="38"/>
      <c r="AE123" s="38"/>
      <c r="AT123" s="19" t="s">
        <v>78</v>
      </c>
      <c r="AU123" s="19" t="s">
        <v>180</v>
      </c>
      <c r="BK123" s="165">
        <f>BK124</f>
        <v>0</v>
      </c>
    </row>
    <row r="124" s="12" customFormat="1" ht="25.92" customHeight="1">
      <c r="A124" s="12"/>
      <c r="B124" s="166"/>
      <c r="C124" s="12"/>
      <c r="D124" s="167" t="s">
        <v>78</v>
      </c>
      <c r="E124" s="168" t="s">
        <v>203</v>
      </c>
      <c r="F124" s="168" t="s">
        <v>204</v>
      </c>
      <c r="G124" s="12"/>
      <c r="H124" s="12"/>
      <c r="I124" s="169"/>
      <c r="J124" s="170">
        <f>BK124</f>
        <v>0</v>
      </c>
      <c r="K124" s="12"/>
      <c r="L124" s="166"/>
      <c r="M124" s="171"/>
      <c r="N124" s="172"/>
      <c r="O124" s="172"/>
      <c r="P124" s="173">
        <f>P125+P217+P224+P232+P245+P248</f>
        <v>0</v>
      </c>
      <c r="Q124" s="172"/>
      <c r="R124" s="173">
        <f>R125+R217+R224+R232+R245+R248</f>
        <v>76.965408800000006</v>
      </c>
      <c r="S124" s="172"/>
      <c r="T124" s="174">
        <f>T125+T217+T224+T232+T245+T248</f>
        <v>0</v>
      </c>
      <c r="U124" s="12"/>
      <c r="V124" s="12"/>
      <c r="W124" s="12"/>
      <c r="X124" s="12"/>
      <c r="Y124" s="12"/>
      <c r="Z124" s="12"/>
      <c r="AA124" s="12"/>
      <c r="AB124" s="12"/>
      <c r="AC124" s="12"/>
      <c r="AD124" s="12"/>
      <c r="AE124" s="12"/>
      <c r="AR124" s="167" t="s">
        <v>86</v>
      </c>
      <c r="AT124" s="175" t="s">
        <v>78</v>
      </c>
      <c r="AU124" s="175" t="s">
        <v>79</v>
      </c>
      <c r="AY124" s="167" t="s">
        <v>205</v>
      </c>
      <c r="BK124" s="176">
        <f>BK125+BK217+BK224+BK232+BK245+BK248</f>
        <v>0</v>
      </c>
    </row>
    <row r="125" s="12" customFormat="1" ht="22.8" customHeight="1">
      <c r="A125" s="12"/>
      <c r="B125" s="166"/>
      <c r="C125" s="12"/>
      <c r="D125" s="167" t="s">
        <v>78</v>
      </c>
      <c r="E125" s="177" t="s">
        <v>86</v>
      </c>
      <c r="F125" s="177" t="s">
        <v>206</v>
      </c>
      <c r="G125" s="12"/>
      <c r="H125" s="12"/>
      <c r="I125" s="169"/>
      <c r="J125" s="178">
        <f>BK125</f>
        <v>0</v>
      </c>
      <c r="K125" s="12"/>
      <c r="L125" s="166"/>
      <c r="M125" s="171"/>
      <c r="N125" s="172"/>
      <c r="O125" s="172"/>
      <c r="P125" s="173">
        <f>SUM(P126:P216)</f>
        <v>0</v>
      </c>
      <c r="Q125" s="172"/>
      <c r="R125" s="173">
        <f>SUM(R126:R216)</f>
        <v>0.05042</v>
      </c>
      <c r="S125" s="172"/>
      <c r="T125" s="174">
        <f>SUM(T126:T216)</f>
        <v>0</v>
      </c>
      <c r="U125" s="12"/>
      <c r="V125" s="12"/>
      <c r="W125" s="12"/>
      <c r="X125" s="12"/>
      <c r="Y125" s="12"/>
      <c r="Z125" s="12"/>
      <c r="AA125" s="12"/>
      <c r="AB125" s="12"/>
      <c r="AC125" s="12"/>
      <c r="AD125" s="12"/>
      <c r="AE125" s="12"/>
      <c r="AR125" s="167" t="s">
        <v>86</v>
      </c>
      <c r="AT125" s="175" t="s">
        <v>78</v>
      </c>
      <c r="AU125" s="175" t="s">
        <v>86</v>
      </c>
      <c r="AY125" s="167" t="s">
        <v>205</v>
      </c>
      <c r="BK125" s="176">
        <f>SUM(BK126:BK216)</f>
        <v>0</v>
      </c>
    </row>
    <row r="126" s="2" customFormat="1" ht="44.25" customHeight="1">
      <c r="A126" s="38"/>
      <c r="B126" s="179"/>
      <c r="C126" s="180" t="s">
        <v>86</v>
      </c>
      <c r="D126" s="180" t="s">
        <v>207</v>
      </c>
      <c r="E126" s="181" t="s">
        <v>1420</v>
      </c>
      <c r="F126" s="182" t="s">
        <v>1421</v>
      </c>
      <c r="G126" s="183" t="s">
        <v>210</v>
      </c>
      <c r="H126" s="184">
        <v>300</v>
      </c>
      <c r="I126" s="185"/>
      <c r="J126" s="184">
        <f>ROUND(I126*H126,2)</f>
        <v>0</v>
      </c>
      <c r="K126" s="182" t="s">
        <v>211</v>
      </c>
      <c r="L126" s="39"/>
      <c r="M126" s="186" t="s">
        <v>1</v>
      </c>
      <c r="N126" s="187" t="s">
        <v>44</v>
      </c>
      <c r="O126" s="77"/>
      <c r="P126" s="188">
        <f>O126*H126</f>
        <v>0</v>
      </c>
      <c r="Q126" s="188">
        <v>0</v>
      </c>
      <c r="R126" s="188">
        <f>Q126*H126</f>
        <v>0</v>
      </c>
      <c r="S126" s="188">
        <v>0</v>
      </c>
      <c r="T126" s="189">
        <f>S126*H126</f>
        <v>0</v>
      </c>
      <c r="U126" s="38"/>
      <c r="V126" s="38"/>
      <c r="W126" s="38"/>
      <c r="X126" s="38"/>
      <c r="Y126" s="38"/>
      <c r="Z126" s="38"/>
      <c r="AA126" s="38"/>
      <c r="AB126" s="38"/>
      <c r="AC126" s="38"/>
      <c r="AD126" s="38"/>
      <c r="AE126" s="38"/>
      <c r="AR126" s="190" t="s">
        <v>212</v>
      </c>
      <c r="AT126" s="190" t="s">
        <v>207</v>
      </c>
      <c r="AU126" s="190" t="s">
        <v>88</v>
      </c>
      <c r="AY126" s="19" t="s">
        <v>205</v>
      </c>
      <c r="BE126" s="191">
        <f>IF(N126="základní",J126,0)</f>
        <v>0</v>
      </c>
      <c r="BF126" s="191">
        <f>IF(N126="snížená",J126,0)</f>
        <v>0</v>
      </c>
      <c r="BG126" s="191">
        <f>IF(N126="zákl. přenesená",J126,0)</f>
        <v>0</v>
      </c>
      <c r="BH126" s="191">
        <f>IF(N126="sníž. přenesená",J126,0)</f>
        <v>0</v>
      </c>
      <c r="BI126" s="191">
        <f>IF(N126="nulová",J126,0)</f>
        <v>0</v>
      </c>
      <c r="BJ126" s="19" t="s">
        <v>86</v>
      </c>
      <c r="BK126" s="191">
        <f>ROUND(I126*H126,2)</f>
        <v>0</v>
      </c>
      <c r="BL126" s="19" t="s">
        <v>212</v>
      </c>
      <c r="BM126" s="190" t="s">
        <v>1679</v>
      </c>
    </row>
    <row r="127" s="13" customFormat="1">
      <c r="A127" s="13"/>
      <c r="B127" s="198"/>
      <c r="C127" s="13"/>
      <c r="D127" s="192" t="s">
        <v>218</v>
      </c>
      <c r="E127" s="199" t="s">
        <v>1</v>
      </c>
      <c r="F127" s="200" t="s">
        <v>1680</v>
      </c>
      <c r="G127" s="13"/>
      <c r="H127" s="201">
        <v>300</v>
      </c>
      <c r="I127" s="202"/>
      <c r="J127" s="13"/>
      <c r="K127" s="13"/>
      <c r="L127" s="198"/>
      <c r="M127" s="203"/>
      <c r="N127" s="204"/>
      <c r="O127" s="204"/>
      <c r="P127" s="204"/>
      <c r="Q127" s="204"/>
      <c r="R127" s="204"/>
      <c r="S127" s="204"/>
      <c r="T127" s="205"/>
      <c r="U127" s="13"/>
      <c r="V127" s="13"/>
      <c r="W127" s="13"/>
      <c r="X127" s="13"/>
      <c r="Y127" s="13"/>
      <c r="Z127" s="13"/>
      <c r="AA127" s="13"/>
      <c r="AB127" s="13"/>
      <c r="AC127" s="13"/>
      <c r="AD127" s="13"/>
      <c r="AE127" s="13"/>
      <c r="AT127" s="199" t="s">
        <v>218</v>
      </c>
      <c r="AU127" s="199" t="s">
        <v>88</v>
      </c>
      <c r="AV127" s="13" t="s">
        <v>88</v>
      </c>
      <c r="AW127" s="13" t="s">
        <v>35</v>
      </c>
      <c r="AX127" s="13" t="s">
        <v>79</v>
      </c>
      <c r="AY127" s="199" t="s">
        <v>205</v>
      </c>
    </row>
    <row r="128" s="14" customFormat="1">
      <c r="A128" s="14"/>
      <c r="B128" s="206"/>
      <c r="C128" s="14"/>
      <c r="D128" s="192" t="s">
        <v>218</v>
      </c>
      <c r="E128" s="207" t="s">
        <v>1</v>
      </c>
      <c r="F128" s="208" t="s">
        <v>220</v>
      </c>
      <c r="G128" s="14"/>
      <c r="H128" s="209">
        <v>300</v>
      </c>
      <c r="I128" s="210"/>
      <c r="J128" s="14"/>
      <c r="K128" s="14"/>
      <c r="L128" s="206"/>
      <c r="M128" s="211"/>
      <c r="N128" s="212"/>
      <c r="O128" s="212"/>
      <c r="P128" s="212"/>
      <c r="Q128" s="212"/>
      <c r="R128" s="212"/>
      <c r="S128" s="212"/>
      <c r="T128" s="213"/>
      <c r="U128" s="14"/>
      <c r="V128" s="14"/>
      <c r="W128" s="14"/>
      <c r="X128" s="14"/>
      <c r="Y128" s="14"/>
      <c r="Z128" s="14"/>
      <c r="AA128" s="14"/>
      <c r="AB128" s="14"/>
      <c r="AC128" s="14"/>
      <c r="AD128" s="14"/>
      <c r="AE128" s="14"/>
      <c r="AT128" s="207" t="s">
        <v>218</v>
      </c>
      <c r="AU128" s="207" t="s">
        <v>88</v>
      </c>
      <c r="AV128" s="14" t="s">
        <v>212</v>
      </c>
      <c r="AW128" s="14" t="s">
        <v>35</v>
      </c>
      <c r="AX128" s="14" t="s">
        <v>86</v>
      </c>
      <c r="AY128" s="207" t="s">
        <v>205</v>
      </c>
    </row>
    <row r="129" s="2" customFormat="1" ht="21.75" customHeight="1">
      <c r="A129" s="38"/>
      <c r="B129" s="179"/>
      <c r="C129" s="180" t="s">
        <v>88</v>
      </c>
      <c r="D129" s="180" t="s">
        <v>207</v>
      </c>
      <c r="E129" s="181" t="s">
        <v>1681</v>
      </c>
      <c r="F129" s="182" t="s">
        <v>1682</v>
      </c>
      <c r="G129" s="183" t="s">
        <v>233</v>
      </c>
      <c r="H129" s="184">
        <v>545.44000000000005</v>
      </c>
      <c r="I129" s="185"/>
      <c r="J129" s="184">
        <f>ROUND(I129*H129,2)</f>
        <v>0</v>
      </c>
      <c r="K129" s="182" t="s">
        <v>234</v>
      </c>
      <c r="L129" s="39"/>
      <c r="M129" s="186" t="s">
        <v>1</v>
      </c>
      <c r="N129" s="187" t="s">
        <v>44</v>
      </c>
      <c r="O129" s="77"/>
      <c r="P129" s="188">
        <f>O129*H129</f>
        <v>0</v>
      </c>
      <c r="Q129" s="188">
        <v>0</v>
      </c>
      <c r="R129" s="188">
        <f>Q129*H129</f>
        <v>0</v>
      </c>
      <c r="S129" s="188">
        <v>0</v>
      </c>
      <c r="T129" s="189">
        <f>S129*H129</f>
        <v>0</v>
      </c>
      <c r="U129" s="38"/>
      <c r="V129" s="38"/>
      <c r="W129" s="38"/>
      <c r="X129" s="38"/>
      <c r="Y129" s="38"/>
      <c r="Z129" s="38"/>
      <c r="AA129" s="38"/>
      <c r="AB129" s="38"/>
      <c r="AC129" s="38"/>
      <c r="AD129" s="38"/>
      <c r="AE129" s="38"/>
      <c r="AR129" s="190" t="s">
        <v>212</v>
      </c>
      <c r="AT129" s="190" t="s">
        <v>207</v>
      </c>
      <c r="AU129" s="190" t="s">
        <v>88</v>
      </c>
      <c r="AY129" s="19" t="s">
        <v>205</v>
      </c>
      <c r="BE129" s="191">
        <f>IF(N129="základní",J129,0)</f>
        <v>0</v>
      </c>
      <c r="BF129" s="191">
        <f>IF(N129="snížená",J129,0)</f>
        <v>0</v>
      </c>
      <c r="BG129" s="191">
        <f>IF(N129="zákl. přenesená",J129,0)</f>
        <v>0</v>
      </c>
      <c r="BH129" s="191">
        <f>IF(N129="sníž. přenesená",J129,0)</f>
        <v>0</v>
      </c>
      <c r="BI129" s="191">
        <f>IF(N129="nulová",J129,0)</f>
        <v>0</v>
      </c>
      <c r="BJ129" s="19" t="s">
        <v>86</v>
      </c>
      <c r="BK129" s="191">
        <f>ROUND(I129*H129,2)</f>
        <v>0</v>
      </c>
      <c r="BL129" s="19" t="s">
        <v>212</v>
      </c>
      <c r="BM129" s="190" t="s">
        <v>1683</v>
      </c>
    </row>
    <row r="130" s="2" customFormat="1">
      <c r="A130" s="38"/>
      <c r="B130" s="39"/>
      <c r="C130" s="38"/>
      <c r="D130" s="192" t="s">
        <v>214</v>
      </c>
      <c r="E130" s="38"/>
      <c r="F130" s="193" t="s">
        <v>1684</v>
      </c>
      <c r="G130" s="38"/>
      <c r="H130" s="38"/>
      <c r="I130" s="194"/>
      <c r="J130" s="38"/>
      <c r="K130" s="38"/>
      <c r="L130" s="39"/>
      <c r="M130" s="195"/>
      <c r="N130" s="196"/>
      <c r="O130" s="77"/>
      <c r="P130" s="77"/>
      <c r="Q130" s="77"/>
      <c r="R130" s="77"/>
      <c r="S130" s="77"/>
      <c r="T130" s="78"/>
      <c r="U130" s="38"/>
      <c r="V130" s="38"/>
      <c r="W130" s="38"/>
      <c r="X130" s="38"/>
      <c r="Y130" s="38"/>
      <c r="Z130" s="38"/>
      <c r="AA130" s="38"/>
      <c r="AB130" s="38"/>
      <c r="AC130" s="38"/>
      <c r="AD130" s="38"/>
      <c r="AE130" s="38"/>
      <c r="AT130" s="19" t="s">
        <v>214</v>
      </c>
      <c r="AU130" s="19" t="s">
        <v>88</v>
      </c>
    </row>
    <row r="131" s="2" customFormat="1">
      <c r="A131" s="38"/>
      <c r="B131" s="39"/>
      <c r="C131" s="38"/>
      <c r="D131" s="192" t="s">
        <v>237</v>
      </c>
      <c r="E131" s="38"/>
      <c r="F131" s="197" t="s">
        <v>1401</v>
      </c>
      <c r="G131" s="38"/>
      <c r="H131" s="38"/>
      <c r="I131" s="194"/>
      <c r="J131" s="38"/>
      <c r="K131" s="38"/>
      <c r="L131" s="39"/>
      <c r="M131" s="195"/>
      <c r="N131" s="196"/>
      <c r="O131" s="77"/>
      <c r="P131" s="77"/>
      <c r="Q131" s="77"/>
      <c r="R131" s="77"/>
      <c r="S131" s="77"/>
      <c r="T131" s="78"/>
      <c r="U131" s="38"/>
      <c r="V131" s="38"/>
      <c r="W131" s="38"/>
      <c r="X131" s="38"/>
      <c r="Y131" s="38"/>
      <c r="Z131" s="38"/>
      <c r="AA131" s="38"/>
      <c r="AB131" s="38"/>
      <c r="AC131" s="38"/>
      <c r="AD131" s="38"/>
      <c r="AE131" s="38"/>
      <c r="AT131" s="19" t="s">
        <v>237</v>
      </c>
      <c r="AU131" s="19" t="s">
        <v>88</v>
      </c>
    </row>
    <row r="132" s="15" customFormat="1">
      <c r="A132" s="15"/>
      <c r="B132" s="223"/>
      <c r="C132" s="15"/>
      <c r="D132" s="192" t="s">
        <v>218</v>
      </c>
      <c r="E132" s="224" t="s">
        <v>1</v>
      </c>
      <c r="F132" s="225" t="s">
        <v>1685</v>
      </c>
      <c r="G132" s="15"/>
      <c r="H132" s="224" t="s">
        <v>1</v>
      </c>
      <c r="I132" s="226"/>
      <c r="J132" s="15"/>
      <c r="K132" s="15"/>
      <c r="L132" s="223"/>
      <c r="M132" s="227"/>
      <c r="N132" s="228"/>
      <c r="O132" s="228"/>
      <c r="P132" s="228"/>
      <c r="Q132" s="228"/>
      <c r="R132" s="228"/>
      <c r="S132" s="228"/>
      <c r="T132" s="229"/>
      <c r="U132" s="15"/>
      <c r="V132" s="15"/>
      <c r="W132" s="15"/>
      <c r="X132" s="15"/>
      <c r="Y132" s="15"/>
      <c r="Z132" s="15"/>
      <c r="AA132" s="15"/>
      <c r="AB132" s="15"/>
      <c r="AC132" s="15"/>
      <c r="AD132" s="15"/>
      <c r="AE132" s="15"/>
      <c r="AT132" s="224" t="s">
        <v>218</v>
      </c>
      <c r="AU132" s="224" t="s">
        <v>88</v>
      </c>
      <c r="AV132" s="15" t="s">
        <v>86</v>
      </c>
      <c r="AW132" s="15" t="s">
        <v>35</v>
      </c>
      <c r="AX132" s="15" t="s">
        <v>79</v>
      </c>
      <c r="AY132" s="224" t="s">
        <v>205</v>
      </c>
    </row>
    <row r="133" s="13" customFormat="1">
      <c r="A133" s="13"/>
      <c r="B133" s="198"/>
      <c r="C133" s="13"/>
      <c r="D133" s="192" t="s">
        <v>218</v>
      </c>
      <c r="E133" s="199" t="s">
        <v>1</v>
      </c>
      <c r="F133" s="200" t="s">
        <v>1686</v>
      </c>
      <c r="G133" s="13"/>
      <c r="H133" s="201">
        <v>620.59000000000003</v>
      </c>
      <c r="I133" s="202"/>
      <c r="J133" s="13"/>
      <c r="K133" s="13"/>
      <c r="L133" s="198"/>
      <c r="M133" s="203"/>
      <c r="N133" s="204"/>
      <c r="O133" s="204"/>
      <c r="P133" s="204"/>
      <c r="Q133" s="204"/>
      <c r="R133" s="204"/>
      <c r="S133" s="204"/>
      <c r="T133" s="205"/>
      <c r="U133" s="13"/>
      <c r="V133" s="13"/>
      <c r="W133" s="13"/>
      <c r="X133" s="13"/>
      <c r="Y133" s="13"/>
      <c r="Z133" s="13"/>
      <c r="AA133" s="13"/>
      <c r="AB133" s="13"/>
      <c r="AC133" s="13"/>
      <c r="AD133" s="13"/>
      <c r="AE133" s="13"/>
      <c r="AT133" s="199" t="s">
        <v>218</v>
      </c>
      <c r="AU133" s="199" t="s">
        <v>88</v>
      </c>
      <c r="AV133" s="13" t="s">
        <v>88</v>
      </c>
      <c r="AW133" s="13" t="s">
        <v>35</v>
      </c>
      <c r="AX133" s="13" t="s">
        <v>79</v>
      </c>
      <c r="AY133" s="199" t="s">
        <v>205</v>
      </c>
    </row>
    <row r="134" s="13" customFormat="1">
      <c r="A134" s="13"/>
      <c r="B134" s="198"/>
      <c r="C134" s="13"/>
      <c r="D134" s="192" t="s">
        <v>218</v>
      </c>
      <c r="E134" s="199" t="s">
        <v>1</v>
      </c>
      <c r="F134" s="200" t="s">
        <v>1687</v>
      </c>
      <c r="G134" s="13"/>
      <c r="H134" s="201">
        <v>-75.150000000000006</v>
      </c>
      <c r="I134" s="202"/>
      <c r="J134" s="13"/>
      <c r="K134" s="13"/>
      <c r="L134" s="198"/>
      <c r="M134" s="203"/>
      <c r="N134" s="204"/>
      <c r="O134" s="204"/>
      <c r="P134" s="204"/>
      <c r="Q134" s="204"/>
      <c r="R134" s="204"/>
      <c r="S134" s="204"/>
      <c r="T134" s="205"/>
      <c r="U134" s="13"/>
      <c r="V134" s="13"/>
      <c r="W134" s="13"/>
      <c r="X134" s="13"/>
      <c r="Y134" s="13"/>
      <c r="Z134" s="13"/>
      <c r="AA134" s="13"/>
      <c r="AB134" s="13"/>
      <c r="AC134" s="13"/>
      <c r="AD134" s="13"/>
      <c r="AE134" s="13"/>
      <c r="AT134" s="199" t="s">
        <v>218</v>
      </c>
      <c r="AU134" s="199" t="s">
        <v>88</v>
      </c>
      <c r="AV134" s="13" t="s">
        <v>88</v>
      </c>
      <c r="AW134" s="13" t="s">
        <v>35</v>
      </c>
      <c r="AX134" s="13" t="s">
        <v>79</v>
      </c>
      <c r="AY134" s="199" t="s">
        <v>205</v>
      </c>
    </row>
    <row r="135" s="14" customFormat="1">
      <c r="A135" s="14"/>
      <c r="B135" s="206"/>
      <c r="C135" s="14"/>
      <c r="D135" s="192" t="s">
        <v>218</v>
      </c>
      <c r="E135" s="207" t="s">
        <v>1</v>
      </c>
      <c r="F135" s="208" t="s">
        <v>220</v>
      </c>
      <c r="G135" s="14"/>
      <c r="H135" s="209">
        <v>545.44000000000005</v>
      </c>
      <c r="I135" s="210"/>
      <c r="J135" s="14"/>
      <c r="K135" s="14"/>
      <c r="L135" s="206"/>
      <c r="M135" s="211"/>
      <c r="N135" s="212"/>
      <c r="O135" s="212"/>
      <c r="P135" s="212"/>
      <c r="Q135" s="212"/>
      <c r="R135" s="212"/>
      <c r="S135" s="212"/>
      <c r="T135" s="213"/>
      <c r="U135" s="14"/>
      <c r="V135" s="14"/>
      <c r="W135" s="14"/>
      <c r="X135" s="14"/>
      <c r="Y135" s="14"/>
      <c r="Z135" s="14"/>
      <c r="AA135" s="14"/>
      <c r="AB135" s="14"/>
      <c r="AC135" s="14"/>
      <c r="AD135" s="14"/>
      <c r="AE135" s="14"/>
      <c r="AT135" s="207" t="s">
        <v>218</v>
      </c>
      <c r="AU135" s="207" t="s">
        <v>88</v>
      </c>
      <c r="AV135" s="14" t="s">
        <v>212</v>
      </c>
      <c r="AW135" s="14" t="s">
        <v>35</v>
      </c>
      <c r="AX135" s="14" t="s">
        <v>86</v>
      </c>
      <c r="AY135" s="207" t="s">
        <v>205</v>
      </c>
    </row>
    <row r="136" s="2" customFormat="1" ht="21.75" customHeight="1">
      <c r="A136" s="38"/>
      <c r="B136" s="179"/>
      <c r="C136" s="180" t="s">
        <v>230</v>
      </c>
      <c r="D136" s="180" t="s">
        <v>207</v>
      </c>
      <c r="E136" s="181" t="s">
        <v>1397</v>
      </c>
      <c r="F136" s="182" t="s">
        <v>1398</v>
      </c>
      <c r="G136" s="183" t="s">
        <v>233</v>
      </c>
      <c r="H136" s="184">
        <v>75.150000000000006</v>
      </c>
      <c r="I136" s="185"/>
      <c r="J136" s="184">
        <f>ROUND(I136*H136,2)</f>
        <v>0</v>
      </c>
      <c r="K136" s="182" t="s">
        <v>234</v>
      </c>
      <c r="L136" s="39"/>
      <c r="M136" s="186" t="s">
        <v>1</v>
      </c>
      <c r="N136" s="187" t="s">
        <v>44</v>
      </c>
      <c r="O136" s="77"/>
      <c r="P136" s="188">
        <f>O136*H136</f>
        <v>0</v>
      </c>
      <c r="Q136" s="188">
        <v>0</v>
      </c>
      <c r="R136" s="188">
        <f>Q136*H136</f>
        <v>0</v>
      </c>
      <c r="S136" s="188">
        <v>0</v>
      </c>
      <c r="T136" s="189">
        <f>S136*H136</f>
        <v>0</v>
      </c>
      <c r="U136" s="38"/>
      <c r="V136" s="38"/>
      <c r="W136" s="38"/>
      <c r="X136" s="38"/>
      <c r="Y136" s="38"/>
      <c r="Z136" s="38"/>
      <c r="AA136" s="38"/>
      <c r="AB136" s="38"/>
      <c r="AC136" s="38"/>
      <c r="AD136" s="38"/>
      <c r="AE136" s="38"/>
      <c r="AR136" s="190" t="s">
        <v>212</v>
      </c>
      <c r="AT136" s="190" t="s">
        <v>207</v>
      </c>
      <c r="AU136" s="190" t="s">
        <v>88</v>
      </c>
      <c r="AY136" s="19" t="s">
        <v>205</v>
      </c>
      <c r="BE136" s="191">
        <f>IF(N136="základní",J136,0)</f>
        <v>0</v>
      </c>
      <c r="BF136" s="191">
        <f>IF(N136="snížená",J136,0)</f>
        <v>0</v>
      </c>
      <c r="BG136" s="191">
        <f>IF(N136="zákl. přenesená",J136,0)</f>
        <v>0</v>
      </c>
      <c r="BH136" s="191">
        <f>IF(N136="sníž. přenesená",J136,0)</f>
        <v>0</v>
      </c>
      <c r="BI136" s="191">
        <f>IF(N136="nulová",J136,0)</f>
        <v>0</v>
      </c>
      <c r="BJ136" s="19" t="s">
        <v>86</v>
      </c>
      <c r="BK136" s="191">
        <f>ROUND(I136*H136,2)</f>
        <v>0</v>
      </c>
      <c r="BL136" s="19" t="s">
        <v>212</v>
      </c>
      <c r="BM136" s="190" t="s">
        <v>1688</v>
      </c>
    </row>
    <row r="137" s="2" customFormat="1">
      <c r="A137" s="38"/>
      <c r="B137" s="39"/>
      <c r="C137" s="38"/>
      <c r="D137" s="192" t="s">
        <v>214</v>
      </c>
      <c r="E137" s="38"/>
      <c r="F137" s="193" t="s">
        <v>1400</v>
      </c>
      <c r="G137" s="38"/>
      <c r="H137" s="38"/>
      <c r="I137" s="194"/>
      <c r="J137" s="38"/>
      <c r="K137" s="38"/>
      <c r="L137" s="39"/>
      <c r="M137" s="195"/>
      <c r="N137" s="196"/>
      <c r="O137" s="77"/>
      <c r="P137" s="77"/>
      <c r="Q137" s="77"/>
      <c r="R137" s="77"/>
      <c r="S137" s="77"/>
      <c r="T137" s="78"/>
      <c r="U137" s="38"/>
      <c r="V137" s="38"/>
      <c r="W137" s="38"/>
      <c r="X137" s="38"/>
      <c r="Y137" s="38"/>
      <c r="Z137" s="38"/>
      <c r="AA137" s="38"/>
      <c r="AB137" s="38"/>
      <c r="AC137" s="38"/>
      <c r="AD137" s="38"/>
      <c r="AE137" s="38"/>
      <c r="AT137" s="19" t="s">
        <v>214</v>
      </c>
      <c r="AU137" s="19" t="s">
        <v>88</v>
      </c>
    </row>
    <row r="138" s="2" customFormat="1">
      <c r="A138" s="38"/>
      <c r="B138" s="39"/>
      <c r="C138" s="38"/>
      <c r="D138" s="192" t="s">
        <v>237</v>
      </c>
      <c r="E138" s="38"/>
      <c r="F138" s="197" t="s">
        <v>1401</v>
      </c>
      <c r="G138" s="38"/>
      <c r="H138" s="38"/>
      <c r="I138" s="194"/>
      <c r="J138" s="38"/>
      <c r="K138" s="38"/>
      <c r="L138" s="39"/>
      <c r="M138" s="195"/>
      <c r="N138" s="196"/>
      <c r="O138" s="77"/>
      <c r="P138" s="77"/>
      <c r="Q138" s="77"/>
      <c r="R138" s="77"/>
      <c r="S138" s="77"/>
      <c r="T138" s="78"/>
      <c r="U138" s="38"/>
      <c r="V138" s="38"/>
      <c r="W138" s="38"/>
      <c r="X138" s="38"/>
      <c r="Y138" s="38"/>
      <c r="Z138" s="38"/>
      <c r="AA138" s="38"/>
      <c r="AB138" s="38"/>
      <c r="AC138" s="38"/>
      <c r="AD138" s="38"/>
      <c r="AE138" s="38"/>
      <c r="AT138" s="19" t="s">
        <v>237</v>
      </c>
      <c r="AU138" s="19" t="s">
        <v>88</v>
      </c>
    </row>
    <row r="139" s="15" customFormat="1">
      <c r="A139" s="15"/>
      <c r="B139" s="223"/>
      <c r="C139" s="15"/>
      <c r="D139" s="192" t="s">
        <v>218</v>
      </c>
      <c r="E139" s="224" t="s">
        <v>1</v>
      </c>
      <c r="F139" s="225" t="s">
        <v>1689</v>
      </c>
      <c r="G139" s="15"/>
      <c r="H139" s="224" t="s">
        <v>1</v>
      </c>
      <c r="I139" s="226"/>
      <c r="J139" s="15"/>
      <c r="K139" s="15"/>
      <c r="L139" s="223"/>
      <c r="M139" s="227"/>
      <c r="N139" s="228"/>
      <c r="O139" s="228"/>
      <c r="P139" s="228"/>
      <c r="Q139" s="228"/>
      <c r="R139" s="228"/>
      <c r="S139" s="228"/>
      <c r="T139" s="229"/>
      <c r="U139" s="15"/>
      <c r="V139" s="15"/>
      <c r="W139" s="15"/>
      <c r="X139" s="15"/>
      <c r="Y139" s="15"/>
      <c r="Z139" s="15"/>
      <c r="AA139" s="15"/>
      <c r="AB139" s="15"/>
      <c r="AC139" s="15"/>
      <c r="AD139" s="15"/>
      <c r="AE139" s="15"/>
      <c r="AT139" s="224" t="s">
        <v>218</v>
      </c>
      <c r="AU139" s="224" t="s">
        <v>88</v>
      </c>
      <c r="AV139" s="15" t="s">
        <v>86</v>
      </c>
      <c r="AW139" s="15" t="s">
        <v>35</v>
      </c>
      <c r="AX139" s="15" t="s">
        <v>79</v>
      </c>
      <c r="AY139" s="224" t="s">
        <v>205</v>
      </c>
    </row>
    <row r="140" s="13" customFormat="1">
      <c r="A140" s="13"/>
      <c r="B140" s="198"/>
      <c r="C140" s="13"/>
      <c r="D140" s="192" t="s">
        <v>218</v>
      </c>
      <c r="E140" s="199" t="s">
        <v>1</v>
      </c>
      <c r="F140" s="200" t="s">
        <v>1690</v>
      </c>
      <c r="G140" s="13"/>
      <c r="H140" s="201">
        <v>18.75</v>
      </c>
      <c r="I140" s="202"/>
      <c r="J140" s="13"/>
      <c r="K140" s="13"/>
      <c r="L140" s="198"/>
      <c r="M140" s="203"/>
      <c r="N140" s="204"/>
      <c r="O140" s="204"/>
      <c r="P140" s="204"/>
      <c r="Q140" s="204"/>
      <c r="R140" s="204"/>
      <c r="S140" s="204"/>
      <c r="T140" s="205"/>
      <c r="U140" s="13"/>
      <c r="V140" s="13"/>
      <c r="W140" s="13"/>
      <c r="X140" s="13"/>
      <c r="Y140" s="13"/>
      <c r="Z140" s="13"/>
      <c r="AA140" s="13"/>
      <c r="AB140" s="13"/>
      <c r="AC140" s="13"/>
      <c r="AD140" s="13"/>
      <c r="AE140" s="13"/>
      <c r="AT140" s="199" t="s">
        <v>218</v>
      </c>
      <c r="AU140" s="199" t="s">
        <v>88</v>
      </c>
      <c r="AV140" s="13" t="s">
        <v>88</v>
      </c>
      <c r="AW140" s="13" t="s">
        <v>35</v>
      </c>
      <c r="AX140" s="13" t="s">
        <v>79</v>
      </c>
      <c r="AY140" s="199" t="s">
        <v>205</v>
      </c>
    </row>
    <row r="141" s="13" customFormat="1">
      <c r="A141" s="13"/>
      <c r="B141" s="198"/>
      <c r="C141" s="13"/>
      <c r="D141" s="192" t="s">
        <v>218</v>
      </c>
      <c r="E141" s="199" t="s">
        <v>1</v>
      </c>
      <c r="F141" s="200" t="s">
        <v>1691</v>
      </c>
      <c r="G141" s="13"/>
      <c r="H141" s="201">
        <v>56.399999999999999</v>
      </c>
      <c r="I141" s="202"/>
      <c r="J141" s="13"/>
      <c r="K141" s="13"/>
      <c r="L141" s="198"/>
      <c r="M141" s="203"/>
      <c r="N141" s="204"/>
      <c r="O141" s="204"/>
      <c r="P141" s="204"/>
      <c r="Q141" s="204"/>
      <c r="R141" s="204"/>
      <c r="S141" s="204"/>
      <c r="T141" s="205"/>
      <c r="U141" s="13"/>
      <c r="V141" s="13"/>
      <c r="W141" s="13"/>
      <c r="X141" s="13"/>
      <c r="Y141" s="13"/>
      <c r="Z141" s="13"/>
      <c r="AA141" s="13"/>
      <c r="AB141" s="13"/>
      <c r="AC141" s="13"/>
      <c r="AD141" s="13"/>
      <c r="AE141" s="13"/>
      <c r="AT141" s="199" t="s">
        <v>218</v>
      </c>
      <c r="AU141" s="199" t="s">
        <v>88</v>
      </c>
      <c r="AV141" s="13" t="s">
        <v>88</v>
      </c>
      <c r="AW141" s="13" t="s">
        <v>35</v>
      </c>
      <c r="AX141" s="13" t="s">
        <v>79</v>
      </c>
      <c r="AY141" s="199" t="s">
        <v>205</v>
      </c>
    </row>
    <row r="142" s="14" customFormat="1">
      <c r="A142" s="14"/>
      <c r="B142" s="206"/>
      <c r="C142" s="14"/>
      <c r="D142" s="192" t="s">
        <v>218</v>
      </c>
      <c r="E142" s="207" t="s">
        <v>1</v>
      </c>
      <c r="F142" s="208" t="s">
        <v>220</v>
      </c>
      <c r="G142" s="14"/>
      <c r="H142" s="209">
        <v>75.150000000000006</v>
      </c>
      <c r="I142" s="210"/>
      <c r="J142" s="14"/>
      <c r="K142" s="14"/>
      <c r="L142" s="206"/>
      <c r="M142" s="211"/>
      <c r="N142" s="212"/>
      <c r="O142" s="212"/>
      <c r="P142" s="212"/>
      <c r="Q142" s="212"/>
      <c r="R142" s="212"/>
      <c r="S142" s="212"/>
      <c r="T142" s="213"/>
      <c r="U142" s="14"/>
      <c r="V142" s="14"/>
      <c r="W142" s="14"/>
      <c r="X142" s="14"/>
      <c r="Y142" s="14"/>
      <c r="Z142" s="14"/>
      <c r="AA142" s="14"/>
      <c r="AB142" s="14"/>
      <c r="AC142" s="14"/>
      <c r="AD142" s="14"/>
      <c r="AE142" s="14"/>
      <c r="AT142" s="207" t="s">
        <v>218</v>
      </c>
      <c r="AU142" s="207" t="s">
        <v>88</v>
      </c>
      <c r="AV142" s="14" t="s">
        <v>212</v>
      </c>
      <c r="AW142" s="14" t="s">
        <v>35</v>
      </c>
      <c r="AX142" s="14" t="s">
        <v>86</v>
      </c>
      <c r="AY142" s="207" t="s">
        <v>205</v>
      </c>
    </row>
    <row r="143" s="2" customFormat="1" ht="24.15" customHeight="1">
      <c r="A143" s="38"/>
      <c r="B143" s="179"/>
      <c r="C143" s="180" t="s">
        <v>212</v>
      </c>
      <c r="D143" s="180" t="s">
        <v>207</v>
      </c>
      <c r="E143" s="181" t="s">
        <v>1692</v>
      </c>
      <c r="F143" s="182" t="s">
        <v>1693</v>
      </c>
      <c r="G143" s="183" t="s">
        <v>233</v>
      </c>
      <c r="H143" s="184">
        <v>868</v>
      </c>
      <c r="I143" s="185"/>
      <c r="J143" s="184">
        <f>ROUND(I143*H143,2)</f>
        <v>0</v>
      </c>
      <c r="K143" s="182" t="s">
        <v>234</v>
      </c>
      <c r="L143" s="39"/>
      <c r="M143" s="186" t="s">
        <v>1</v>
      </c>
      <c r="N143" s="187" t="s">
        <v>44</v>
      </c>
      <c r="O143" s="77"/>
      <c r="P143" s="188">
        <f>O143*H143</f>
        <v>0</v>
      </c>
      <c r="Q143" s="188">
        <v>0</v>
      </c>
      <c r="R143" s="188">
        <f>Q143*H143</f>
        <v>0</v>
      </c>
      <c r="S143" s="188">
        <v>0</v>
      </c>
      <c r="T143" s="189">
        <f>S143*H143</f>
        <v>0</v>
      </c>
      <c r="U143" s="38"/>
      <c r="V143" s="38"/>
      <c r="W143" s="38"/>
      <c r="X143" s="38"/>
      <c r="Y143" s="38"/>
      <c r="Z143" s="38"/>
      <c r="AA143" s="38"/>
      <c r="AB143" s="38"/>
      <c r="AC143" s="38"/>
      <c r="AD143" s="38"/>
      <c r="AE143" s="38"/>
      <c r="AR143" s="190" t="s">
        <v>212</v>
      </c>
      <c r="AT143" s="190" t="s">
        <v>207</v>
      </c>
      <c r="AU143" s="190" t="s">
        <v>88</v>
      </c>
      <c r="AY143" s="19" t="s">
        <v>205</v>
      </c>
      <c r="BE143" s="191">
        <f>IF(N143="základní",J143,0)</f>
        <v>0</v>
      </c>
      <c r="BF143" s="191">
        <f>IF(N143="snížená",J143,0)</f>
        <v>0</v>
      </c>
      <c r="BG143" s="191">
        <f>IF(N143="zákl. přenesená",J143,0)</f>
        <v>0</v>
      </c>
      <c r="BH143" s="191">
        <f>IF(N143="sníž. přenesená",J143,0)</f>
        <v>0</v>
      </c>
      <c r="BI143" s="191">
        <f>IF(N143="nulová",J143,0)</f>
        <v>0</v>
      </c>
      <c r="BJ143" s="19" t="s">
        <v>86</v>
      </c>
      <c r="BK143" s="191">
        <f>ROUND(I143*H143,2)</f>
        <v>0</v>
      </c>
      <c r="BL143" s="19" t="s">
        <v>212</v>
      </c>
      <c r="BM143" s="190" t="s">
        <v>1694</v>
      </c>
    </row>
    <row r="144" s="2" customFormat="1">
      <c r="A144" s="38"/>
      <c r="B144" s="39"/>
      <c r="C144" s="38"/>
      <c r="D144" s="192" t="s">
        <v>214</v>
      </c>
      <c r="E144" s="38"/>
      <c r="F144" s="193" t="s">
        <v>1695</v>
      </c>
      <c r="G144" s="38"/>
      <c r="H144" s="38"/>
      <c r="I144" s="194"/>
      <c r="J144" s="38"/>
      <c r="K144" s="38"/>
      <c r="L144" s="39"/>
      <c r="M144" s="195"/>
      <c r="N144" s="196"/>
      <c r="O144" s="77"/>
      <c r="P144" s="77"/>
      <c r="Q144" s="77"/>
      <c r="R144" s="77"/>
      <c r="S144" s="77"/>
      <c r="T144" s="78"/>
      <c r="U144" s="38"/>
      <c r="V144" s="38"/>
      <c r="W144" s="38"/>
      <c r="X144" s="38"/>
      <c r="Y144" s="38"/>
      <c r="Z144" s="38"/>
      <c r="AA144" s="38"/>
      <c r="AB144" s="38"/>
      <c r="AC144" s="38"/>
      <c r="AD144" s="38"/>
      <c r="AE144" s="38"/>
      <c r="AT144" s="19" t="s">
        <v>214</v>
      </c>
      <c r="AU144" s="19" t="s">
        <v>88</v>
      </c>
    </row>
    <row r="145" s="2" customFormat="1">
      <c r="A145" s="38"/>
      <c r="B145" s="39"/>
      <c r="C145" s="38"/>
      <c r="D145" s="192" t="s">
        <v>237</v>
      </c>
      <c r="E145" s="38"/>
      <c r="F145" s="197" t="s">
        <v>238</v>
      </c>
      <c r="G145" s="38"/>
      <c r="H145" s="38"/>
      <c r="I145" s="194"/>
      <c r="J145" s="38"/>
      <c r="K145" s="38"/>
      <c r="L145" s="39"/>
      <c r="M145" s="195"/>
      <c r="N145" s="196"/>
      <c r="O145" s="77"/>
      <c r="P145" s="77"/>
      <c r="Q145" s="77"/>
      <c r="R145" s="77"/>
      <c r="S145" s="77"/>
      <c r="T145" s="78"/>
      <c r="U145" s="38"/>
      <c r="V145" s="38"/>
      <c r="W145" s="38"/>
      <c r="X145" s="38"/>
      <c r="Y145" s="38"/>
      <c r="Z145" s="38"/>
      <c r="AA145" s="38"/>
      <c r="AB145" s="38"/>
      <c r="AC145" s="38"/>
      <c r="AD145" s="38"/>
      <c r="AE145" s="38"/>
      <c r="AT145" s="19" t="s">
        <v>237</v>
      </c>
      <c r="AU145" s="19" t="s">
        <v>88</v>
      </c>
    </row>
    <row r="146" s="15" customFormat="1">
      <c r="A146" s="15"/>
      <c r="B146" s="223"/>
      <c r="C146" s="15"/>
      <c r="D146" s="192" t="s">
        <v>218</v>
      </c>
      <c r="E146" s="224" t="s">
        <v>1</v>
      </c>
      <c r="F146" s="225" t="s">
        <v>1696</v>
      </c>
      <c r="G146" s="15"/>
      <c r="H146" s="224" t="s">
        <v>1</v>
      </c>
      <c r="I146" s="226"/>
      <c r="J146" s="15"/>
      <c r="K146" s="15"/>
      <c r="L146" s="223"/>
      <c r="M146" s="227"/>
      <c r="N146" s="228"/>
      <c r="O146" s="228"/>
      <c r="P146" s="228"/>
      <c r="Q146" s="228"/>
      <c r="R146" s="228"/>
      <c r="S146" s="228"/>
      <c r="T146" s="229"/>
      <c r="U146" s="15"/>
      <c r="V146" s="15"/>
      <c r="W146" s="15"/>
      <c r="X146" s="15"/>
      <c r="Y146" s="15"/>
      <c r="Z146" s="15"/>
      <c r="AA146" s="15"/>
      <c r="AB146" s="15"/>
      <c r="AC146" s="15"/>
      <c r="AD146" s="15"/>
      <c r="AE146" s="15"/>
      <c r="AT146" s="224" t="s">
        <v>218</v>
      </c>
      <c r="AU146" s="224" t="s">
        <v>88</v>
      </c>
      <c r="AV146" s="15" t="s">
        <v>86</v>
      </c>
      <c r="AW146" s="15" t="s">
        <v>35</v>
      </c>
      <c r="AX146" s="15" t="s">
        <v>79</v>
      </c>
      <c r="AY146" s="224" t="s">
        <v>205</v>
      </c>
    </row>
    <row r="147" s="13" customFormat="1">
      <c r="A147" s="13"/>
      <c r="B147" s="198"/>
      <c r="C147" s="13"/>
      <c r="D147" s="192" t="s">
        <v>218</v>
      </c>
      <c r="E147" s="199" t="s">
        <v>1</v>
      </c>
      <c r="F147" s="200" t="s">
        <v>1697</v>
      </c>
      <c r="G147" s="13"/>
      <c r="H147" s="201">
        <v>868</v>
      </c>
      <c r="I147" s="202"/>
      <c r="J147" s="13"/>
      <c r="K147" s="13"/>
      <c r="L147" s="198"/>
      <c r="M147" s="203"/>
      <c r="N147" s="204"/>
      <c r="O147" s="204"/>
      <c r="P147" s="204"/>
      <c r="Q147" s="204"/>
      <c r="R147" s="204"/>
      <c r="S147" s="204"/>
      <c r="T147" s="205"/>
      <c r="U147" s="13"/>
      <c r="V147" s="13"/>
      <c r="W147" s="13"/>
      <c r="X147" s="13"/>
      <c r="Y147" s="13"/>
      <c r="Z147" s="13"/>
      <c r="AA147" s="13"/>
      <c r="AB147" s="13"/>
      <c r="AC147" s="13"/>
      <c r="AD147" s="13"/>
      <c r="AE147" s="13"/>
      <c r="AT147" s="199" t="s">
        <v>218</v>
      </c>
      <c r="AU147" s="199" t="s">
        <v>88</v>
      </c>
      <c r="AV147" s="13" t="s">
        <v>88</v>
      </c>
      <c r="AW147" s="13" t="s">
        <v>35</v>
      </c>
      <c r="AX147" s="13" t="s">
        <v>79</v>
      </c>
      <c r="AY147" s="199" t="s">
        <v>205</v>
      </c>
    </row>
    <row r="148" s="14" customFormat="1">
      <c r="A148" s="14"/>
      <c r="B148" s="206"/>
      <c r="C148" s="14"/>
      <c r="D148" s="192" t="s">
        <v>218</v>
      </c>
      <c r="E148" s="207" t="s">
        <v>1</v>
      </c>
      <c r="F148" s="208" t="s">
        <v>220</v>
      </c>
      <c r="G148" s="14"/>
      <c r="H148" s="209">
        <v>868</v>
      </c>
      <c r="I148" s="210"/>
      <c r="J148" s="14"/>
      <c r="K148" s="14"/>
      <c r="L148" s="206"/>
      <c r="M148" s="211"/>
      <c r="N148" s="212"/>
      <c r="O148" s="212"/>
      <c r="P148" s="212"/>
      <c r="Q148" s="212"/>
      <c r="R148" s="212"/>
      <c r="S148" s="212"/>
      <c r="T148" s="213"/>
      <c r="U148" s="14"/>
      <c r="V148" s="14"/>
      <c r="W148" s="14"/>
      <c r="X148" s="14"/>
      <c r="Y148" s="14"/>
      <c r="Z148" s="14"/>
      <c r="AA148" s="14"/>
      <c r="AB148" s="14"/>
      <c r="AC148" s="14"/>
      <c r="AD148" s="14"/>
      <c r="AE148" s="14"/>
      <c r="AT148" s="207" t="s">
        <v>218</v>
      </c>
      <c r="AU148" s="207" t="s">
        <v>88</v>
      </c>
      <c r="AV148" s="14" t="s">
        <v>212</v>
      </c>
      <c r="AW148" s="14" t="s">
        <v>35</v>
      </c>
      <c r="AX148" s="14" t="s">
        <v>86</v>
      </c>
      <c r="AY148" s="207" t="s">
        <v>205</v>
      </c>
    </row>
    <row r="149" s="2" customFormat="1" ht="24.15" customHeight="1">
      <c r="A149" s="38"/>
      <c r="B149" s="179"/>
      <c r="C149" s="180" t="s">
        <v>258</v>
      </c>
      <c r="D149" s="180" t="s">
        <v>207</v>
      </c>
      <c r="E149" s="181" t="s">
        <v>1698</v>
      </c>
      <c r="F149" s="182" t="s">
        <v>1699</v>
      </c>
      <c r="G149" s="183" t="s">
        <v>233</v>
      </c>
      <c r="H149" s="184">
        <v>31.920000000000002</v>
      </c>
      <c r="I149" s="185"/>
      <c r="J149" s="184">
        <f>ROUND(I149*H149,2)</f>
        <v>0</v>
      </c>
      <c r="K149" s="182" t="s">
        <v>234</v>
      </c>
      <c r="L149" s="39"/>
      <c r="M149" s="186" t="s">
        <v>1</v>
      </c>
      <c r="N149" s="187" t="s">
        <v>44</v>
      </c>
      <c r="O149" s="77"/>
      <c r="P149" s="188">
        <f>O149*H149</f>
        <v>0</v>
      </c>
      <c r="Q149" s="188">
        <v>0</v>
      </c>
      <c r="R149" s="188">
        <f>Q149*H149</f>
        <v>0</v>
      </c>
      <c r="S149" s="188">
        <v>0</v>
      </c>
      <c r="T149" s="189">
        <f>S149*H149</f>
        <v>0</v>
      </c>
      <c r="U149" s="38"/>
      <c r="V149" s="38"/>
      <c r="W149" s="38"/>
      <c r="X149" s="38"/>
      <c r="Y149" s="38"/>
      <c r="Z149" s="38"/>
      <c r="AA149" s="38"/>
      <c r="AB149" s="38"/>
      <c r="AC149" s="38"/>
      <c r="AD149" s="38"/>
      <c r="AE149" s="38"/>
      <c r="AR149" s="190" t="s">
        <v>212</v>
      </c>
      <c r="AT149" s="190" t="s">
        <v>207</v>
      </c>
      <c r="AU149" s="190" t="s">
        <v>88</v>
      </c>
      <c r="AY149" s="19" t="s">
        <v>205</v>
      </c>
      <c r="BE149" s="191">
        <f>IF(N149="základní",J149,0)</f>
        <v>0</v>
      </c>
      <c r="BF149" s="191">
        <f>IF(N149="snížená",J149,0)</f>
        <v>0</v>
      </c>
      <c r="BG149" s="191">
        <f>IF(N149="zákl. přenesená",J149,0)</f>
        <v>0</v>
      </c>
      <c r="BH149" s="191">
        <f>IF(N149="sníž. přenesená",J149,0)</f>
        <v>0</v>
      </c>
      <c r="BI149" s="191">
        <f>IF(N149="nulová",J149,0)</f>
        <v>0</v>
      </c>
      <c r="BJ149" s="19" t="s">
        <v>86</v>
      </c>
      <c r="BK149" s="191">
        <f>ROUND(I149*H149,2)</f>
        <v>0</v>
      </c>
      <c r="BL149" s="19" t="s">
        <v>212</v>
      </c>
      <c r="BM149" s="190" t="s">
        <v>1700</v>
      </c>
    </row>
    <row r="150" s="2" customFormat="1">
      <c r="A150" s="38"/>
      <c r="B150" s="39"/>
      <c r="C150" s="38"/>
      <c r="D150" s="192" t="s">
        <v>214</v>
      </c>
      <c r="E150" s="38"/>
      <c r="F150" s="193" t="s">
        <v>1701</v>
      </c>
      <c r="G150" s="38"/>
      <c r="H150" s="38"/>
      <c r="I150" s="194"/>
      <c r="J150" s="38"/>
      <c r="K150" s="38"/>
      <c r="L150" s="39"/>
      <c r="M150" s="195"/>
      <c r="N150" s="196"/>
      <c r="O150" s="77"/>
      <c r="P150" s="77"/>
      <c r="Q150" s="77"/>
      <c r="R150" s="77"/>
      <c r="S150" s="77"/>
      <c r="T150" s="78"/>
      <c r="U150" s="38"/>
      <c r="V150" s="38"/>
      <c r="W150" s="38"/>
      <c r="X150" s="38"/>
      <c r="Y150" s="38"/>
      <c r="Z150" s="38"/>
      <c r="AA150" s="38"/>
      <c r="AB150" s="38"/>
      <c r="AC150" s="38"/>
      <c r="AD150" s="38"/>
      <c r="AE150" s="38"/>
      <c r="AT150" s="19" t="s">
        <v>214</v>
      </c>
      <c r="AU150" s="19" t="s">
        <v>88</v>
      </c>
    </row>
    <row r="151" s="2" customFormat="1">
      <c r="A151" s="38"/>
      <c r="B151" s="39"/>
      <c r="C151" s="38"/>
      <c r="D151" s="192" t="s">
        <v>237</v>
      </c>
      <c r="E151" s="38"/>
      <c r="F151" s="197" t="s">
        <v>1702</v>
      </c>
      <c r="G151" s="38"/>
      <c r="H151" s="38"/>
      <c r="I151" s="194"/>
      <c r="J151" s="38"/>
      <c r="K151" s="38"/>
      <c r="L151" s="39"/>
      <c r="M151" s="195"/>
      <c r="N151" s="196"/>
      <c r="O151" s="77"/>
      <c r="P151" s="77"/>
      <c r="Q151" s="77"/>
      <c r="R151" s="77"/>
      <c r="S151" s="77"/>
      <c r="T151" s="78"/>
      <c r="U151" s="38"/>
      <c r="V151" s="38"/>
      <c r="W151" s="38"/>
      <c r="X151" s="38"/>
      <c r="Y151" s="38"/>
      <c r="Z151" s="38"/>
      <c r="AA151" s="38"/>
      <c r="AB151" s="38"/>
      <c r="AC151" s="38"/>
      <c r="AD151" s="38"/>
      <c r="AE151" s="38"/>
      <c r="AT151" s="19" t="s">
        <v>237</v>
      </c>
      <c r="AU151" s="19" t="s">
        <v>88</v>
      </c>
    </row>
    <row r="152" s="15" customFormat="1">
      <c r="A152" s="15"/>
      <c r="B152" s="223"/>
      <c r="C152" s="15"/>
      <c r="D152" s="192" t="s">
        <v>218</v>
      </c>
      <c r="E152" s="224" t="s">
        <v>1</v>
      </c>
      <c r="F152" s="225" t="s">
        <v>1703</v>
      </c>
      <c r="G152" s="15"/>
      <c r="H152" s="224" t="s">
        <v>1</v>
      </c>
      <c r="I152" s="226"/>
      <c r="J152" s="15"/>
      <c r="K152" s="15"/>
      <c r="L152" s="223"/>
      <c r="M152" s="227"/>
      <c r="N152" s="228"/>
      <c r="O152" s="228"/>
      <c r="P152" s="228"/>
      <c r="Q152" s="228"/>
      <c r="R152" s="228"/>
      <c r="S152" s="228"/>
      <c r="T152" s="229"/>
      <c r="U152" s="15"/>
      <c r="V152" s="15"/>
      <c r="W152" s="15"/>
      <c r="X152" s="15"/>
      <c r="Y152" s="15"/>
      <c r="Z152" s="15"/>
      <c r="AA152" s="15"/>
      <c r="AB152" s="15"/>
      <c r="AC152" s="15"/>
      <c r="AD152" s="15"/>
      <c r="AE152" s="15"/>
      <c r="AT152" s="224" t="s">
        <v>218</v>
      </c>
      <c r="AU152" s="224" t="s">
        <v>88</v>
      </c>
      <c r="AV152" s="15" t="s">
        <v>86</v>
      </c>
      <c r="AW152" s="15" t="s">
        <v>35</v>
      </c>
      <c r="AX152" s="15" t="s">
        <v>79</v>
      </c>
      <c r="AY152" s="224" t="s">
        <v>205</v>
      </c>
    </row>
    <row r="153" s="13" customFormat="1">
      <c r="A153" s="13"/>
      <c r="B153" s="198"/>
      <c r="C153" s="13"/>
      <c r="D153" s="192" t="s">
        <v>218</v>
      </c>
      <c r="E153" s="199" t="s">
        <v>1</v>
      </c>
      <c r="F153" s="200" t="s">
        <v>1704</v>
      </c>
      <c r="G153" s="13"/>
      <c r="H153" s="201">
        <v>31.920000000000002</v>
      </c>
      <c r="I153" s="202"/>
      <c r="J153" s="13"/>
      <c r="K153" s="13"/>
      <c r="L153" s="198"/>
      <c r="M153" s="203"/>
      <c r="N153" s="204"/>
      <c r="O153" s="204"/>
      <c r="P153" s="204"/>
      <c r="Q153" s="204"/>
      <c r="R153" s="204"/>
      <c r="S153" s="204"/>
      <c r="T153" s="205"/>
      <c r="U153" s="13"/>
      <c r="V153" s="13"/>
      <c r="W153" s="13"/>
      <c r="X153" s="13"/>
      <c r="Y153" s="13"/>
      <c r="Z153" s="13"/>
      <c r="AA153" s="13"/>
      <c r="AB153" s="13"/>
      <c r="AC153" s="13"/>
      <c r="AD153" s="13"/>
      <c r="AE153" s="13"/>
      <c r="AT153" s="199" t="s">
        <v>218</v>
      </c>
      <c r="AU153" s="199" t="s">
        <v>88</v>
      </c>
      <c r="AV153" s="13" t="s">
        <v>88</v>
      </c>
      <c r="AW153" s="13" t="s">
        <v>35</v>
      </c>
      <c r="AX153" s="13" t="s">
        <v>79</v>
      </c>
      <c r="AY153" s="199" t="s">
        <v>205</v>
      </c>
    </row>
    <row r="154" s="14" customFormat="1">
      <c r="A154" s="14"/>
      <c r="B154" s="206"/>
      <c r="C154" s="14"/>
      <c r="D154" s="192" t="s">
        <v>218</v>
      </c>
      <c r="E154" s="207" t="s">
        <v>1</v>
      </c>
      <c r="F154" s="208" t="s">
        <v>220</v>
      </c>
      <c r="G154" s="14"/>
      <c r="H154" s="209">
        <v>31.920000000000002</v>
      </c>
      <c r="I154" s="210"/>
      <c r="J154" s="14"/>
      <c r="K154" s="14"/>
      <c r="L154" s="206"/>
      <c r="M154" s="211"/>
      <c r="N154" s="212"/>
      <c r="O154" s="212"/>
      <c r="P154" s="212"/>
      <c r="Q154" s="212"/>
      <c r="R154" s="212"/>
      <c r="S154" s="212"/>
      <c r="T154" s="213"/>
      <c r="U154" s="14"/>
      <c r="V154" s="14"/>
      <c r="W154" s="14"/>
      <c r="X154" s="14"/>
      <c r="Y154" s="14"/>
      <c r="Z154" s="14"/>
      <c r="AA154" s="14"/>
      <c r="AB154" s="14"/>
      <c r="AC154" s="14"/>
      <c r="AD154" s="14"/>
      <c r="AE154" s="14"/>
      <c r="AT154" s="207" t="s">
        <v>218</v>
      </c>
      <c r="AU154" s="207" t="s">
        <v>88</v>
      </c>
      <c r="AV154" s="14" t="s">
        <v>212</v>
      </c>
      <c r="AW154" s="14" t="s">
        <v>35</v>
      </c>
      <c r="AX154" s="14" t="s">
        <v>86</v>
      </c>
      <c r="AY154" s="207" t="s">
        <v>205</v>
      </c>
    </row>
    <row r="155" s="2" customFormat="1" ht="24.15" customHeight="1">
      <c r="A155" s="38"/>
      <c r="B155" s="179"/>
      <c r="C155" s="180" t="s">
        <v>263</v>
      </c>
      <c r="D155" s="180" t="s">
        <v>207</v>
      </c>
      <c r="E155" s="181" t="s">
        <v>242</v>
      </c>
      <c r="F155" s="182" t="s">
        <v>243</v>
      </c>
      <c r="G155" s="183" t="s">
        <v>233</v>
      </c>
      <c r="H155" s="184">
        <v>695.74000000000001</v>
      </c>
      <c r="I155" s="185"/>
      <c r="J155" s="184">
        <f>ROUND(I155*H155,2)</f>
        <v>0</v>
      </c>
      <c r="K155" s="182" t="s">
        <v>234</v>
      </c>
      <c r="L155" s="39"/>
      <c r="M155" s="186" t="s">
        <v>1</v>
      </c>
      <c r="N155" s="187" t="s">
        <v>44</v>
      </c>
      <c r="O155" s="77"/>
      <c r="P155" s="188">
        <f>O155*H155</f>
        <v>0</v>
      </c>
      <c r="Q155" s="188">
        <v>0</v>
      </c>
      <c r="R155" s="188">
        <f>Q155*H155</f>
        <v>0</v>
      </c>
      <c r="S155" s="188">
        <v>0</v>
      </c>
      <c r="T155" s="189">
        <f>S155*H155</f>
        <v>0</v>
      </c>
      <c r="U155" s="38"/>
      <c r="V155" s="38"/>
      <c r="W155" s="38"/>
      <c r="X155" s="38"/>
      <c r="Y155" s="38"/>
      <c r="Z155" s="38"/>
      <c r="AA155" s="38"/>
      <c r="AB155" s="38"/>
      <c r="AC155" s="38"/>
      <c r="AD155" s="38"/>
      <c r="AE155" s="38"/>
      <c r="AR155" s="190" t="s">
        <v>212</v>
      </c>
      <c r="AT155" s="190" t="s">
        <v>207</v>
      </c>
      <c r="AU155" s="190" t="s">
        <v>88</v>
      </c>
      <c r="AY155" s="19" t="s">
        <v>205</v>
      </c>
      <c r="BE155" s="191">
        <f>IF(N155="základní",J155,0)</f>
        <v>0</v>
      </c>
      <c r="BF155" s="191">
        <f>IF(N155="snížená",J155,0)</f>
        <v>0</v>
      </c>
      <c r="BG155" s="191">
        <f>IF(N155="zákl. přenesená",J155,0)</f>
        <v>0</v>
      </c>
      <c r="BH155" s="191">
        <f>IF(N155="sníž. přenesená",J155,0)</f>
        <v>0</v>
      </c>
      <c r="BI155" s="191">
        <f>IF(N155="nulová",J155,0)</f>
        <v>0</v>
      </c>
      <c r="BJ155" s="19" t="s">
        <v>86</v>
      </c>
      <c r="BK155" s="191">
        <f>ROUND(I155*H155,2)</f>
        <v>0</v>
      </c>
      <c r="BL155" s="19" t="s">
        <v>212</v>
      </c>
      <c r="BM155" s="190" t="s">
        <v>1705</v>
      </c>
    </row>
    <row r="156" s="2" customFormat="1">
      <c r="A156" s="38"/>
      <c r="B156" s="39"/>
      <c r="C156" s="38"/>
      <c r="D156" s="192" t="s">
        <v>214</v>
      </c>
      <c r="E156" s="38"/>
      <c r="F156" s="193" t="s">
        <v>245</v>
      </c>
      <c r="G156" s="38"/>
      <c r="H156" s="38"/>
      <c r="I156" s="194"/>
      <c r="J156" s="38"/>
      <c r="K156" s="38"/>
      <c r="L156" s="39"/>
      <c r="M156" s="195"/>
      <c r="N156" s="196"/>
      <c r="O156" s="77"/>
      <c r="P156" s="77"/>
      <c r="Q156" s="77"/>
      <c r="R156" s="77"/>
      <c r="S156" s="77"/>
      <c r="T156" s="78"/>
      <c r="U156" s="38"/>
      <c r="V156" s="38"/>
      <c r="W156" s="38"/>
      <c r="X156" s="38"/>
      <c r="Y156" s="38"/>
      <c r="Z156" s="38"/>
      <c r="AA156" s="38"/>
      <c r="AB156" s="38"/>
      <c r="AC156" s="38"/>
      <c r="AD156" s="38"/>
      <c r="AE156" s="38"/>
      <c r="AT156" s="19" t="s">
        <v>214</v>
      </c>
      <c r="AU156" s="19" t="s">
        <v>88</v>
      </c>
    </row>
    <row r="157" s="2" customFormat="1">
      <c r="A157" s="38"/>
      <c r="B157" s="39"/>
      <c r="C157" s="38"/>
      <c r="D157" s="192" t="s">
        <v>237</v>
      </c>
      <c r="E157" s="38"/>
      <c r="F157" s="197" t="s">
        <v>246</v>
      </c>
      <c r="G157" s="38"/>
      <c r="H157" s="38"/>
      <c r="I157" s="194"/>
      <c r="J157" s="38"/>
      <c r="K157" s="38"/>
      <c r="L157" s="39"/>
      <c r="M157" s="195"/>
      <c r="N157" s="196"/>
      <c r="O157" s="77"/>
      <c r="P157" s="77"/>
      <c r="Q157" s="77"/>
      <c r="R157" s="77"/>
      <c r="S157" s="77"/>
      <c r="T157" s="78"/>
      <c r="U157" s="38"/>
      <c r="V157" s="38"/>
      <c r="W157" s="38"/>
      <c r="X157" s="38"/>
      <c r="Y157" s="38"/>
      <c r="Z157" s="38"/>
      <c r="AA157" s="38"/>
      <c r="AB157" s="38"/>
      <c r="AC157" s="38"/>
      <c r="AD157" s="38"/>
      <c r="AE157" s="38"/>
      <c r="AT157" s="19" t="s">
        <v>237</v>
      </c>
      <c r="AU157" s="19" t="s">
        <v>88</v>
      </c>
    </row>
    <row r="158" s="15" customFormat="1">
      <c r="A158" s="15"/>
      <c r="B158" s="223"/>
      <c r="C158" s="15"/>
      <c r="D158" s="192" t="s">
        <v>218</v>
      </c>
      <c r="E158" s="224" t="s">
        <v>1</v>
      </c>
      <c r="F158" s="225" t="s">
        <v>1706</v>
      </c>
      <c r="G158" s="15"/>
      <c r="H158" s="224" t="s">
        <v>1</v>
      </c>
      <c r="I158" s="226"/>
      <c r="J158" s="15"/>
      <c r="K158" s="15"/>
      <c r="L158" s="223"/>
      <c r="M158" s="227"/>
      <c r="N158" s="228"/>
      <c r="O158" s="228"/>
      <c r="P158" s="228"/>
      <c r="Q158" s="228"/>
      <c r="R158" s="228"/>
      <c r="S158" s="228"/>
      <c r="T158" s="229"/>
      <c r="U158" s="15"/>
      <c r="V158" s="15"/>
      <c r="W158" s="15"/>
      <c r="X158" s="15"/>
      <c r="Y158" s="15"/>
      <c r="Z158" s="15"/>
      <c r="AA158" s="15"/>
      <c r="AB158" s="15"/>
      <c r="AC158" s="15"/>
      <c r="AD158" s="15"/>
      <c r="AE158" s="15"/>
      <c r="AT158" s="224" t="s">
        <v>218</v>
      </c>
      <c r="AU158" s="224" t="s">
        <v>88</v>
      </c>
      <c r="AV158" s="15" t="s">
        <v>86</v>
      </c>
      <c r="AW158" s="15" t="s">
        <v>35</v>
      </c>
      <c r="AX158" s="15" t="s">
        <v>79</v>
      </c>
      <c r="AY158" s="224" t="s">
        <v>205</v>
      </c>
    </row>
    <row r="159" s="13" customFormat="1">
      <c r="A159" s="13"/>
      <c r="B159" s="198"/>
      <c r="C159" s="13"/>
      <c r="D159" s="192" t="s">
        <v>218</v>
      </c>
      <c r="E159" s="199" t="s">
        <v>1</v>
      </c>
      <c r="F159" s="200" t="s">
        <v>1707</v>
      </c>
      <c r="G159" s="13"/>
      <c r="H159" s="201">
        <v>37.5</v>
      </c>
      <c r="I159" s="202"/>
      <c r="J159" s="13"/>
      <c r="K159" s="13"/>
      <c r="L159" s="198"/>
      <c r="M159" s="203"/>
      <c r="N159" s="204"/>
      <c r="O159" s="204"/>
      <c r="P159" s="204"/>
      <c r="Q159" s="204"/>
      <c r="R159" s="204"/>
      <c r="S159" s="204"/>
      <c r="T159" s="205"/>
      <c r="U159" s="13"/>
      <c r="V159" s="13"/>
      <c r="W159" s="13"/>
      <c r="X159" s="13"/>
      <c r="Y159" s="13"/>
      <c r="Z159" s="13"/>
      <c r="AA159" s="13"/>
      <c r="AB159" s="13"/>
      <c r="AC159" s="13"/>
      <c r="AD159" s="13"/>
      <c r="AE159" s="13"/>
      <c r="AT159" s="199" t="s">
        <v>218</v>
      </c>
      <c r="AU159" s="199" t="s">
        <v>88</v>
      </c>
      <c r="AV159" s="13" t="s">
        <v>88</v>
      </c>
      <c r="AW159" s="13" t="s">
        <v>35</v>
      </c>
      <c r="AX159" s="13" t="s">
        <v>79</v>
      </c>
      <c r="AY159" s="199" t="s">
        <v>205</v>
      </c>
    </row>
    <row r="160" s="13" customFormat="1">
      <c r="A160" s="13"/>
      <c r="B160" s="198"/>
      <c r="C160" s="13"/>
      <c r="D160" s="192" t="s">
        <v>218</v>
      </c>
      <c r="E160" s="199" t="s">
        <v>1</v>
      </c>
      <c r="F160" s="200" t="s">
        <v>1708</v>
      </c>
      <c r="G160" s="13"/>
      <c r="H160" s="201">
        <v>112.8</v>
      </c>
      <c r="I160" s="202"/>
      <c r="J160" s="13"/>
      <c r="K160" s="13"/>
      <c r="L160" s="198"/>
      <c r="M160" s="203"/>
      <c r="N160" s="204"/>
      <c r="O160" s="204"/>
      <c r="P160" s="204"/>
      <c r="Q160" s="204"/>
      <c r="R160" s="204"/>
      <c r="S160" s="204"/>
      <c r="T160" s="205"/>
      <c r="U160" s="13"/>
      <c r="V160" s="13"/>
      <c r="W160" s="13"/>
      <c r="X160" s="13"/>
      <c r="Y160" s="13"/>
      <c r="Z160" s="13"/>
      <c r="AA160" s="13"/>
      <c r="AB160" s="13"/>
      <c r="AC160" s="13"/>
      <c r="AD160" s="13"/>
      <c r="AE160" s="13"/>
      <c r="AT160" s="199" t="s">
        <v>218</v>
      </c>
      <c r="AU160" s="199" t="s">
        <v>88</v>
      </c>
      <c r="AV160" s="13" t="s">
        <v>88</v>
      </c>
      <c r="AW160" s="13" t="s">
        <v>35</v>
      </c>
      <c r="AX160" s="13" t="s">
        <v>79</v>
      </c>
      <c r="AY160" s="199" t="s">
        <v>205</v>
      </c>
    </row>
    <row r="161" s="15" customFormat="1">
      <c r="A161" s="15"/>
      <c r="B161" s="223"/>
      <c r="C161" s="15"/>
      <c r="D161" s="192" t="s">
        <v>218</v>
      </c>
      <c r="E161" s="224" t="s">
        <v>1</v>
      </c>
      <c r="F161" s="225" t="s">
        <v>1709</v>
      </c>
      <c r="G161" s="15"/>
      <c r="H161" s="224" t="s">
        <v>1</v>
      </c>
      <c r="I161" s="226"/>
      <c r="J161" s="15"/>
      <c r="K161" s="15"/>
      <c r="L161" s="223"/>
      <c r="M161" s="227"/>
      <c r="N161" s="228"/>
      <c r="O161" s="228"/>
      <c r="P161" s="228"/>
      <c r="Q161" s="228"/>
      <c r="R161" s="228"/>
      <c r="S161" s="228"/>
      <c r="T161" s="229"/>
      <c r="U161" s="15"/>
      <c r="V161" s="15"/>
      <c r="W161" s="15"/>
      <c r="X161" s="15"/>
      <c r="Y161" s="15"/>
      <c r="Z161" s="15"/>
      <c r="AA161" s="15"/>
      <c r="AB161" s="15"/>
      <c r="AC161" s="15"/>
      <c r="AD161" s="15"/>
      <c r="AE161" s="15"/>
      <c r="AT161" s="224" t="s">
        <v>218</v>
      </c>
      <c r="AU161" s="224" t="s">
        <v>88</v>
      </c>
      <c r="AV161" s="15" t="s">
        <v>86</v>
      </c>
      <c r="AW161" s="15" t="s">
        <v>35</v>
      </c>
      <c r="AX161" s="15" t="s">
        <v>79</v>
      </c>
      <c r="AY161" s="224" t="s">
        <v>205</v>
      </c>
    </row>
    <row r="162" s="13" customFormat="1">
      <c r="A162" s="13"/>
      <c r="B162" s="198"/>
      <c r="C162" s="13"/>
      <c r="D162" s="192" t="s">
        <v>218</v>
      </c>
      <c r="E162" s="199" t="s">
        <v>1</v>
      </c>
      <c r="F162" s="200" t="s">
        <v>1710</v>
      </c>
      <c r="G162" s="13"/>
      <c r="H162" s="201">
        <v>545.44000000000005</v>
      </c>
      <c r="I162" s="202"/>
      <c r="J162" s="13"/>
      <c r="K162" s="13"/>
      <c r="L162" s="198"/>
      <c r="M162" s="203"/>
      <c r="N162" s="204"/>
      <c r="O162" s="204"/>
      <c r="P162" s="204"/>
      <c r="Q162" s="204"/>
      <c r="R162" s="204"/>
      <c r="S162" s="204"/>
      <c r="T162" s="205"/>
      <c r="U162" s="13"/>
      <c r="V162" s="13"/>
      <c r="W162" s="13"/>
      <c r="X162" s="13"/>
      <c r="Y162" s="13"/>
      <c r="Z162" s="13"/>
      <c r="AA162" s="13"/>
      <c r="AB162" s="13"/>
      <c r="AC162" s="13"/>
      <c r="AD162" s="13"/>
      <c r="AE162" s="13"/>
      <c r="AT162" s="199" t="s">
        <v>218</v>
      </c>
      <c r="AU162" s="199" t="s">
        <v>88</v>
      </c>
      <c r="AV162" s="13" t="s">
        <v>88</v>
      </c>
      <c r="AW162" s="13" t="s">
        <v>35</v>
      </c>
      <c r="AX162" s="13" t="s">
        <v>79</v>
      </c>
      <c r="AY162" s="199" t="s">
        <v>205</v>
      </c>
    </row>
    <row r="163" s="14" customFormat="1">
      <c r="A163" s="14"/>
      <c r="B163" s="206"/>
      <c r="C163" s="14"/>
      <c r="D163" s="192" t="s">
        <v>218</v>
      </c>
      <c r="E163" s="207" t="s">
        <v>1</v>
      </c>
      <c r="F163" s="208" t="s">
        <v>220</v>
      </c>
      <c r="G163" s="14"/>
      <c r="H163" s="209">
        <v>695.74000000000001</v>
      </c>
      <c r="I163" s="210"/>
      <c r="J163" s="14"/>
      <c r="K163" s="14"/>
      <c r="L163" s="206"/>
      <c r="M163" s="211"/>
      <c r="N163" s="212"/>
      <c r="O163" s="212"/>
      <c r="P163" s="212"/>
      <c r="Q163" s="212"/>
      <c r="R163" s="212"/>
      <c r="S163" s="212"/>
      <c r="T163" s="213"/>
      <c r="U163" s="14"/>
      <c r="V163" s="14"/>
      <c r="W163" s="14"/>
      <c r="X163" s="14"/>
      <c r="Y163" s="14"/>
      <c r="Z163" s="14"/>
      <c r="AA163" s="14"/>
      <c r="AB163" s="14"/>
      <c r="AC163" s="14"/>
      <c r="AD163" s="14"/>
      <c r="AE163" s="14"/>
      <c r="AT163" s="207" t="s">
        <v>218</v>
      </c>
      <c r="AU163" s="207" t="s">
        <v>88</v>
      </c>
      <c r="AV163" s="14" t="s">
        <v>212</v>
      </c>
      <c r="AW163" s="14" t="s">
        <v>35</v>
      </c>
      <c r="AX163" s="14" t="s">
        <v>86</v>
      </c>
      <c r="AY163" s="207" t="s">
        <v>205</v>
      </c>
    </row>
    <row r="164" s="2" customFormat="1" ht="24.15" customHeight="1">
      <c r="A164" s="38"/>
      <c r="B164" s="179"/>
      <c r="C164" s="180" t="s">
        <v>272</v>
      </c>
      <c r="D164" s="180" t="s">
        <v>207</v>
      </c>
      <c r="E164" s="181" t="s">
        <v>259</v>
      </c>
      <c r="F164" s="182" t="s">
        <v>260</v>
      </c>
      <c r="G164" s="183" t="s">
        <v>233</v>
      </c>
      <c r="H164" s="184">
        <v>900</v>
      </c>
      <c r="I164" s="185"/>
      <c r="J164" s="184">
        <f>ROUND(I164*H164,2)</f>
        <v>0</v>
      </c>
      <c r="K164" s="182" t="s">
        <v>211</v>
      </c>
      <c r="L164" s="39"/>
      <c r="M164" s="186" t="s">
        <v>1</v>
      </c>
      <c r="N164" s="187" t="s">
        <v>44</v>
      </c>
      <c r="O164" s="77"/>
      <c r="P164" s="188">
        <f>O164*H164</f>
        <v>0</v>
      </c>
      <c r="Q164" s="188">
        <v>0</v>
      </c>
      <c r="R164" s="188">
        <f>Q164*H164</f>
        <v>0</v>
      </c>
      <c r="S164" s="188">
        <v>0</v>
      </c>
      <c r="T164" s="189">
        <f>S164*H164</f>
        <v>0</v>
      </c>
      <c r="U164" s="38"/>
      <c r="V164" s="38"/>
      <c r="W164" s="38"/>
      <c r="X164" s="38"/>
      <c r="Y164" s="38"/>
      <c r="Z164" s="38"/>
      <c r="AA164" s="38"/>
      <c r="AB164" s="38"/>
      <c r="AC164" s="38"/>
      <c r="AD164" s="38"/>
      <c r="AE164" s="38"/>
      <c r="AR164" s="190" t="s">
        <v>212</v>
      </c>
      <c r="AT164" s="190" t="s">
        <v>207</v>
      </c>
      <c r="AU164" s="190" t="s">
        <v>88</v>
      </c>
      <c r="AY164" s="19" t="s">
        <v>205</v>
      </c>
      <c r="BE164" s="191">
        <f>IF(N164="základní",J164,0)</f>
        <v>0</v>
      </c>
      <c r="BF164" s="191">
        <f>IF(N164="snížená",J164,0)</f>
        <v>0</v>
      </c>
      <c r="BG164" s="191">
        <f>IF(N164="zákl. přenesená",J164,0)</f>
        <v>0</v>
      </c>
      <c r="BH164" s="191">
        <f>IF(N164="sníž. přenesená",J164,0)</f>
        <v>0</v>
      </c>
      <c r="BI164" s="191">
        <f>IF(N164="nulová",J164,0)</f>
        <v>0</v>
      </c>
      <c r="BJ164" s="19" t="s">
        <v>86</v>
      </c>
      <c r="BK164" s="191">
        <f>ROUND(I164*H164,2)</f>
        <v>0</v>
      </c>
      <c r="BL164" s="19" t="s">
        <v>212</v>
      </c>
      <c r="BM164" s="190" t="s">
        <v>1711</v>
      </c>
    </row>
    <row r="165" s="15" customFormat="1">
      <c r="A165" s="15"/>
      <c r="B165" s="223"/>
      <c r="C165" s="15"/>
      <c r="D165" s="192" t="s">
        <v>218</v>
      </c>
      <c r="E165" s="224" t="s">
        <v>1</v>
      </c>
      <c r="F165" s="225" t="s">
        <v>1712</v>
      </c>
      <c r="G165" s="15"/>
      <c r="H165" s="224" t="s">
        <v>1</v>
      </c>
      <c r="I165" s="226"/>
      <c r="J165" s="15"/>
      <c r="K165" s="15"/>
      <c r="L165" s="223"/>
      <c r="M165" s="227"/>
      <c r="N165" s="228"/>
      <c r="O165" s="228"/>
      <c r="P165" s="228"/>
      <c r="Q165" s="228"/>
      <c r="R165" s="228"/>
      <c r="S165" s="228"/>
      <c r="T165" s="229"/>
      <c r="U165" s="15"/>
      <c r="V165" s="15"/>
      <c r="W165" s="15"/>
      <c r="X165" s="15"/>
      <c r="Y165" s="15"/>
      <c r="Z165" s="15"/>
      <c r="AA165" s="15"/>
      <c r="AB165" s="15"/>
      <c r="AC165" s="15"/>
      <c r="AD165" s="15"/>
      <c r="AE165" s="15"/>
      <c r="AT165" s="224" t="s">
        <v>218</v>
      </c>
      <c r="AU165" s="224" t="s">
        <v>88</v>
      </c>
      <c r="AV165" s="15" t="s">
        <v>86</v>
      </c>
      <c r="AW165" s="15" t="s">
        <v>35</v>
      </c>
      <c r="AX165" s="15" t="s">
        <v>79</v>
      </c>
      <c r="AY165" s="224" t="s">
        <v>205</v>
      </c>
    </row>
    <row r="166" s="13" customFormat="1">
      <c r="A166" s="13"/>
      <c r="B166" s="198"/>
      <c r="C166" s="13"/>
      <c r="D166" s="192" t="s">
        <v>218</v>
      </c>
      <c r="E166" s="199" t="s">
        <v>1</v>
      </c>
      <c r="F166" s="200" t="s">
        <v>1713</v>
      </c>
      <c r="G166" s="13"/>
      <c r="H166" s="201">
        <v>900</v>
      </c>
      <c r="I166" s="202"/>
      <c r="J166" s="13"/>
      <c r="K166" s="13"/>
      <c r="L166" s="198"/>
      <c r="M166" s="203"/>
      <c r="N166" s="204"/>
      <c r="O166" s="204"/>
      <c r="P166" s="204"/>
      <c r="Q166" s="204"/>
      <c r="R166" s="204"/>
      <c r="S166" s="204"/>
      <c r="T166" s="205"/>
      <c r="U166" s="13"/>
      <c r="V166" s="13"/>
      <c r="W166" s="13"/>
      <c r="X166" s="13"/>
      <c r="Y166" s="13"/>
      <c r="Z166" s="13"/>
      <c r="AA166" s="13"/>
      <c r="AB166" s="13"/>
      <c r="AC166" s="13"/>
      <c r="AD166" s="13"/>
      <c r="AE166" s="13"/>
      <c r="AT166" s="199" t="s">
        <v>218</v>
      </c>
      <c r="AU166" s="199" t="s">
        <v>88</v>
      </c>
      <c r="AV166" s="13" t="s">
        <v>88</v>
      </c>
      <c r="AW166" s="13" t="s">
        <v>35</v>
      </c>
      <c r="AX166" s="13" t="s">
        <v>79</v>
      </c>
      <c r="AY166" s="199" t="s">
        <v>205</v>
      </c>
    </row>
    <row r="167" s="14" customFormat="1">
      <c r="A167" s="14"/>
      <c r="B167" s="206"/>
      <c r="C167" s="14"/>
      <c r="D167" s="192" t="s">
        <v>218</v>
      </c>
      <c r="E167" s="207" t="s">
        <v>1</v>
      </c>
      <c r="F167" s="208" t="s">
        <v>220</v>
      </c>
      <c r="G167" s="14"/>
      <c r="H167" s="209">
        <v>900</v>
      </c>
      <c r="I167" s="210"/>
      <c r="J167" s="14"/>
      <c r="K167" s="14"/>
      <c r="L167" s="206"/>
      <c r="M167" s="211"/>
      <c r="N167" s="212"/>
      <c r="O167" s="212"/>
      <c r="P167" s="212"/>
      <c r="Q167" s="212"/>
      <c r="R167" s="212"/>
      <c r="S167" s="212"/>
      <c r="T167" s="213"/>
      <c r="U167" s="14"/>
      <c r="V167" s="14"/>
      <c r="W167" s="14"/>
      <c r="X167" s="14"/>
      <c r="Y167" s="14"/>
      <c r="Z167" s="14"/>
      <c r="AA167" s="14"/>
      <c r="AB167" s="14"/>
      <c r="AC167" s="14"/>
      <c r="AD167" s="14"/>
      <c r="AE167" s="14"/>
      <c r="AT167" s="207" t="s">
        <v>218</v>
      </c>
      <c r="AU167" s="207" t="s">
        <v>88</v>
      </c>
      <c r="AV167" s="14" t="s">
        <v>212</v>
      </c>
      <c r="AW167" s="14" t="s">
        <v>35</v>
      </c>
      <c r="AX167" s="14" t="s">
        <v>86</v>
      </c>
      <c r="AY167" s="207" t="s">
        <v>205</v>
      </c>
    </row>
    <row r="168" s="2" customFormat="1" ht="21.75" customHeight="1">
      <c r="A168" s="38"/>
      <c r="B168" s="179"/>
      <c r="C168" s="180" t="s">
        <v>225</v>
      </c>
      <c r="D168" s="180" t="s">
        <v>207</v>
      </c>
      <c r="E168" s="181" t="s">
        <v>264</v>
      </c>
      <c r="F168" s="182" t="s">
        <v>265</v>
      </c>
      <c r="G168" s="183" t="s">
        <v>233</v>
      </c>
      <c r="H168" s="184">
        <v>620.59000000000003</v>
      </c>
      <c r="I168" s="185"/>
      <c r="J168" s="184">
        <f>ROUND(I168*H168,2)</f>
        <v>0</v>
      </c>
      <c r="K168" s="182" t="s">
        <v>234</v>
      </c>
      <c r="L168" s="39"/>
      <c r="M168" s="186" t="s">
        <v>1</v>
      </c>
      <c r="N168" s="187" t="s">
        <v>44</v>
      </c>
      <c r="O168" s="77"/>
      <c r="P168" s="188">
        <f>O168*H168</f>
        <v>0</v>
      </c>
      <c r="Q168" s="188">
        <v>0</v>
      </c>
      <c r="R168" s="188">
        <f>Q168*H168</f>
        <v>0</v>
      </c>
      <c r="S168" s="188">
        <v>0</v>
      </c>
      <c r="T168" s="189">
        <f>S168*H168</f>
        <v>0</v>
      </c>
      <c r="U168" s="38"/>
      <c r="V168" s="38"/>
      <c r="W168" s="38"/>
      <c r="X168" s="38"/>
      <c r="Y168" s="38"/>
      <c r="Z168" s="38"/>
      <c r="AA168" s="38"/>
      <c r="AB168" s="38"/>
      <c r="AC168" s="38"/>
      <c r="AD168" s="38"/>
      <c r="AE168" s="38"/>
      <c r="AR168" s="190" t="s">
        <v>212</v>
      </c>
      <c r="AT168" s="190" t="s">
        <v>207</v>
      </c>
      <c r="AU168" s="190" t="s">
        <v>88</v>
      </c>
      <c r="AY168" s="19" t="s">
        <v>205</v>
      </c>
      <c r="BE168" s="191">
        <f>IF(N168="základní",J168,0)</f>
        <v>0</v>
      </c>
      <c r="BF168" s="191">
        <f>IF(N168="snížená",J168,0)</f>
        <v>0</v>
      </c>
      <c r="BG168" s="191">
        <f>IF(N168="zákl. přenesená",J168,0)</f>
        <v>0</v>
      </c>
      <c r="BH168" s="191">
        <f>IF(N168="sníž. přenesená",J168,0)</f>
        <v>0</v>
      </c>
      <c r="BI168" s="191">
        <f>IF(N168="nulová",J168,0)</f>
        <v>0</v>
      </c>
      <c r="BJ168" s="19" t="s">
        <v>86</v>
      </c>
      <c r="BK168" s="191">
        <f>ROUND(I168*H168,2)</f>
        <v>0</v>
      </c>
      <c r="BL168" s="19" t="s">
        <v>212</v>
      </c>
      <c r="BM168" s="190" t="s">
        <v>1714</v>
      </c>
    </row>
    <row r="169" s="2" customFormat="1">
      <c r="A169" s="38"/>
      <c r="B169" s="39"/>
      <c r="C169" s="38"/>
      <c r="D169" s="192" t="s">
        <v>214</v>
      </c>
      <c r="E169" s="38"/>
      <c r="F169" s="193" t="s">
        <v>267</v>
      </c>
      <c r="G169" s="38"/>
      <c r="H169" s="38"/>
      <c r="I169" s="194"/>
      <c r="J169" s="38"/>
      <c r="K169" s="38"/>
      <c r="L169" s="39"/>
      <c r="M169" s="195"/>
      <c r="N169" s="196"/>
      <c r="O169" s="77"/>
      <c r="P169" s="77"/>
      <c r="Q169" s="77"/>
      <c r="R169" s="77"/>
      <c r="S169" s="77"/>
      <c r="T169" s="78"/>
      <c r="U169" s="38"/>
      <c r="V169" s="38"/>
      <c r="W169" s="38"/>
      <c r="X169" s="38"/>
      <c r="Y169" s="38"/>
      <c r="Z169" s="38"/>
      <c r="AA169" s="38"/>
      <c r="AB169" s="38"/>
      <c r="AC169" s="38"/>
      <c r="AD169" s="38"/>
      <c r="AE169" s="38"/>
      <c r="AT169" s="19" t="s">
        <v>214</v>
      </c>
      <c r="AU169" s="19" t="s">
        <v>88</v>
      </c>
    </row>
    <row r="170" s="2" customFormat="1">
      <c r="A170" s="38"/>
      <c r="B170" s="39"/>
      <c r="C170" s="38"/>
      <c r="D170" s="192" t="s">
        <v>237</v>
      </c>
      <c r="E170" s="38"/>
      <c r="F170" s="197" t="s">
        <v>268</v>
      </c>
      <c r="G170" s="38"/>
      <c r="H170" s="38"/>
      <c r="I170" s="194"/>
      <c r="J170" s="38"/>
      <c r="K170" s="38"/>
      <c r="L170" s="39"/>
      <c r="M170" s="195"/>
      <c r="N170" s="196"/>
      <c r="O170" s="77"/>
      <c r="P170" s="77"/>
      <c r="Q170" s="77"/>
      <c r="R170" s="77"/>
      <c r="S170" s="77"/>
      <c r="T170" s="78"/>
      <c r="U170" s="38"/>
      <c r="V170" s="38"/>
      <c r="W170" s="38"/>
      <c r="X170" s="38"/>
      <c r="Y170" s="38"/>
      <c r="Z170" s="38"/>
      <c r="AA170" s="38"/>
      <c r="AB170" s="38"/>
      <c r="AC170" s="38"/>
      <c r="AD170" s="38"/>
      <c r="AE170" s="38"/>
      <c r="AT170" s="19" t="s">
        <v>237</v>
      </c>
      <c r="AU170" s="19" t="s">
        <v>88</v>
      </c>
    </row>
    <row r="171" s="15" customFormat="1">
      <c r="A171" s="15"/>
      <c r="B171" s="223"/>
      <c r="C171" s="15"/>
      <c r="D171" s="192" t="s">
        <v>218</v>
      </c>
      <c r="E171" s="224" t="s">
        <v>1</v>
      </c>
      <c r="F171" s="225" t="s">
        <v>1715</v>
      </c>
      <c r="G171" s="15"/>
      <c r="H171" s="224" t="s">
        <v>1</v>
      </c>
      <c r="I171" s="226"/>
      <c r="J171" s="15"/>
      <c r="K171" s="15"/>
      <c r="L171" s="223"/>
      <c r="M171" s="227"/>
      <c r="N171" s="228"/>
      <c r="O171" s="228"/>
      <c r="P171" s="228"/>
      <c r="Q171" s="228"/>
      <c r="R171" s="228"/>
      <c r="S171" s="228"/>
      <c r="T171" s="229"/>
      <c r="U171" s="15"/>
      <c r="V171" s="15"/>
      <c r="W171" s="15"/>
      <c r="X171" s="15"/>
      <c r="Y171" s="15"/>
      <c r="Z171" s="15"/>
      <c r="AA171" s="15"/>
      <c r="AB171" s="15"/>
      <c r="AC171" s="15"/>
      <c r="AD171" s="15"/>
      <c r="AE171" s="15"/>
      <c r="AT171" s="224" t="s">
        <v>218</v>
      </c>
      <c r="AU171" s="224" t="s">
        <v>88</v>
      </c>
      <c r="AV171" s="15" t="s">
        <v>86</v>
      </c>
      <c r="AW171" s="15" t="s">
        <v>35</v>
      </c>
      <c r="AX171" s="15" t="s">
        <v>79</v>
      </c>
      <c r="AY171" s="224" t="s">
        <v>205</v>
      </c>
    </row>
    <row r="172" s="13" customFormat="1">
      <c r="A172" s="13"/>
      <c r="B172" s="198"/>
      <c r="C172" s="13"/>
      <c r="D172" s="192" t="s">
        <v>218</v>
      </c>
      <c r="E172" s="199" t="s">
        <v>1</v>
      </c>
      <c r="F172" s="200" t="s">
        <v>1710</v>
      </c>
      <c r="G172" s="13"/>
      <c r="H172" s="201">
        <v>545.44000000000005</v>
      </c>
      <c r="I172" s="202"/>
      <c r="J172" s="13"/>
      <c r="K172" s="13"/>
      <c r="L172" s="198"/>
      <c r="M172" s="203"/>
      <c r="N172" s="204"/>
      <c r="O172" s="204"/>
      <c r="P172" s="204"/>
      <c r="Q172" s="204"/>
      <c r="R172" s="204"/>
      <c r="S172" s="204"/>
      <c r="T172" s="205"/>
      <c r="U172" s="13"/>
      <c r="V172" s="13"/>
      <c r="W172" s="13"/>
      <c r="X172" s="13"/>
      <c r="Y172" s="13"/>
      <c r="Z172" s="13"/>
      <c r="AA172" s="13"/>
      <c r="AB172" s="13"/>
      <c r="AC172" s="13"/>
      <c r="AD172" s="13"/>
      <c r="AE172" s="13"/>
      <c r="AT172" s="199" t="s">
        <v>218</v>
      </c>
      <c r="AU172" s="199" t="s">
        <v>88</v>
      </c>
      <c r="AV172" s="13" t="s">
        <v>88</v>
      </c>
      <c r="AW172" s="13" t="s">
        <v>35</v>
      </c>
      <c r="AX172" s="13" t="s">
        <v>79</v>
      </c>
      <c r="AY172" s="199" t="s">
        <v>205</v>
      </c>
    </row>
    <row r="173" s="16" customFormat="1">
      <c r="A173" s="16"/>
      <c r="B173" s="230"/>
      <c r="C173" s="16"/>
      <c r="D173" s="192" t="s">
        <v>218</v>
      </c>
      <c r="E173" s="231" t="s">
        <v>1</v>
      </c>
      <c r="F173" s="232" t="s">
        <v>270</v>
      </c>
      <c r="G173" s="16"/>
      <c r="H173" s="233">
        <v>545.44000000000005</v>
      </c>
      <c r="I173" s="234"/>
      <c r="J173" s="16"/>
      <c r="K173" s="16"/>
      <c r="L173" s="230"/>
      <c r="M173" s="235"/>
      <c r="N173" s="236"/>
      <c r="O173" s="236"/>
      <c r="P173" s="236"/>
      <c r="Q173" s="236"/>
      <c r="R173" s="236"/>
      <c r="S173" s="236"/>
      <c r="T173" s="237"/>
      <c r="U173" s="16"/>
      <c r="V173" s="16"/>
      <c r="W173" s="16"/>
      <c r="X173" s="16"/>
      <c r="Y173" s="16"/>
      <c r="Z173" s="16"/>
      <c r="AA173" s="16"/>
      <c r="AB173" s="16"/>
      <c r="AC173" s="16"/>
      <c r="AD173" s="16"/>
      <c r="AE173" s="16"/>
      <c r="AT173" s="231" t="s">
        <v>218</v>
      </c>
      <c r="AU173" s="231" t="s">
        <v>88</v>
      </c>
      <c r="AV173" s="16" t="s">
        <v>230</v>
      </c>
      <c r="AW173" s="16" t="s">
        <v>35</v>
      </c>
      <c r="AX173" s="16" t="s">
        <v>79</v>
      </c>
      <c r="AY173" s="231" t="s">
        <v>205</v>
      </c>
    </row>
    <row r="174" s="15" customFormat="1">
      <c r="A174" s="15"/>
      <c r="B174" s="223"/>
      <c r="C174" s="15"/>
      <c r="D174" s="192" t="s">
        <v>218</v>
      </c>
      <c r="E174" s="224" t="s">
        <v>1</v>
      </c>
      <c r="F174" s="225" t="s">
        <v>1716</v>
      </c>
      <c r="G174" s="15"/>
      <c r="H174" s="224" t="s">
        <v>1</v>
      </c>
      <c r="I174" s="226"/>
      <c r="J174" s="15"/>
      <c r="K174" s="15"/>
      <c r="L174" s="223"/>
      <c r="M174" s="227"/>
      <c r="N174" s="228"/>
      <c r="O174" s="228"/>
      <c r="P174" s="228"/>
      <c r="Q174" s="228"/>
      <c r="R174" s="228"/>
      <c r="S174" s="228"/>
      <c r="T174" s="229"/>
      <c r="U174" s="15"/>
      <c r="V174" s="15"/>
      <c r="W174" s="15"/>
      <c r="X174" s="15"/>
      <c r="Y174" s="15"/>
      <c r="Z174" s="15"/>
      <c r="AA174" s="15"/>
      <c r="AB174" s="15"/>
      <c r="AC174" s="15"/>
      <c r="AD174" s="15"/>
      <c r="AE174" s="15"/>
      <c r="AT174" s="224" t="s">
        <v>218</v>
      </c>
      <c r="AU174" s="224" t="s">
        <v>88</v>
      </c>
      <c r="AV174" s="15" t="s">
        <v>86</v>
      </c>
      <c r="AW174" s="15" t="s">
        <v>35</v>
      </c>
      <c r="AX174" s="15" t="s">
        <v>79</v>
      </c>
      <c r="AY174" s="224" t="s">
        <v>205</v>
      </c>
    </row>
    <row r="175" s="13" customFormat="1">
      <c r="A175" s="13"/>
      <c r="B175" s="198"/>
      <c r="C175" s="13"/>
      <c r="D175" s="192" t="s">
        <v>218</v>
      </c>
      <c r="E175" s="199" t="s">
        <v>1</v>
      </c>
      <c r="F175" s="200" t="s">
        <v>1717</v>
      </c>
      <c r="G175" s="13"/>
      <c r="H175" s="201">
        <v>18.75</v>
      </c>
      <c r="I175" s="202"/>
      <c r="J175" s="13"/>
      <c r="K175" s="13"/>
      <c r="L175" s="198"/>
      <c r="M175" s="203"/>
      <c r="N175" s="204"/>
      <c r="O175" s="204"/>
      <c r="P175" s="204"/>
      <c r="Q175" s="204"/>
      <c r="R175" s="204"/>
      <c r="S175" s="204"/>
      <c r="T175" s="205"/>
      <c r="U175" s="13"/>
      <c r="V175" s="13"/>
      <c r="W175" s="13"/>
      <c r="X175" s="13"/>
      <c r="Y175" s="13"/>
      <c r="Z175" s="13"/>
      <c r="AA175" s="13"/>
      <c r="AB175" s="13"/>
      <c r="AC175" s="13"/>
      <c r="AD175" s="13"/>
      <c r="AE175" s="13"/>
      <c r="AT175" s="199" t="s">
        <v>218</v>
      </c>
      <c r="AU175" s="199" t="s">
        <v>88</v>
      </c>
      <c r="AV175" s="13" t="s">
        <v>88</v>
      </c>
      <c r="AW175" s="13" t="s">
        <v>35</v>
      </c>
      <c r="AX175" s="13" t="s">
        <v>79</v>
      </c>
      <c r="AY175" s="199" t="s">
        <v>205</v>
      </c>
    </row>
    <row r="176" s="13" customFormat="1">
      <c r="A176" s="13"/>
      <c r="B176" s="198"/>
      <c r="C176" s="13"/>
      <c r="D176" s="192" t="s">
        <v>218</v>
      </c>
      <c r="E176" s="199" t="s">
        <v>1</v>
      </c>
      <c r="F176" s="200" t="s">
        <v>1718</v>
      </c>
      <c r="G176" s="13"/>
      <c r="H176" s="201">
        <v>56.399999999999999</v>
      </c>
      <c r="I176" s="202"/>
      <c r="J176" s="13"/>
      <c r="K176" s="13"/>
      <c r="L176" s="198"/>
      <c r="M176" s="203"/>
      <c r="N176" s="204"/>
      <c r="O176" s="204"/>
      <c r="P176" s="204"/>
      <c r="Q176" s="204"/>
      <c r="R176" s="204"/>
      <c r="S176" s="204"/>
      <c r="T176" s="205"/>
      <c r="U176" s="13"/>
      <c r="V176" s="13"/>
      <c r="W176" s="13"/>
      <c r="X176" s="13"/>
      <c r="Y176" s="13"/>
      <c r="Z176" s="13"/>
      <c r="AA176" s="13"/>
      <c r="AB176" s="13"/>
      <c r="AC176" s="13"/>
      <c r="AD176" s="13"/>
      <c r="AE176" s="13"/>
      <c r="AT176" s="199" t="s">
        <v>218</v>
      </c>
      <c r="AU176" s="199" t="s">
        <v>88</v>
      </c>
      <c r="AV176" s="13" t="s">
        <v>88</v>
      </c>
      <c r="AW176" s="13" t="s">
        <v>35</v>
      </c>
      <c r="AX176" s="13" t="s">
        <v>79</v>
      </c>
      <c r="AY176" s="199" t="s">
        <v>205</v>
      </c>
    </row>
    <row r="177" s="16" customFormat="1">
      <c r="A177" s="16"/>
      <c r="B177" s="230"/>
      <c r="C177" s="16"/>
      <c r="D177" s="192" t="s">
        <v>218</v>
      </c>
      <c r="E177" s="231" t="s">
        <v>1</v>
      </c>
      <c r="F177" s="232" t="s">
        <v>270</v>
      </c>
      <c r="G177" s="16"/>
      <c r="H177" s="233">
        <v>75.150000000000006</v>
      </c>
      <c r="I177" s="234"/>
      <c r="J177" s="16"/>
      <c r="K177" s="16"/>
      <c r="L177" s="230"/>
      <c r="M177" s="235"/>
      <c r="N177" s="236"/>
      <c r="O177" s="236"/>
      <c r="P177" s="236"/>
      <c r="Q177" s="236"/>
      <c r="R177" s="236"/>
      <c r="S177" s="236"/>
      <c r="T177" s="237"/>
      <c r="U177" s="16"/>
      <c r="V177" s="16"/>
      <c r="W177" s="16"/>
      <c r="X177" s="16"/>
      <c r="Y177" s="16"/>
      <c r="Z177" s="16"/>
      <c r="AA177" s="16"/>
      <c r="AB177" s="16"/>
      <c r="AC177" s="16"/>
      <c r="AD177" s="16"/>
      <c r="AE177" s="16"/>
      <c r="AT177" s="231" t="s">
        <v>218</v>
      </c>
      <c r="AU177" s="231" t="s">
        <v>88</v>
      </c>
      <c r="AV177" s="16" t="s">
        <v>230</v>
      </c>
      <c r="AW177" s="16" t="s">
        <v>35</v>
      </c>
      <c r="AX177" s="16" t="s">
        <v>79</v>
      </c>
      <c r="AY177" s="231" t="s">
        <v>205</v>
      </c>
    </row>
    <row r="178" s="14" customFormat="1">
      <c r="A178" s="14"/>
      <c r="B178" s="206"/>
      <c r="C178" s="14"/>
      <c r="D178" s="192" t="s">
        <v>218</v>
      </c>
      <c r="E178" s="207" t="s">
        <v>1</v>
      </c>
      <c r="F178" s="208" t="s">
        <v>220</v>
      </c>
      <c r="G178" s="14"/>
      <c r="H178" s="209">
        <v>620.59000000000003</v>
      </c>
      <c r="I178" s="210"/>
      <c r="J178" s="14"/>
      <c r="K178" s="14"/>
      <c r="L178" s="206"/>
      <c r="M178" s="211"/>
      <c r="N178" s="212"/>
      <c r="O178" s="212"/>
      <c r="P178" s="212"/>
      <c r="Q178" s="212"/>
      <c r="R178" s="212"/>
      <c r="S178" s="212"/>
      <c r="T178" s="213"/>
      <c r="U178" s="14"/>
      <c r="V178" s="14"/>
      <c r="W178" s="14"/>
      <c r="X178" s="14"/>
      <c r="Y178" s="14"/>
      <c r="Z178" s="14"/>
      <c r="AA178" s="14"/>
      <c r="AB178" s="14"/>
      <c r="AC178" s="14"/>
      <c r="AD178" s="14"/>
      <c r="AE178" s="14"/>
      <c r="AT178" s="207" t="s">
        <v>218</v>
      </c>
      <c r="AU178" s="207" t="s">
        <v>88</v>
      </c>
      <c r="AV178" s="14" t="s">
        <v>212</v>
      </c>
      <c r="AW178" s="14" t="s">
        <v>35</v>
      </c>
      <c r="AX178" s="14" t="s">
        <v>86</v>
      </c>
      <c r="AY178" s="207" t="s">
        <v>205</v>
      </c>
    </row>
    <row r="179" s="2" customFormat="1" ht="24.15" customHeight="1">
      <c r="A179" s="38"/>
      <c r="B179" s="179"/>
      <c r="C179" s="180" t="s">
        <v>286</v>
      </c>
      <c r="D179" s="180" t="s">
        <v>207</v>
      </c>
      <c r="E179" s="181" t="s">
        <v>682</v>
      </c>
      <c r="F179" s="182" t="s">
        <v>683</v>
      </c>
      <c r="G179" s="183" t="s">
        <v>210</v>
      </c>
      <c r="H179" s="184">
        <v>5454.1000000000004</v>
      </c>
      <c r="I179" s="185"/>
      <c r="J179" s="184">
        <f>ROUND(I179*H179,2)</f>
        <v>0</v>
      </c>
      <c r="K179" s="182" t="s">
        <v>234</v>
      </c>
      <c r="L179" s="39"/>
      <c r="M179" s="186" t="s">
        <v>1</v>
      </c>
      <c r="N179" s="187" t="s">
        <v>44</v>
      </c>
      <c r="O179" s="77"/>
      <c r="P179" s="188">
        <f>O179*H179</f>
        <v>0</v>
      </c>
      <c r="Q179" s="188">
        <v>0</v>
      </c>
      <c r="R179" s="188">
        <f>Q179*H179</f>
        <v>0</v>
      </c>
      <c r="S179" s="188">
        <v>0</v>
      </c>
      <c r="T179" s="189">
        <f>S179*H179</f>
        <v>0</v>
      </c>
      <c r="U179" s="38"/>
      <c r="V179" s="38"/>
      <c r="W179" s="38"/>
      <c r="X179" s="38"/>
      <c r="Y179" s="38"/>
      <c r="Z179" s="38"/>
      <c r="AA179" s="38"/>
      <c r="AB179" s="38"/>
      <c r="AC179" s="38"/>
      <c r="AD179" s="38"/>
      <c r="AE179" s="38"/>
      <c r="AR179" s="190" t="s">
        <v>212</v>
      </c>
      <c r="AT179" s="190" t="s">
        <v>207</v>
      </c>
      <c r="AU179" s="190" t="s">
        <v>88</v>
      </c>
      <c r="AY179" s="19" t="s">
        <v>205</v>
      </c>
      <c r="BE179" s="191">
        <f>IF(N179="základní",J179,0)</f>
        <v>0</v>
      </c>
      <c r="BF179" s="191">
        <f>IF(N179="snížená",J179,0)</f>
        <v>0</v>
      </c>
      <c r="BG179" s="191">
        <f>IF(N179="zákl. přenesená",J179,0)</f>
        <v>0</v>
      </c>
      <c r="BH179" s="191">
        <f>IF(N179="sníž. přenesená",J179,0)</f>
        <v>0</v>
      </c>
      <c r="BI179" s="191">
        <f>IF(N179="nulová",J179,0)</f>
        <v>0</v>
      </c>
      <c r="BJ179" s="19" t="s">
        <v>86</v>
      </c>
      <c r="BK179" s="191">
        <f>ROUND(I179*H179,2)</f>
        <v>0</v>
      </c>
      <c r="BL179" s="19" t="s">
        <v>212</v>
      </c>
      <c r="BM179" s="190" t="s">
        <v>1719</v>
      </c>
    </row>
    <row r="180" s="2" customFormat="1">
      <c r="A180" s="38"/>
      <c r="B180" s="39"/>
      <c r="C180" s="38"/>
      <c r="D180" s="192" t="s">
        <v>214</v>
      </c>
      <c r="E180" s="38"/>
      <c r="F180" s="193" t="s">
        <v>685</v>
      </c>
      <c r="G180" s="38"/>
      <c r="H180" s="38"/>
      <c r="I180" s="194"/>
      <c r="J180" s="38"/>
      <c r="K180" s="38"/>
      <c r="L180" s="39"/>
      <c r="M180" s="195"/>
      <c r="N180" s="196"/>
      <c r="O180" s="77"/>
      <c r="P180" s="77"/>
      <c r="Q180" s="77"/>
      <c r="R180" s="77"/>
      <c r="S180" s="77"/>
      <c r="T180" s="78"/>
      <c r="U180" s="38"/>
      <c r="V180" s="38"/>
      <c r="W180" s="38"/>
      <c r="X180" s="38"/>
      <c r="Y180" s="38"/>
      <c r="Z180" s="38"/>
      <c r="AA180" s="38"/>
      <c r="AB180" s="38"/>
      <c r="AC180" s="38"/>
      <c r="AD180" s="38"/>
      <c r="AE180" s="38"/>
      <c r="AT180" s="19" t="s">
        <v>214</v>
      </c>
      <c r="AU180" s="19" t="s">
        <v>88</v>
      </c>
    </row>
    <row r="181" s="2" customFormat="1">
      <c r="A181" s="38"/>
      <c r="B181" s="39"/>
      <c r="C181" s="38"/>
      <c r="D181" s="192" t="s">
        <v>237</v>
      </c>
      <c r="E181" s="38"/>
      <c r="F181" s="197" t="s">
        <v>284</v>
      </c>
      <c r="G181" s="38"/>
      <c r="H181" s="38"/>
      <c r="I181" s="194"/>
      <c r="J181" s="38"/>
      <c r="K181" s="38"/>
      <c r="L181" s="39"/>
      <c r="M181" s="195"/>
      <c r="N181" s="196"/>
      <c r="O181" s="77"/>
      <c r="P181" s="77"/>
      <c r="Q181" s="77"/>
      <c r="R181" s="77"/>
      <c r="S181" s="77"/>
      <c r="T181" s="78"/>
      <c r="U181" s="38"/>
      <c r="V181" s="38"/>
      <c r="W181" s="38"/>
      <c r="X181" s="38"/>
      <c r="Y181" s="38"/>
      <c r="Z181" s="38"/>
      <c r="AA181" s="38"/>
      <c r="AB181" s="38"/>
      <c r="AC181" s="38"/>
      <c r="AD181" s="38"/>
      <c r="AE181" s="38"/>
      <c r="AT181" s="19" t="s">
        <v>237</v>
      </c>
      <c r="AU181" s="19" t="s">
        <v>88</v>
      </c>
    </row>
    <row r="182" s="15" customFormat="1">
      <c r="A182" s="15"/>
      <c r="B182" s="223"/>
      <c r="C182" s="15"/>
      <c r="D182" s="192" t="s">
        <v>218</v>
      </c>
      <c r="E182" s="224" t="s">
        <v>1</v>
      </c>
      <c r="F182" s="225" t="s">
        <v>1414</v>
      </c>
      <c r="G182" s="15"/>
      <c r="H182" s="224" t="s">
        <v>1</v>
      </c>
      <c r="I182" s="226"/>
      <c r="J182" s="15"/>
      <c r="K182" s="15"/>
      <c r="L182" s="223"/>
      <c r="M182" s="227"/>
      <c r="N182" s="228"/>
      <c r="O182" s="228"/>
      <c r="P182" s="228"/>
      <c r="Q182" s="228"/>
      <c r="R182" s="228"/>
      <c r="S182" s="228"/>
      <c r="T182" s="229"/>
      <c r="U182" s="15"/>
      <c r="V182" s="15"/>
      <c r="W182" s="15"/>
      <c r="X182" s="15"/>
      <c r="Y182" s="15"/>
      <c r="Z182" s="15"/>
      <c r="AA182" s="15"/>
      <c r="AB182" s="15"/>
      <c r="AC182" s="15"/>
      <c r="AD182" s="15"/>
      <c r="AE182" s="15"/>
      <c r="AT182" s="224" t="s">
        <v>218</v>
      </c>
      <c r="AU182" s="224" t="s">
        <v>88</v>
      </c>
      <c r="AV182" s="15" t="s">
        <v>86</v>
      </c>
      <c r="AW182" s="15" t="s">
        <v>35</v>
      </c>
      <c r="AX182" s="15" t="s">
        <v>79</v>
      </c>
      <c r="AY182" s="224" t="s">
        <v>205</v>
      </c>
    </row>
    <row r="183" s="13" customFormat="1">
      <c r="A183" s="13"/>
      <c r="B183" s="198"/>
      <c r="C183" s="13"/>
      <c r="D183" s="192" t="s">
        <v>218</v>
      </c>
      <c r="E183" s="199" t="s">
        <v>1</v>
      </c>
      <c r="F183" s="200" t="s">
        <v>1720</v>
      </c>
      <c r="G183" s="13"/>
      <c r="H183" s="201">
        <v>5454.1000000000004</v>
      </c>
      <c r="I183" s="202"/>
      <c r="J183" s="13"/>
      <c r="K183" s="13"/>
      <c r="L183" s="198"/>
      <c r="M183" s="203"/>
      <c r="N183" s="204"/>
      <c r="O183" s="204"/>
      <c r="P183" s="204"/>
      <c r="Q183" s="204"/>
      <c r="R183" s="204"/>
      <c r="S183" s="204"/>
      <c r="T183" s="205"/>
      <c r="U183" s="13"/>
      <c r="V183" s="13"/>
      <c r="W183" s="13"/>
      <c r="X183" s="13"/>
      <c r="Y183" s="13"/>
      <c r="Z183" s="13"/>
      <c r="AA183" s="13"/>
      <c r="AB183" s="13"/>
      <c r="AC183" s="13"/>
      <c r="AD183" s="13"/>
      <c r="AE183" s="13"/>
      <c r="AT183" s="199" t="s">
        <v>218</v>
      </c>
      <c r="AU183" s="199" t="s">
        <v>88</v>
      </c>
      <c r="AV183" s="13" t="s">
        <v>88</v>
      </c>
      <c r="AW183" s="13" t="s">
        <v>35</v>
      </c>
      <c r="AX183" s="13" t="s">
        <v>79</v>
      </c>
      <c r="AY183" s="199" t="s">
        <v>205</v>
      </c>
    </row>
    <row r="184" s="14" customFormat="1">
      <c r="A184" s="14"/>
      <c r="B184" s="206"/>
      <c r="C184" s="14"/>
      <c r="D184" s="192" t="s">
        <v>218</v>
      </c>
      <c r="E184" s="207" t="s">
        <v>1</v>
      </c>
      <c r="F184" s="208" t="s">
        <v>220</v>
      </c>
      <c r="G184" s="14"/>
      <c r="H184" s="209">
        <v>5454.1000000000004</v>
      </c>
      <c r="I184" s="210"/>
      <c r="J184" s="14"/>
      <c r="K184" s="14"/>
      <c r="L184" s="206"/>
      <c r="M184" s="211"/>
      <c r="N184" s="212"/>
      <c r="O184" s="212"/>
      <c r="P184" s="212"/>
      <c r="Q184" s="212"/>
      <c r="R184" s="212"/>
      <c r="S184" s="212"/>
      <c r="T184" s="213"/>
      <c r="U184" s="14"/>
      <c r="V184" s="14"/>
      <c r="W184" s="14"/>
      <c r="X184" s="14"/>
      <c r="Y184" s="14"/>
      <c r="Z184" s="14"/>
      <c r="AA184" s="14"/>
      <c r="AB184" s="14"/>
      <c r="AC184" s="14"/>
      <c r="AD184" s="14"/>
      <c r="AE184" s="14"/>
      <c r="AT184" s="207" t="s">
        <v>218</v>
      </c>
      <c r="AU184" s="207" t="s">
        <v>88</v>
      </c>
      <c r="AV184" s="14" t="s">
        <v>212</v>
      </c>
      <c r="AW184" s="14" t="s">
        <v>35</v>
      </c>
      <c r="AX184" s="14" t="s">
        <v>86</v>
      </c>
      <c r="AY184" s="207" t="s">
        <v>205</v>
      </c>
    </row>
    <row r="185" s="2" customFormat="1" ht="24.15" customHeight="1">
      <c r="A185" s="38"/>
      <c r="B185" s="179"/>
      <c r="C185" s="180" t="s">
        <v>294</v>
      </c>
      <c r="D185" s="180" t="s">
        <v>207</v>
      </c>
      <c r="E185" s="181" t="s">
        <v>1721</v>
      </c>
      <c r="F185" s="182" t="s">
        <v>1722</v>
      </c>
      <c r="G185" s="183" t="s">
        <v>210</v>
      </c>
      <c r="H185" s="184">
        <v>501</v>
      </c>
      <c r="I185" s="185"/>
      <c r="J185" s="184">
        <f>ROUND(I185*H185,2)</f>
        <v>0</v>
      </c>
      <c r="K185" s="182" t="s">
        <v>234</v>
      </c>
      <c r="L185" s="39"/>
      <c r="M185" s="186" t="s">
        <v>1</v>
      </c>
      <c r="N185" s="187" t="s">
        <v>44</v>
      </c>
      <c r="O185" s="77"/>
      <c r="P185" s="188">
        <f>O185*H185</f>
        <v>0</v>
      </c>
      <c r="Q185" s="188">
        <v>0</v>
      </c>
      <c r="R185" s="188">
        <f>Q185*H185</f>
        <v>0</v>
      </c>
      <c r="S185" s="188">
        <v>0</v>
      </c>
      <c r="T185" s="189">
        <f>S185*H185</f>
        <v>0</v>
      </c>
      <c r="U185" s="38"/>
      <c r="V185" s="38"/>
      <c r="W185" s="38"/>
      <c r="X185" s="38"/>
      <c r="Y185" s="38"/>
      <c r="Z185" s="38"/>
      <c r="AA185" s="38"/>
      <c r="AB185" s="38"/>
      <c r="AC185" s="38"/>
      <c r="AD185" s="38"/>
      <c r="AE185" s="38"/>
      <c r="AR185" s="190" t="s">
        <v>212</v>
      </c>
      <c r="AT185" s="190" t="s">
        <v>207</v>
      </c>
      <c r="AU185" s="190" t="s">
        <v>88</v>
      </c>
      <c r="AY185" s="19" t="s">
        <v>205</v>
      </c>
      <c r="BE185" s="191">
        <f>IF(N185="základní",J185,0)</f>
        <v>0</v>
      </c>
      <c r="BF185" s="191">
        <f>IF(N185="snížená",J185,0)</f>
        <v>0</v>
      </c>
      <c r="BG185" s="191">
        <f>IF(N185="zákl. přenesená",J185,0)</f>
        <v>0</v>
      </c>
      <c r="BH185" s="191">
        <f>IF(N185="sníž. přenesená",J185,0)</f>
        <v>0</v>
      </c>
      <c r="BI185" s="191">
        <f>IF(N185="nulová",J185,0)</f>
        <v>0</v>
      </c>
      <c r="BJ185" s="19" t="s">
        <v>86</v>
      </c>
      <c r="BK185" s="191">
        <f>ROUND(I185*H185,2)</f>
        <v>0</v>
      </c>
      <c r="BL185" s="19" t="s">
        <v>212</v>
      </c>
      <c r="BM185" s="190" t="s">
        <v>1723</v>
      </c>
    </row>
    <row r="186" s="2" customFormat="1">
      <c r="A186" s="38"/>
      <c r="B186" s="39"/>
      <c r="C186" s="38"/>
      <c r="D186" s="192" t="s">
        <v>214</v>
      </c>
      <c r="E186" s="38"/>
      <c r="F186" s="193" t="s">
        <v>1724</v>
      </c>
      <c r="G186" s="38"/>
      <c r="H186" s="38"/>
      <c r="I186" s="194"/>
      <c r="J186" s="38"/>
      <c r="K186" s="38"/>
      <c r="L186" s="39"/>
      <c r="M186" s="195"/>
      <c r="N186" s="196"/>
      <c r="O186" s="77"/>
      <c r="P186" s="77"/>
      <c r="Q186" s="77"/>
      <c r="R186" s="77"/>
      <c r="S186" s="77"/>
      <c r="T186" s="78"/>
      <c r="U186" s="38"/>
      <c r="V186" s="38"/>
      <c r="W186" s="38"/>
      <c r="X186" s="38"/>
      <c r="Y186" s="38"/>
      <c r="Z186" s="38"/>
      <c r="AA186" s="38"/>
      <c r="AB186" s="38"/>
      <c r="AC186" s="38"/>
      <c r="AD186" s="38"/>
      <c r="AE186" s="38"/>
      <c r="AT186" s="19" t="s">
        <v>214</v>
      </c>
      <c r="AU186" s="19" t="s">
        <v>88</v>
      </c>
    </row>
    <row r="187" s="2" customFormat="1">
      <c r="A187" s="38"/>
      <c r="B187" s="39"/>
      <c r="C187" s="38"/>
      <c r="D187" s="192" t="s">
        <v>237</v>
      </c>
      <c r="E187" s="38"/>
      <c r="F187" s="197" t="s">
        <v>284</v>
      </c>
      <c r="G187" s="38"/>
      <c r="H187" s="38"/>
      <c r="I187" s="194"/>
      <c r="J187" s="38"/>
      <c r="K187" s="38"/>
      <c r="L187" s="39"/>
      <c r="M187" s="195"/>
      <c r="N187" s="196"/>
      <c r="O187" s="77"/>
      <c r="P187" s="77"/>
      <c r="Q187" s="77"/>
      <c r="R187" s="77"/>
      <c r="S187" s="77"/>
      <c r="T187" s="78"/>
      <c r="U187" s="38"/>
      <c r="V187" s="38"/>
      <c r="W187" s="38"/>
      <c r="X187" s="38"/>
      <c r="Y187" s="38"/>
      <c r="Z187" s="38"/>
      <c r="AA187" s="38"/>
      <c r="AB187" s="38"/>
      <c r="AC187" s="38"/>
      <c r="AD187" s="38"/>
      <c r="AE187" s="38"/>
      <c r="AT187" s="19" t="s">
        <v>237</v>
      </c>
      <c r="AU187" s="19" t="s">
        <v>88</v>
      </c>
    </row>
    <row r="188" s="15" customFormat="1">
      <c r="A188" s="15"/>
      <c r="B188" s="223"/>
      <c r="C188" s="15"/>
      <c r="D188" s="192" t="s">
        <v>218</v>
      </c>
      <c r="E188" s="224" t="s">
        <v>1</v>
      </c>
      <c r="F188" s="225" t="s">
        <v>1725</v>
      </c>
      <c r="G188" s="15"/>
      <c r="H188" s="224" t="s">
        <v>1</v>
      </c>
      <c r="I188" s="226"/>
      <c r="J188" s="15"/>
      <c r="K188" s="15"/>
      <c r="L188" s="223"/>
      <c r="M188" s="227"/>
      <c r="N188" s="228"/>
      <c r="O188" s="228"/>
      <c r="P188" s="228"/>
      <c r="Q188" s="228"/>
      <c r="R188" s="228"/>
      <c r="S188" s="228"/>
      <c r="T188" s="229"/>
      <c r="U188" s="15"/>
      <c r="V188" s="15"/>
      <c r="W188" s="15"/>
      <c r="X188" s="15"/>
      <c r="Y188" s="15"/>
      <c r="Z188" s="15"/>
      <c r="AA188" s="15"/>
      <c r="AB188" s="15"/>
      <c r="AC188" s="15"/>
      <c r="AD188" s="15"/>
      <c r="AE188" s="15"/>
      <c r="AT188" s="224" t="s">
        <v>218</v>
      </c>
      <c r="AU188" s="224" t="s">
        <v>88</v>
      </c>
      <c r="AV188" s="15" t="s">
        <v>86</v>
      </c>
      <c r="AW188" s="15" t="s">
        <v>35</v>
      </c>
      <c r="AX188" s="15" t="s">
        <v>79</v>
      </c>
      <c r="AY188" s="224" t="s">
        <v>205</v>
      </c>
    </row>
    <row r="189" s="13" customFormat="1">
      <c r="A189" s="13"/>
      <c r="B189" s="198"/>
      <c r="C189" s="13"/>
      <c r="D189" s="192" t="s">
        <v>218</v>
      </c>
      <c r="E189" s="199" t="s">
        <v>1</v>
      </c>
      <c r="F189" s="200" t="s">
        <v>1726</v>
      </c>
      <c r="G189" s="13"/>
      <c r="H189" s="201">
        <v>125</v>
      </c>
      <c r="I189" s="202"/>
      <c r="J189" s="13"/>
      <c r="K189" s="13"/>
      <c r="L189" s="198"/>
      <c r="M189" s="203"/>
      <c r="N189" s="204"/>
      <c r="O189" s="204"/>
      <c r="P189" s="204"/>
      <c r="Q189" s="204"/>
      <c r="R189" s="204"/>
      <c r="S189" s="204"/>
      <c r="T189" s="205"/>
      <c r="U189" s="13"/>
      <c r="V189" s="13"/>
      <c r="W189" s="13"/>
      <c r="X189" s="13"/>
      <c r="Y189" s="13"/>
      <c r="Z189" s="13"/>
      <c r="AA189" s="13"/>
      <c r="AB189" s="13"/>
      <c r="AC189" s="13"/>
      <c r="AD189" s="13"/>
      <c r="AE189" s="13"/>
      <c r="AT189" s="199" t="s">
        <v>218</v>
      </c>
      <c r="AU189" s="199" t="s">
        <v>88</v>
      </c>
      <c r="AV189" s="13" t="s">
        <v>88</v>
      </c>
      <c r="AW189" s="13" t="s">
        <v>35</v>
      </c>
      <c r="AX189" s="13" t="s">
        <v>79</v>
      </c>
      <c r="AY189" s="199" t="s">
        <v>205</v>
      </c>
    </row>
    <row r="190" s="13" customFormat="1">
      <c r="A190" s="13"/>
      <c r="B190" s="198"/>
      <c r="C190" s="13"/>
      <c r="D190" s="192" t="s">
        <v>218</v>
      </c>
      <c r="E190" s="199" t="s">
        <v>1</v>
      </c>
      <c r="F190" s="200" t="s">
        <v>1727</v>
      </c>
      <c r="G190" s="13"/>
      <c r="H190" s="201">
        <v>376</v>
      </c>
      <c r="I190" s="202"/>
      <c r="J190" s="13"/>
      <c r="K190" s="13"/>
      <c r="L190" s="198"/>
      <c r="M190" s="203"/>
      <c r="N190" s="204"/>
      <c r="O190" s="204"/>
      <c r="P190" s="204"/>
      <c r="Q190" s="204"/>
      <c r="R190" s="204"/>
      <c r="S190" s="204"/>
      <c r="T190" s="205"/>
      <c r="U190" s="13"/>
      <c r="V190" s="13"/>
      <c r="W190" s="13"/>
      <c r="X190" s="13"/>
      <c r="Y190" s="13"/>
      <c r="Z190" s="13"/>
      <c r="AA190" s="13"/>
      <c r="AB190" s="13"/>
      <c r="AC190" s="13"/>
      <c r="AD190" s="13"/>
      <c r="AE190" s="13"/>
      <c r="AT190" s="199" t="s">
        <v>218</v>
      </c>
      <c r="AU190" s="199" t="s">
        <v>88</v>
      </c>
      <c r="AV190" s="13" t="s">
        <v>88</v>
      </c>
      <c r="AW190" s="13" t="s">
        <v>35</v>
      </c>
      <c r="AX190" s="13" t="s">
        <v>79</v>
      </c>
      <c r="AY190" s="199" t="s">
        <v>205</v>
      </c>
    </row>
    <row r="191" s="14" customFormat="1">
      <c r="A191" s="14"/>
      <c r="B191" s="206"/>
      <c r="C191" s="14"/>
      <c r="D191" s="192" t="s">
        <v>218</v>
      </c>
      <c r="E191" s="207" t="s">
        <v>1</v>
      </c>
      <c r="F191" s="208" t="s">
        <v>220</v>
      </c>
      <c r="G191" s="14"/>
      <c r="H191" s="209">
        <v>501</v>
      </c>
      <c r="I191" s="210"/>
      <c r="J191" s="14"/>
      <c r="K191" s="14"/>
      <c r="L191" s="206"/>
      <c r="M191" s="211"/>
      <c r="N191" s="212"/>
      <c r="O191" s="212"/>
      <c r="P191" s="212"/>
      <c r="Q191" s="212"/>
      <c r="R191" s="212"/>
      <c r="S191" s="212"/>
      <c r="T191" s="213"/>
      <c r="U191" s="14"/>
      <c r="V191" s="14"/>
      <c r="W191" s="14"/>
      <c r="X191" s="14"/>
      <c r="Y191" s="14"/>
      <c r="Z191" s="14"/>
      <c r="AA191" s="14"/>
      <c r="AB191" s="14"/>
      <c r="AC191" s="14"/>
      <c r="AD191" s="14"/>
      <c r="AE191" s="14"/>
      <c r="AT191" s="207" t="s">
        <v>218</v>
      </c>
      <c r="AU191" s="207" t="s">
        <v>88</v>
      </c>
      <c r="AV191" s="14" t="s">
        <v>212</v>
      </c>
      <c r="AW191" s="14" t="s">
        <v>35</v>
      </c>
      <c r="AX191" s="14" t="s">
        <v>86</v>
      </c>
      <c r="AY191" s="207" t="s">
        <v>205</v>
      </c>
    </row>
    <row r="192" s="2" customFormat="1" ht="24.15" customHeight="1">
      <c r="A192" s="38"/>
      <c r="B192" s="179"/>
      <c r="C192" s="180" t="s">
        <v>300</v>
      </c>
      <c r="D192" s="180" t="s">
        <v>207</v>
      </c>
      <c r="E192" s="181" t="s">
        <v>287</v>
      </c>
      <c r="F192" s="182" t="s">
        <v>288</v>
      </c>
      <c r="G192" s="183" t="s">
        <v>210</v>
      </c>
      <c r="H192" s="184">
        <v>3361</v>
      </c>
      <c r="I192" s="185"/>
      <c r="J192" s="184">
        <f>ROUND(I192*H192,2)</f>
        <v>0</v>
      </c>
      <c r="K192" s="182" t="s">
        <v>234</v>
      </c>
      <c r="L192" s="39"/>
      <c r="M192" s="186" t="s">
        <v>1</v>
      </c>
      <c r="N192" s="187" t="s">
        <v>44</v>
      </c>
      <c r="O192" s="77"/>
      <c r="P192" s="188">
        <f>O192*H192</f>
        <v>0</v>
      </c>
      <c r="Q192" s="188">
        <v>0</v>
      </c>
      <c r="R192" s="188">
        <f>Q192*H192</f>
        <v>0</v>
      </c>
      <c r="S192" s="188">
        <v>0</v>
      </c>
      <c r="T192" s="189">
        <f>S192*H192</f>
        <v>0</v>
      </c>
      <c r="U192" s="38"/>
      <c r="V192" s="38"/>
      <c r="W192" s="38"/>
      <c r="X192" s="38"/>
      <c r="Y192" s="38"/>
      <c r="Z192" s="38"/>
      <c r="AA192" s="38"/>
      <c r="AB192" s="38"/>
      <c r="AC192" s="38"/>
      <c r="AD192" s="38"/>
      <c r="AE192" s="38"/>
      <c r="AR192" s="190" t="s">
        <v>212</v>
      </c>
      <c r="AT192" s="190" t="s">
        <v>207</v>
      </c>
      <c r="AU192" s="190" t="s">
        <v>88</v>
      </c>
      <c r="AY192" s="19" t="s">
        <v>205</v>
      </c>
      <c r="BE192" s="191">
        <f>IF(N192="základní",J192,0)</f>
        <v>0</v>
      </c>
      <c r="BF192" s="191">
        <f>IF(N192="snížená",J192,0)</f>
        <v>0</v>
      </c>
      <c r="BG192" s="191">
        <f>IF(N192="zákl. přenesená",J192,0)</f>
        <v>0</v>
      </c>
      <c r="BH192" s="191">
        <f>IF(N192="sníž. přenesená",J192,0)</f>
        <v>0</v>
      </c>
      <c r="BI192" s="191">
        <f>IF(N192="nulová",J192,0)</f>
        <v>0</v>
      </c>
      <c r="BJ192" s="19" t="s">
        <v>86</v>
      </c>
      <c r="BK192" s="191">
        <f>ROUND(I192*H192,2)</f>
        <v>0</v>
      </c>
      <c r="BL192" s="19" t="s">
        <v>212</v>
      </c>
      <c r="BM192" s="190" t="s">
        <v>1728</v>
      </c>
    </row>
    <row r="193" s="2" customFormat="1">
      <c r="A193" s="38"/>
      <c r="B193" s="39"/>
      <c r="C193" s="38"/>
      <c r="D193" s="192" t="s">
        <v>214</v>
      </c>
      <c r="E193" s="38"/>
      <c r="F193" s="193" t="s">
        <v>290</v>
      </c>
      <c r="G193" s="38"/>
      <c r="H193" s="38"/>
      <c r="I193" s="194"/>
      <c r="J193" s="38"/>
      <c r="K193" s="38"/>
      <c r="L193" s="39"/>
      <c r="M193" s="195"/>
      <c r="N193" s="196"/>
      <c r="O193" s="77"/>
      <c r="P193" s="77"/>
      <c r="Q193" s="77"/>
      <c r="R193" s="77"/>
      <c r="S193" s="77"/>
      <c r="T193" s="78"/>
      <c r="U193" s="38"/>
      <c r="V193" s="38"/>
      <c r="W193" s="38"/>
      <c r="X193" s="38"/>
      <c r="Y193" s="38"/>
      <c r="Z193" s="38"/>
      <c r="AA193" s="38"/>
      <c r="AB193" s="38"/>
      <c r="AC193" s="38"/>
      <c r="AD193" s="38"/>
      <c r="AE193" s="38"/>
      <c r="AT193" s="19" t="s">
        <v>214</v>
      </c>
      <c r="AU193" s="19" t="s">
        <v>88</v>
      </c>
    </row>
    <row r="194" s="2" customFormat="1">
      <c r="A194" s="38"/>
      <c r="B194" s="39"/>
      <c r="C194" s="38"/>
      <c r="D194" s="192" t="s">
        <v>237</v>
      </c>
      <c r="E194" s="38"/>
      <c r="F194" s="197" t="s">
        <v>291</v>
      </c>
      <c r="G194" s="38"/>
      <c r="H194" s="38"/>
      <c r="I194" s="194"/>
      <c r="J194" s="38"/>
      <c r="K194" s="38"/>
      <c r="L194" s="39"/>
      <c r="M194" s="195"/>
      <c r="N194" s="196"/>
      <c r="O194" s="77"/>
      <c r="P194" s="77"/>
      <c r="Q194" s="77"/>
      <c r="R194" s="77"/>
      <c r="S194" s="77"/>
      <c r="T194" s="78"/>
      <c r="U194" s="38"/>
      <c r="V194" s="38"/>
      <c r="W194" s="38"/>
      <c r="X194" s="38"/>
      <c r="Y194" s="38"/>
      <c r="Z194" s="38"/>
      <c r="AA194" s="38"/>
      <c r="AB194" s="38"/>
      <c r="AC194" s="38"/>
      <c r="AD194" s="38"/>
      <c r="AE194" s="38"/>
      <c r="AT194" s="19" t="s">
        <v>237</v>
      </c>
      <c r="AU194" s="19" t="s">
        <v>88</v>
      </c>
    </row>
    <row r="195" s="15" customFormat="1">
      <c r="A195" s="15"/>
      <c r="B195" s="223"/>
      <c r="C195" s="15"/>
      <c r="D195" s="192" t="s">
        <v>218</v>
      </c>
      <c r="E195" s="224" t="s">
        <v>1</v>
      </c>
      <c r="F195" s="225" t="s">
        <v>1725</v>
      </c>
      <c r="G195" s="15"/>
      <c r="H195" s="224" t="s">
        <v>1</v>
      </c>
      <c r="I195" s="226"/>
      <c r="J195" s="15"/>
      <c r="K195" s="15"/>
      <c r="L195" s="223"/>
      <c r="M195" s="227"/>
      <c r="N195" s="228"/>
      <c r="O195" s="228"/>
      <c r="P195" s="228"/>
      <c r="Q195" s="228"/>
      <c r="R195" s="228"/>
      <c r="S195" s="228"/>
      <c r="T195" s="229"/>
      <c r="U195" s="15"/>
      <c r="V195" s="15"/>
      <c r="W195" s="15"/>
      <c r="X195" s="15"/>
      <c r="Y195" s="15"/>
      <c r="Z195" s="15"/>
      <c r="AA195" s="15"/>
      <c r="AB195" s="15"/>
      <c r="AC195" s="15"/>
      <c r="AD195" s="15"/>
      <c r="AE195" s="15"/>
      <c r="AT195" s="224" t="s">
        <v>218</v>
      </c>
      <c r="AU195" s="224" t="s">
        <v>88</v>
      </c>
      <c r="AV195" s="15" t="s">
        <v>86</v>
      </c>
      <c r="AW195" s="15" t="s">
        <v>35</v>
      </c>
      <c r="AX195" s="15" t="s">
        <v>79</v>
      </c>
      <c r="AY195" s="224" t="s">
        <v>205</v>
      </c>
    </row>
    <row r="196" s="13" customFormat="1">
      <c r="A196" s="13"/>
      <c r="B196" s="198"/>
      <c r="C196" s="13"/>
      <c r="D196" s="192" t="s">
        <v>218</v>
      </c>
      <c r="E196" s="199" t="s">
        <v>1</v>
      </c>
      <c r="F196" s="200" t="s">
        <v>1726</v>
      </c>
      <c r="G196" s="13"/>
      <c r="H196" s="201">
        <v>125</v>
      </c>
      <c r="I196" s="202"/>
      <c r="J196" s="13"/>
      <c r="K196" s="13"/>
      <c r="L196" s="198"/>
      <c r="M196" s="203"/>
      <c r="N196" s="204"/>
      <c r="O196" s="204"/>
      <c r="P196" s="204"/>
      <c r="Q196" s="204"/>
      <c r="R196" s="204"/>
      <c r="S196" s="204"/>
      <c r="T196" s="205"/>
      <c r="U196" s="13"/>
      <c r="V196" s="13"/>
      <c r="W196" s="13"/>
      <c r="X196" s="13"/>
      <c r="Y196" s="13"/>
      <c r="Z196" s="13"/>
      <c r="AA196" s="13"/>
      <c r="AB196" s="13"/>
      <c r="AC196" s="13"/>
      <c r="AD196" s="13"/>
      <c r="AE196" s="13"/>
      <c r="AT196" s="199" t="s">
        <v>218</v>
      </c>
      <c r="AU196" s="199" t="s">
        <v>88</v>
      </c>
      <c r="AV196" s="13" t="s">
        <v>88</v>
      </c>
      <c r="AW196" s="13" t="s">
        <v>35</v>
      </c>
      <c r="AX196" s="13" t="s">
        <v>79</v>
      </c>
      <c r="AY196" s="199" t="s">
        <v>205</v>
      </c>
    </row>
    <row r="197" s="13" customFormat="1">
      <c r="A197" s="13"/>
      <c r="B197" s="198"/>
      <c r="C197" s="13"/>
      <c r="D197" s="192" t="s">
        <v>218</v>
      </c>
      <c r="E197" s="199" t="s">
        <v>1</v>
      </c>
      <c r="F197" s="200" t="s">
        <v>1727</v>
      </c>
      <c r="G197" s="13"/>
      <c r="H197" s="201">
        <v>376</v>
      </c>
      <c r="I197" s="202"/>
      <c r="J197" s="13"/>
      <c r="K197" s="13"/>
      <c r="L197" s="198"/>
      <c r="M197" s="203"/>
      <c r="N197" s="204"/>
      <c r="O197" s="204"/>
      <c r="P197" s="204"/>
      <c r="Q197" s="204"/>
      <c r="R197" s="204"/>
      <c r="S197" s="204"/>
      <c r="T197" s="205"/>
      <c r="U197" s="13"/>
      <c r="V197" s="13"/>
      <c r="W197" s="13"/>
      <c r="X197" s="13"/>
      <c r="Y197" s="13"/>
      <c r="Z197" s="13"/>
      <c r="AA197" s="13"/>
      <c r="AB197" s="13"/>
      <c r="AC197" s="13"/>
      <c r="AD197" s="13"/>
      <c r="AE197" s="13"/>
      <c r="AT197" s="199" t="s">
        <v>218</v>
      </c>
      <c r="AU197" s="199" t="s">
        <v>88</v>
      </c>
      <c r="AV197" s="13" t="s">
        <v>88</v>
      </c>
      <c r="AW197" s="13" t="s">
        <v>35</v>
      </c>
      <c r="AX197" s="13" t="s">
        <v>79</v>
      </c>
      <c r="AY197" s="199" t="s">
        <v>205</v>
      </c>
    </row>
    <row r="198" s="16" customFormat="1">
      <c r="A198" s="16"/>
      <c r="B198" s="230"/>
      <c r="C198" s="16"/>
      <c r="D198" s="192" t="s">
        <v>218</v>
      </c>
      <c r="E198" s="231" t="s">
        <v>1</v>
      </c>
      <c r="F198" s="232" t="s">
        <v>270</v>
      </c>
      <c r="G198" s="16"/>
      <c r="H198" s="233">
        <v>501</v>
      </c>
      <c r="I198" s="234"/>
      <c r="J198" s="16"/>
      <c r="K198" s="16"/>
      <c r="L198" s="230"/>
      <c r="M198" s="235"/>
      <c r="N198" s="236"/>
      <c r="O198" s="236"/>
      <c r="P198" s="236"/>
      <c r="Q198" s="236"/>
      <c r="R198" s="236"/>
      <c r="S198" s="236"/>
      <c r="T198" s="237"/>
      <c r="U198" s="16"/>
      <c r="V198" s="16"/>
      <c r="W198" s="16"/>
      <c r="X198" s="16"/>
      <c r="Y198" s="16"/>
      <c r="Z198" s="16"/>
      <c r="AA198" s="16"/>
      <c r="AB198" s="16"/>
      <c r="AC198" s="16"/>
      <c r="AD198" s="16"/>
      <c r="AE198" s="16"/>
      <c r="AT198" s="231" t="s">
        <v>218</v>
      </c>
      <c r="AU198" s="231" t="s">
        <v>88</v>
      </c>
      <c r="AV198" s="16" t="s">
        <v>230</v>
      </c>
      <c r="AW198" s="16" t="s">
        <v>35</v>
      </c>
      <c r="AX198" s="16" t="s">
        <v>79</v>
      </c>
      <c r="AY198" s="231" t="s">
        <v>205</v>
      </c>
    </row>
    <row r="199" s="15" customFormat="1">
      <c r="A199" s="15"/>
      <c r="B199" s="223"/>
      <c r="C199" s="15"/>
      <c r="D199" s="192" t="s">
        <v>218</v>
      </c>
      <c r="E199" s="224" t="s">
        <v>1</v>
      </c>
      <c r="F199" s="225" t="s">
        <v>1729</v>
      </c>
      <c r="G199" s="15"/>
      <c r="H199" s="224" t="s">
        <v>1</v>
      </c>
      <c r="I199" s="226"/>
      <c r="J199" s="15"/>
      <c r="K199" s="15"/>
      <c r="L199" s="223"/>
      <c r="M199" s="227"/>
      <c r="N199" s="228"/>
      <c r="O199" s="228"/>
      <c r="P199" s="228"/>
      <c r="Q199" s="228"/>
      <c r="R199" s="228"/>
      <c r="S199" s="228"/>
      <c r="T199" s="229"/>
      <c r="U199" s="15"/>
      <c r="V199" s="15"/>
      <c r="W199" s="15"/>
      <c r="X199" s="15"/>
      <c r="Y199" s="15"/>
      <c r="Z199" s="15"/>
      <c r="AA199" s="15"/>
      <c r="AB199" s="15"/>
      <c r="AC199" s="15"/>
      <c r="AD199" s="15"/>
      <c r="AE199" s="15"/>
      <c r="AT199" s="224" t="s">
        <v>218</v>
      </c>
      <c r="AU199" s="224" t="s">
        <v>88</v>
      </c>
      <c r="AV199" s="15" t="s">
        <v>86</v>
      </c>
      <c r="AW199" s="15" t="s">
        <v>35</v>
      </c>
      <c r="AX199" s="15" t="s">
        <v>79</v>
      </c>
      <c r="AY199" s="224" t="s">
        <v>205</v>
      </c>
    </row>
    <row r="200" s="13" customFormat="1">
      <c r="A200" s="13"/>
      <c r="B200" s="198"/>
      <c r="C200" s="13"/>
      <c r="D200" s="192" t="s">
        <v>218</v>
      </c>
      <c r="E200" s="199" t="s">
        <v>1</v>
      </c>
      <c r="F200" s="200" t="s">
        <v>1730</v>
      </c>
      <c r="G200" s="13"/>
      <c r="H200" s="201">
        <v>2860</v>
      </c>
      <c r="I200" s="202"/>
      <c r="J200" s="13"/>
      <c r="K200" s="13"/>
      <c r="L200" s="198"/>
      <c r="M200" s="203"/>
      <c r="N200" s="204"/>
      <c r="O200" s="204"/>
      <c r="P200" s="204"/>
      <c r="Q200" s="204"/>
      <c r="R200" s="204"/>
      <c r="S200" s="204"/>
      <c r="T200" s="205"/>
      <c r="U200" s="13"/>
      <c r="V200" s="13"/>
      <c r="W200" s="13"/>
      <c r="X200" s="13"/>
      <c r="Y200" s="13"/>
      <c r="Z200" s="13"/>
      <c r="AA200" s="13"/>
      <c r="AB200" s="13"/>
      <c r="AC200" s="13"/>
      <c r="AD200" s="13"/>
      <c r="AE200" s="13"/>
      <c r="AT200" s="199" t="s">
        <v>218</v>
      </c>
      <c r="AU200" s="199" t="s">
        <v>88</v>
      </c>
      <c r="AV200" s="13" t="s">
        <v>88</v>
      </c>
      <c r="AW200" s="13" t="s">
        <v>35</v>
      </c>
      <c r="AX200" s="13" t="s">
        <v>79</v>
      </c>
      <c r="AY200" s="199" t="s">
        <v>205</v>
      </c>
    </row>
    <row r="201" s="16" customFormat="1">
      <c r="A201" s="16"/>
      <c r="B201" s="230"/>
      <c r="C201" s="16"/>
      <c r="D201" s="192" t="s">
        <v>218</v>
      </c>
      <c r="E201" s="231" t="s">
        <v>1</v>
      </c>
      <c r="F201" s="232" t="s">
        <v>270</v>
      </c>
      <c r="G201" s="16"/>
      <c r="H201" s="233">
        <v>2860</v>
      </c>
      <c r="I201" s="234"/>
      <c r="J201" s="16"/>
      <c r="K201" s="16"/>
      <c r="L201" s="230"/>
      <c r="M201" s="235"/>
      <c r="N201" s="236"/>
      <c r="O201" s="236"/>
      <c r="P201" s="236"/>
      <c r="Q201" s="236"/>
      <c r="R201" s="236"/>
      <c r="S201" s="236"/>
      <c r="T201" s="237"/>
      <c r="U201" s="16"/>
      <c r="V201" s="16"/>
      <c r="W201" s="16"/>
      <c r="X201" s="16"/>
      <c r="Y201" s="16"/>
      <c r="Z201" s="16"/>
      <c r="AA201" s="16"/>
      <c r="AB201" s="16"/>
      <c r="AC201" s="16"/>
      <c r="AD201" s="16"/>
      <c r="AE201" s="16"/>
      <c r="AT201" s="231" t="s">
        <v>218</v>
      </c>
      <c r="AU201" s="231" t="s">
        <v>88</v>
      </c>
      <c r="AV201" s="16" t="s">
        <v>230</v>
      </c>
      <c r="AW201" s="16" t="s">
        <v>35</v>
      </c>
      <c r="AX201" s="16" t="s">
        <v>79</v>
      </c>
      <c r="AY201" s="231" t="s">
        <v>205</v>
      </c>
    </row>
    <row r="202" s="14" customFormat="1">
      <c r="A202" s="14"/>
      <c r="B202" s="206"/>
      <c r="C202" s="14"/>
      <c r="D202" s="192" t="s">
        <v>218</v>
      </c>
      <c r="E202" s="207" t="s">
        <v>1</v>
      </c>
      <c r="F202" s="208" t="s">
        <v>220</v>
      </c>
      <c r="G202" s="14"/>
      <c r="H202" s="209">
        <v>3361</v>
      </c>
      <c r="I202" s="210"/>
      <c r="J202" s="14"/>
      <c r="K202" s="14"/>
      <c r="L202" s="206"/>
      <c r="M202" s="211"/>
      <c r="N202" s="212"/>
      <c r="O202" s="212"/>
      <c r="P202" s="212"/>
      <c r="Q202" s="212"/>
      <c r="R202" s="212"/>
      <c r="S202" s="212"/>
      <c r="T202" s="213"/>
      <c r="U202" s="14"/>
      <c r="V202" s="14"/>
      <c r="W202" s="14"/>
      <c r="X202" s="14"/>
      <c r="Y202" s="14"/>
      <c r="Z202" s="14"/>
      <c r="AA202" s="14"/>
      <c r="AB202" s="14"/>
      <c r="AC202" s="14"/>
      <c r="AD202" s="14"/>
      <c r="AE202" s="14"/>
      <c r="AT202" s="207" t="s">
        <v>218</v>
      </c>
      <c r="AU202" s="207" t="s">
        <v>88</v>
      </c>
      <c r="AV202" s="14" t="s">
        <v>212</v>
      </c>
      <c r="AW202" s="14" t="s">
        <v>35</v>
      </c>
      <c r="AX202" s="14" t="s">
        <v>86</v>
      </c>
      <c r="AY202" s="207" t="s">
        <v>205</v>
      </c>
    </row>
    <row r="203" s="2" customFormat="1" ht="16.5" customHeight="1">
      <c r="A203" s="38"/>
      <c r="B203" s="179"/>
      <c r="C203" s="214" t="s">
        <v>306</v>
      </c>
      <c r="D203" s="214" t="s">
        <v>221</v>
      </c>
      <c r="E203" s="215" t="s">
        <v>295</v>
      </c>
      <c r="F203" s="216" t="s">
        <v>296</v>
      </c>
      <c r="G203" s="217" t="s">
        <v>297</v>
      </c>
      <c r="H203" s="218">
        <v>50.420000000000002</v>
      </c>
      <c r="I203" s="219"/>
      <c r="J203" s="218">
        <f>ROUND(I203*H203,2)</f>
        <v>0</v>
      </c>
      <c r="K203" s="216" t="s">
        <v>234</v>
      </c>
      <c r="L203" s="220"/>
      <c r="M203" s="221" t="s">
        <v>1</v>
      </c>
      <c r="N203" s="222" t="s">
        <v>44</v>
      </c>
      <c r="O203" s="77"/>
      <c r="P203" s="188">
        <f>O203*H203</f>
        <v>0</v>
      </c>
      <c r="Q203" s="188">
        <v>0.001</v>
      </c>
      <c r="R203" s="188">
        <f>Q203*H203</f>
        <v>0.05042</v>
      </c>
      <c r="S203" s="188">
        <v>0</v>
      </c>
      <c r="T203" s="189">
        <f>S203*H203</f>
        <v>0</v>
      </c>
      <c r="U203" s="38"/>
      <c r="V203" s="38"/>
      <c r="W203" s="38"/>
      <c r="X203" s="38"/>
      <c r="Y203" s="38"/>
      <c r="Z203" s="38"/>
      <c r="AA203" s="38"/>
      <c r="AB203" s="38"/>
      <c r="AC203" s="38"/>
      <c r="AD203" s="38"/>
      <c r="AE203" s="38"/>
      <c r="AR203" s="190" t="s">
        <v>225</v>
      </c>
      <c r="AT203" s="190" t="s">
        <v>221</v>
      </c>
      <c r="AU203" s="190" t="s">
        <v>88</v>
      </c>
      <c r="AY203" s="19" t="s">
        <v>205</v>
      </c>
      <c r="BE203" s="191">
        <f>IF(N203="základní",J203,0)</f>
        <v>0</v>
      </c>
      <c r="BF203" s="191">
        <f>IF(N203="snížená",J203,0)</f>
        <v>0</v>
      </c>
      <c r="BG203" s="191">
        <f>IF(N203="zákl. přenesená",J203,0)</f>
        <v>0</v>
      </c>
      <c r="BH203" s="191">
        <f>IF(N203="sníž. přenesená",J203,0)</f>
        <v>0</v>
      </c>
      <c r="BI203" s="191">
        <f>IF(N203="nulová",J203,0)</f>
        <v>0</v>
      </c>
      <c r="BJ203" s="19" t="s">
        <v>86</v>
      </c>
      <c r="BK203" s="191">
        <f>ROUND(I203*H203,2)</f>
        <v>0</v>
      </c>
      <c r="BL203" s="19" t="s">
        <v>212</v>
      </c>
      <c r="BM203" s="190" t="s">
        <v>1731</v>
      </c>
    </row>
    <row r="204" s="2" customFormat="1">
      <c r="A204" s="38"/>
      <c r="B204" s="39"/>
      <c r="C204" s="38"/>
      <c r="D204" s="192" t="s">
        <v>214</v>
      </c>
      <c r="E204" s="38"/>
      <c r="F204" s="193" t="s">
        <v>296</v>
      </c>
      <c r="G204" s="38"/>
      <c r="H204" s="38"/>
      <c r="I204" s="194"/>
      <c r="J204" s="38"/>
      <c r="K204" s="38"/>
      <c r="L204" s="39"/>
      <c r="M204" s="195"/>
      <c r="N204" s="196"/>
      <c r="O204" s="77"/>
      <c r="P204" s="77"/>
      <c r="Q204" s="77"/>
      <c r="R204" s="77"/>
      <c r="S204" s="77"/>
      <c r="T204" s="78"/>
      <c r="U204" s="38"/>
      <c r="V204" s="38"/>
      <c r="W204" s="38"/>
      <c r="X204" s="38"/>
      <c r="Y204" s="38"/>
      <c r="Z204" s="38"/>
      <c r="AA204" s="38"/>
      <c r="AB204" s="38"/>
      <c r="AC204" s="38"/>
      <c r="AD204" s="38"/>
      <c r="AE204" s="38"/>
      <c r="AT204" s="19" t="s">
        <v>214</v>
      </c>
      <c r="AU204" s="19" t="s">
        <v>88</v>
      </c>
    </row>
    <row r="205" s="13" customFormat="1">
      <c r="A205" s="13"/>
      <c r="B205" s="198"/>
      <c r="C205" s="13"/>
      <c r="D205" s="192" t="s">
        <v>218</v>
      </c>
      <c r="E205" s="13"/>
      <c r="F205" s="200" t="s">
        <v>1732</v>
      </c>
      <c r="G205" s="13"/>
      <c r="H205" s="201">
        <v>50.420000000000002</v>
      </c>
      <c r="I205" s="202"/>
      <c r="J205" s="13"/>
      <c r="K205" s="13"/>
      <c r="L205" s="198"/>
      <c r="M205" s="203"/>
      <c r="N205" s="204"/>
      <c r="O205" s="204"/>
      <c r="P205" s="204"/>
      <c r="Q205" s="204"/>
      <c r="R205" s="204"/>
      <c r="S205" s="204"/>
      <c r="T205" s="205"/>
      <c r="U205" s="13"/>
      <c r="V205" s="13"/>
      <c r="W205" s="13"/>
      <c r="X205" s="13"/>
      <c r="Y205" s="13"/>
      <c r="Z205" s="13"/>
      <c r="AA205" s="13"/>
      <c r="AB205" s="13"/>
      <c r="AC205" s="13"/>
      <c r="AD205" s="13"/>
      <c r="AE205" s="13"/>
      <c r="AT205" s="199" t="s">
        <v>218</v>
      </c>
      <c r="AU205" s="199" t="s">
        <v>88</v>
      </c>
      <c r="AV205" s="13" t="s">
        <v>88</v>
      </c>
      <c r="AW205" s="13" t="s">
        <v>3</v>
      </c>
      <c r="AX205" s="13" t="s">
        <v>86</v>
      </c>
      <c r="AY205" s="199" t="s">
        <v>205</v>
      </c>
    </row>
    <row r="206" s="2" customFormat="1" ht="21.75" customHeight="1">
      <c r="A206" s="38"/>
      <c r="B206" s="179"/>
      <c r="C206" s="180" t="s">
        <v>309</v>
      </c>
      <c r="D206" s="180" t="s">
        <v>207</v>
      </c>
      <c r="E206" s="181" t="s">
        <v>310</v>
      </c>
      <c r="F206" s="182" t="s">
        <v>311</v>
      </c>
      <c r="G206" s="183" t="s">
        <v>210</v>
      </c>
      <c r="H206" s="184">
        <v>3681</v>
      </c>
      <c r="I206" s="185"/>
      <c r="J206" s="184">
        <f>ROUND(I206*H206,2)</f>
        <v>0</v>
      </c>
      <c r="K206" s="182" t="s">
        <v>234</v>
      </c>
      <c r="L206" s="39"/>
      <c r="M206" s="186" t="s">
        <v>1</v>
      </c>
      <c r="N206" s="187" t="s">
        <v>44</v>
      </c>
      <c r="O206" s="77"/>
      <c r="P206" s="188">
        <f>O206*H206</f>
        <v>0</v>
      </c>
      <c r="Q206" s="188">
        <v>0</v>
      </c>
      <c r="R206" s="188">
        <f>Q206*H206</f>
        <v>0</v>
      </c>
      <c r="S206" s="188">
        <v>0</v>
      </c>
      <c r="T206" s="189">
        <f>S206*H206</f>
        <v>0</v>
      </c>
      <c r="U206" s="38"/>
      <c r="V206" s="38"/>
      <c r="W206" s="38"/>
      <c r="X206" s="38"/>
      <c r="Y206" s="38"/>
      <c r="Z206" s="38"/>
      <c r="AA206" s="38"/>
      <c r="AB206" s="38"/>
      <c r="AC206" s="38"/>
      <c r="AD206" s="38"/>
      <c r="AE206" s="38"/>
      <c r="AR206" s="190" t="s">
        <v>212</v>
      </c>
      <c r="AT206" s="190" t="s">
        <v>207</v>
      </c>
      <c r="AU206" s="190" t="s">
        <v>88</v>
      </c>
      <c r="AY206" s="19" t="s">
        <v>205</v>
      </c>
      <c r="BE206" s="191">
        <f>IF(N206="základní",J206,0)</f>
        <v>0</v>
      </c>
      <c r="BF206" s="191">
        <f>IF(N206="snížená",J206,0)</f>
        <v>0</v>
      </c>
      <c r="BG206" s="191">
        <f>IF(N206="zákl. přenesená",J206,0)</f>
        <v>0</v>
      </c>
      <c r="BH206" s="191">
        <f>IF(N206="sníž. přenesená",J206,0)</f>
        <v>0</v>
      </c>
      <c r="BI206" s="191">
        <f>IF(N206="nulová",J206,0)</f>
        <v>0</v>
      </c>
      <c r="BJ206" s="19" t="s">
        <v>86</v>
      </c>
      <c r="BK206" s="191">
        <f>ROUND(I206*H206,2)</f>
        <v>0</v>
      </c>
      <c r="BL206" s="19" t="s">
        <v>212</v>
      </c>
      <c r="BM206" s="190" t="s">
        <v>1733</v>
      </c>
    </row>
    <row r="207" s="2" customFormat="1">
      <c r="A207" s="38"/>
      <c r="B207" s="39"/>
      <c r="C207" s="38"/>
      <c r="D207" s="192" t="s">
        <v>214</v>
      </c>
      <c r="E207" s="38"/>
      <c r="F207" s="193" t="s">
        <v>313</v>
      </c>
      <c r="G207" s="38"/>
      <c r="H207" s="38"/>
      <c r="I207" s="194"/>
      <c r="J207" s="38"/>
      <c r="K207" s="38"/>
      <c r="L207" s="39"/>
      <c r="M207" s="195"/>
      <c r="N207" s="196"/>
      <c r="O207" s="77"/>
      <c r="P207" s="77"/>
      <c r="Q207" s="77"/>
      <c r="R207" s="77"/>
      <c r="S207" s="77"/>
      <c r="T207" s="78"/>
      <c r="U207" s="38"/>
      <c r="V207" s="38"/>
      <c r="W207" s="38"/>
      <c r="X207" s="38"/>
      <c r="Y207" s="38"/>
      <c r="Z207" s="38"/>
      <c r="AA207" s="38"/>
      <c r="AB207" s="38"/>
      <c r="AC207" s="38"/>
      <c r="AD207" s="38"/>
      <c r="AE207" s="38"/>
      <c r="AT207" s="19" t="s">
        <v>214</v>
      </c>
      <c r="AU207" s="19" t="s">
        <v>88</v>
      </c>
    </row>
    <row r="208" s="2" customFormat="1">
      <c r="A208" s="38"/>
      <c r="B208" s="39"/>
      <c r="C208" s="38"/>
      <c r="D208" s="192" t="s">
        <v>237</v>
      </c>
      <c r="E208" s="38"/>
      <c r="F208" s="197" t="s">
        <v>314</v>
      </c>
      <c r="G208" s="38"/>
      <c r="H208" s="38"/>
      <c r="I208" s="194"/>
      <c r="J208" s="38"/>
      <c r="K208" s="38"/>
      <c r="L208" s="39"/>
      <c r="M208" s="195"/>
      <c r="N208" s="196"/>
      <c r="O208" s="77"/>
      <c r="P208" s="77"/>
      <c r="Q208" s="77"/>
      <c r="R208" s="77"/>
      <c r="S208" s="77"/>
      <c r="T208" s="78"/>
      <c r="U208" s="38"/>
      <c r="V208" s="38"/>
      <c r="W208" s="38"/>
      <c r="X208" s="38"/>
      <c r="Y208" s="38"/>
      <c r="Z208" s="38"/>
      <c r="AA208" s="38"/>
      <c r="AB208" s="38"/>
      <c r="AC208" s="38"/>
      <c r="AD208" s="38"/>
      <c r="AE208" s="38"/>
      <c r="AT208" s="19" t="s">
        <v>237</v>
      </c>
      <c r="AU208" s="19" t="s">
        <v>88</v>
      </c>
    </row>
    <row r="209" s="15" customFormat="1">
      <c r="A209" s="15"/>
      <c r="B209" s="223"/>
      <c r="C209" s="15"/>
      <c r="D209" s="192" t="s">
        <v>218</v>
      </c>
      <c r="E209" s="224" t="s">
        <v>1</v>
      </c>
      <c r="F209" s="225" t="s">
        <v>1734</v>
      </c>
      <c r="G209" s="15"/>
      <c r="H209" s="224" t="s">
        <v>1</v>
      </c>
      <c r="I209" s="226"/>
      <c r="J209" s="15"/>
      <c r="K209" s="15"/>
      <c r="L209" s="223"/>
      <c r="M209" s="227"/>
      <c r="N209" s="228"/>
      <c r="O209" s="228"/>
      <c r="P209" s="228"/>
      <c r="Q209" s="228"/>
      <c r="R209" s="228"/>
      <c r="S209" s="228"/>
      <c r="T209" s="229"/>
      <c r="U209" s="15"/>
      <c r="V209" s="15"/>
      <c r="W209" s="15"/>
      <c r="X209" s="15"/>
      <c r="Y209" s="15"/>
      <c r="Z209" s="15"/>
      <c r="AA209" s="15"/>
      <c r="AB209" s="15"/>
      <c r="AC209" s="15"/>
      <c r="AD209" s="15"/>
      <c r="AE209" s="15"/>
      <c r="AT209" s="224" t="s">
        <v>218</v>
      </c>
      <c r="AU209" s="224" t="s">
        <v>88</v>
      </c>
      <c r="AV209" s="15" t="s">
        <v>86</v>
      </c>
      <c r="AW209" s="15" t="s">
        <v>35</v>
      </c>
      <c r="AX209" s="15" t="s">
        <v>79</v>
      </c>
      <c r="AY209" s="224" t="s">
        <v>205</v>
      </c>
    </row>
    <row r="210" s="13" customFormat="1">
      <c r="A210" s="13"/>
      <c r="B210" s="198"/>
      <c r="C210" s="13"/>
      <c r="D210" s="192" t="s">
        <v>218</v>
      </c>
      <c r="E210" s="199" t="s">
        <v>1</v>
      </c>
      <c r="F210" s="200" t="s">
        <v>1735</v>
      </c>
      <c r="G210" s="13"/>
      <c r="H210" s="201">
        <v>320</v>
      </c>
      <c r="I210" s="202"/>
      <c r="J210" s="13"/>
      <c r="K210" s="13"/>
      <c r="L210" s="198"/>
      <c r="M210" s="203"/>
      <c r="N210" s="204"/>
      <c r="O210" s="204"/>
      <c r="P210" s="204"/>
      <c r="Q210" s="204"/>
      <c r="R210" s="204"/>
      <c r="S210" s="204"/>
      <c r="T210" s="205"/>
      <c r="U210" s="13"/>
      <c r="V210" s="13"/>
      <c r="W210" s="13"/>
      <c r="X210" s="13"/>
      <c r="Y210" s="13"/>
      <c r="Z210" s="13"/>
      <c r="AA210" s="13"/>
      <c r="AB210" s="13"/>
      <c r="AC210" s="13"/>
      <c r="AD210" s="13"/>
      <c r="AE210" s="13"/>
      <c r="AT210" s="199" t="s">
        <v>218</v>
      </c>
      <c r="AU210" s="199" t="s">
        <v>88</v>
      </c>
      <c r="AV210" s="13" t="s">
        <v>88</v>
      </c>
      <c r="AW210" s="13" t="s">
        <v>35</v>
      </c>
      <c r="AX210" s="13" t="s">
        <v>79</v>
      </c>
      <c r="AY210" s="199" t="s">
        <v>205</v>
      </c>
    </row>
    <row r="211" s="15" customFormat="1">
      <c r="A211" s="15"/>
      <c r="B211" s="223"/>
      <c r="C211" s="15"/>
      <c r="D211" s="192" t="s">
        <v>218</v>
      </c>
      <c r="E211" s="224" t="s">
        <v>1</v>
      </c>
      <c r="F211" s="225" t="s">
        <v>1736</v>
      </c>
      <c r="G211" s="15"/>
      <c r="H211" s="224" t="s">
        <v>1</v>
      </c>
      <c r="I211" s="226"/>
      <c r="J211" s="15"/>
      <c r="K211" s="15"/>
      <c r="L211" s="223"/>
      <c r="M211" s="227"/>
      <c r="N211" s="228"/>
      <c r="O211" s="228"/>
      <c r="P211" s="228"/>
      <c r="Q211" s="228"/>
      <c r="R211" s="228"/>
      <c r="S211" s="228"/>
      <c r="T211" s="229"/>
      <c r="U211" s="15"/>
      <c r="V211" s="15"/>
      <c r="W211" s="15"/>
      <c r="X211" s="15"/>
      <c r="Y211" s="15"/>
      <c r="Z211" s="15"/>
      <c r="AA211" s="15"/>
      <c r="AB211" s="15"/>
      <c r="AC211" s="15"/>
      <c r="AD211" s="15"/>
      <c r="AE211" s="15"/>
      <c r="AT211" s="224" t="s">
        <v>218</v>
      </c>
      <c r="AU211" s="224" t="s">
        <v>88</v>
      </c>
      <c r="AV211" s="15" t="s">
        <v>86</v>
      </c>
      <c r="AW211" s="15" t="s">
        <v>35</v>
      </c>
      <c r="AX211" s="15" t="s">
        <v>79</v>
      </c>
      <c r="AY211" s="224" t="s">
        <v>205</v>
      </c>
    </row>
    <row r="212" s="13" customFormat="1">
      <c r="A212" s="13"/>
      <c r="B212" s="198"/>
      <c r="C212" s="13"/>
      <c r="D212" s="192" t="s">
        <v>218</v>
      </c>
      <c r="E212" s="199" t="s">
        <v>1</v>
      </c>
      <c r="F212" s="200" t="s">
        <v>1726</v>
      </c>
      <c r="G212" s="13"/>
      <c r="H212" s="201">
        <v>125</v>
      </c>
      <c r="I212" s="202"/>
      <c r="J212" s="13"/>
      <c r="K212" s="13"/>
      <c r="L212" s="198"/>
      <c r="M212" s="203"/>
      <c r="N212" s="204"/>
      <c r="O212" s="204"/>
      <c r="P212" s="204"/>
      <c r="Q212" s="204"/>
      <c r="R212" s="204"/>
      <c r="S212" s="204"/>
      <c r="T212" s="205"/>
      <c r="U212" s="13"/>
      <c r="V212" s="13"/>
      <c r="W212" s="13"/>
      <c r="X212" s="13"/>
      <c r="Y212" s="13"/>
      <c r="Z212" s="13"/>
      <c r="AA212" s="13"/>
      <c r="AB212" s="13"/>
      <c r="AC212" s="13"/>
      <c r="AD212" s="13"/>
      <c r="AE212" s="13"/>
      <c r="AT212" s="199" t="s">
        <v>218</v>
      </c>
      <c r="AU212" s="199" t="s">
        <v>88</v>
      </c>
      <c r="AV212" s="13" t="s">
        <v>88</v>
      </c>
      <c r="AW212" s="13" t="s">
        <v>35</v>
      </c>
      <c r="AX212" s="13" t="s">
        <v>79</v>
      </c>
      <c r="AY212" s="199" t="s">
        <v>205</v>
      </c>
    </row>
    <row r="213" s="13" customFormat="1">
      <c r="A213" s="13"/>
      <c r="B213" s="198"/>
      <c r="C213" s="13"/>
      <c r="D213" s="192" t="s">
        <v>218</v>
      </c>
      <c r="E213" s="199" t="s">
        <v>1</v>
      </c>
      <c r="F213" s="200" t="s">
        <v>1727</v>
      </c>
      <c r="G213" s="13"/>
      <c r="H213" s="201">
        <v>376</v>
      </c>
      <c r="I213" s="202"/>
      <c r="J213" s="13"/>
      <c r="K213" s="13"/>
      <c r="L213" s="198"/>
      <c r="M213" s="203"/>
      <c r="N213" s="204"/>
      <c r="O213" s="204"/>
      <c r="P213" s="204"/>
      <c r="Q213" s="204"/>
      <c r="R213" s="204"/>
      <c r="S213" s="204"/>
      <c r="T213" s="205"/>
      <c r="U213" s="13"/>
      <c r="V213" s="13"/>
      <c r="W213" s="13"/>
      <c r="X213" s="13"/>
      <c r="Y213" s="13"/>
      <c r="Z213" s="13"/>
      <c r="AA213" s="13"/>
      <c r="AB213" s="13"/>
      <c r="AC213" s="13"/>
      <c r="AD213" s="13"/>
      <c r="AE213" s="13"/>
      <c r="AT213" s="199" t="s">
        <v>218</v>
      </c>
      <c r="AU213" s="199" t="s">
        <v>88</v>
      </c>
      <c r="AV213" s="13" t="s">
        <v>88</v>
      </c>
      <c r="AW213" s="13" t="s">
        <v>35</v>
      </c>
      <c r="AX213" s="13" t="s">
        <v>79</v>
      </c>
      <c r="AY213" s="199" t="s">
        <v>205</v>
      </c>
    </row>
    <row r="214" s="15" customFormat="1">
      <c r="A214" s="15"/>
      <c r="B214" s="223"/>
      <c r="C214" s="15"/>
      <c r="D214" s="192" t="s">
        <v>218</v>
      </c>
      <c r="E214" s="224" t="s">
        <v>1</v>
      </c>
      <c r="F214" s="225" t="s">
        <v>1737</v>
      </c>
      <c r="G214" s="15"/>
      <c r="H214" s="224" t="s">
        <v>1</v>
      </c>
      <c r="I214" s="226"/>
      <c r="J214" s="15"/>
      <c r="K214" s="15"/>
      <c r="L214" s="223"/>
      <c r="M214" s="227"/>
      <c r="N214" s="228"/>
      <c r="O214" s="228"/>
      <c r="P214" s="228"/>
      <c r="Q214" s="228"/>
      <c r="R214" s="228"/>
      <c r="S214" s="228"/>
      <c r="T214" s="229"/>
      <c r="U214" s="15"/>
      <c r="V214" s="15"/>
      <c r="W214" s="15"/>
      <c r="X214" s="15"/>
      <c r="Y214" s="15"/>
      <c r="Z214" s="15"/>
      <c r="AA214" s="15"/>
      <c r="AB214" s="15"/>
      <c r="AC214" s="15"/>
      <c r="AD214" s="15"/>
      <c r="AE214" s="15"/>
      <c r="AT214" s="224" t="s">
        <v>218</v>
      </c>
      <c r="AU214" s="224" t="s">
        <v>88</v>
      </c>
      <c r="AV214" s="15" t="s">
        <v>86</v>
      </c>
      <c r="AW214" s="15" t="s">
        <v>35</v>
      </c>
      <c r="AX214" s="15" t="s">
        <v>79</v>
      </c>
      <c r="AY214" s="224" t="s">
        <v>205</v>
      </c>
    </row>
    <row r="215" s="13" customFormat="1">
      <c r="A215" s="13"/>
      <c r="B215" s="198"/>
      <c r="C215" s="13"/>
      <c r="D215" s="192" t="s">
        <v>218</v>
      </c>
      <c r="E215" s="199" t="s">
        <v>1</v>
      </c>
      <c r="F215" s="200" t="s">
        <v>1730</v>
      </c>
      <c r="G215" s="13"/>
      <c r="H215" s="201">
        <v>2860</v>
      </c>
      <c r="I215" s="202"/>
      <c r="J215" s="13"/>
      <c r="K215" s="13"/>
      <c r="L215" s="198"/>
      <c r="M215" s="203"/>
      <c r="N215" s="204"/>
      <c r="O215" s="204"/>
      <c r="P215" s="204"/>
      <c r="Q215" s="204"/>
      <c r="R215" s="204"/>
      <c r="S215" s="204"/>
      <c r="T215" s="205"/>
      <c r="U215" s="13"/>
      <c r="V215" s="13"/>
      <c r="W215" s="13"/>
      <c r="X215" s="13"/>
      <c r="Y215" s="13"/>
      <c r="Z215" s="13"/>
      <c r="AA215" s="13"/>
      <c r="AB215" s="13"/>
      <c r="AC215" s="13"/>
      <c r="AD215" s="13"/>
      <c r="AE215" s="13"/>
      <c r="AT215" s="199" t="s">
        <v>218</v>
      </c>
      <c r="AU215" s="199" t="s">
        <v>88</v>
      </c>
      <c r="AV215" s="13" t="s">
        <v>88</v>
      </c>
      <c r="AW215" s="13" t="s">
        <v>35</v>
      </c>
      <c r="AX215" s="13" t="s">
        <v>79</v>
      </c>
      <c r="AY215" s="199" t="s">
        <v>205</v>
      </c>
    </row>
    <row r="216" s="14" customFormat="1">
      <c r="A216" s="14"/>
      <c r="B216" s="206"/>
      <c r="C216" s="14"/>
      <c r="D216" s="192" t="s">
        <v>218</v>
      </c>
      <c r="E216" s="207" t="s">
        <v>1</v>
      </c>
      <c r="F216" s="208" t="s">
        <v>220</v>
      </c>
      <c r="G216" s="14"/>
      <c r="H216" s="209">
        <v>3681</v>
      </c>
      <c r="I216" s="210"/>
      <c r="J216" s="14"/>
      <c r="K216" s="14"/>
      <c r="L216" s="206"/>
      <c r="M216" s="211"/>
      <c r="N216" s="212"/>
      <c r="O216" s="212"/>
      <c r="P216" s="212"/>
      <c r="Q216" s="212"/>
      <c r="R216" s="212"/>
      <c r="S216" s="212"/>
      <c r="T216" s="213"/>
      <c r="U216" s="14"/>
      <c r="V216" s="14"/>
      <c r="W216" s="14"/>
      <c r="X216" s="14"/>
      <c r="Y216" s="14"/>
      <c r="Z216" s="14"/>
      <c r="AA216" s="14"/>
      <c r="AB216" s="14"/>
      <c r="AC216" s="14"/>
      <c r="AD216" s="14"/>
      <c r="AE216" s="14"/>
      <c r="AT216" s="207" t="s">
        <v>218</v>
      </c>
      <c r="AU216" s="207" t="s">
        <v>88</v>
      </c>
      <c r="AV216" s="14" t="s">
        <v>212</v>
      </c>
      <c r="AW216" s="14" t="s">
        <v>35</v>
      </c>
      <c r="AX216" s="14" t="s">
        <v>86</v>
      </c>
      <c r="AY216" s="207" t="s">
        <v>205</v>
      </c>
    </row>
    <row r="217" s="12" customFormat="1" ht="22.8" customHeight="1">
      <c r="A217" s="12"/>
      <c r="B217" s="166"/>
      <c r="C217" s="12"/>
      <c r="D217" s="167" t="s">
        <v>78</v>
      </c>
      <c r="E217" s="177" t="s">
        <v>88</v>
      </c>
      <c r="F217" s="177" t="s">
        <v>333</v>
      </c>
      <c r="G217" s="12"/>
      <c r="H217" s="12"/>
      <c r="I217" s="169"/>
      <c r="J217" s="178">
        <f>BK217</f>
        <v>0</v>
      </c>
      <c r="K217" s="12"/>
      <c r="L217" s="166"/>
      <c r="M217" s="171"/>
      <c r="N217" s="172"/>
      <c r="O217" s="172"/>
      <c r="P217" s="173">
        <f>SUM(P218:P223)</f>
        <v>0</v>
      </c>
      <c r="Q217" s="172"/>
      <c r="R217" s="173">
        <f>SUM(R218:R223)</f>
        <v>76.914988800000003</v>
      </c>
      <c r="S217" s="172"/>
      <c r="T217" s="174">
        <f>SUM(T218:T223)</f>
        <v>0</v>
      </c>
      <c r="U217" s="12"/>
      <c r="V217" s="12"/>
      <c r="W217" s="12"/>
      <c r="X217" s="12"/>
      <c r="Y217" s="12"/>
      <c r="Z217" s="12"/>
      <c r="AA217" s="12"/>
      <c r="AB217" s="12"/>
      <c r="AC217" s="12"/>
      <c r="AD217" s="12"/>
      <c r="AE217" s="12"/>
      <c r="AR217" s="167" t="s">
        <v>86</v>
      </c>
      <c r="AT217" s="175" t="s">
        <v>78</v>
      </c>
      <c r="AU217" s="175" t="s">
        <v>86</v>
      </c>
      <c r="AY217" s="167" t="s">
        <v>205</v>
      </c>
      <c r="BK217" s="176">
        <f>SUM(BK218:BK223)</f>
        <v>0</v>
      </c>
    </row>
    <row r="218" s="2" customFormat="1" ht="33" customHeight="1">
      <c r="A218" s="38"/>
      <c r="B218" s="179"/>
      <c r="C218" s="180" t="s">
        <v>320</v>
      </c>
      <c r="D218" s="180" t="s">
        <v>207</v>
      </c>
      <c r="E218" s="181" t="s">
        <v>1738</v>
      </c>
      <c r="F218" s="182" t="s">
        <v>1739</v>
      </c>
      <c r="G218" s="183" t="s">
        <v>371</v>
      </c>
      <c r="H218" s="184">
        <v>78</v>
      </c>
      <c r="I218" s="185"/>
      <c r="J218" s="184">
        <f>ROUND(I218*H218,2)</f>
        <v>0</v>
      </c>
      <c r="K218" s="182" t="s">
        <v>211</v>
      </c>
      <c r="L218" s="39"/>
      <c r="M218" s="186" t="s">
        <v>1</v>
      </c>
      <c r="N218" s="187" t="s">
        <v>44</v>
      </c>
      <c r="O218" s="77"/>
      <c r="P218" s="188">
        <f>O218*H218</f>
        <v>0</v>
      </c>
      <c r="Q218" s="188">
        <v>0.98608960000000001</v>
      </c>
      <c r="R218" s="188">
        <f>Q218*H218</f>
        <v>76.914988800000003</v>
      </c>
      <c r="S218" s="188">
        <v>0</v>
      </c>
      <c r="T218" s="189">
        <f>S218*H218</f>
        <v>0</v>
      </c>
      <c r="U218" s="38"/>
      <c r="V218" s="38"/>
      <c r="W218" s="38"/>
      <c r="X218" s="38"/>
      <c r="Y218" s="38"/>
      <c r="Z218" s="38"/>
      <c r="AA218" s="38"/>
      <c r="AB218" s="38"/>
      <c r="AC218" s="38"/>
      <c r="AD218" s="38"/>
      <c r="AE218" s="38"/>
      <c r="AR218" s="190" t="s">
        <v>212</v>
      </c>
      <c r="AT218" s="190" t="s">
        <v>207</v>
      </c>
      <c r="AU218" s="190" t="s">
        <v>88</v>
      </c>
      <c r="AY218" s="19" t="s">
        <v>205</v>
      </c>
      <c r="BE218" s="191">
        <f>IF(N218="základní",J218,0)</f>
        <v>0</v>
      </c>
      <c r="BF218" s="191">
        <f>IF(N218="snížená",J218,0)</f>
        <v>0</v>
      </c>
      <c r="BG218" s="191">
        <f>IF(N218="zákl. přenesená",J218,0)</f>
        <v>0</v>
      </c>
      <c r="BH218" s="191">
        <f>IF(N218="sníž. přenesená",J218,0)</f>
        <v>0</v>
      </c>
      <c r="BI218" s="191">
        <f>IF(N218="nulová",J218,0)</f>
        <v>0</v>
      </c>
      <c r="BJ218" s="19" t="s">
        <v>86</v>
      </c>
      <c r="BK218" s="191">
        <f>ROUND(I218*H218,2)</f>
        <v>0</v>
      </c>
      <c r="BL218" s="19" t="s">
        <v>212</v>
      </c>
      <c r="BM218" s="190" t="s">
        <v>1740</v>
      </c>
    </row>
    <row r="219" s="2" customFormat="1">
      <c r="A219" s="38"/>
      <c r="B219" s="39"/>
      <c r="C219" s="38"/>
      <c r="D219" s="192" t="s">
        <v>214</v>
      </c>
      <c r="E219" s="38"/>
      <c r="F219" s="193" t="s">
        <v>1741</v>
      </c>
      <c r="G219" s="38"/>
      <c r="H219" s="38"/>
      <c r="I219" s="194"/>
      <c r="J219" s="38"/>
      <c r="K219" s="38"/>
      <c r="L219" s="39"/>
      <c r="M219" s="195"/>
      <c r="N219" s="196"/>
      <c r="O219" s="77"/>
      <c r="P219" s="77"/>
      <c r="Q219" s="77"/>
      <c r="R219" s="77"/>
      <c r="S219" s="77"/>
      <c r="T219" s="78"/>
      <c r="U219" s="38"/>
      <c r="V219" s="38"/>
      <c r="W219" s="38"/>
      <c r="X219" s="38"/>
      <c r="Y219" s="38"/>
      <c r="Z219" s="38"/>
      <c r="AA219" s="38"/>
      <c r="AB219" s="38"/>
      <c r="AC219" s="38"/>
      <c r="AD219" s="38"/>
      <c r="AE219" s="38"/>
      <c r="AT219" s="19" t="s">
        <v>214</v>
      </c>
      <c r="AU219" s="19" t="s">
        <v>88</v>
      </c>
    </row>
    <row r="220" s="15" customFormat="1">
      <c r="A220" s="15"/>
      <c r="B220" s="223"/>
      <c r="C220" s="15"/>
      <c r="D220" s="192" t="s">
        <v>218</v>
      </c>
      <c r="E220" s="224" t="s">
        <v>1</v>
      </c>
      <c r="F220" s="225" t="s">
        <v>1742</v>
      </c>
      <c r="G220" s="15"/>
      <c r="H220" s="224" t="s">
        <v>1</v>
      </c>
      <c r="I220" s="226"/>
      <c r="J220" s="15"/>
      <c r="K220" s="15"/>
      <c r="L220" s="223"/>
      <c r="M220" s="227"/>
      <c r="N220" s="228"/>
      <c r="O220" s="228"/>
      <c r="P220" s="228"/>
      <c r="Q220" s="228"/>
      <c r="R220" s="228"/>
      <c r="S220" s="228"/>
      <c r="T220" s="229"/>
      <c r="U220" s="15"/>
      <c r="V220" s="15"/>
      <c r="W220" s="15"/>
      <c r="X220" s="15"/>
      <c r="Y220" s="15"/>
      <c r="Z220" s="15"/>
      <c r="AA220" s="15"/>
      <c r="AB220" s="15"/>
      <c r="AC220" s="15"/>
      <c r="AD220" s="15"/>
      <c r="AE220" s="15"/>
      <c r="AT220" s="224" t="s">
        <v>218</v>
      </c>
      <c r="AU220" s="224" t="s">
        <v>88</v>
      </c>
      <c r="AV220" s="15" t="s">
        <v>86</v>
      </c>
      <c r="AW220" s="15" t="s">
        <v>35</v>
      </c>
      <c r="AX220" s="15" t="s">
        <v>79</v>
      </c>
      <c r="AY220" s="224" t="s">
        <v>205</v>
      </c>
    </row>
    <row r="221" s="15" customFormat="1">
      <c r="A221" s="15"/>
      <c r="B221" s="223"/>
      <c r="C221" s="15"/>
      <c r="D221" s="192" t="s">
        <v>218</v>
      </c>
      <c r="E221" s="224" t="s">
        <v>1</v>
      </c>
      <c r="F221" s="225" t="s">
        <v>1743</v>
      </c>
      <c r="G221" s="15"/>
      <c r="H221" s="224" t="s">
        <v>1</v>
      </c>
      <c r="I221" s="226"/>
      <c r="J221" s="15"/>
      <c r="K221" s="15"/>
      <c r="L221" s="223"/>
      <c r="M221" s="227"/>
      <c r="N221" s="228"/>
      <c r="O221" s="228"/>
      <c r="P221" s="228"/>
      <c r="Q221" s="228"/>
      <c r="R221" s="228"/>
      <c r="S221" s="228"/>
      <c r="T221" s="229"/>
      <c r="U221" s="15"/>
      <c r="V221" s="15"/>
      <c r="W221" s="15"/>
      <c r="X221" s="15"/>
      <c r="Y221" s="15"/>
      <c r="Z221" s="15"/>
      <c r="AA221" s="15"/>
      <c r="AB221" s="15"/>
      <c r="AC221" s="15"/>
      <c r="AD221" s="15"/>
      <c r="AE221" s="15"/>
      <c r="AT221" s="224" t="s">
        <v>218</v>
      </c>
      <c r="AU221" s="224" t="s">
        <v>88</v>
      </c>
      <c r="AV221" s="15" t="s">
        <v>86</v>
      </c>
      <c r="AW221" s="15" t="s">
        <v>35</v>
      </c>
      <c r="AX221" s="15" t="s">
        <v>79</v>
      </c>
      <c r="AY221" s="224" t="s">
        <v>205</v>
      </c>
    </row>
    <row r="222" s="13" customFormat="1">
      <c r="A222" s="13"/>
      <c r="B222" s="198"/>
      <c r="C222" s="13"/>
      <c r="D222" s="192" t="s">
        <v>218</v>
      </c>
      <c r="E222" s="199" t="s">
        <v>1</v>
      </c>
      <c r="F222" s="200" t="s">
        <v>1744</v>
      </c>
      <c r="G222" s="13"/>
      <c r="H222" s="201">
        <v>78</v>
      </c>
      <c r="I222" s="202"/>
      <c r="J222" s="13"/>
      <c r="K222" s="13"/>
      <c r="L222" s="198"/>
      <c r="M222" s="203"/>
      <c r="N222" s="204"/>
      <c r="O222" s="204"/>
      <c r="P222" s="204"/>
      <c r="Q222" s="204"/>
      <c r="R222" s="204"/>
      <c r="S222" s="204"/>
      <c r="T222" s="205"/>
      <c r="U222" s="13"/>
      <c r="V222" s="13"/>
      <c r="W222" s="13"/>
      <c r="X222" s="13"/>
      <c r="Y222" s="13"/>
      <c r="Z222" s="13"/>
      <c r="AA222" s="13"/>
      <c r="AB222" s="13"/>
      <c r="AC222" s="13"/>
      <c r="AD222" s="13"/>
      <c r="AE222" s="13"/>
      <c r="AT222" s="199" t="s">
        <v>218</v>
      </c>
      <c r="AU222" s="199" t="s">
        <v>88</v>
      </c>
      <c r="AV222" s="13" t="s">
        <v>88</v>
      </c>
      <c r="AW222" s="13" t="s">
        <v>35</v>
      </c>
      <c r="AX222" s="13" t="s">
        <v>79</v>
      </c>
      <c r="AY222" s="199" t="s">
        <v>205</v>
      </c>
    </row>
    <row r="223" s="14" customFormat="1">
      <c r="A223" s="14"/>
      <c r="B223" s="206"/>
      <c r="C223" s="14"/>
      <c r="D223" s="192" t="s">
        <v>218</v>
      </c>
      <c r="E223" s="207" t="s">
        <v>1</v>
      </c>
      <c r="F223" s="208" t="s">
        <v>220</v>
      </c>
      <c r="G223" s="14"/>
      <c r="H223" s="209">
        <v>78</v>
      </c>
      <c r="I223" s="210"/>
      <c r="J223" s="14"/>
      <c r="K223" s="14"/>
      <c r="L223" s="206"/>
      <c r="M223" s="211"/>
      <c r="N223" s="212"/>
      <c r="O223" s="212"/>
      <c r="P223" s="212"/>
      <c r="Q223" s="212"/>
      <c r="R223" s="212"/>
      <c r="S223" s="212"/>
      <c r="T223" s="213"/>
      <c r="U223" s="14"/>
      <c r="V223" s="14"/>
      <c r="W223" s="14"/>
      <c r="X223" s="14"/>
      <c r="Y223" s="14"/>
      <c r="Z223" s="14"/>
      <c r="AA223" s="14"/>
      <c r="AB223" s="14"/>
      <c r="AC223" s="14"/>
      <c r="AD223" s="14"/>
      <c r="AE223" s="14"/>
      <c r="AT223" s="207" t="s">
        <v>218</v>
      </c>
      <c r="AU223" s="207" t="s">
        <v>88</v>
      </c>
      <c r="AV223" s="14" t="s">
        <v>212</v>
      </c>
      <c r="AW223" s="14" t="s">
        <v>35</v>
      </c>
      <c r="AX223" s="14" t="s">
        <v>86</v>
      </c>
      <c r="AY223" s="207" t="s">
        <v>205</v>
      </c>
    </row>
    <row r="224" s="12" customFormat="1" ht="22.8" customHeight="1">
      <c r="A224" s="12"/>
      <c r="B224" s="166"/>
      <c r="C224" s="12"/>
      <c r="D224" s="167" t="s">
        <v>78</v>
      </c>
      <c r="E224" s="177" t="s">
        <v>212</v>
      </c>
      <c r="F224" s="177" t="s">
        <v>359</v>
      </c>
      <c r="G224" s="12"/>
      <c r="H224" s="12"/>
      <c r="I224" s="169"/>
      <c r="J224" s="178">
        <f>BK224</f>
        <v>0</v>
      </c>
      <c r="K224" s="12"/>
      <c r="L224" s="166"/>
      <c r="M224" s="171"/>
      <c r="N224" s="172"/>
      <c r="O224" s="172"/>
      <c r="P224" s="173">
        <f>SUM(P225:P231)</f>
        <v>0</v>
      </c>
      <c r="Q224" s="172"/>
      <c r="R224" s="173">
        <f>SUM(R225:R231)</f>
        <v>0</v>
      </c>
      <c r="S224" s="172"/>
      <c r="T224" s="174">
        <f>SUM(T225:T231)</f>
        <v>0</v>
      </c>
      <c r="U224" s="12"/>
      <c r="V224" s="12"/>
      <c r="W224" s="12"/>
      <c r="X224" s="12"/>
      <c r="Y224" s="12"/>
      <c r="Z224" s="12"/>
      <c r="AA224" s="12"/>
      <c r="AB224" s="12"/>
      <c r="AC224" s="12"/>
      <c r="AD224" s="12"/>
      <c r="AE224" s="12"/>
      <c r="AR224" s="167" t="s">
        <v>86</v>
      </c>
      <c r="AT224" s="175" t="s">
        <v>78</v>
      </c>
      <c r="AU224" s="175" t="s">
        <v>86</v>
      </c>
      <c r="AY224" s="167" t="s">
        <v>205</v>
      </c>
      <c r="BK224" s="176">
        <f>SUM(BK225:BK231)</f>
        <v>0</v>
      </c>
    </row>
    <row r="225" s="2" customFormat="1" ht="21.75" customHeight="1">
      <c r="A225" s="38"/>
      <c r="B225" s="179"/>
      <c r="C225" s="180" t="s">
        <v>8</v>
      </c>
      <c r="D225" s="180" t="s">
        <v>207</v>
      </c>
      <c r="E225" s="181" t="s">
        <v>1745</v>
      </c>
      <c r="F225" s="182" t="s">
        <v>1746</v>
      </c>
      <c r="G225" s="183" t="s">
        <v>233</v>
      </c>
      <c r="H225" s="184">
        <v>3.6099999999999999</v>
      </c>
      <c r="I225" s="185"/>
      <c r="J225" s="184">
        <f>ROUND(I225*H225,2)</f>
        <v>0</v>
      </c>
      <c r="K225" s="182" t="s">
        <v>211</v>
      </c>
      <c r="L225" s="39"/>
      <c r="M225" s="186" t="s">
        <v>1</v>
      </c>
      <c r="N225" s="187" t="s">
        <v>44</v>
      </c>
      <c r="O225" s="77"/>
      <c r="P225" s="188">
        <f>O225*H225</f>
        <v>0</v>
      </c>
      <c r="Q225" s="188">
        <v>0</v>
      </c>
      <c r="R225" s="188">
        <f>Q225*H225</f>
        <v>0</v>
      </c>
      <c r="S225" s="188">
        <v>0</v>
      </c>
      <c r="T225" s="189">
        <f>S225*H225</f>
        <v>0</v>
      </c>
      <c r="U225" s="38"/>
      <c r="V225" s="38"/>
      <c r="W225" s="38"/>
      <c r="X225" s="38"/>
      <c r="Y225" s="38"/>
      <c r="Z225" s="38"/>
      <c r="AA225" s="38"/>
      <c r="AB225" s="38"/>
      <c r="AC225" s="38"/>
      <c r="AD225" s="38"/>
      <c r="AE225" s="38"/>
      <c r="AR225" s="190" t="s">
        <v>212</v>
      </c>
      <c r="AT225" s="190" t="s">
        <v>207</v>
      </c>
      <c r="AU225" s="190" t="s">
        <v>88</v>
      </c>
      <c r="AY225" s="19" t="s">
        <v>205</v>
      </c>
      <c r="BE225" s="191">
        <f>IF(N225="základní",J225,0)</f>
        <v>0</v>
      </c>
      <c r="BF225" s="191">
        <f>IF(N225="snížená",J225,0)</f>
        <v>0</v>
      </c>
      <c r="BG225" s="191">
        <f>IF(N225="zákl. přenesená",J225,0)</f>
        <v>0</v>
      </c>
      <c r="BH225" s="191">
        <f>IF(N225="sníž. přenesená",J225,0)</f>
        <v>0</v>
      </c>
      <c r="BI225" s="191">
        <f>IF(N225="nulová",J225,0)</f>
        <v>0</v>
      </c>
      <c r="BJ225" s="19" t="s">
        <v>86</v>
      </c>
      <c r="BK225" s="191">
        <f>ROUND(I225*H225,2)</f>
        <v>0</v>
      </c>
      <c r="BL225" s="19" t="s">
        <v>212</v>
      </c>
      <c r="BM225" s="190" t="s">
        <v>1747</v>
      </c>
    </row>
    <row r="226" s="2" customFormat="1">
      <c r="A226" s="38"/>
      <c r="B226" s="39"/>
      <c r="C226" s="38"/>
      <c r="D226" s="192" t="s">
        <v>214</v>
      </c>
      <c r="E226" s="38"/>
      <c r="F226" s="193" t="s">
        <v>1748</v>
      </c>
      <c r="G226" s="38"/>
      <c r="H226" s="38"/>
      <c r="I226" s="194"/>
      <c r="J226" s="38"/>
      <c r="K226" s="38"/>
      <c r="L226" s="39"/>
      <c r="M226" s="195"/>
      <c r="N226" s="196"/>
      <c r="O226" s="77"/>
      <c r="P226" s="77"/>
      <c r="Q226" s="77"/>
      <c r="R226" s="77"/>
      <c r="S226" s="77"/>
      <c r="T226" s="78"/>
      <c r="U226" s="38"/>
      <c r="V226" s="38"/>
      <c r="W226" s="38"/>
      <c r="X226" s="38"/>
      <c r="Y226" s="38"/>
      <c r="Z226" s="38"/>
      <c r="AA226" s="38"/>
      <c r="AB226" s="38"/>
      <c r="AC226" s="38"/>
      <c r="AD226" s="38"/>
      <c r="AE226" s="38"/>
      <c r="AT226" s="19" t="s">
        <v>214</v>
      </c>
      <c r="AU226" s="19" t="s">
        <v>88</v>
      </c>
    </row>
    <row r="227" s="2" customFormat="1">
      <c r="A227" s="38"/>
      <c r="B227" s="39"/>
      <c r="C227" s="38"/>
      <c r="D227" s="192" t="s">
        <v>237</v>
      </c>
      <c r="E227" s="38"/>
      <c r="F227" s="197" t="s">
        <v>1749</v>
      </c>
      <c r="G227" s="38"/>
      <c r="H227" s="38"/>
      <c r="I227" s="194"/>
      <c r="J227" s="38"/>
      <c r="K227" s="38"/>
      <c r="L227" s="39"/>
      <c r="M227" s="195"/>
      <c r="N227" s="196"/>
      <c r="O227" s="77"/>
      <c r="P227" s="77"/>
      <c r="Q227" s="77"/>
      <c r="R227" s="77"/>
      <c r="S227" s="77"/>
      <c r="T227" s="78"/>
      <c r="U227" s="38"/>
      <c r="V227" s="38"/>
      <c r="W227" s="38"/>
      <c r="X227" s="38"/>
      <c r="Y227" s="38"/>
      <c r="Z227" s="38"/>
      <c r="AA227" s="38"/>
      <c r="AB227" s="38"/>
      <c r="AC227" s="38"/>
      <c r="AD227" s="38"/>
      <c r="AE227" s="38"/>
      <c r="AT227" s="19" t="s">
        <v>237</v>
      </c>
      <c r="AU227" s="19" t="s">
        <v>88</v>
      </c>
    </row>
    <row r="228" s="15" customFormat="1">
      <c r="A228" s="15"/>
      <c r="B228" s="223"/>
      <c r="C228" s="15"/>
      <c r="D228" s="192" t="s">
        <v>218</v>
      </c>
      <c r="E228" s="224" t="s">
        <v>1</v>
      </c>
      <c r="F228" s="225" t="s">
        <v>1742</v>
      </c>
      <c r="G228" s="15"/>
      <c r="H228" s="224" t="s">
        <v>1</v>
      </c>
      <c r="I228" s="226"/>
      <c r="J228" s="15"/>
      <c r="K228" s="15"/>
      <c r="L228" s="223"/>
      <c r="M228" s="227"/>
      <c r="N228" s="228"/>
      <c r="O228" s="228"/>
      <c r="P228" s="228"/>
      <c r="Q228" s="228"/>
      <c r="R228" s="228"/>
      <c r="S228" s="228"/>
      <c r="T228" s="229"/>
      <c r="U228" s="15"/>
      <c r="V228" s="15"/>
      <c r="W228" s="15"/>
      <c r="X228" s="15"/>
      <c r="Y228" s="15"/>
      <c r="Z228" s="15"/>
      <c r="AA228" s="15"/>
      <c r="AB228" s="15"/>
      <c r="AC228" s="15"/>
      <c r="AD228" s="15"/>
      <c r="AE228" s="15"/>
      <c r="AT228" s="224" t="s">
        <v>218</v>
      </c>
      <c r="AU228" s="224" t="s">
        <v>88</v>
      </c>
      <c r="AV228" s="15" t="s">
        <v>86</v>
      </c>
      <c r="AW228" s="15" t="s">
        <v>35</v>
      </c>
      <c r="AX228" s="15" t="s">
        <v>79</v>
      </c>
      <c r="AY228" s="224" t="s">
        <v>205</v>
      </c>
    </row>
    <row r="229" s="15" customFormat="1">
      <c r="A229" s="15"/>
      <c r="B229" s="223"/>
      <c r="C229" s="15"/>
      <c r="D229" s="192" t="s">
        <v>218</v>
      </c>
      <c r="E229" s="224" t="s">
        <v>1</v>
      </c>
      <c r="F229" s="225" t="s">
        <v>1750</v>
      </c>
      <c r="G229" s="15"/>
      <c r="H229" s="224" t="s">
        <v>1</v>
      </c>
      <c r="I229" s="226"/>
      <c r="J229" s="15"/>
      <c r="K229" s="15"/>
      <c r="L229" s="223"/>
      <c r="M229" s="227"/>
      <c r="N229" s="228"/>
      <c r="O229" s="228"/>
      <c r="P229" s="228"/>
      <c r="Q229" s="228"/>
      <c r="R229" s="228"/>
      <c r="S229" s="228"/>
      <c r="T229" s="229"/>
      <c r="U229" s="15"/>
      <c r="V229" s="15"/>
      <c r="W229" s="15"/>
      <c r="X229" s="15"/>
      <c r="Y229" s="15"/>
      <c r="Z229" s="15"/>
      <c r="AA229" s="15"/>
      <c r="AB229" s="15"/>
      <c r="AC229" s="15"/>
      <c r="AD229" s="15"/>
      <c r="AE229" s="15"/>
      <c r="AT229" s="224" t="s">
        <v>218</v>
      </c>
      <c r="AU229" s="224" t="s">
        <v>88</v>
      </c>
      <c r="AV229" s="15" t="s">
        <v>86</v>
      </c>
      <c r="AW229" s="15" t="s">
        <v>35</v>
      </c>
      <c r="AX229" s="15" t="s">
        <v>79</v>
      </c>
      <c r="AY229" s="224" t="s">
        <v>205</v>
      </c>
    </row>
    <row r="230" s="13" customFormat="1">
      <c r="A230" s="13"/>
      <c r="B230" s="198"/>
      <c r="C230" s="13"/>
      <c r="D230" s="192" t="s">
        <v>218</v>
      </c>
      <c r="E230" s="199" t="s">
        <v>1</v>
      </c>
      <c r="F230" s="200" t="s">
        <v>1751</v>
      </c>
      <c r="G230" s="13"/>
      <c r="H230" s="201">
        <v>3.6099999999999999</v>
      </c>
      <c r="I230" s="202"/>
      <c r="J230" s="13"/>
      <c r="K230" s="13"/>
      <c r="L230" s="198"/>
      <c r="M230" s="203"/>
      <c r="N230" s="204"/>
      <c r="O230" s="204"/>
      <c r="P230" s="204"/>
      <c r="Q230" s="204"/>
      <c r="R230" s="204"/>
      <c r="S230" s="204"/>
      <c r="T230" s="205"/>
      <c r="U230" s="13"/>
      <c r="V230" s="13"/>
      <c r="W230" s="13"/>
      <c r="X230" s="13"/>
      <c r="Y230" s="13"/>
      <c r="Z230" s="13"/>
      <c r="AA230" s="13"/>
      <c r="AB230" s="13"/>
      <c r="AC230" s="13"/>
      <c r="AD230" s="13"/>
      <c r="AE230" s="13"/>
      <c r="AT230" s="199" t="s">
        <v>218</v>
      </c>
      <c r="AU230" s="199" t="s">
        <v>88</v>
      </c>
      <c r="AV230" s="13" t="s">
        <v>88</v>
      </c>
      <c r="AW230" s="13" t="s">
        <v>35</v>
      </c>
      <c r="AX230" s="13" t="s">
        <v>79</v>
      </c>
      <c r="AY230" s="199" t="s">
        <v>205</v>
      </c>
    </row>
    <row r="231" s="14" customFormat="1">
      <c r="A231" s="14"/>
      <c r="B231" s="206"/>
      <c r="C231" s="14"/>
      <c r="D231" s="192" t="s">
        <v>218</v>
      </c>
      <c r="E231" s="207" t="s">
        <v>1</v>
      </c>
      <c r="F231" s="208" t="s">
        <v>220</v>
      </c>
      <c r="G231" s="14"/>
      <c r="H231" s="209">
        <v>3.6099999999999999</v>
      </c>
      <c r="I231" s="210"/>
      <c r="J231" s="14"/>
      <c r="K231" s="14"/>
      <c r="L231" s="206"/>
      <c r="M231" s="211"/>
      <c r="N231" s="212"/>
      <c r="O231" s="212"/>
      <c r="P231" s="212"/>
      <c r="Q231" s="212"/>
      <c r="R231" s="212"/>
      <c r="S231" s="212"/>
      <c r="T231" s="213"/>
      <c r="U231" s="14"/>
      <c r="V231" s="14"/>
      <c r="W231" s="14"/>
      <c r="X231" s="14"/>
      <c r="Y231" s="14"/>
      <c r="Z231" s="14"/>
      <c r="AA231" s="14"/>
      <c r="AB231" s="14"/>
      <c r="AC231" s="14"/>
      <c r="AD231" s="14"/>
      <c r="AE231" s="14"/>
      <c r="AT231" s="207" t="s">
        <v>218</v>
      </c>
      <c r="AU231" s="207" t="s">
        <v>88</v>
      </c>
      <c r="AV231" s="14" t="s">
        <v>212</v>
      </c>
      <c r="AW231" s="14" t="s">
        <v>35</v>
      </c>
      <c r="AX231" s="14" t="s">
        <v>86</v>
      </c>
      <c r="AY231" s="207" t="s">
        <v>205</v>
      </c>
    </row>
    <row r="232" s="12" customFormat="1" ht="22.8" customHeight="1">
      <c r="A232" s="12"/>
      <c r="B232" s="166"/>
      <c r="C232" s="12"/>
      <c r="D232" s="167" t="s">
        <v>78</v>
      </c>
      <c r="E232" s="177" t="s">
        <v>258</v>
      </c>
      <c r="F232" s="177" t="s">
        <v>500</v>
      </c>
      <c r="G232" s="12"/>
      <c r="H232" s="12"/>
      <c r="I232" s="169"/>
      <c r="J232" s="178">
        <f>BK232</f>
        <v>0</v>
      </c>
      <c r="K232" s="12"/>
      <c r="L232" s="166"/>
      <c r="M232" s="171"/>
      <c r="N232" s="172"/>
      <c r="O232" s="172"/>
      <c r="P232" s="173">
        <f>SUM(P233:P244)</f>
        <v>0</v>
      </c>
      <c r="Q232" s="172"/>
      <c r="R232" s="173">
        <f>SUM(R233:R244)</f>
        <v>0</v>
      </c>
      <c r="S232" s="172"/>
      <c r="T232" s="174">
        <f>SUM(T233:T244)</f>
        <v>0</v>
      </c>
      <c r="U232" s="12"/>
      <c r="V232" s="12"/>
      <c r="W232" s="12"/>
      <c r="X232" s="12"/>
      <c r="Y232" s="12"/>
      <c r="Z232" s="12"/>
      <c r="AA232" s="12"/>
      <c r="AB232" s="12"/>
      <c r="AC232" s="12"/>
      <c r="AD232" s="12"/>
      <c r="AE232" s="12"/>
      <c r="AR232" s="167" t="s">
        <v>86</v>
      </c>
      <c r="AT232" s="175" t="s">
        <v>78</v>
      </c>
      <c r="AU232" s="175" t="s">
        <v>86</v>
      </c>
      <c r="AY232" s="167" t="s">
        <v>205</v>
      </c>
      <c r="BK232" s="176">
        <f>SUM(BK233:BK244)</f>
        <v>0</v>
      </c>
    </row>
    <row r="233" s="2" customFormat="1" ht="24.15" customHeight="1">
      <c r="A233" s="38"/>
      <c r="B233" s="179"/>
      <c r="C233" s="180" t="s">
        <v>334</v>
      </c>
      <c r="D233" s="180" t="s">
        <v>207</v>
      </c>
      <c r="E233" s="181" t="s">
        <v>1752</v>
      </c>
      <c r="F233" s="182" t="s">
        <v>1753</v>
      </c>
      <c r="G233" s="183" t="s">
        <v>210</v>
      </c>
      <c r="H233" s="184">
        <v>320</v>
      </c>
      <c r="I233" s="185"/>
      <c r="J233" s="184">
        <f>ROUND(I233*H233,2)</f>
        <v>0</v>
      </c>
      <c r="K233" s="182" t="s">
        <v>211</v>
      </c>
      <c r="L233" s="39"/>
      <c r="M233" s="186" t="s">
        <v>1</v>
      </c>
      <c r="N233" s="187" t="s">
        <v>44</v>
      </c>
      <c r="O233" s="77"/>
      <c r="P233" s="188">
        <f>O233*H233</f>
        <v>0</v>
      </c>
      <c r="Q233" s="188">
        <v>0</v>
      </c>
      <c r="R233" s="188">
        <f>Q233*H233</f>
        <v>0</v>
      </c>
      <c r="S233" s="188">
        <v>0</v>
      </c>
      <c r="T233" s="189">
        <f>S233*H233</f>
        <v>0</v>
      </c>
      <c r="U233" s="38"/>
      <c r="V233" s="38"/>
      <c r="W233" s="38"/>
      <c r="X233" s="38"/>
      <c r="Y233" s="38"/>
      <c r="Z233" s="38"/>
      <c r="AA233" s="38"/>
      <c r="AB233" s="38"/>
      <c r="AC233" s="38"/>
      <c r="AD233" s="38"/>
      <c r="AE233" s="38"/>
      <c r="AR233" s="190" t="s">
        <v>212</v>
      </c>
      <c r="AT233" s="190" t="s">
        <v>207</v>
      </c>
      <c r="AU233" s="190" t="s">
        <v>88</v>
      </c>
      <c r="AY233" s="19" t="s">
        <v>205</v>
      </c>
      <c r="BE233" s="191">
        <f>IF(N233="základní",J233,0)</f>
        <v>0</v>
      </c>
      <c r="BF233" s="191">
        <f>IF(N233="snížená",J233,0)</f>
        <v>0</v>
      </c>
      <c r="BG233" s="191">
        <f>IF(N233="zákl. přenesená",J233,0)</f>
        <v>0</v>
      </c>
      <c r="BH233" s="191">
        <f>IF(N233="sníž. přenesená",J233,0)</f>
        <v>0</v>
      </c>
      <c r="BI233" s="191">
        <f>IF(N233="nulová",J233,0)</f>
        <v>0</v>
      </c>
      <c r="BJ233" s="19" t="s">
        <v>86</v>
      </c>
      <c r="BK233" s="191">
        <f>ROUND(I233*H233,2)</f>
        <v>0</v>
      </c>
      <c r="BL233" s="19" t="s">
        <v>212</v>
      </c>
      <c r="BM233" s="190" t="s">
        <v>1754</v>
      </c>
    </row>
    <row r="234" s="2" customFormat="1">
      <c r="A234" s="38"/>
      <c r="B234" s="39"/>
      <c r="C234" s="38"/>
      <c r="D234" s="192" t="s">
        <v>214</v>
      </c>
      <c r="E234" s="38"/>
      <c r="F234" s="193" t="s">
        <v>1755</v>
      </c>
      <c r="G234" s="38"/>
      <c r="H234" s="38"/>
      <c r="I234" s="194"/>
      <c r="J234" s="38"/>
      <c r="K234" s="38"/>
      <c r="L234" s="39"/>
      <c r="M234" s="195"/>
      <c r="N234" s="196"/>
      <c r="O234" s="77"/>
      <c r="P234" s="77"/>
      <c r="Q234" s="77"/>
      <c r="R234" s="77"/>
      <c r="S234" s="77"/>
      <c r="T234" s="78"/>
      <c r="U234" s="38"/>
      <c r="V234" s="38"/>
      <c r="W234" s="38"/>
      <c r="X234" s="38"/>
      <c r="Y234" s="38"/>
      <c r="Z234" s="38"/>
      <c r="AA234" s="38"/>
      <c r="AB234" s="38"/>
      <c r="AC234" s="38"/>
      <c r="AD234" s="38"/>
      <c r="AE234" s="38"/>
      <c r="AT234" s="19" t="s">
        <v>214</v>
      </c>
      <c r="AU234" s="19" t="s">
        <v>88</v>
      </c>
    </row>
    <row r="235" s="15" customFormat="1">
      <c r="A235" s="15"/>
      <c r="B235" s="223"/>
      <c r="C235" s="15"/>
      <c r="D235" s="192" t="s">
        <v>218</v>
      </c>
      <c r="E235" s="224" t="s">
        <v>1</v>
      </c>
      <c r="F235" s="225" t="s">
        <v>1742</v>
      </c>
      <c r="G235" s="15"/>
      <c r="H235" s="224" t="s">
        <v>1</v>
      </c>
      <c r="I235" s="226"/>
      <c r="J235" s="15"/>
      <c r="K235" s="15"/>
      <c r="L235" s="223"/>
      <c r="M235" s="227"/>
      <c r="N235" s="228"/>
      <c r="O235" s="228"/>
      <c r="P235" s="228"/>
      <c r="Q235" s="228"/>
      <c r="R235" s="228"/>
      <c r="S235" s="228"/>
      <c r="T235" s="229"/>
      <c r="U235" s="15"/>
      <c r="V235" s="15"/>
      <c r="W235" s="15"/>
      <c r="X235" s="15"/>
      <c r="Y235" s="15"/>
      <c r="Z235" s="15"/>
      <c r="AA235" s="15"/>
      <c r="AB235" s="15"/>
      <c r="AC235" s="15"/>
      <c r="AD235" s="15"/>
      <c r="AE235" s="15"/>
      <c r="AT235" s="224" t="s">
        <v>218</v>
      </c>
      <c r="AU235" s="224" t="s">
        <v>88</v>
      </c>
      <c r="AV235" s="15" t="s">
        <v>86</v>
      </c>
      <c r="AW235" s="15" t="s">
        <v>35</v>
      </c>
      <c r="AX235" s="15" t="s">
        <v>79</v>
      </c>
      <c r="AY235" s="224" t="s">
        <v>205</v>
      </c>
    </row>
    <row r="236" s="15" customFormat="1">
      <c r="A236" s="15"/>
      <c r="B236" s="223"/>
      <c r="C236" s="15"/>
      <c r="D236" s="192" t="s">
        <v>218</v>
      </c>
      <c r="E236" s="224" t="s">
        <v>1</v>
      </c>
      <c r="F236" s="225" t="s">
        <v>1734</v>
      </c>
      <c r="G236" s="15"/>
      <c r="H236" s="224" t="s">
        <v>1</v>
      </c>
      <c r="I236" s="226"/>
      <c r="J236" s="15"/>
      <c r="K236" s="15"/>
      <c r="L236" s="223"/>
      <c r="M236" s="227"/>
      <c r="N236" s="228"/>
      <c r="O236" s="228"/>
      <c r="P236" s="228"/>
      <c r="Q236" s="228"/>
      <c r="R236" s="228"/>
      <c r="S236" s="228"/>
      <c r="T236" s="229"/>
      <c r="U236" s="15"/>
      <c r="V236" s="15"/>
      <c r="W236" s="15"/>
      <c r="X236" s="15"/>
      <c r="Y236" s="15"/>
      <c r="Z236" s="15"/>
      <c r="AA236" s="15"/>
      <c r="AB236" s="15"/>
      <c r="AC236" s="15"/>
      <c r="AD236" s="15"/>
      <c r="AE236" s="15"/>
      <c r="AT236" s="224" t="s">
        <v>218</v>
      </c>
      <c r="AU236" s="224" t="s">
        <v>88</v>
      </c>
      <c r="AV236" s="15" t="s">
        <v>86</v>
      </c>
      <c r="AW236" s="15" t="s">
        <v>35</v>
      </c>
      <c r="AX236" s="15" t="s">
        <v>79</v>
      </c>
      <c r="AY236" s="224" t="s">
        <v>205</v>
      </c>
    </row>
    <row r="237" s="13" customFormat="1">
      <c r="A237" s="13"/>
      <c r="B237" s="198"/>
      <c r="C237" s="13"/>
      <c r="D237" s="192" t="s">
        <v>218</v>
      </c>
      <c r="E237" s="199" t="s">
        <v>1</v>
      </c>
      <c r="F237" s="200" t="s">
        <v>1735</v>
      </c>
      <c r="G237" s="13"/>
      <c r="H237" s="201">
        <v>320</v>
      </c>
      <c r="I237" s="202"/>
      <c r="J237" s="13"/>
      <c r="K237" s="13"/>
      <c r="L237" s="198"/>
      <c r="M237" s="203"/>
      <c r="N237" s="204"/>
      <c r="O237" s="204"/>
      <c r="P237" s="204"/>
      <c r="Q237" s="204"/>
      <c r="R237" s="204"/>
      <c r="S237" s="204"/>
      <c r="T237" s="205"/>
      <c r="U237" s="13"/>
      <c r="V237" s="13"/>
      <c r="W237" s="13"/>
      <c r="X237" s="13"/>
      <c r="Y237" s="13"/>
      <c r="Z237" s="13"/>
      <c r="AA237" s="13"/>
      <c r="AB237" s="13"/>
      <c r="AC237" s="13"/>
      <c r="AD237" s="13"/>
      <c r="AE237" s="13"/>
      <c r="AT237" s="199" t="s">
        <v>218</v>
      </c>
      <c r="AU237" s="199" t="s">
        <v>88</v>
      </c>
      <c r="AV237" s="13" t="s">
        <v>88</v>
      </c>
      <c r="AW237" s="13" t="s">
        <v>35</v>
      </c>
      <c r="AX237" s="13" t="s">
        <v>79</v>
      </c>
      <c r="AY237" s="199" t="s">
        <v>205</v>
      </c>
    </row>
    <row r="238" s="14" customFormat="1">
      <c r="A238" s="14"/>
      <c r="B238" s="206"/>
      <c r="C238" s="14"/>
      <c r="D238" s="192" t="s">
        <v>218</v>
      </c>
      <c r="E238" s="207" t="s">
        <v>1</v>
      </c>
      <c r="F238" s="208" t="s">
        <v>220</v>
      </c>
      <c r="G238" s="14"/>
      <c r="H238" s="209">
        <v>320</v>
      </c>
      <c r="I238" s="210"/>
      <c r="J238" s="14"/>
      <c r="K238" s="14"/>
      <c r="L238" s="206"/>
      <c r="M238" s="211"/>
      <c r="N238" s="212"/>
      <c r="O238" s="212"/>
      <c r="P238" s="212"/>
      <c r="Q238" s="212"/>
      <c r="R238" s="212"/>
      <c r="S238" s="212"/>
      <c r="T238" s="213"/>
      <c r="U238" s="14"/>
      <c r="V238" s="14"/>
      <c r="W238" s="14"/>
      <c r="X238" s="14"/>
      <c r="Y238" s="14"/>
      <c r="Z238" s="14"/>
      <c r="AA238" s="14"/>
      <c r="AB238" s="14"/>
      <c r="AC238" s="14"/>
      <c r="AD238" s="14"/>
      <c r="AE238" s="14"/>
      <c r="AT238" s="207" t="s">
        <v>218</v>
      </c>
      <c r="AU238" s="207" t="s">
        <v>88</v>
      </c>
      <c r="AV238" s="14" t="s">
        <v>212</v>
      </c>
      <c r="AW238" s="14" t="s">
        <v>35</v>
      </c>
      <c r="AX238" s="14" t="s">
        <v>86</v>
      </c>
      <c r="AY238" s="207" t="s">
        <v>205</v>
      </c>
    </row>
    <row r="239" s="2" customFormat="1" ht="24.15" customHeight="1">
      <c r="A239" s="38"/>
      <c r="B239" s="179"/>
      <c r="C239" s="180" t="s">
        <v>343</v>
      </c>
      <c r="D239" s="180" t="s">
        <v>207</v>
      </c>
      <c r="E239" s="181" t="s">
        <v>1756</v>
      </c>
      <c r="F239" s="182" t="s">
        <v>1757</v>
      </c>
      <c r="G239" s="183" t="s">
        <v>210</v>
      </c>
      <c r="H239" s="184">
        <v>320</v>
      </c>
      <c r="I239" s="185"/>
      <c r="J239" s="184">
        <f>ROUND(I239*H239,2)</f>
        <v>0</v>
      </c>
      <c r="K239" s="182" t="s">
        <v>211</v>
      </c>
      <c r="L239" s="39"/>
      <c r="M239" s="186" t="s">
        <v>1</v>
      </c>
      <c r="N239" s="187" t="s">
        <v>44</v>
      </c>
      <c r="O239" s="77"/>
      <c r="P239" s="188">
        <f>O239*H239</f>
        <v>0</v>
      </c>
      <c r="Q239" s="188">
        <v>0</v>
      </c>
      <c r="R239" s="188">
        <f>Q239*H239</f>
        <v>0</v>
      </c>
      <c r="S239" s="188">
        <v>0</v>
      </c>
      <c r="T239" s="189">
        <f>S239*H239</f>
        <v>0</v>
      </c>
      <c r="U239" s="38"/>
      <c r="V239" s="38"/>
      <c r="W239" s="38"/>
      <c r="X239" s="38"/>
      <c r="Y239" s="38"/>
      <c r="Z239" s="38"/>
      <c r="AA239" s="38"/>
      <c r="AB239" s="38"/>
      <c r="AC239" s="38"/>
      <c r="AD239" s="38"/>
      <c r="AE239" s="38"/>
      <c r="AR239" s="190" t="s">
        <v>212</v>
      </c>
      <c r="AT239" s="190" t="s">
        <v>207</v>
      </c>
      <c r="AU239" s="190" t="s">
        <v>88</v>
      </c>
      <c r="AY239" s="19" t="s">
        <v>205</v>
      </c>
      <c r="BE239" s="191">
        <f>IF(N239="základní",J239,0)</f>
        <v>0</v>
      </c>
      <c r="BF239" s="191">
        <f>IF(N239="snížená",J239,0)</f>
        <v>0</v>
      </c>
      <c r="BG239" s="191">
        <f>IF(N239="zákl. přenesená",J239,0)</f>
        <v>0</v>
      </c>
      <c r="BH239" s="191">
        <f>IF(N239="sníž. přenesená",J239,0)</f>
        <v>0</v>
      </c>
      <c r="BI239" s="191">
        <f>IF(N239="nulová",J239,0)</f>
        <v>0</v>
      </c>
      <c r="BJ239" s="19" t="s">
        <v>86</v>
      </c>
      <c r="BK239" s="191">
        <f>ROUND(I239*H239,2)</f>
        <v>0</v>
      </c>
      <c r="BL239" s="19" t="s">
        <v>212</v>
      </c>
      <c r="BM239" s="190" t="s">
        <v>1758</v>
      </c>
    </row>
    <row r="240" s="2" customFormat="1">
      <c r="A240" s="38"/>
      <c r="B240" s="39"/>
      <c r="C240" s="38"/>
      <c r="D240" s="192" t="s">
        <v>214</v>
      </c>
      <c r="E240" s="38"/>
      <c r="F240" s="193" t="s">
        <v>1759</v>
      </c>
      <c r="G240" s="38"/>
      <c r="H240" s="38"/>
      <c r="I240" s="194"/>
      <c r="J240" s="38"/>
      <c r="K240" s="38"/>
      <c r="L240" s="39"/>
      <c r="M240" s="195"/>
      <c r="N240" s="196"/>
      <c r="O240" s="77"/>
      <c r="P240" s="77"/>
      <c r="Q240" s="77"/>
      <c r="R240" s="77"/>
      <c r="S240" s="77"/>
      <c r="T240" s="78"/>
      <c r="U240" s="38"/>
      <c r="V240" s="38"/>
      <c r="W240" s="38"/>
      <c r="X240" s="38"/>
      <c r="Y240" s="38"/>
      <c r="Z240" s="38"/>
      <c r="AA240" s="38"/>
      <c r="AB240" s="38"/>
      <c r="AC240" s="38"/>
      <c r="AD240" s="38"/>
      <c r="AE240" s="38"/>
      <c r="AT240" s="19" t="s">
        <v>214</v>
      </c>
      <c r="AU240" s="19" t="s">
        <v>88</v>
      </c>
    </row>
    <row r="241" s="15" customFormat="1">
      <c r="A241" s="15"/>
      <c r="B241" s="223"/>
      <c r="C241" s="15"/>
      <c r="D241" s="192" t="s">
        <v>218</v>
      </c>
      <c r="E241" s="224" t="s">
        <v>1</v>
      </c>
      <c r="F241" s="225" t="s">
        <v>1742</v>
      </c>
      <c r="G241" s="15"/>
      <c r="H241" s="224" t="s">
        <v>1</v>
      </c>
      <c r="I241" s="226"/>
      <c r="J241" s="15"/>
      <c r="K241" s="15"/>
      <c r="L241" s="223"/>
      <c r="M241" s="227"/>
      <c r="N241" s="228"/>
      <c r="O241" s="228"/>
      <c r="P241" s="228"/>
      <c r="Q241" s="228"/>
      <c r="R241" s="228"/>
      <c r="S241" s="228"/>
      <c r="T241" s="229"/>
      <c r="U241" s="15"/>
      <c r="V241" s="15"/>
      <c r="W241" s="15"/>
      <c r="X241" s="15"/>
      <c r="Y241" s="15"/>
      <c r="Z241" s="15"/>
      <c r="AA241" s="15"/>
      <c r="AB241" s="15"/>
      <c r="AC241" s="15"/>
      <c r="AD241" s="15"/>
      <c r="AE241" s="15"/>
      <c r="AT241" s="224" t="s">
        <v>218</v>
      </c>
      <c r="AU241" s="224" t="s">
        <v>88</v>
      </c>
      <c r="AV241" s="15" t="s">
        <v>86</v>
      </c>
      <c r="AW241" s="15" t="s">
        <v>35</v>
      </c>
      <c r="AX241" s="15" t="s">
        <v>79</v>
      </c>
      <c r="AY241" s="224" t="s">
        <v>205</v>
      </c>
    </row>
    <row r="242" s="15" customFormat="1">
      <c r="A242" s="15"/>
      <c r="B242" s="223"/>
      <c r="C242" s="15"/>
      <c r="D242" s="192" t="s">
        <v>218</v>
      </c>
      <c r="E242" s="224" t="s">
        <v>1</v>
      </c>
      <c r="F242" s="225" t="s">
        <v>1734</v>
      </c>
      <c r="G242" s="15"/>
      <c r="H242" s="224" t="s">
        <v>1</v>
      </c>
      <c r="I242" s="226"/>
      <c r="J242" s="15"/>
      <c r="K242" s="15"/>
      <c r="L242" s="223"/>
      <c r="M242" s="227"/>
      <c r="N242" s="228"/>
      <c r="O242" s="228"/>
      <c r="P242" s="228"/>
      <c r="Q242" s="228"/>
      <c r="R242" s="228"/>
      <c r="S242" s="228"/>
      <c r="T242" s="229"/>
      <c r="U242" s="15"/>
      <c r="V242" s="15"/>
      <c r="W242" s="15"/>
      <c r="X242" s="15"/>
      <c r="Y242" s="15"/>
      <c r="Z242" s="15"/>
      <c r="AA242" s="15"/>
      <c r="AB242" s="15"/>
      <c r="AC242" s="15"/>
      <c r="AD242" s="15"/>
      <c r="AE242" s="15"/>
      <c r="AT242" s="224" t="s">
        <v>218</v>
      </c>
      <c r="AU242" s="224" t="s">
        <v>88</v>
      </c>
      <c r="AV242" s="15" t="s">
        <v>86</v>
      </c>
      <c r="AW242" s="15" t="s">
        <v>35</v>
      </c>
      <c r="AX242" s="15" t="s">
        <v>79</v>
      </c>
      <c r="AY242" s="224" t="s">
        <v>205</v>
      </c>
    </row>
    <row r="243" s="13" customFormat="1">
      <c r="A243" s="13"/>
      <c r="B243" s="198"/>
      <c r="C243" s="13"/>
      <c r="D243" s="192" t="s">
        <v>218</v>
      </c>
      <c r="E243" s="199" t="s">
        <v>1</v>
      </c>
      <c r="F243" s="200" t="s">
        <v>1735</v>
      </c>
      <c r="G243" s="13"/>
      <c r="H243" s="201">
        <v>320</v>
      </c>
      <c r="I243" s="202"/>
      <c r="J243" s="13"/>
      <c r="K243" s="13"/>
      <c r="L243" s="198"/>
      <c r="M243" s="203"/>
      <c r="N243" s="204"/>
      <c r="O243" s="204"/>
      <c r="P243" s="204"/>
      <c r="Q243" s="204"/>
      <c r="R243" s="204"/>
      <c r="S243" s="204"/>
      <c r="T243" s="205"/>
      <c r="U243" s="13"/>
      <c r="V243" s="13"/>
      <c r="W243" s="13"/>
      <c r="X243" s="13"/>
      <c r="Y243" s="13"/>
      <c r="Z243" s="13"/>
      <c r="AA243" s="13"/>
      <c r="AB243" s="13"/>
      <c r="AC243" s="13"/>
      <c r="AD243" s="13"/>
      <c r="AE243" s="13"/>
      <c r="AT243" s="199" t="s">
        <v>218</v>
      </c>
      <c r="AU243" s="199" t="s">
        <v>88</v>
      </c>
      <c r="AV243" s="13" t="s">
        <v>88</v>
      </c>
      <c r="AW243" s="13" t="s">
        <v>35</v>
      </c>
      <c r="AX243" s="13" t="s">
        <v>79</v>
      </c>
      <c r="AY243" s="199" t="s">
        <v>205</v>
      </c>
    </row>
    <row r="244" s="14" customFormat="1">
      <c r="A244" s="14"/>
      <c r="B244" s="206"/>
      <c r="C244" s="14"/>
      <c r="D244" s="192" t="s">
        <v>218</v>
      </c>
      <c r="E244" s="207" t="s">
        <v>1</v>
      </c>
      <c r="F244" s="208" t="s">
        <v>220</v>
      </c>
      <c r="G244" s="14"/>
      <c r="H244" s="209">
        <v>320</v>
      </c>
      <c r="I244" s="210"/>
      <c r="J244" s="14"/>
      <c r="K244" s="14"/>
      <c r="L244" s="206"/>
      <c r="M244" s="211"/>
      <c r="N244" s="212"/>
      <c r="O244" s="212"/>
      <c r="P244" s="212"/>
      <c r="Q244" s="212"/>
      <c r="R244" s="212"/>
      <c r="S244" s="212"/>
      <c r="T244" s="213"/>
      <c r="U244" s="14"/>
      <c r="V244" s="14"/>
      <c r="W244" s="14"/>
      <c r="X244" s="14"/>
      <c r="Y244" s="14"/>
      <c r="Z244" s="14"/>
      <c r="AA244" s="14"/>
      <c r="AB244" s="14"/>
      <c r="AC244" s="14"/>
      <c r="AD244" s="14"/>
      <c r="AE244" s="14"/>
      <c r="AT244" s="207" t="s">
        <v>218</v>
      </c>
      <c r="AU244" s="207" t="s">
        <v>88</v>
      </c>
      <c r="AV244" s="14" t="s">
        <v>212</v>
      </c>
      <c r="AW244" s="14" t="s">
        <v>35</v>
      </c>
      <c r="AX244" s="14" t="s">
        <v>86</v>
      </c>
      <c r="AY244" s="207" t="s">
        <v>205</v>
      </c>
    </row>
    <row r="245" s="12" customFormat="1" ht="22.8" customHeight="1">
      <c r="A245" s="12"/>
      <c r="B245" s="166"/>
      <c r="C245" s="12"/>
      <c r="D245" s="167" t="s">
        <v>78</v>
      </c>
      <c r="E245" s="177" t="s">
        <v>225</v>
      </c>
      <c r="F245" s="177" t="s">
        <v>367</v>
      </c>
      <c r="G245" s="12"/>
      <c r="H245" s="12"/>
      <c r="I245" s="169"/>
      <c r="J245" s="178">
        <f>BK245</f>
        <v>0</v>
      </c>
      <c r="K245" s="12"/>
      <c r="L245" s="166"/>
      <c r="M245" s="171"/>
      <c r="N245" s="172"/>
      <c r="O245" s="172"/>
      <c r="P245" s="173">
        <f>SUM(P246:P247)</f>
        <v>0</v>
      </c>
      <c r="Q245" s="172"/>
      <c r="R245" s="173">
        <f>SUM(R246:R247)</f>
        <v>0</v>
      </c>
      <c r="S245" s="172"/>
      <c r="T245" s="174">
        <f>SUM(T246:T247)</f>
        <v>0</v>
      </c>
      <c r="U245" s="12"/>
      <c r="V245" s="12"/>
      <c r="W245" s="12"/>
      <c r="X245" s="12"/>
      <c r="Y245" s="12"/>
      <c r="Z245" s="12"/>
      <c r="AA245" s="12"/>
      <c r="AB245" s="12"/>
      <c r="AC245" s="12"/>
      <c r="AD245" s="12"/>
      <c r="AE245" s="12"/>
      <c r="AR245" s="167" t="s">
        <v>86</v>
      </c>
      <c r="AT245" s="175" t="s">
        <v>78</v>
      </c>
      <c r="AU245" s="175" t="s">
        <v>86</v>
      </c>
      <c r="AY245" s="167" t="s">
        <v>205</v>
      </c>
      <c r="BK245" s="176">
        <f>SUM(BK246:BK247)</f>
        <v>0</v>
      </c>
    </row>
    <row r="246" s="2" customFormat="1" ht="24.15" customHeight="1">
      <c r="A246" s="38"/>
      <c r="B246" s="179"/>
      <c r="C246" s="180" t="s">
        <v>353</v>
      </c>
      <c r="D246" s="180" t="s">
        <v>207</v>
      </c>
      <c r="E246" s="181" t="s">
        <v>1760</v>
      </c>
      <c r="F246" s="182" t="s">
        <v>1761</v>
      </c>
      <c r="G246" s="183" t="s">
        <v>836</v>
      </c>
      <c r="H246" s="184">
        <v>1</v>
      </c>
      <c r="I246" s="185"/>
      <c r="J246" s="184">
        <f>ROUND(I246*H246,2)</f>
        <v>0</v>
      </c>
      <c r="K246" s="182" t="s">
        <v>211</v>
      </c>
      <c r="L246" s="39"/>
      <c r="M246" s="186" t="s">
        <v>1</v>
      </c>
      <c r="N246" s="187" t="s">
        <v>44</v>
      </c>
      <c r="O246" s="77"/>
      <c r="P246" s="188">
        <f>O246*H246</f>
        <v>0</v>
      </c>
      <c r="Q246" s="188">
        <v>0</v>
      </c>
      <c r="R246" s="188">
        <f>Q246*H246</f>
        <v>0</v>
      </c>
      <c r="S246" s="188">
        <v>0</v>
      </c>
      <c r="T246" s="189">
        <f>S246*H246</f>
        <v>0</v>
      </c>
      <c r="U246" s="38"/>
      <c r="V246" s="38"/>
      <c r="W246" s="38"/>
      <c r="X246" s="38"/>
      <c r="Y246" s="38"/>
      <c r="Z246" s="38"/>
      <c r="AA246" s="38"/>
      <c r="AB246" s="38"/>
      <c r="AC246" s="38"/>
      <c r="AD246" s="38"/>
      <c r="AE246" s="38"/>
      <c r="AR246" s="190" t="s">
        <v>212</v>
      </c>
      <c r="AT246" s="190" t="s">
        <v>207</v>
      </c>
      <c r="AU246" s="190" t="s">
        <v>88</v>
      </c>
      <c r="AY246" s="19" t="s">
        <v>205</v>
      </c>
      <c r="BE246" s="191">
        <f>IF(N246="základní",J246,0)</f>
        <v>0</v>
      </c>
      <c r="BF246" s="191">
        <f>IF(N246="snížená",J246,0)</f>
        <v>0</v>
      </c>
      <c r="BG246" s="191">
        <f>IF(N246="zákl. přenesená",J246,0)</f>
        <v>0</v>
      </c>
      <c r="BH246" s="191">
        <f>IF(N246="sníž. přenesená",J246,0)</f>
        <v>0</v>
      </c>
      <c r="BI246" s="191">
        <f>IF(N246="nulová",J246,0)</f>
        <v>0</v>
      </c>
      <c r="BJ246" s="19" t="s">
        <v>86</v>
      </c>
      <c r="BK246" s="191">
        <f>ROUND(I246*H246,2)</f>
        <v>0</v>
      </c>
      <c r="BL246" s="19" t="s">
        <v>212</v>
      </c>
      <c r="BM246" s="190" t="s">
        <v>1762</v>
      </c>
    </row>
    <row r="247" s="2" customFormat="1" ht="16.5" customHeight="1">
      <c r="A247" s="38"/>
      <c r="B247" s="179"/>
      <c r="C247" s="180" t="s">
        <v>360</v>
      </c>
      <c r="D247" s="180" t="s">
        <v>207</v>
      </c>
      <c r="E247" s="181" t="s">
        <v>1763</v>
      </c>
      <c r="F247" s="182" t="s">
        <v>1764</v>
      </c>
      <c r="G247" s="183" t="s">
        <v>836</v>
      </c>
      <c r="H247" s="184">
        <v>1</v>
      </c>
      <c r="I247" s="185"/>
      <c r="J247" s="184">
        <f>ROUND(I247*H247,2)</f>
        <v>0</v>
      </c>
      <c r="K247" s="182" t="s">
        <v>211</v>
      </c>
      <c r="L247" s="39"/>
      <c r="M247" s="186" t="s">
        <v>1</v>
      </c>
      <c r="N247" s="187" t="s">
        <v>44</v>
      </c>
      <c r="O247" s="77"/>
      <c r="P247" s="188">
        <f>O247*H247</f>
        <v>0</v>
      </c>
      <c r="Q247" s="188">
        <v>0</v>
      </c>
      <c r="R247" s="188">
        <f>Q247*H247</f>
        <v>0</v>
      </c>
      <c r="S247" s="188">
        <v>0</v>
      </c>
      <c r="T247" s="189">
        <f>S247*H247</f>
        <v>0</v>
      </c>
      <c r="U247" s="38"/>
      <c r="V247" s="38"/>
      <c r="W247" s="38"/>
      <c r="X247" s="38"/>
      <c r="Y247" s="38"/>
      <c r="Z247" s="38"/>
      <c r="AA247" s="38"/>
      <c r="AB247" s="38"/>
      <c r="AC247" s="38"/>
      <c r="AD247" s="38"/>
      <c r="AE247" s="38"/>
      <c r="AR247" s="190" t="s">
        <v>212</v>
      </c>
      <c r="AT247" s="190" t="s">
        <v>207</v>
      </c>
      <c r="AU247" s="190" t="s">
        <v>88</v>
      </c>
      <c r="AY247" s="19" t="s">
        <v>205</v>
      </c>
      <c r="BE247" s="191">
        <f>IF(N247="základní",J247,0)</f>
        <v>0</v>
      </c>
      <c r="BF247" s="191">
        <f>IF(N247="snížená",J247,0)</f>
        <v>0</v>
      </c>
      <c r="BG247" s="191">
        <f>IF(N247="zákl. přenesená",J247,0)</f>
        <v>0</v>
      </c>
      <c r="BH247" s="191">
        <f>IF(N247="sníž. přenesená",J247,0)</f>
        <v>0</v>
      </c>
      <c r="BI247" s="191">
        <f>IF(N247="nulová",J247,0)</f>
        <v>0</v>
      </c>
      <c r="BJ247" s="19" t="s">
        <v>86</v>
      </c>
      <c r="BK247" s="191">
        <f>ROUND(I247*H247,2)</f>
        <v>0</v>
      </c>
      <c r="BL247" s="19" t="s">
        <v>212</v>
      </c>
      <c r="BM247" s="190" t="s">
        <v>1765</v>
      </c>
    </row>
    <row r="248" s="12" customFormat="1" ht="22.8" customHeight="1">
      <c r="A248" s="12"/>
      <c r="B248" s="166"/>
      <c r="C248" s="12"/>
      <c r="D248" s="167" t="s">
        <v>78</v>
      </c>
      <c r="E248" s="177" t="s">
        <v>415</v>
      </c>
      <c r="F248" s="177" t="s">
        <v>416</v>
      </c>
      <c r="G248" s="12"/>
      <c r="H248" s="12"/>
      <c r="I248" s="169"/>
      <c r="J248" s="178">
        <f>BK248</f>
        <v>0</v>
      </c>
      <c r="K248" s="12"/>
      <c r="L248" s="166"/>
      <c r="M248" s="171"/>
      <c r="N248" s="172"/>
      <c r="O248" s="172"/>
      <c r="P248" s="173">
        <f>SUM(P249:P250)</f>
        <v>0</v>
      </c>
      <c r="Q248" s="172"/>
      <c r="R248" s="173">
        <f>SUM(R249:R250)</f>
        <v>0</v>
      </c>
      <c r="S248" s="172"/>
      <c r="T248" s="174">
        <f>SUM(T249:T250)</f>
        <v>0</v>
      </c>
      <c r="U248" s="12"/>
      <c r="V248" s="12"/>
      <c r="W248" s="12"/>
      <c r="X248" s="12"/>
      <c r="Y248" s="12"/>
      <c r="Z248" s="12"/>
      <c r="AA248" s="12"/>
      <c r="AB248" s="12"/>
      <c r="AC248" s="12"/>
      <c r="AD248" s="12"/>
      <c r="AE248" s="12"/>
      <c r="AR248" s="167" t="s">
        <v>86</v>
      </c>
      <c r="AT248" s="175" t="s">
        <v>78</v>
      </c>
      <c r="AU248" s="175" t="s">
        <v>86</v>
      </c>
      <c r="AY248" s="167" t="s">
        <v>205</v>
      </c>
      <c r="BK248" s="176">
        <f>SUM(BK249:BK250)</f>
        <v>0</v>
      </c>
    </row>
    <row r="249" s="2" customFormat="1" ht="21.75" customHeight="1">
      <c r="A249" s="38"/>
      <c r="B249" s="179"/>
      <c r="C249" s="180" t="s">
        <v>368</v>
      </c>
      <c r="D249" s="180" t="s">
        <v>207</v>
      </c>
      <c r="E249" s="181" t="s">
        <v>418</v>
      </c>
      <c r="F249" s="182" t="s">
        <v>419</v>
      </c>
      <c r="G249" s="183" t="s">
        <v>224</v>
      </c>
      <c r="H249" s="184">
        <v>76.969999999999999</v>
      </c>
      <c r="I249" s="185"/>
      <c r="J249" s="184">
        <f>ROUND(I249*H249,2)</f>
        <v>0</v>
      </c>
      <c r="K249" s="182" t="s">
        <v>234</v>
      </c>
      <c r="L249" s="39"/>
      <c r="M249" s="186" t="s">
        <v>1</v>
      </c>
      <c r="N249" s="187" t="s">
        <v>44</v>
      </c>
      <c r="O249" s="77"/>
      <c r="P249" s="188">
        <f>O249*H249</f>
        <v>0</v>
      </c>
      <c r="Q249" s="188">
        <v>0</v>
      </c>
      <c r="R249" s="188">
        <f>Q249*H249</f>
        <v>0</v>
      </c>
      <c r="S249" s="188">
        <v>0</v>
      </c>
      <c r="T249" s="189">
        <f>S249*H249</f>
        <v>0</v>
      </c>
      <c r="U249" s="38"/>
      <c r="V249" s="38"/>
      <c r="W249" s="38"/>
      <c r="X249" s="38"/>
      <c r="Y249" s="38"/>
      <c r="Z249" s="38"/>
      <c r="AA249" s="38"/>
      <c r="AB249" s="38"/>
      <c r="AC249" s="38"/>
      <c r="AD249" s="38"/>
      <c r="AE249" s="38"/>
      <c r="AR249" s="190" t="s">
        <v>212</v>
      </c>
      <c r="AT249" s="190" t="s">
        <v>207</v>
      </c>
      <c r="AU249" s="190" t="s">
        <v>88</v>
      </c>
      <c r="AY249" s="19" t="s">
        <v>205</v>
      </c>
      <c r="BE249" s="191">
        <f>IF(N249="základní",J249,0)</f>
        <v>0</v>
      </c>
      <c r="BF249" s="191">
        <f>IF(N249="snížená",J249,0)</f>
        <v>0</v>
      </c>
      <c r="BG249" s="191">
        <f>IF(N249="zákl. přenesená",J249,0)</f>
        <v>0</v>
      </c>
      <c r="BH249" s="191">
        <f>IF(N249="sníž. přenesená",J249,0)</f>
        <v>0</v>
      </c>
      <c r="BI249" s="191">
        <f>IF(N249="nulová",J249,0)</f>
        <v>0</v>
      </c>
      <c r="BJ249" s="19" t="s">
        <v>86</v>
      </c>
      <c r="BK249" s="191">
        <f>ROUND(I249*H249,2)</f>
        <v>0</v>
      </c>
      <c r="BL249" s="19" t="s">
        <v>212</v>
      </c>
      <c r="BM249" s="190" t="s">
        <v>1766</v>
      </c>
    </row>
    <row r="250" s="2" customFormat="1">
      <c r="A250" s="38"/>
      <c r="B250" s="39"/>
      <c r="C250" s="38"/>
      <c r="D250" s="192" t="s">
        <v>214</v>
      </c>
      <c r="E250" s="38"/>
      <c r="F250" s="193" t="s">
        <v>421</v>
      </c>
      <c r="G250" s="38"/>
      <c r="H250" s="38"/>
      <c r="I250" s="194"/>
      <c r="J250" s="38"/>
      <c r="K250" s="38"/>
      <c r="L250" s="39"/>
      <c r="M250" s="243"/>
      <c r="N250" s="244"/>
      <c r="O250" s="240"/>
      <c r="P250" s="240"/>
      <c r="Q250" s="240"/>
      <c r="R250" s="240"/>
      <c r="S250" s="240"/>
      <c r="T250" s="245"/>
      <c r="U250" s="38"/>
      <c r="V250" s="38"/>
      <c r="W250" s="38"/>
      <c r="X250" s="38"/>
      <c r="Y250" s="38"/>
      <c r="Z250" s="38"/>
      <c r="AA250" s="38"/>
      <c r="AB250" s="38"/>
      <c r="AC250" s="38"/>
      <c r="AD250" s="38"/>
      <c r="AE250" s="38"/>
      <c r="AT250" s="19" t="s">
        <v>214</v>
      </c>
      <c r="AU250" s="19" t="s">
        <v>88</v>
      </c>
    </row>
    <row r="251" s="2" customFormat="1" ht="6.96" customHeight="1">
      <c r="A251" s="38"/>
      <c r="B251" s="60"/>
      <c r="C251" s="61"/>
      <c r="D251" s="61"/>
      <c r="E251" s="61"/>
      <c r="F251" s="61"/>
      <c r="G251" s="61"/>
      <c r="H251" s="61"/>
      <c r="I251" s="61"/>
      <c r="J251" s="61"/>
      <c r="K251" s="61"/>
      <c r="L251" s="39"/>
      <c r="M251" s="38"/>
      <c r="O251" s="38"/>
      <c r="P251" s="38"/>
      <c r="Q251" s="38"/>
      <c r="R251" s="38"/>
      <c r="S251" s="38"/>
      <c r="T251" s="38"/>
      <c r="U251" s="38"/>
      <c r="V251" s="38"/>
      <c r="W251" s="38"/>
      <c r="X251" s="38"/>
      <c r="Y251" s="38"/>
      <c r="Z251" s="38"/>
      <c r="AA251" s="38"/>
      <c r="AB251" s="38"/>
      <c r="AC251" s="38"/>
      <c r="AD251" s="38"/>
      <c r="AE251" s="38"/>
    </row>
  </sheetData>
  <autoFilter ref="C122:K250"/>
  <mergeCells count="9">
    <mergeCell ref="E7:H7"/>
    <mergeCell ref="E9:H9"/>
    <mergeCell ref="E18:H18"/>
    <mergeCell ref="E27:H27"/>
    <mergeCell ref="E85:H85"/>
    <mergeCell ref="E87:H87"/>
    <mergeCell ref="E113:H113"/>
    <mergeCell ref="E115:H115"/>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2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8" t="s">
        <v>5</v>
      </c>
      <c r="M2" s="1"/>
      <c r="N2" s="1"/>
      <c r="O2" s="1"/>
      <c r="P2" s="1"/>
      <c r="Q2" s="1"/>
      <c r="R2" s="1"/>
      <c r="S2" s="1"/>
      <c r="T2" s="1"/>
      <c r="U2" s="1"/>
      <c r="V2" s="1"/>
      <c r="AT2" s="19" t="s">
        <v>169</v>
      </c>
    </row>
    <row r="3" s="1" customFormat="1" ht="6.96" customHeight="1">
      <c r="B3" s="20"/>
      <c r="C3" s="21"/>
      <c r="D3" s="21"/>
      <c r="E3" s="21"/>
      <c r="F3" s="21"/>
      <c r="G3" s="21"/>
      <c r="H3" s="21"/>
      <c r="I3" s="21"/>
      <c r="J3" s="21"/>
      <c r="K3" s="21"/>
      <c r="L3" s="22"/>
      <c r="AT3" s="19" t="s">
        <v>88</v>
      </c>
    </row>
    <row r="4" s="1" customFormat="1" ht="24.96" customHeight="1">
      <c r="B4" s="22"/>
      <c r="D4" s="23" t="s">
        <v>170</v>
      </c>
      <c r="L4" s="22"/>
      <c r="M4" s="128" t="s">
        <v>10</v>
      </c>
      <c r="AT4" s="19" t="s">
        <v>3</v>
      </c>
    </row>
    <row r="5" s="1" customFormat="1" ht="6.96" customHeight="1">
      <c r="B5" s="22"/>
      <c r="L5" s="22"/>
    </row>
    <row r="6" s="1" customFormat="1" ht="12" customHeight="1">
      <c r="B6" s="22"/>
      <c r="D6" s="32" t="s">
        <v>15</v>
      </c>
      <c r="L6" s="22"/>
    </row>
    <row r="7" s="1" customFormat="1" ht="16.5" customHeight="1">
      <c r="B7" s="22"/>
      <c r="E7" s="129" t="str">
        <f>'Rekapitulace stavby'!K6</f>
        <v>SN Žireč</v>
      </c>
      <c r="F7" s="32"/>
      <c r="G7" s="32"/>
      <c r="H7" s="32"/>
      <c r="L7" s="22"/>
    </row>
    <row r="8" s="2" customFormat="1" ht="12" customHeight="1">
      <c r="A8" s="38"/>
      <c r="B8" s="39"/>
      <c r="C8" s="38"/>
      <c r="D8" s="32" t="s">
        <v>171</v>
      </c>
      <c r="E8" s="38"/>
      <c r="F8" s="38"/>
      <c r="G8" s="38"/>
      <c r="H8" s="38"/>
      <c r="I8" s="38"/>
      <c r="J8" s="38"/>
      <c r="K8" s="38"/>
      <c r="L8" s="55"/>
      <c r="S8" s="38"/>
      <c r="T8" s="38"/>
      <c r="U8" s="38"/>
      <c r="V8" s="38"/>
      <c r="W8" s="38"/>
      <c r="X8" s="38"/>
      <c r="Y8" s="38"/>
      <c r="Z8" s="38"/>
      <c r="AA8" s="38"/>
      <c r="AB8" s="38"/>
      <c r="AC8" s="38"/>
      <c r="AD8" s="38"/>
      <c r="AE8" s="38"/>
    </row>
    <row r="9" s="2" customFormat="1" ht="16.5" customHeight="1">
      <c r="A9" s="38"/>
      <c r="B9" s="39"/>
      <c r="C9" s="38"/>
      <c r="D9" s="38"/>
      <c r="E9" s="67" t="s">
        <v>1767</v>
      </c>
      <c r="F9" s="38"/>
      <c r="G9" s="38"/>
      <c r="H9" s="38"/>
      <c r="I9" s="38"/>
      <c r="J9" s="38"/>
      <c r="K9" s="38"/>
      <c r="L9" s="55"/>
      <c r="S9" s="38"/>
      <c r="T9" s="38"/>
      <c r="U9" s="38"/>
      <c r="V9" s="38"/>
      <c r="W9" s="38"/>
      <c r="X9" s="38"/>
      <c r="Y9" s="38"/>
      <c r="Z9" s="38"/>
      <c r="AA9" s="38"/>
      <c r="AB9" s="38"/>
      <c r="AC9" s="38"/>
      <c r="AD9" s="38"/>
      <c r="AE9" s="38"/>
    </row>
    <row r="10" s="2" customFormat="1">
      <c r="A10" s="38"/>
      <c r="B10" s="39"/>
      <c r="C10" s="38"/>
      <c r="D10" s="38"/>
      <c r="E10" s="38"/>
      <c r="F10" s="38"/>
      <c r="G10" s="38"/>
      <c r="H10" s="38"/>
      <c r="I10" s="38"/>
      <c r="J10" s="38"/>
      <c r="K10" s="38"/>
      <c r="L10" s="55"/>
      <c r="S10" s="38"/>
      <c r="T10" s="38"/>
      <c r="U10" s="38"/>
      <c r="V10" s="38"/>
      <c r="W10" s="38"/>
      <c r="X10" s="38"/>
      <c r="Y10" s="38"/>
      <c r="Z10" s="38"/>
      <c r="AA10" s="38"/>
      <c r="AB10" s="38"/>
      <c r="AC10" s="38"/>
      <c r="AD10" s="38"/>
      <c r="AE10" s="38"/>
    </row>
    <row r="11" s="2" customFormat="1" ht="12" customHeight="1">
      <c r="A11" s="38"/>
      <c r="B11" s="39"/>
      <c r="C11" s="38"/>
      <c r="D11" s="32" t="s">
        <v>17</v>
      </c>
      <c r="E11" s="38"/>
      <c r="F11" s="27" t="s">
        <v>1</v>
      </c>
      <c r="G11" s="38"/>
      <c r="H11" s="38"/>
      <c r="I11" s="32" t="s">
        <v>18</v>
      </c>
      <c r="J11" s="27" t="s">
        <v>1</v>
      </c>
      <c r="K11" s="38"/>
      <c r="L11" s="55"/>
      <c r="S11" s="38"/>
      <c r="T11" s="38"/>
      <c r="U11" s="38"/>
      <c r="V11" s="38"/>
      <c r="W11" s="38"/>
      <c r="X11" s="38"/>
      <c r="Y11" s="38"/>
      <c r="Z11" s="38"/>
      <c r="AA11" s="38"/>
      <c r="AB11" s="38"/>
      <c r="AC11" s="38"/>
      <c r="AD11" s="38"/>
      <c r="AE11" s="38"/>
    </row>
    <row r="12" s="2" customFormat="1" ht="12" customHeight="1">
      <c r="A12" s="38"/>
      <c r="B12" s="39"/>
      <c r="C12" s="38"/>
      <c r="D12" s="32" t="s">
        <v>19</v>
      </c>
      <c r="E12" s="38"/>
      <c r="F12" s="27" t="s">
        <v>20</v>
      </c>
      <c r="G12" s="38"/>
      <c r="H12" s="38"/>
      <c r="I12" s="32" t="s">
        <v>21</v>
      </c>
      <c r="J12" s="69" t="str">
        <f>'Rekapitulace stavby'!AN8</f>
        <v>17. 12. 2018</v>
      </c>
      <c r="K12" s="38"/>
      <c r="L12" s="55"/>
      <c r="S12" s="38"/>
      <c r="T12" s="38"/>
      <c r="U12" s="38"/>
      <c r="V12" s="38"/>
      <c r="W12" s="38"/>
      <c r="X12" s="38"/>
      <c r="Y12" s="38"/>
      <c r="Z12" s="38"/>
      <c r="AA12" s="38"/>
      <c r="AB12" s="38"/>
      <c r="AC12" s="38"/>
      <c r="AD12" s="38"/>
      <c r="AE12" s="38"/>
    </row>
    <row r="13" s="2" customFormat="1" ht="10.8" customHeight="1">
      <c r="A13" s="38"/>
      <c r="B13" s="39"/>
      <c r="C13" s="38"/>
      <c r="D13" s="38"/>
      <c r="E13" s="38"/>
      <c r="F13" s="38"/>
      <c r="G13" s="38"/>
      <c r="H13" s="38"/>
      <c r="I13" s="38"/>
      <c r="J13" s="38"/>
      <c r="K13" s="38"/>
      <c r="L13" s="55"/>
      <c r="S13" s="38"/>
      <c r="T13" s="38"/>
      <c r="U13" s="38"/>
      <c r="V13" s="38"/>
      <c r="W13" s="38"/>
      <c r="X13" s="38"/>
      <c r="Y13" s="38"/>
      <c r="Z13" s="38"/>
      <c r="AA13" s="38"/>
      <c r="AB13" s="38"/>
      <c r="AC13" s="38"/>
      <c r="AD13" s="38"/>
      <c r="AE13" s="38"/>
    </row>
    <row r="14" s="2" customFormat="1" ht="12" customHeight="1">
      <c r="A14" s="38"/>
      <c r="B14" s="39"/>
      <c r="C14" s="38"/>
      <c r="D14" s="32" t="s">
        <v>23</v>
      </c>
      <c r="E14" s="38"/>
      <c r="F14" s="38"/>
      <c r="G14" s="38"/>
      <c r="H14" s="38"/>
      <c r="I14" s="32" t="s">
        <v>24</v>
      </c>
      <c r="J14" s="27" t="s">
        <v>25</v>
      </c>
      <c r="K14" s="38"/>
      <c r="L14" s="55"/>
      <c r="S14" s="38"/>
      <c r="T14" s="38"/>
      <c r="U14" s="38"/>
      <c r="V14" s="38"/>
      <c r="W14" s="38"/>
      <c r="X14" s="38"/>
      <c r="Y14" s="38"/>
      <c r="Z14" s="38"/>
      <c r="AA14" s="38"/>
      <c r="AB14" s="38"/>
      <c r="AC14" s="38"/>
      <c r="AD14" s="38"/>
      <c r="AE14" s="38"/>
    </row>
    <row r="15" s="2" customFormat="1" ht="18" customHeight="1">
      <c r="A15" s="38"/>
      <c r="B15" s="39"/>
      <c r="C15" s="38"/>
      <c r="D15" s="38"/>
      <c r="E15" s="27" t="s">
        <v>26</v>
      </c>
      <c r="F15" s="38"/>
      <c r="G15" s="38"/>
      <c r="H15" s="38"/>
      <c r="I15" s="32" t="s">
        <v>27</v>
      </c>
      <c r="J15" s="27" t="s">
        <v>28</v>
      </c>
      <c r="K15" s="38"/>
      <c r="L15" s="55"/>
      <c r="S15" s="38"/>
      <c r="T15" s="38"/>
      <c r="U15" s="38"/>
      <c r="V15" s="38"/>
      <c r="W15" s="38"/>
      <c r="X15" s="38"/>
      <c r="Y15" s="38"/>
      <c r="Z15" s="38"/>
      <c r="AA15" s="38"/>
      <c r="AB15" s="38"/>
      <c r="AC15" s="38"/>
      <c r="AD15" s="38"/>
      <c r="AE15" s="38"/>
    </row>
    <row r="16" s="2" customFormat="1" ht="6.96" customHeight="1">
      <c r="A16" s="38"/>
      <c r="B16" s="39"/>
      <c r="C16" s="38"/>
      <c r="D16" s="38"/>
      <c r="E16" s="38"/>
      <c r="F16" s="38"/>
      <c r="G16" s="38"/>
      <c r="H16" s="38"/>
      <c r="I16" s="38"/>
      <c r="J16" s="38"/>
      <c r="K16" s="38"/>
      <c r="L16" s="55"/>
      <c r="S16" s="38"/>
      <c r="T16" s="38"/>
      <c r="U16" s="38"/>
      <c r="V16" s="38"/>
      <c r="W16" s="38"/>
      <c r="X16" s="38"/>
      <c r="Y16" s="38"/>
      <c r="Z16" s="38"/>
      <c r="AA16" s="38"/>
      <c r="AB16" s="38"/>
      <c r="AC16" s="38"/>
      <c r="AD16" s="38"/>
      <c r="AE16" s="38"/>
    </row>
    <row r="17" s="2" customFormat="1" ht="12" customHeight="1">
      <c r="A17" s="38"/>
      <c r="B17" s="39"/>
      <c r="C17" s="38"/>
      <c r="D17" s="32" t="s">
        <v>29</v>
      </c>
      <c r="E17" s="38"/>
      <c r="F17" s="38"/>
      <c r="G17" s="38"/>
      <c r="H17" s="38"/>
      <c r="I17" s="32" t="s">
        <v>24</v>
      </c>
      <c r="J17" s="33" t="str">
        <f>'Rekapitulace stavby'!AN13</f>
        <v>Vyplň údaj</v>
      </c>
      <c r="K17" s="38"/>
      <c r="L17" s="55"/>
      <c r="S17" s="38"/>
      <c r="T17" s="38"/>
      <c r="U17" s="38"/>
      <c r="V17" s="38"/>
      <c r="W17" s="38"/>
      <c r="X17" s="38"/>
      <c r="Y17" s="38"/>
      <c r="Z17" s="38"/>
      <c r="AA17" s="38"/>
      <c r="AB17" s="38"/>
      <c r="AC17" s="38"/>
      <c r="AD17" s="38"/>
      <c r="AE17" s="38"/>
    </row>
    <row r="18" s="2" customFormat="1" ht="18" customHeight="1">
      <c r="A18" s="38"/>
      <c r="B18" s="39"/>
      <c r="C18" s="38"/>
      <c r="D18" s="38"/>
      <c r="E18" s="33" t="str">
        <f>'Rekapitulace stavby'!E14</f>
        <v>Vyplň údaj</v>
      </c>
      <c r="F18" s="27"/>
      <c r="G18" s="27"/>
      <c r="H18" s="27"/>
      <c r="I18" s="32" t="s">
        <v>27</v>
      </c>
      <c r="J18" s="33" t="str">
        <f>'Rekapitulace stavby'!AN14</f>
        <v>Vyplň údaj</v>
      </c>
      <c r="K18" s="38"/>
      <c r="L18" s="55"/>
      <c r="S18" s="38"/>
      <c r="T18" s="38"/>
      <c r="U18" s="38"/>
      <c r="V18" s="38"/>
      <c r="W18" s="38"/>
      <c r="X18" s="38"/>
      <c r="Y18" s="38"/>
      <c r="Z18" s="38"/>
      <c r="AA18" s="38"/>
      <c r="AB18" s="38"/>
      <c r="AC18" s="38"/>
      <c r="AD18" s="38"/>
      <c r="AE18" s="38"/>
    </row>
    <row r="19" s="2" customFormat="1" ht="6.96" customHeight="1">
      <c r="A19" s="38"/>
      <c r="B19" s="39"/>
      <c r="C19" s="38"/>
      <c r="D19" s="38"/>
      <c r="E19" s="38"/>
      <c r="F19" s="38"/>
      <c r="G19" s="38"/>
      <c r="H19" s="38"/>
      <c r="I19" s="38"/>
      <c r="J19" s="38"/>
      <c r="K19" s="38"/>
      <c r="L19" s="55"/>
      <c r="S19" s="38"/>
      <c r="T19" s="38"/>
      <c r="U19" s="38"/>
      <c r="V19" s="38"/>
      <c r="W19" s="38"/>
      <c r="X19" s="38"/>
      <c r="Y19" s="38"/>
      <c r="Z19" s="38"/>
      <c r="AA19" s="38"/>
      <c r="AB19" s="38"/>
      <c r="AC19" s="38"/>
      <c r="AD19" s="38"/>
      <c r="AE19" s="38"/>
    </row>
    <row r="20" s="2" customFormat="1" ht="12" customHeight="1">
      <c r="A20" s="38"/>
      <c r="B20" s="39"/>
      <c r="C20" s="38"/>
      <c r="D20" s="32" t="s">
        <v>31</v>
      </c>
      <c r="E20" s="38"/>
      <c r="F20" s="38"/>
      <c r="G20" s="38"/>
      <c r="H20" s="38"/>
      <c r="I20" s="32" t="s">
        <v>24</v>
      </c>
      <c r="J20" s="27" t="s">
        <v>32</v>
      </c>
      <c r="K20" s="38"/>
      <c r="L20" s="55"/>
      <c r="S20" s="38"/>
      <c r="T20" s="38"/>
      <c r="U20" s="38"/>
      <c r="V20" s="38"/>
      <c r="W20" s="38"/>
      <c r="X20" s="38"/>
      <c r="Y20" s="38"/>
      <c r="Z20" s="38"/>
      <c r="AA20" s="38"/>
      <c r="AB20" s="38"/>
      <c r="AC20" s="38"/>
      <c r="AD20" s="38"/>
      <c r="AE20" s="38"/>
    </row>
    <row r="21" s="2" customFormat="1" ht="18" customHeight="1">
      <c r="A21" s="38"/>
      <c r="B21" s="39"/>
      <c r="C21" s="38"/>
      <c r="D21" s="38"/>
      <c r="E21" s="27" t="s">
        <v>33</v>
      </c>
      <c r="F21" s="38"/>
      <c r="G21" s="38"/>
      <c r="H21" s="38"/>
      <c r="I21" s="32" t="s">
        <v>27</v>
      </c>
      <c r="J21" s="27" t="s">
        <v>34</v>
      </c>
      <c r="K21" s="38"/>
      <c r="L21" s="55"/>
      <c r="S21" s="38"/>
      <c r="T21" s="38"/>
      <c r="U21" s="38"/>
      <c r="V21" s="38"/>
      <c r="W21" s="38"/>
      <c r="X21" s="38"/>
      <c r="Y21" s="38"/>
      <c r="Z21" s="38"/>
      <c r="AA21" s="38"/>
      <c r="AB21" s="38"/>
      <c r="AC21" s="38"/>
      <c r="AD21" s="38"/>
      <c r="AE21" s="38"/>
    </row>
    <row r="22" s="2" customFormat="1" ht="6.96" customHeight="1">
      <c r="A22" s="38"/>
      <c r="B22" s="39"/>
      <c r="C22" s="38"/>
      <c r="D22" s="38"/>
      <c r="E22" s="38"/>
      <c r="F22" s="38"/>
      <c r="G22" s="38"/>
      <c r="H22" s="38"/>
      <c r="I22" s="38"/>
      <c r="J22" s="38"/>
      <c r="K22" s="38"/>
      <c r="L22" s="55"/>
      <c r="S22" s="38"/>
      <c r="T22" s="38"/>
      <c r="U22" s="38"/>
      <c r="V22" s="38"/>
      <c r="W22" s="38"/>
      <c r="X22" s="38"/>
      <c r="Y22" s="38"/>
      <c r="Z22" s="38"/>
      <c r="AA22" s="38"/>
      <c r="AB22" s="38"/>
      <c r="AC22" s="38"/>
      <c r="AD22" s="38"/>
      <c r="AE22" s="38"/>
    </row>
    <row r="23" s="2" customFormat="1" ht="12" customHeight="1">
      <c r="A23" s="38"/>
      <c r="B23" s="39"/>
      <c r="C23" s="38"/>
      <c r="D23" s="32" t="s">
        <v>36</v>
      </c>
      <c r="E23" s="38"/>
      <c r="F23" s="38"/>
      <c r="G23" s="38"/>
      <c r="H23" s="38"/>
      <c r="I23" s="32" t="s">
        <v>24</v>
      </c>
      <c r="J23" s="27" t="str">
        <f>IF('Rekapitulace stavby'!AN19="","",'Rekapitulace stavby'!AN19)</f>
        <v/>
      </c>
      <c r="K23" s="38"/>
      <c r="L23" s="55"/>
      <c r="S23" s="38"/>
      <c r="T23" s="38"/>
      <c r="U23" s="38"/>
      <c r="V23" s="38"/>
      <c r="W23" s="38"/>
      <c r="X23" s="38"/>
      <c r="Y23" s="38"/>
      <c r="Z23" s="38"/>
      <c r="AA23" s="38"/>
      <c r="AB23" s="38"/>
      <c r="AC23" s="38"/>
      <c r="AD23" s="38"/>
      <c r="AE23" s="38"/>
    </row>
    <row r="24" s="2" customFormat="1" ht="18" customHeight="1">
      <c r="A24" s="38"/>
      <c r="B24" s="39"/>
      <c r="C24" s="38"/>
      <c r="D24" s="38"/>
      <c r="E24" s="27" t="str">
        <f>IF('Rekapitulace stavby'!E20="","",'Rekapitulace stavby'!E20)</f>
        <v xml:space="preserve"> </v>
      </c>
      <c r="F24" s="38"/>
      <c r="G24" s="38"/>
      <c r="H24" s="38"/>
      <c r="I24" s="32" t="s">
        <v>27</v>
      </c>
      <c r="J24" s="27" t="str">
        <f>IF('Rekapitulace stavby'!AN20="","",'Rekapitulace stavby'!AN20)</f>
        <v/>
      </c>
      <c r="K24" s="38"/>
      <c r="L24" s="55"/>
      <c r="S24" s="38"/>
      <c r="T24" s="38"/>
      <c r="U24" s="38"/>
      <c r="V24" s="38"/>
      <c r="W24" s="38"/>
      <c r="X24" s="38"/>
      <c r="Y24" s="38"/>
      <c r="Z24" s="38"/>
      <c r="AA24" s="38"/>
      <c r="AB24" s="38"/>
      <c r="AC24" s="38"/>
      <c r="AD24" s="38"/>
      <c r="AE24" s="38"/>
    </row>
    <row r="25" s="2" customFormat="1" ht="6.96" customHeight="1">
      <c r="A25" s="38"/>
      <c r="B25" s="39"/>
      <c r="C25" s="38"/>
      <c r="D25" s="38"/>
      <c r="E25" s="38"/>
      <c r="F25" s="38"/>
      <c r="G25" s="38"/>
      <c r="H25" s="38"/>
      <c r="I25" s="38"/>
      <c r="J25" s="38"/>
      <c r="K25" s="38"/>
      <c r="L25" s="55"/>
      <c r="S25" s="38"/>
      <c r="T25" s="38"/>
      <c r="U25" s="38"/>
      <c r="V25" s="38"/>
      <c r="W25" s="38"/>
      <c r="X25" s="38"/>
      <c r="Y25" s="38"/>
      <c r="Z25" s="38"/>
      <c r="AA25" s="38"/>
      <c r="AB25" s="38"/>
      <c r="AC25" s="38"/>
      <c r="AD25" s="38"/>
      <c r="AE25" s="38"/>
    </row>
    <row r="26" s="2" customFormat="1" ht="12" customHeight="1">
      <c r="A26" s="38"/>
      <c r="B26" s="39"/>
      <c r="C26" s="38"/>
      <c r="D26" s="32" t="s">
        <v>37</v>
      </c>
      <c r="E26" s="38"/>
      <c r="F26" s="38"/>
      <c r="G26" s="38"/>
      <c r="H26" s="38"/>
      <c r="I26" s="38"/>
      <c r="J26" s="38"/>
      <c r="K26" s="38"/>
      <c r="L26" s="55"/>
      <c r="S26" s="38"/>
      <c r="T26" s="38"/>
      <c r="U26" s="38"/>
      <c r="V26" s="38"/>
      <c r="W26" s="38"/>
      <c r="X26" s="38"/>
      <c r="Y26" s="38"/>
      <c r="Z26" s="38"/>
      <c r="AA26" s="38"/>
      <c r="AB26" s="38"/>
      <c r="AC26" s="38"/>
      <c r="AD26" s="38"/>
      <c r="AE26" s="38"/>
    </row>
    <row r="27" s="8" customFormat="1" ht="16.5" customHeight="1">
      <c r="A27" s="130"/>
      <c r="B27" s="131"/>
      <c r="C27" s="130"/>
      <c r="D27" s="130"/>
      <c r="E27" s="36" t="s">
        <v>1</v>
      </c>
      <c r="F27" s="36"/>
      <c r="G27" s="36"/>
      <c r="H27" s="36"/>
      <c r="I27" s="130"/>
      <c r="J27" s="130"/>
      <c r="K27" s="130"/>
      <c r="L27" s="132"/>
      <c r="S27" s="130"/>
      <c r="T27" s="130"/>
      <c r="U27" s="130"/>
      <c r="V27" s="130"/>
      <c r="W27" s="130"/>
      <c r="X27" s="130"/>
      <c r="Y27" s="130"/>
      <c r="Z27" s="130"/>
      <c r="AA27" s="130"/>
      <c r="AB27" s="130"/>
      <c r="AC27" s="130"/>
      <c r="AD27" s="130"/>
      <c r="AE27" s="130"/>
    </row>
    <row r="28" s="2" customFormat="1" ht="6.96" customHeight="1">
      <c r="A28" s="38"/>
      <c r="B28" s="39"/>
      <c r="C28" s="38"/>
      <c r="D28" s="38"/>
      <c r="E28" s="38"/>
      <c r="F28" s="38"/>
      <c r="G28" s="38"/>
      <c r="H28" s="38"/>
      <c r="I28" s="38"/>
      <c r="J28" s="38"/>
      <c r="K28" s="38"/>
      <c r="L28" s="55"/>
      <c r="S28" s="38"/>
      <c r="T28" s="38"/>
      <c r="U28" s="38"/>
      <c r="V28" s="38"/>
      <c r="W28" s="38"/>
      <c r="X28" s="38"/>
      <c r="Y28" s="38"/>
      <c r="Z28" s="38"/>
      <c r="AA28" s="38"/>
      <c r="AB28" s="38"/>
      <c r="AC28" s="38"/>
      <c r="AD28" s="38"/>
      <c r="AE28" s="38"/>
    </row>
    <row r="29" s="2" customFormat="1" ht="6.96" customHeight="1">
      <c r="A29" s="38"/>
      <c r="B29" s="39"/>
      <c r="C29" s="38"/>
      <c r="D29" s="90"/>
      <c r="E29" s="90"/>
      <c r="F29" s="90"/>
      <c r="G29" s="90"/>
      <c r="H29" s="90"/>
      <c r="I29" s="90"/>
      <c r="J29" s="90"/>
      <c r="K29" s="90"/>
      <c r="L29" s="55"/>
      <c r="S29" s="38"/>
      <c r="T29" s="38"/>
      <c r="U29" s="38"/>
      <c r="V29" s="38"/>
      <c r="W29" s="38"/>
      <c r="X29" s="38"/>
      <c r="Y29" s="38"/>
      <c r="Z29" s="38"/>
      <c r="AA29" s="38"/>
      <c r="AB29" s="38"/>
      <c r="AC29" s="38"/>
      <c r="AD29" s="38"/>
      <c r="AE29" s="38"/>
    </row>
    <row r="30" s="2" customFormat="1" ht="25.44" customHeight="1">
      <c r="A30" s="38"/>
      <c r="B30" s="39"/>
      <c r="C30" s="38"/>
      <c r="D30" s="133" t="s">
        <v>39</v>
      </c>
      <c r="E30" s="38"/>
      <c r="F30" s="38"/>
      <c r="G30" s="38"/>
      <c r="H30" s="38"/>
      <c r="I30" s="38"/>
      <c r="J30" s="96">
        <f>ROUND(J121, 2)</f>
        <v>0</v>
      </c>
      <c r="K30" s="38"/>
      <c r="L30" s="55"/>
      <c r="S30" s="38"/>
      <c r="T30" s="38"/>
      <c r="U30" s="38"/>
      <c r="V30" s="38"/>
      <c r="W30" s="38"/>
      <c r="X30" s="38"/>
      <c r="Y30" s="38"/>
      <c r="Z30" s="38"/>
      <c r="AA30" s="38"/>
      <c r="AB30" s="38"/>
      <c r="AC30" s="38"/>
      <c r="AD30" s="38"/>
      <c r="AE30" s="38"/>
    </row>
    <row r="31" s="2" customFormat="1" ht="6.96" customHeight="1">
      <c r="A31" s="38"/>
      <c r="B31" s="39"/>
      <c r="C31" s="38"/>
      <c r="D31" s="90"/>
      <c r="E31" s="90"/>
      <c r="F31" s="90"/>
      <c r="G31" s="90"/>
      <c r="H31" s="90"/>
      <c r="I31" s="90"/>
      <c r="J31" s="90"/>
      <c r="K31" s="90"/>
      <c r="L31" s="55"/>
      <c r="S31" s="38"/>
      <c r="T31" s="38"/>
      <c r="U31" s="38"/>
      <c r="V31" s="38"/>
      <c r="W31" s="38"/>
      <c r="X31" s="38"/>
      <c r="Y31" s="38"/>
      <c r="Z31" s="38"/>
      <c r="AA31" s="38"/>
      <c r="AB31" s="38"/>
      <c r="AC31" s="38"/>
      <c r="AD31" s="38"/>
      <c r="AE31" s="38"/>
    </row>
    <row r="32" s="2" customFormat="1" ht="14.4" customHeight="1">
      <c r="A32" s="38"/>
      <c r="B32" s="39"/>
      <c r="C32" s="38"/>
      <c r="D32" s="38"/>
      <c r="E32" s="38"/>
      <c r="F32" s="43" t="s">
        <v>41</v>
      </c>
      <c r="G32" s="38"/>
      <c r="H32" s="38"/>
      <c r="I32" s="43" t="s">
        <v>40</v>
      </c>
      <c r="J32" s="43" t="s">
        <v>42</v>
      </c>
      <c r="K32" s="38"/>
      <c r="L32" s="55"/>
      <c r="S32" s="38"/>
      <c r="T32" s="38"/>
      <c r="U32" s="38"/>
      <c r="V32" s="38"/>
      <c r="W32" s="38"/>
      <c r="X32" s="38"/>
      <c r="Y32" s="38"/>
      <c r="Z32" s="38"/>
      <c r="AA32" s="38"/>
      <c r="AB32" s="38"/>
      <c r="AC32" s="38"/>
      <c r="AD32" s="38"/>
      <c r="AE32" s="38"/>
    </row>
    <row r="33" s="2" customFormat="1" ht="14.4" customHeight="1">
      <c r="A33" s="38"/>
      <c r="B33" s="39"/>
      <c r="C33" s="38"/>
      <c r="D33" s="134" t="s">
        <v>43</v>
      </c>
      <c r="E33" s="32" t="s">
        <v>44</v>
      </c>
      <c r="F33" s="135">
        <f>ROUND((SUM(BE121:BE176)),  2)</f>
        <v>0</v>
      </c>
      <c r="G33" s="38"/>
      <c r="H33" s="38"/>
      <c r="I33" s="136">
        <v>0.20999999999999999</v>
      </c>
      <c r="J33" s="135">
        <f>ROUND(((SUM(BE121:BE176))*I33),  2)</f>
        <v>0</v>
      </c>
      <c r="K33" s="38"/>
      <c r="L33" s="55"/>
      <c r="S33" s="38"/>
      <c r="T33" s="38"/>
      <c r="U33" s="38"/>
      <c r="V33" s="38"/>
      <c r="W33" s="38"/>
      <c r="X33" s="38"/>
      <c r="Y33" s="38"/>
      <c r="Z33" s="38"/>
      <c r="AA33" s="38"/>
      <c r="AB33" s="38"/>
      <c r="AC33" s="38"/>
      <c r="AD33" s="38"/>
      <c r="AE33" s="38"/>
    </row>
    <row r="34" s="2" customFormat="1" ht="14.4" customHeight="1">
      <c r="A34" s="38"/>
      <c r="B34" s="39"/>
      <c r="C34" s="38"/>
      <c r="D34" s="38"/>
      <c r="E34" s="32" t="s">
        <v>45</v>
      </c>
      <c r="F34" s="135">
        <f>ROUND((SUM(BF121:BF176)),  2)</f>
        <v>0</v>
      </c>
      <c r="G34" s="38"/>
      <c r="H34" s="38"/>
      <c r="I34" s="136">
        <v>0.14999999999999999</v>
      </c>
      <c r="J34" s="135">
        <f>ROUND(((SUM(BF121:BF176))*I34),  2)</f>
        <v>0</v>
      </c>
      <c r="K34" s="38"/>
      <c r="L34" s="55"/>
      <c r="S34" s="38"/>
      <c r="T34" s="38"/>
      <c r="U34" s="38"/>
      <c r="V34" s="38"/>
      <c r="W34" s="38"/>
      <c r="X34" s="38"/>
      <c r="Y34" s="38"/>
      <c r="Z34" s="38"/>
      <c r="AA34" s="38"/>
      <c r="AB34" s="38"/>
      <c r="AC34" s="38"/>
      <c r="AD34" s="38"/>
      <c r="AE34" s="38"/>
    </row>
    <row r="35" hidden="1" s="2" customFormat="1" ht="14.4" customHeight="1">
      <c r="A35" s="38"/>
      <c r="B35" s="39"/>
      <c r="C35" s="38"/>
      <c r="D35" s="38"/>
      <c r="E35" s="32" t="s">
        <v>46</v>
      </c>
      <c r="F35" s="135">
        <f>ROUND((SUM(BG121:BG176)),  2)</f>
        <v>0</v>
      </c>
      <c r="G35" s="38"/>
      <c r="H35" s="38"/>
      <c r="I35" s="136">
        <v>0.20999999999999999</v>
      </c>
      <c r="J35" s="135">
        <f>0</f>
        <v>0</v>
      </c>
      <c r="K35" s="38"/>
      <c r="L35" s="55"/>
      <c r="S35" s="38"/>
      <c r="T35" s="38"/>
      <c r="U35" s="38"/>
      <c r="V35" s="38"/>
      <c r="W35" s="38"/>
      <c r="X35" s="38"/>
      <c r="Y35" s="38"/>
      <c r="Z35" s="38"/>
      <c r="AA35" s="38"/>
      <c r="AB35" s="38"/>
      <c r="AC35" s="38"/>
      <c r="AD35" s="38"/>
      <c r="AE35" s="38"/>
    </row>
    <row r="36" hidden="1" s="2" customFormat="1" ht="14.4" customHeight="1">
      <c r="A36" s="38"/>
      <c r="B36" s="39"/>
      <c r="C36" s="38"/>
      <c r="D36" s="38"/>
      <c r="E36" s="32" t="s">
        <v>47</v>
      </c>
      <c r="F36" s="135">
        <f>ROUND((SUM(BH121:BH176)),  2)</f>
        <v>0</v>
      </c>
      <c r="G36" s="38"/>
      <c r="H36" s="38"/>
      <c r="I36" s="136">
        <v>0.14999999999999999</v>
      </c>
      <c r="J36" s="135">
        <f>0</f>
        <v>0</v>
      </c>
      <c r="K36" s="38"/>
      <c r="L36" s="55"/>
      <c r="S36" s="38"/>
      <c r="T36" s="38"/>
      <c r="U36" s="38"/>
      <c r="V36" s="38"/>
      <c r="W36" s="38"/>
      <c r="X36" s="38"/>
      <c r="Y36" s="38"/>
      <c r="Z36" s="38"/>
      <c r="AA36" s="38"/>
      <c r="AB36" s="38"/>
      <c r="AC36" s="38"/>
      <c r="AD36" s="38"/>
      <c r="AE36" s="38"/>
    </row>
    <row r="37" hidden="1" s="2" customFormat="1" ht="14.4" customHeight="1">
      <c r="A37" s="38"/>
      <c r="B37" s="39"/>
      <c r="C37" s="38"/>
      <c r="D37" s="38"/>
      <c r="E37" s="32" t="s">
        <v>48</v>
      </c>
      <c r="F37" s="135">
        <f>ROUND((SUM(BI121:BI176)),  2)</f>
        <v>0</v>
      </c>
      <c r="G37" s="38"/>
      <c r="H37" s="38"/>
      <c r="I37" s="136">
        <v>0</v>
      </c>
      <c r="J37" s="135">
        <f>0</f>
        <v>0</v>
      </c>
      <c r="K37" s="38"/>
      <c r="L37" s="55"/>
      <c r="S37" s="38"/>
      <c r="T37" s="38"/>
      <c r="U37" s="38"/>
      <c r="V37" s="38"/>
      <c r="W37" s="38"/>
      <c r="X37" s="38"/>
      <c r="Y37" s="38"/>
      <c r="Z37" s="38"/>
      <c r="AA37" s="38"/>
      <c r="AB37" s="38"/>
      <c r="AC37" s="38"/>
      <c r="AD37" s="38"/>
      <c r="AE37" s="38"/>
    </row>
    <row r="38" s="2" customFormat="1" ht="6.96" customHeight="1">
      <c r="A38" s="38"/>
      <c r="B38" s="39"/>
      <c r="C38" s="38"/>
      <c r="D38" s="38"/>
      <c r="E38" s="38"/>
      <c r="F38" s="38"/>
      <c r="G38" s="38"/>
      <c r="H38" s="38"/>
      <c r="I38" s="38"/>
      <c r="J38" s="38"/>
      <c r="K38" s="38"/>
      <c r="L38" s="55"/>
      <c r="S38" s="38"/>
      <c r="T38" s="38"/>
      <c r="U38" s="38"/>
      <c r="V38" s="38"/>
      <c r="W38" s="38"/>
      <c r="X38" s="38"/>
      <c r="Y38" s="38"/>
      <c r="Z38" s="38"/>
      <c r="AA38" s="38"/>
      <c r="AB38" s="38"/>
      <c r="AC38" s="38"/>
      <c r="AD38" s="38"/>
      <c r="AE38" s="38"/>
    </row>
    <row r="39" s="2" customFormat="1" ht="25.44" customHeight="1">
      <c r="A39" s="38"/>
      <c r="B39" s="39"/>
      <c r="C39" s="137"/>
      <c r="D39" s="138" t="s">
        <v>49</v>
      </c>
      <c r="E39" s="81"/>
      <c r="F39" s="81"/>
      <c r="G39" s="139" t="s">
        <v>50</v>
      </c>
      <c r="H39" s="140" t="s">
        <v>51</v>
      </c>
      <c r="I39" s="81"/>
      <c r="J39" s="141">
        <f>SUM(J30:J37)</f>
        <v>0</v>
      </c>
      <c r="K39" s="142"/>
      <c r="L39" s="55"/>
      <c r="S39" s="38"/>
      <c r="T39" s="38"/>
      <c r="U39" s="38"/>
      <c r="V39" s="38"/>
      <c r="W39" s="38"/>
      <c r="X39" s="38"/>
      <c r="Y39" s="38"/>
      <c r="Z39" s="38"/>
      <c r="AA39" s="38"/>
      <c r="AB39" s="38"/>
      <c r="AC39" s="38"/>
      <c r="AD39" s="38"/>
      <c r="AE39" s="38"/>
    </row>
    <row r="40" s="2" customFormat="1" ht="14.4" customHeight="1">
      <c r="A40" s="38"/>
      <c r="B40" s="39"/>
      <c r="C40" s="38"/>
      <c r="D40" s="38"/>
      <c r="E40" s="38"/>
      <c r="F40" s="38"/>
      <c r="G40" s="38"/>
      <c r="H40" s="38"/>
      <c r="I40" s="38"/>
      <c r="J40" s="38"/>
      <c r="K40" s="38"/>
      <c r="L40" s="55"/>
      <c r="S40" s="38"/>
      <c r="T40" s="38"/>
      <c r="U40" s="38"/>
      <c r="V40" s="38"/>
      <c r="W40" s="38"/>
      <c r="X40" s="38"/>
      <c r="Y40" s="38"/>
      <c r="Z40" s="38"/>
      <c r="AA40" s="38"/>
      <c r="AB40" s="38"/>
      <c r="AC40" s="38"/>
      <c r="AD40" s="38"/>
      <c r="AE40" s="38"/>
    </row>
    <row r="41" s="1" customFormat="1" ht="14.4" customHeight="1">
      <c r="B41" s="22"/>
      <c r="L41" s="22"/>
    </row>
    <row r="42" s="1" customFormat="1" ht="14.4" customHeight="1">
      <c r="B42" s="22"/>
      <c r="L42" s="22"/>
    </row>
    <row r="43" s="1" customFormat="1" ht="14.4" customHeight="1">
      <c r="B43" s="22"/>
      <c r="L43" s="22"/>
    </row>
    <row r="44" s="1" customFormat="1" ht="14.4" customHeight="1">
      <c r="B44" s="22"/>
      <c r="L44" s="22"/>
    </row>
    <row r="45" s="1" customFormat="1" ht="14.4" customHeight="1">
      <c r="B45" s="22"/>
      <c r="L45" s="22"/>
    </row>
    <row r="46" s="1" customFormat="1" ht="14.4" customHeight="1">
      <c r="B46" s="22"/>
      <c r="L46" s="22"/>
    </row>
    <row r="47" s="1" customFormat="1" ht="14.4" customHeight="1">
      <c r="B47" s="22"/>
      <c r="L47" s="22"/>
    </row>
    <row r="48" s="1" customFormat="1" ht="14.4" customHeight="1">
      <c r="B48" s="22"/>
      <c r="L48" s="22"/>
    </row>
    <row r="49" s="1" customFormat="1" ht="14.4" customHeight="1">
      <c r="B49" s="22"/>
      <c r="L49" s="22"/>
    </row>
    <row r="50" s="2" customFormat="1" ht="14.4" customHeight="1">
      <c r="B50" s="55"/>
      <c r="D50" s="56" t="s">
        <v>52</v>
      </c>
      <c r="E50" s="57"/>
      <c r="F50" s="57"/>
      <c r="G50" s="56" t="s">
        <v>53</v>
      </c>
      <c r="H50" s="57"/>
      <c r="I50" s="57"/>
      <c r="J50" s="57"/>
      <c r="K50" s="57"/>
      <c r="L50" s="55"/>
    </row>
    <row r="51">
      <c r="B51" s="22"/>
      <c r="L51" s="22"/>
    </row>
    <row r="52">
      <c r="B52" s="22"/>
      <c r="L52" s="22"/>
    </row>
    <row r="53">
      <c r="B53" s="22"/>
      <c r="L53" s="22"/>
    </row>
    <row r="54">
      <c r="B54" s="22"/>
      <c r="L54" s="22"/>
    </row>
    <row r="55">
      <c r="B55" s="22"/>
      <c r="L55" s="22"/>
    </row>
    <row r="56">
      <c r="B56" s="22"/>
      <c r="L56" s="22"/>
    </row>
    <row r="57">
      <c r="B57" s="22"/>
      <c r="L57" s="22"/>
    </row>
    <row r="58">
      <c r="B58" s="22"/>
      <c r="L58" s="22"/>
    </row>
    <row r="59">
      <c r="B59" s="22"/>
      <c r="L59" s="22"/>
    </row>
    <row r="60">
      <c r="B60" s="22"/>
      <c r="L60" s="22"/>
    </row>
    <row r="61" s="2" customFormat="1">
      <c r="A61" s="38"/>
      <c r="B61" s="39"/>
      <c r="C61" s="38"/>
      <c r="D61" s="58" t="s">
        <v>54</v>
      </c>
      <c r="E61" s="41"/>
      <c r="F61" s="143" t="s">
        <v>55</v>
      </c>
      <c r="G61" s="58" t="s">
        <v>54</v>
      </c>
      <c r="H61" s="41"/>
      <c r="I61" s="41"/>
      <c r="J61" s="144" t="s">
        <v>55</v>
      </c>
      <c r="K61" s="41"/>
      <c r="L61" s="55"/>
      <c r="S61" s="38"/>
      <c r="T61" s="38"/>
      <c r="U61" s="38"/>
      <c r="V61" s="38"/>
      <c r="W61" s="38"/>
      <c r="X61" s="38"/>
      <c r="Y61" s="38"/>
      <c r="Z61" s="38"/>
      <c r="AA61" s="38"/>
      <c r="AB61" s="38"/>
      <c r="AC61" s="38"/>
      <c r="AD61" s="38"/>
      <c r="AE61" s="38"/>
    </row>
    <row r="62">
      <c r="B62" s="22"/>
      <c r="L62" s="22"/>
    </row>
    <row r="63">
      <c r="B63" s="22"/>
      <c r="L63" s="22"/>
    </row>
    <row r="64">
      <c r="B64" s="22"/>
      <c r="L64" s="22"/>
    </row>
    <row r="65" s="2" customFormat="1">
      <c r="A65" s="38"/>
      <c r="B65" s="39"/>
      <c r="C65" s="38"/>
      <c r="D65" s="56" t="s">
        <v>56</v>
      </c>
      <c r="E65" s="59"/>
      <c r="F65" s="59"/>
      <c r="G65" s="56" t="s">
        <v>57</v>
      </c>
      <c r="H65" s="59"/>
      <c r="I65" s="59"/>
      <c r="J65" s="59"/>
      <c r="K65" s="59"/>
      <c r="L65" s="55"/>
      <c r="S65" s="38"/>
      <c r="T65" s="38"/>
      <c r="U65" s="38"/>
      <c r="V65" s="38"/>
      <c r="W65" s="38"/>
      <c r="X65" s="38"/>
      <c r="Y65" s="38"/>
      <c r="Z65" s="38"/>
      <c r="AA65" s="38"/>
      <c r="AB65" s="38"/>
      <c r="AC65" s="38"/>
      <c r="AD65" s="38"/>
      <c r="AE65" s="38"/>
    </row>
    <row r="66">
      <c r="B66" s="22"/>
      <c r="L66" s="22"/>
    </row>
    <row r="67">
      <c r="B67" s="22"/>
      <c r="L67" s="22"/>
    </row>
    <row r="68">
      <c r="B68" s="22"/>
      <c r="L68" s="22"/>
    </row>
    <row r="69">
      <c r="B69" s="22"/>
      <c r="L69" s="22"/>
    </row>
    <row r="70">
      <c r="B70" s="22"/>
      <c r="L70" s="22"/>
    </row>
    <row r="71">
      <c r="B71" s="22"/>
      <c r="L71" s="22"/>
    </row>
    <row r="72">
      <c r="B72" s="22"/>
      <c r="L72" s="22"/>
    </row>
    <row r="73">
      <c r="B73" s="22"/>
      <c r="L73" s="22"/>
    </row>
    <row r="74">
      <c r="B74" s="22"/>
      <c r="L74" s="22"/>
    </row>
    <row r="75">
      <c r="B75" s="22"/>
      <c r="L75" s="22"/>
    </row>
    <row r="76" s="2" customFormat="1">
      <c r="A76" s="38"/>
      <c r="B76" s="39"/>
      <c r="C76" s="38"/>
      <c r="D76" s="58" t="s">
        <v>54</v>
      </c>
      <c r="E76" s="41"/>
      <c r="F76" s="143" t="s">
        <v>55</v>
      </c>
      <c r="G76" s="58" t="s">
        <v>54</v>
      </c>
      <c r="H76" s="41"/>
      <c r="I76" s="41"/>
      <c r="J76" s="144" t="s">
        <v>55</v>
      </c>
      <c r="K76" s="41"/>
      <c r="L76" s="55"/>
      <c r="S76" s="38"/>
      <c r="T76" s="38"/>
      <c r="U76" s="38"/>
      <c r="V76" s="38"/>
      <c r="W76" s="38"/>
      <c r="X76" s="38"/>
      <c r="Y76" s="38"/>
      <c r="Z76" s="38"/>
      <c r="AA76" s="38"/>
      <c r="AB76" s="38"/>
      <c r="AC76" s="38"/>
      <c r="AD76" s="38"/>
      <c r="AE76" s="38"/>
    </row>
    <row r="77" s="2" customFormat="1" ht="14.4" customHeight="1">
      <c r="A77" s="38"/>
      <c r="B77" s="60"/>
      <c r="C77" s="61"/>
      <c r="D77" s="61"/>
      <c r="E77" s="61"/>
      <c r="F77" s="61"/>
      <c r="G77" s="61"/>
      <c r="H77" s="61"/>
      <c r="I77" s="61"/>
      <c r="J77" s="61"/>
      <c r="K77" s="61"/>
      <c r="L77" s="55"/>
      <c r="S77" s="38"/>
      <c r="T77" s="38"/>
      <c r="U77" s="38"/>
      <c r="V77" s="38"/>
      <c r="W77" s="38"/>
      <c r="X77" s="38"/>
      <c r="Y77" s="38"/>
      <c r="Z77" s="38"/>
      <c r="AA77" s="38"/>
      <c r="AB77" s="38"/>
      <c r="AC77" s="38"/>
      <c r="AD77" s="38"/>
      <c r="AE77" s="38"/>
    </row>
    <row r="81" s="2" customFormat="1" ht="6.96" customHeight="1">
      <c r="A81" s="38"/>
      <c r="B81" s="62"/>
      <c r="C81" s="63"/>
      <c r="D81" s="63"/>
      <c r="E81" s="63"/>
      <c r="F81" s="63"/>
      <c r="G81" s="63"/>
      <c r="H81" s="63"/>
      <c r="I81" s="63"/>
      <c r="J81" s="63"/>
      <c r="K81" s="63"/>
      <c r="L81" s="55"/>
      <c r="S81" s="38"/>
      <c r="T81" s="38"/>
      <c r="U81" s="38"/>
      <c r="V81" s="38"/>
      <c r="W81" s="38"/>
      <c r="X81" s="38"/>
      <c r="Y81" s="38"/>
      <c r="Z81" s="38"/>
      <c r="AA81" s="38"/>
      <c r="AB81" s="38"/>
      <c r="AC81" s="38"/>
      <c r="AD81" s="38"/>
      <c r="AE81" s="38"/>
    </row>
    <row r="82" s="2" customFormat="1" ht="24.96" customHeight="1">
      <c r="A82" s="38"/>
      <c r="B82" s="39"/>
      <c r="C82" s="23" t="s">
        <v>176</v>
      </c>
      <c r="D82" s="38"/>
      <c r="E82" s="38"/>
      <c r="F82" s="38"/>
      <c r="G82" s="38"/>
      <c r="H82" s="38"/>
      <c r="I82" s="38"/>
      <c r="J82" s="38"/>
      <c r="K82" s="38"/>
      <c r="L82" s="55"/>
      <c r="S82" s="38"/>
      <c r="T82" s="38"/>
      <c r="U82" s="38"/>
      <c r="V82" s="38"/>
      <c r="W82" s="38"/>
      <c r="X82" s="38"/>
      <c r="Y82" s="38"/>
      <c r="Z82" s="38"/>
      <c r="AA82" s="38"/>
      <c r="AB82" s="38"/>
      <c r="AC82" s="38"/>
      <c r="AD82" s="38"/>
      <c r="AE82" s="38"/>
    </row>
    <row r="83" s="2" customFormat="1" ht="6.96" customHeight="1">
      <c r="A83" s="38"/>
      <c r="B83" s="39"/>
      <c r="C83" s="38"/>
      <c r="D83" s="38"/>
      <c r="E83" s="38"/>
      <c r="F83" s="38"/>
      <c r="G83" s="38"/>
      <c r="H83" s="38"/>
      <c r="I83" s="38"/>
      <c r="J83" s="38"/>
      <c r="K83" s="38"/>
      <c r="L83" s="55"/>
      <c r="S83" s="38"/>
      <c r="T83" s="38"/>
      <c r="U83" s="38"/>
      <c r="V83" s="38"/>
      <c r="W83" s="38"/>
      <c r="X83" s="38"/>
      <c r="Y83" s="38"/>
      <c r="Z83" s="38"/>
      <c r="AA83" s="38"/>
      <c r="AB83" s="38"/>
      <c r="AC83" s="38"/>
      <c r="AD83" s="38"/>
      <c r="AE83" s="38"/>
    </row>
    <row r="84" s="2" customFormat="1" ht="12" customHeight="1">
      <c r="A84" s="38"/>
      <c r="B84" s="39"/>
      <c r="C84" s="32" t="s">
        <v>15</v>
      </c>
      <c r="D84" s="38"/>
      <c r="E84" s="38"/>
      <c r="F84" s="38"/>
      <c r="G84" s="38"/>
      <c r="H84" s="38"/>
      <c r="I84" s="38"/>
      <c r="J84" s="38"/>
      <c r="K84" s="38"/>
      <c r="L84" s="55"/>
      <c r="S84" s="38"/>
      <c r="T84" s="38"/>
      <c r="U84" s="38"/>
      <c r="V84" s="38"/>
      <c r="W84" s="38"/>
      <c r="X84" s="38"/>
      <c r="Y84" s="38"/>
      <c r="Z84" s="38"/>
      <c r="AA84" s="38"/>
      <c r="AB84" s="38"/>
      <c r="AC84" s="38"/>
      <c r="AD84" s="38"/>
      <c r="AE84" s="38"/>
    </row>
    <row r="85" s="2" customFormat="1" ht="16.5" customHeight="1">
      <c r="A85" s="38"/>
      <c r="B85" s="39"/>
      <c r="C85" s="38"/>
      <c r="D85" s="38"/>
      <c r="E85" s="129" t="str">
        <f>E7</f>
        <v>SN Žireč</v>
      </c>
      <c r="F85" s="32"/>
      <c r="G85" s="32"/>
      <c r="H85" s="32"/>
      <c r="I85" s="38"/>
      <c r="J85" s="38"/>
      <c r="K85" s="38"/>
      <c r="L85" s="55"/>
      <c r="S85" s="38"/>
      <c r="T85" s="38"/>
      <c r="U85" s="38"/>
      <c r="V85" s="38"/>
      <c r="W85" s="38"/>
      <c r="X85" s="38"/>
      <c r="Y85" s="38"/>
      <c r="Z85" s="38"/>
      <c r="AA85" s="38"/>
      <c r="AB85" s="38"/>
      <c r="AC85" s="38"/>
      <c r="AD85" s="38"/>
      <c r="AE85" s="38"/>
    </row>
    <row r="86" s="2" customFormat="1" ht="12" customHeight="1">
      <c r="A86" s="38"/>
      <c r="B86" s="39"/>
      <c r="C86" s="32" t="s">
        <v>171</v>
      </c>
      <c r="D86" s="38"/>
      <c r="E86" s="38"/>
      <c r="F86" s="38"/>
      <c r="G86" s="38"/>
      <c r="H86" s="38"/>
      <c r="I86" s="38"/>
      <c r="J86" s="38"/>
      <c r="K86" s="38"/>
      <c r="L86" s="55"/>
      <c r="S86" s="38"/>
      <c r="T86" s="38"/>
      <c r="U86" s="38"/>
      <c r="V86" s="38"/>
      <c r="W86" s="38"/>
      <c r="X86" s="38"/>
      <c r="Y86" s="38"/>
      <c r="Z86" s="38"/>
      <c r="AA86" s="38"/>
      <c r="AB86" s="38"/>
      <c r="AC86" s="38"/>
      <c r="AD86" s="38"/>
      <c r="AE86" s="38"/>
    </row>
    <row r="87" s="2" customFormat="1" ht="16.5" customHeight="1">
      <c r="A87" s="38"/>
      <c r="B87" s="39"/>
      <c r="C87" s="38"/>
      <c r="D87" s="38"/>
      <c r="E87" s="67" t="str">
        <f>E9</f>
        <v>VON - Vedlejší a ostatní náklady</v>
      </c>
      <c r="F87" s="38"/>
      <c r="G87" s="38"/>
      <c r="H87" s="38"/>
      <c r="I87" s="38"/>
      <c r="J87" s="38"/>
      <c r="K87" s="38"/>
      <c r="L87" s="55"/>
      <c r="S87" s="38"/>
      <c r="T87" s="38"/>
      <c r="U87" s="38"/>
      <c r="V87" s="38"/>
      <c r="W87" s="38"/>
      <c r="X87" s="38"/>
      <c r="Y87" s="38"/>
      <c r="Z87" s="38"/>
      <c r="AA87" s="38"/>
      <c r="AB87" s="38"/>
      <c r="AC87" s="38"/>
      <c r="AD87" s="38"/>
      <c r="AE87" s="38"/>
    </row>
    <row r="88" s="2" customFormat="1" ht="6.96" customHeight="1">
      <c r="A88" s="38"/>
      <c r="B88" s="39"/>
      <c r="C88" s="38"/>
      <c r="D88" s="38"/>
      <c r="E88" s="38"/>
      <c r="F88" s="38"/>
      <c r="G88" s="38"/>
      <c r="H88" s="38"/>
      <c r="I88" s="38"/>
      <c r="J88" s="38"/>
      <c r="K88" s="38"/>
      <c r="L88" s="55"/>
      <c r="S88" s="38"/>
      <c r="T88" s="38"/>
      <c r="U88" s="38"/>
      <c r="V88" s="38"/>
      <c r="W88" s="38"/>
      <c r="X88" s="38"/>
      <c r="Y88" s="38"/>
      <c r="Z88" s="38"/>
      <c r="AA88" s="38"/>
      <c r="AB88" s="38"/>
      <c r="AC88" s="38"/>
      <c r="AD88" s="38"/>
      <c r="AE88" s="38"/>
    </row>
    <row r="89" s="2" customFormat="1" ht="12" customHeight="1">
      <c r="A89" s="38"/>
      <c r="B89" s="39"/>
      <c r="C89" s="32" t="s">
        <v>19</v>
      </c>
      <c r="D89" s="38"/>
      <c r="E89" s="38"/>
      <c r="F89" s="27" t="str">
        <f>F12</f>
        <v xml:space="preserve"> </v>
      </c>
      <c r="G89" s="38"/>
      <c r="H89" s="38"/>
      <c r="I89" s="32" t="s">
        <v>21</v>
      </c>
      <c r="J89" s="69" t="str">
        <f>IF(J12="","",J12)</f>
        <v>17. 12. 2018</v>
      </c>
      <c r="K89" s="38"/>
      <c r="L89" s="55"/>
      <c r="S89" s="38"/>
      <c r="T89" s="38"/>
      <c r="U89" s="38"/>
      <c r="V89" s="38"/>
      <c r="W89" s="38"/>
      <c r="X89" s="38"/>
      <c r="Y89" s="38"/>
      <c r="Z89" s="38"/>
      <c r="AA89" s="38"/>
      <c r="AB89" s="38"/>
      <c r="AC89" s="38"/>
      <c r="AD89" s="38"/>
      <c r="AE89" s="38"/>
    </row>
    <row r="90" s="2" customFormat="1" ht="6.96" customHeight="1">
      <c r="A90" s="38"/>
      <c r="B90" s="39"/>
      <c r="C90" s="38"/>
      <c r="D90" s="38"/>
      <c r="E90" s="38"/>
      <c r="F90" s="38"/>
      <c r="G90" s="38"/>
      <c r="H90" s="38"/>
      <c r="I90" s="38"/>
      <c r="J90" s="38"/>
      <c r="K90" s="38"/>
      <c r="L90" s="55"/>
      <c r="S90" s="38"/>
      <c r="T90" s="38"/>
      <c r="U90" s="38"/>
      <c r="V90" s="38"/>
      <c r="W90" s="38"/>
      <c r="X90" s="38"/>
      <c r="Y90" s="38"/>
      <c r="Z90" s="38"/>
      <c r="AA90" s="38"/>
      <c r="AB90" s="38"/>
      <c r="AC90" s="38"/>
      <c r="AD90" s="38"/>
      <c r="AE90" s="38"/>
    </row>
    <row r="91" s="2" customFormat="1" ht="25.65" customHeight="1">
      <c r="A91" s="38"/>
      <c r="B91" s="39"/>
      <c r="C91" s="32" t="s">
        <v>23</v>
      </c>
      <c r="D91" s="38"/>
      <c r="E91" s="38"/>
      <c r="F91" s="27" t="str">
        <f>E15</f>
        <v>Povodí Labe, státní podnik</v>
      </c>
      <c r="G91" s="38"/>
      <c r="H91" s="38"/>
      <c r="I91" s="32" t="s">
        <v>31</v>
      </c>
      <c r="J91" s="36" t="str">
        <f>E21</f>
        <v>Sweco Hydroprojekt a.s.</v>
      </c>
      <c r="K91" s="38"/>
      <c r="L91" s="55"/>
      <c r="S91" s="38"/>
      <c r="T91" s="38"/>
      <c r="U91" s="38"/>
      <c r="V91" s="38"/>
      <c r="W91" s="38"/>
      <c r="X91" s="38"/>
      <c r="Y91" s="38"/>
      <c r="Z91" s="38"/>
      <c r="AA91" s="38"/>
      <c r="AB91" s="38"/>
      <c r="AC91" s="38"/>
      <c r="AD91" s="38"/>
      <c r="AE91" s="38"/>
    </row>
    <row r="92" s="2" customFormat="1" ht="15.15" customHeight="1">
      <c r="A92" s="38"/>
      <c r="B92" s="39"/>
      <c r="C92" s="32" t="s">
        <v>29</v>
      </c>
      <c r="D92" s="38"/>
      <c r="E92" s="38"/>
      <c r="F92" s="27" t="str">
        <f>IF(E18="","",E18)</f>
        <v>Vyplň údaj</v>
      </c>
      <c r="G92" s="38"/>
      <c r="H92" s="38"/>
      <c r="I92" s="32" t="s">
        <v>36</v>
      </c>
      <c r="J92" s="36" t="str">
        <f>E24</f>
        <v xml:space="preserve"> </v>
      </c>
      <c r="K92" s="38"/>
      <c r="L92" s="55"/>
      <c r="S92" s="38"/>
      <c r="T92" s="38"/>
      <c r="U92" s="38"/>
      <c r="V92" s="38"/>
      <c r="W92" s="38"/>
      <c r="X92" s="38"/>
      <c r="Y92" s="38"/>
      <c r="Z92" s="38"/>
      <c r="AA92" s="38"/>
      <c r="AB92" s="38"/>
      <c r="AC92" s="38"/>
      <c r="AD92" s="38"/>
      <c r="AE92" s="38"/>
    </row>
    <row r="93" s="2" customFormat="1" ht="10.32" customHeight="1">
      <c r="A93" s="38"/>
      <c r="B93" s="39"/>
      <c r="C93" s="38"/>
      <c r="D93" s="38"/>
      <c r="E93" s="38"/>
      <c r="F93" s="38"/>
      <c r="G93" s="38"/>
      <c r="H93" s="38"/>
      <c r="I93" s="38"/>
      <c r="J93" s="38"/>
      <c r="K93" s="38"/>
      <c r="L93" s="55"/>
      <c r="S93" s="38"/>
      <c r="T93" s="38"/>
      <c r="U93" s="38"/>
      <c r="V93" s="38"/>
      <c r="W93" s="38"/>
      <c r="X93" s="38"/>
      <c r="Y93" s="38"/>
      <c r="Z93" s="38"/>
      <c r="AA93" s="38"/>
      <c r="AB93" s="38"/>
      <c r="AC93" s="38"/>
      <c r="AD93" s="38"/>
      <c r="AE93" s="38"/>
    </row>
    <row r="94" s="2" customFormat="1" ht="29.28" customHeight="1">
      <c r="A94" s="38"/>
      <c r="B94" s="39"/>
      <c r="C94" s="145" t="s">
        <v>177</v>
      </c>
      <c r="D94" s="137"/>
      <c r="E94" s="137"/>
      <c r="F94" s="137"/>
      <c r="G94" s="137"/>
      <c r="H94" s="137"/>
      <c r="I94" s="137"/>
      <c r="J94" s="146" t="s">
        <v>178</v>
      </c>
      <c r="K94" s="137"/>
      <c r="L94" s="55"/>
      <c r="S94" s="38"/>
      <c r="T94" s="38"/>
      <c r="U94" s="38"/>
      <c r="V94" s="38"/>
      <c r="W94" s="38"/>
      <c r="X94" s="38"/>
      <c r="Y94" s="38"/>
      <c r="Z94" s="38"/>
      <c r="AA94" s="38"/>
      <c r="AB94" s="38"/>
      <c r="AC94" s="38"/>
      <c r="AD94" s="38"/>
      <c r="AE94" s="38"/>
    </row>
    <row r="95" s="2" customFormat="1" ht="10.32" customHeight="1">
      <c r="A95" s="38"/>
      <c r="B95" s="39"/>
      <c r="C95" s="38"/>
      <c r="D95" s="38"/>
      <c r="E95" s="38"/>
      <c r="F95" s="38"/>
      <c r="G95" s="38"/>
      <c r="H95" s="38"/>
      <c r="I95" s="38"/>
      <c r="J95" s="38"/>
      <c r="K95" s="38"/>
      <c r="L95" s="55"/>
      <c r="S95" s="38"/>
      <c r="T95" s="38"/>
      <c r="U95" s="38"/>
      <c r="V95" s="38"/>
      <c r="W95" s="38"/>
      <c r="X95" s="38"/>
      <c r="Y95" s="38"/>
      <c r="Z95" s="38"/>
      <c r="AA95" s="38"/>
      <c r="AB95" s="38"/>
      <c r="AC95" s="38"/>
      <c r="AD95" s="38"/>
      <c r="AE95" s="38"/>
    </row>
    <row r="96" s="2" customFormat="1" ht="22.8" customHeight="1">
      <c r="A96" s="38"/>
      <c r="B96" s="39"/>
      <c r="C96" s="147" t="s">
        <v>179</v>
      </c>
      <c r="D96" s="38"/>
      <c r="E96" s="38"/>
      <c r="F96" s="38"/>
      <c r="G96" s="38"/>
      <c r="H96" s="38"/>
      <c r="I96" s="38"/>
      <c r="J96" s="96">
        <f>J121</f>
        <v>0</v>
      </c>
      <c r="K96" s="38"/>
      <c r="L96" s="55"/>
      <c r="S96" s="38"/>
      <c r="T96" s="38"/>
      <c r="U96" s="38"/>
      <c r="V96" s="38"/>
      <c r="W96" s="38"/>
      <c r="X96" s="38"/>
      <c r="Y96" s="38"/>
      <c r="Z96" s="38"/>
      <c r="AA96" s="38"/>
      <c r="AB96" s="38"/>
      <c r="AC96" s="38"/>
      <c r="AD96" s="38"/>
      <c r="AE96" s="38"/>
      <c r="AU96" s="19" t="s">
        <v>180</v>
      </c>
    </row>
    <row r="97" s="9" customFormat="1" ht="24.96" customHeight="1">
      <c r="A97" s="9"/>
      <c r="B97" s="148"/>
      <c r="C97" s="9"/>
      <c r="D97" s="149" t="s">
        <v>1768</v>
      </c>
      <c r="E97" s="150"/>
      <c r="F97" s="150"/>
      <c r="G97" s="150"/>
      <c r="H97" s="150"/>
      <c r="I97" s="150"/>
      <c r="J97" s="151">
        <f>J122</f>
        <v>0</v>
      </c>
      <c r="K97" s="9"/>
      <c r="L97" s="148"/>
      <c r="S97" s="9"/>
      <c r="T97" s="9"/>
      <c r="U97" s="9"/>
      <c r="V97" s="9"/>
      <c r="W97" s="9"/>
      <c r="X97" s="9"/>
      <c r="Y97" s="9"/>
      <c r="Z97" s="9"/>
      <c r="AA97" s="9"/>
      <c r="AB97" s="9"/>
      <c r="AC97" s="9"/>
      <c r="AD97" s="9"/>
      <c r="AE97" s="9"/>
    </row>
    <row r="98" s="10" customFormat="1" ht="19.92" customHeight="1">
      <c r="A98" s="10"/>
      <c r="B98" s="152"/>
      <c r="C98" s="10"/>
      <c r="D98" s="153" t="s">
        <v>1769</v>
      </c>
      <c r="E98" s="154"/>
      <c r="F98" s="154"/>
      <c r="G98" s="154"/>
      <c r="H98" s="154"/>
      <c r="I98" s="154"/>
      <c r="J98" s="155">
        <f>J123</f>
        <v>0</v>
      </c>
      <c r="K98" s="10"/>
      <c r="L98" s="152"/>
      <c r="S98" s="10"/>
      <c r="T98" s="10"/>
      <c r="U98" s="10"/>
      <c r="V98" s="10"/>
      <c r="W98" s="10"/>
      <c r="X98" s="10"/>
      <c r="Y98" s="10"/>
      <c r="Z98" s="10"/>
      <c r="AA98" s="10"/>
      <c r="AB98" s="10"/>
      <c r="AC98" s="10"/>
      <c r="AD98" s="10"/>
      <c r="AE98" s="10"/>
    </row>
    <row r="99" s="10" customFormat="1" ht="19.92" customHeight="1">
      <c r="A99" s="10"/>
      <c r="B99" s="152"/>
      <c r="C99" s="10"/>
      <c r="D99" s="153" t="s">
        <v>1770</v>
      </c>
      <c r="E99" s="154"/>
      <c r="F99" s="154"/>
      <c r="G99" s="154"/>
      <c r="H99" s="154"/>
      <c r="I99" s="154"/>
      <c r="J99" s="155">
        <f>J136</f>
        <v>0</v>
      </c>
      <c r="K99" s="10"/>
      <c r="L99" s="152"/>
      <c r="S99" s="10"/>
      <c r="T99" s="10"/>
      <c r="U99" s="10"/>
      <c r="V99" s="10"/>
      <c r="W99" s="10"/>
      <c r="X99" s="10"/>
      <c r="Y99" s="10"/>
      <c r="Z99" s="10"/>
      <c r="AA99" s="10"/>
      <c r="AB99" s="10"/>
      <c r="AC99" s="10"/>
      <c r="AD99" s="10"/>
      <c r="AE99" s="10"/>
    </row>
    <row r="100" s="10" customFormat="1" ht="19.92" customHeight="1">
      <c r="A100" s="10"/>
      <c r="B100" s="152"/>
      <c r="C100" s="10"/>
      <c r="D100" s="153" t="s">
        <v>1771</v>
      </c>
      <c r="E100" s="154"/>
      <c r="F100" s="154"/>
      <c r="G100" s="154"/>
      <c r="H100" s="154"/>
      <c r="I100" s="154"/>
      <c r="J100" s="155">
        <f>J147</f>
        <v>0</v>
      </c>
      <c r="K100" s="10"/>
      <c r="L100" s="152"/>
      <c r="S100" s="10"/>
      <c r="T100" s="10"/>
      <c r="U100" s="10"/>
      <c r="V100" s="10"/>
      <c r="W100" s="10"/>
      <c r="X100" s="10"/>
      <c r="Y100" s="10"/>
      <c r="Z100" s="10"/>
      <c r="AA100" s="10"/>
      <c r="AB100" s="10"/>
      <c r="AC100" s="10"/>
      <c r="AD100" s="10"/>
      <c r="AE100" s="10"/>
    </row>
    <row r="101" s="10" customFormat="1" ht="19.92" customHeight="1">
      <c r="A101" s="10"/>
      <c r="B101" s="152"/>
      <c r="C101" s="10"/>
      <c r="D101" s="153" t="s">
        <v>1772</v>
      </c>
      <c r="E101" s="154"/>
      <c r="F101" s="154"/>
      <c r="G101" s="154"/>
      <c r="H101" s="154"/>
      <c r="I101" s="154"/>
      <c r="J101" s="155">
        <f>J154</f>
        <v>0</v>
      </c>
      <c r="K101" s="10"/>
      <c r="L101" s="152"/>
      <c r="S101" s="10"/>
      <c r="T101" s="10"/>
      <c r="U101" s="10"/>
      <c r="V101" s="10"/>
      <c r="W101" s="10"/>
      <c r="X101" s="10"/>
      <c r="Y101" s="10"/>
      <c r="Z101" s="10"/>
      <c r="AA101" s="10"/>
      <c r="AB101" s="10"/>
      <c r="AC101" s="10"/>
      <c r="AD101" s="10"/>
      <c r="AE101" s="10"/>
    </row>
    <row r="102" s="2" customFormat="1" ht="21.84" customHeight="1">
      <c r="A102" s="38"/>
      <c r="B102" s="39"/>
      <c r="C102" s="38"/>
      <c r="D102" s="38"/>
      <c r="E102" s="38"/>
      <c r="F102" s="38"/>
      <c r="G102" s="38"/>
      <c r="H102" s="38"/>
      <c r="I102" s="38"/>
      <c r="J102" s="38"/>
      <c r="K102" s="38"/>
      <c r="L102" s="55"/>
      <c r="S102" s="38"/>
      <c r="T102" s="38"/>
      <c r="U102" s="38"/>
      <c r="V102" s="38"/>
      <c r="W102" s="38"/>
      <c r="X102" s="38"/>
      <c r="Y102" s="38"/>
      <c r="Z102" s="38"/>
      <c r="AA102" s="38"/>
      <c r="AB102" s="38"/>
      <c r="AC102" s="38"/>
      <c r="AD102" s="38"/>
      <c r="AE102" s="38"/>
    </row>
    <row r="103" s="2" customFormat="1" ht="6.96" customHeight="1">
      <c r="A103" s="38"/>
      <c r="B103" s="60"/>
      <c r="C103" s="61"/>
      <c r="D103" s="61"/>
      <c r="E103" s="61"/>
      <c r="F103" s="61"/>
      <c r="G103" s="61"/>
      <c r="H103" s="61"/>
      <c r="I103" s="61"/>
      <c r="J103" s="61"/>
      <c r="K103" s="61"/>
      <c r="L103" s="55"/>
      <c r="S103" s="38"/>
      <c r="T103" s="38"/>
      <c r="U103" s="38"/>
      <c r="V103" s="38"/>
      <c r="W103" s="38"/>
      <c r="X103" s="38"/>
      <c r="Y103" s="38"/>
      <c r="Z103" s="38"/>
      <c r="AA103" s="38"/>
      <c r="AB103" s="38"/>
      <c r="AC103" s="38"/>
      <c r="AD103" s="38"/>
      <c r="AE103" s="38"/>
    </row>
    <row r="107" s="2" customFormat="1" ht="6.96" customHeight="1">
      <c r="A107" s="38"/>
      <c r="B107" s="62"/>
      <c r="C107" s="63"/>
      <c r="D107" s="63"/>
      <c r="E107" s="63"/>
      <c r="F107" s="63"/>
      <c r="G107" s="63"/>
      <c r="H107" s="63"/>
      <c r="I107" s="63"/>
      <c r="J107" s="63"/>
      <c r="K107" s="63"/>
      <c r="L107" s="55"/>
      <c r="S107" s="38"/>
      <c r="T107" s="38"/>
      <c r="U107" s="38"/>
      <c r="V107" s="38"/>
      <c r="W107" s="38"/>
      <c r="X107" s="38"/>
      <c r="Y107" s="38"/>
      <c r="Z107" s="38"/>
      <c r="AA107" s="38"/>
      <c r="AB107" s="38"/>
      <c r="AC107" s="38"/>
      <c r="AD107" s="38"/>
      <c r="AE107" s="38"/>
    </row>
    <row r="108" s="2" customFormat="1" ht="24.96" customHeight="1">
      <c r="A108" s="38"/>
      <c r="B108" s="39"/>
      <c r="C108" s="23" t="s">
        <v>190</v>
      </c>
      <c r="D108" s="38"/>
      <c r="E108" s="38"/>
      <c r="F108" s="38"/>
      <c r="G108" s="38"/>
      <c r="H108" s="38"/>
      <c r="I108" s="38"/>
      <c r="J108" s="38"/>
      <c r="K108" s="38"/>
      <c r="L108" s="55"/>
      <c r="S108" s="38"/>
      <c r="T108" s="38"/>
      <c r="U108" s="38"/>
      <c r="V108" s="38"/>
      <c r="W108" s="38"/>
      <c r="X108" s="38"/>
      <c r="Y108" s="38"/>
      <c r="Z108" s="38"/>
      <c r="AA108" s="38"/>
      <c r="AB108" s="38"/>
      <c r="AC108" s="38"/>
      <c r="AD108" s="38"/>
      <c r="AE108" s="38"/>
    </row>
    <row r="109" s="2" customFormat="1" ht="6.96" customHeight="1">
      <c r="A109" s="38"/>
      <c r="B109" s="39"/>
      <c r="C109" s="38"/>
      <c r="D109" s="38"/>
      <c r="E109" s="38"/>
      <c r="F109" s="38"/>
      <c r="G109" s="38"/>
      <c r="H109" s="38"/>
      <c r="I109" s="38"/>
      <c r="J109" s="38"/>
      <c r="K109" s="38"/>
      <c r="L109" s="55"/>
      <c r="S109" s="38"/>
      <c r="T109" s="38"/>
      <c r="U109" s="38"/>
      <c r="V109" s="38"/>
      <c r="W109" s="38"/>
      <c r="X109" s="38"/>
      <c r="Y109" s="38"/>
      <c r="Z109" s="38"/>
      <c r="AA109" s="38"/>
      <c r="AB109" s="38"/>
      <c r="AC109" s="38"/>
      <c r="AD109" s="38"/>
      <c r="AE109" s="38"/>
    </row>
    <row r="110" s="2" customFormat="1" ht="12" customHeight="1">
      <c r="A110" s="38"/>
      <c r="B110" s="39"/>
      <c r="C110" s="32" t="s">
        <v>15</v>
      </c>
      <c r="D110" s="38"/>
      <c r="E110" s="38"/>
      <c r="F110" s="38"/>
      <c r="G110" s="38"/>
      <c r="H110" s="38"/>
      <c r="I110" s="38"/>
      <c r="J110" s="38"/>
      <c r="K110" s="38"/>
      <c r="L110" s="55"/>
      <c r="S110" s="38"/>
      <c r="T110" s="38"/>
      <c r="U110" s="38"/>
      <c r="V110" s="38"/>
      <c r="W110" s="38"/>
      <c r="X110" s="38"/>
      <c r="Y110" s="38"/>
      <c r="Z110" s="38"/>
      <c r="AA110" s="38"/>
      <c r="AB110" s="38"/>
      <c r="AC110" s="38"/>
      <c r="AD110" s="38"/>
      <c r="AE110" s="38"/>
    </row>
    <row r="111" s="2" customFormat="1" ht="16.5" customHeight="1">
      <c r="A111" s="38"/>
      <c r="B111" s="39"/>
      <c r="C111" s="38"/>
      <c r="D111" s="38"/>
      <c r="E111" s="129" t="str">
        <f>E7</f>
        <v>SN Žireč</v>
      </c>
      <c r="F111" s="32"/>
      <c r="G111" s="32"/>
      <c r="H111" s="32"/>
      <c r="I111" s="38"/>
      <c r="J111" s="38"/>
      <c r="K111" s="38"/>
      <c r="L111" s="55"/>
      <c r="S111" s="38"/>
      <c r="T111" s="38"/>
      <c r="U111" s="38"/>
      <c r="V111" s="38"/>
      <c r="W111" s="38"/>
      <c r="X111" s="38"/>
      <c r="Y111" s="38"/>
      <c r="Z111" s="38"/>
      <c r="AA111" s="38"/>
      <c r="AB111" s="38"/>
      <c r="AC111" s="38"/>
      <c r="AD111" s="38"/>
      <c r="AE111" s="38"/>
    </row>
    <row r="112" s="2" customFormat="1" ht="12" customHeight="1">
      <c r="A112" s="38"/>
      <c r="B112" s="39"/>
      <c r="C112" s="32" t="s">
        <v>171</v>
      </c>
      <c r="D112" s="38"/>
      <c r="E112" s="38"/>
      <c r="F112" s="38"/>
      <c r="G112" s="38"/>
      <c r="H112" s="38"/>
      <c r="I112" s="38"/>
      <c r="J112" s="38"/>
      <c r="K112" s="38"/>
      <c r="L112" s="55"/>
      <c r="S112" s="38"/>
      <c r="T112" s="38"/>
      <c r="U112" s="38"/>
      <c r="V112" s="38"/>
      <c r="W112" s="38"/>
      <c r="X112" s="38"/>
      <c r="Y112" s="38"/>
      <c r="Z112" s="38"/>
      <c r="AA112" s="38"/>
      <c r="AB112" s="38"/>
      <c r="AC112" s="38"/>
      <c r="AD112" s="38"/>
      <c r="AE112" s="38"/>
    </row>
    <row r="113" s="2" customFormat="1" ht="16.5" customHeight="1">
      <c r="A113" s="38"/>
      <c r="B113" s="39"/>
      <c r="C113" s="38"/>
      <c r="D113" s="38"/>
      <c r="E113" s="67" t="str">
        <f>E9</f>
        <v>VON - Vedlejší a ostatní náklady</v>
      </c>
      <c r="F113" s="38"/>
      <c r="G113" s="38"/>
      <c r="H113" s="38"/>
      <c r="I113" s="38"/>
      <c r="J113" s="38"/>
      <c r="K113" s="38"/>
      <c r="L113" s="55"/>
      <c r="S113" s="38"/>
      <c r="T113" s="38"/>
      <c r="U113" s="38"/>
      <c r="V113" s="38"/>
      <c r="W113" s="38"/>
      <c r="X113" s="38"/>
      <c r="Y113" s="38"/>
      <c r="Z113" s="38"/>
      <c r="AA113" s="38"/>
      <c r="AB113" s="38"/>
      <c r="AC113" s="38"/>
      <c r="AD113" s="38"/>
      <c r="AE113" s="38"/>
    </row>
    <row r="114" s="2" customFormat="1" ht="6.96" customHeight="1">
      <c r="A114" s="38"/>
      <c r="B114" s="39"/>
      <c r="C114" s="38"/>
      <c r="D114" s="38"/>
      <c r="E114" s="38"/>
      <c r="F114" s="38"/>
      <c r="G114" s="38"/>
      <c r="H114" s="38"/>
      <c r="I114" s="38"/>
      <c r="J114" s="38"/>
      <c r="K114" s="38"/>
      <c r="L114" s="55"/>
      <c r="S114" s="38"/>
      <c r="T114" s="38"/>
      <c r="U114" s="38"/>
      <c r="V114" s="38"/>
      <c r="W114" s="38"/>
      <c r="X114" s="38"/>
      <c r="Y114" s="38"/>
      <c r="Z114" s="38"/>
      <c r="AA114" s="38"/>
      <c r="AB114" s="38"/>
      <c r="AC114" s="38"/>
      <c r="AD114" s="38"/>
      <c r="AE114" s="38"/>
    </row>
    <row r="115" s="2" customFormat="1" ht="12" customHeight="1">
      <c r="A115" s="38"/>
      <c r="B115" s="39"/>
      <c r="C115" s="32" t="s">
        <v>19</v>
      </c>
      <c r="D115" s="38"/>
      <c r="E115" s="38"/>
      <c r="F115" s="27" t="str">
        <f>F12</f>
        <v xml:space="preserve"> </v>
      </c>
      <c r="G115" s="38"/>
      <c r="H115" s="38"/>
      <c r="I115" s="32" t="s">
        <v>21</v>
      </c>
      <c r="J115" s="69" t="str">
        <f>IF(J12="","",J12)</f>
        <v>17. 12. 2018</v>
      </c>
      <c r="K115" s="38"/>
      <c r="L115" s="55"/>
      <c r="S115" s="38"/>
      <c r="T115" s="38"/>
      <c r="U115" s="38"/>
      <c r="V115" s="38"/>
      <c r="W115" s="38"/>
      <c r="X115" s="38"/>
      <c r="Y115" s="38"/>
      <c r="Z115" s="38"/>
      <c r="AA115" s="38"/>
      <c r="AB115" s="38"/>
      <c r="AC115" s="38"/>
      <c r="AD115" s="38"/>
      <c r="AE115" s="38"/>
    </row>
    <row r="116" s="2" customFormat="1" ht="6.96" customHeight="1">
      <c r="A116" s="38"/>
      <c r="B116" s="39"/>
      <c r="C116" s="38"/>
      <c r="D116" s="38"/>
      <c r="E116" s="38"/>
      <c r="F116" s="38"/>
      <c r="G116" s="38"/>
      <c r="H116" s="38"/>
      <c r="I116" s="38"/>
      <c r="J116" s="38"/>
      <c r="K116" s="38"/>
      <c r="L116" s="55"/>
      <c r="S116" s="38"/>
      <c r="T116" s="38"/>
      <c r="U116" s="38"/>
      <c r="V116" s="38"/>
      <c r="W116" s="38"/>
      <c r="X116" s="38"/>
      <c r="Y116" s="38"/>
      <c r="Z116" s="38"/>
      <c r="AA116" s="38"/>
      <c r="AB116" s="38"/>
      <c r="AC116" s="38"/>
      <c r="AD116" s="38"/>
      <c r="AE116" s="38"/>
    </row>
    <row r="117" s="2" customFormat="1" ht="25.65" customHeight="1">
      <c r="A117" s="38"/>
      <c r="B117" s="39"/>
      <c r="C117" s="32" t="s">
        <v>23</v>
      </c>
      <c r="D117" s="38"/>
      <c r="E117" s="38"/>
      <c r="F117" s="27" t="str">
        <f>E15</f>
        <v>Povodí Labe, státní podnik</v>
      </c>
      <c r="G117" s="38"/>
      <c r="H117" s="38"/>
      <c r="I117" s="32" t="s">
        <v>31</v>
      </c>
      <c r="J117" s="36" t="str">
        <f>E21</f>
        <v>Sweco Hydroprojekt a.s.</v>
      </c>
      <c r="K117" s="38"/>
      <c r="L117" s="55"/>
      <c r="S117" s="38"/>
      <c r="T117" s="38"/>
      <c r="U117" s="38"/>
      <c r="V117" s="38"/>
      <c r="W117" s="38"/>
      <c r="X117" s="38"/>
      <c r="Y117" s="38"/>
      <c r="Z117" s="38"/>
      <c r="AA117" s="38"/>
      <c r="AB117" s="38"/>
      <c r="AC117" s="38"/>
      <c r="AD117" s="38"/>
      <c r="AE117" s="38"/>
    </row>
    <row r="118" s="2" customFormat="1" ht="15.15" customHeight="1">
      <c r="A118" s="38"/>
      <c r="B118" s="39"/>
      <c r="C118" s="32" t="s">
        <v>29</v>
      </c>
      <c r="D118" s="38"/>
      <c r="E118" s="38"/>
      <c r="F118" s="27" t="str">
        <f>IF(E18="","",E18)</f>
        <v>Vyplň údaj</v>
      </c>
      <c r="G118" s="38"/>
      <c r="H118" s="38"/>
      <c r="I118" s="32" t="s">
        <v>36</v>
      </c>
      <c r="J118" s="36" t="str">
        <f>E24</f>
        <v xml:space="preserve"> </v>
      </c>
      <c r="K118" s="38"/>
      <c r="L118" s="55"/>
      <c r="S118" s="38"/>
      <c r="T118" s="38"/>
      <c r="U118" s="38"/>
      <c r="V118" s="38"/>
      <c r="W118" s="38"/>
      <c r="X118" s="38"/>
      <c r="Y118" s="38"/>
      <c r="Z118" s="38"/>
      <c r="AA118" s="38"/>
      <c r="AB118" s="38"/>
      <c r="AC118" s="38"/>
      <c r="AD118" s="38"/>
      <c r="AE118" s="38"/>
    </row>
    <row r="119" s="2" customFormat="1" ht="10.32" customHeight="1">
      <c r="A119" s="38"/>
      <c r="B119" s="39"/>
      <c r="C119" s="38"/>
      <c r="D119" s="38"/>
      <c r="E119" s="38"/>
      <c r="F119" s="38"/>
      <c r="G119" s="38"/>
      <c r="H119" s="38"/>
      <c r="I119" s="38"/>
      <c r="J119" s="38"/>
      <c r="K119" s="38"/>
      <c r="L119" s="55"/>
      <c r="S119" s="38"/>
      <c r="T119" s="38"/>
      <c r="U119" s="38"/>
      <c r="V119" s="38"/>
      <c r="W119" s="38"/>
      <c r="X119" s="38"/>
      <c r="Y119" s="38"/>
      <c r="Z119" s="38"/>
      <c r="AA119" s="38"/>
      <c r="AB119" s="38"/>
      <c r="AC119" s="38"/>
      <c r="AD119" s="38"/>
      <c r="AE119" s="38"/>
    </row>
    <row r="120" s="11" customFormat="1" ht="29.28" customHeight="1">
      <c r="A120" s="156"/>
      <c r="B120" s="157"/>
      <c r="C120" s="158" t="s">
        <v>191</v>
      </c>
      <c r="D120" s="159" t="s">
        <v>64</v>
      </c>
      <c r="E120" s="159" t="s">
        <v>60</v>
      </c>
      <c r="F120" s="159" t="s">
        <v>61</v>
      </c>
      <c r="G120" s="159" t="s">
        <v>192</v>
      </c>
      <c r="H120" s="159" t="s">
        <v>193</v>
      </c>
      <c r="I120" s="159" t="s">
        <v>194</v>
      </c>
      <c r="J120" s="159" t="s">
        <v>178</v>
      </c>
      <c r="K120" s="160" t="s">
        <v>195</v>
      </c>
      <c r="L120" s="161"/>
      <c r="M120" s="86" t="s">
        <v>1</v>
      </c>
      <c r="N120" s="87" t="s">
        <v>43</v>
      </c>
      <c r="O120" s="87" t="s">
        <v>196</v>
      </c>
      <c r="P120" s="87" t="s">
        <v>197</v>
      </c>
      <c r="Q120" s="87" t="s">
        <v>198</v>
      </c>
      <c r="R120" s="87" t="s">
        <v>199</v>
      </c>
      <c r="S120" s="87" t="s">
        <v>200</v>
      </c>
      <c r="T120" s="88" t="s">
        <v>201</v>
      </c>
      <c r="U120" s="156"/>
      <c r="V120" s="156"/>
      <c r="W120" s="156"/>
      <c r="X120" s="156"/>
      <c r="Y120" s="156"/>
      <c r="Z120" s="156"/>
      <c r="AA120" s="156"/>
      <c r="AB120" s="156"/>
      <c r="AC120" s="156"/>
      <c r="AD120" s="156"/>
      <c r="AE120" s="156"/>
    </row>
    <row r="121" s="2" customFormat="1" ht="22.8" customHeight="1">
      <c r="A121" s="38"/>
      <c r="B121" s="39"/>
      <c r="C121" s="93" t="s">
        <v>202</v>
      </c>
      <c r="D121" s="38"/>
      <c r="E121" s="38"/>
      <c r="F121" s="38"/>
      <c r="G121" s="38"/>
      <c r="H121" s="38"/>
      <c r="I121" s="38"/>
      <c r="J121" s="162">
        <f>BK121</f>
        <v>0</v>
      </c>
      <c r="K121" s="38"/>
      <c r="L121" s="39"/>
      <c r="M121" s="89"/>
      <c r="N121" s="73"/>
      <c r="O121" s="90"/>
      <c r="P121" s="163">
        <f>P122</f>
        <v>0</v>
      </c>
      <c r="Q121" s="90"/>
      <c r="R121" s="163">
        <f>R122</f>
        <v>0</v>
      </c>
      <c r="S121" s="90"/>
      <c r="T121" s="164">
        <f>T122</f>
        <v>0</v>
      </c>
      <c r="U121" s="38"/>
      <c r="V121" s="38"/>
      <c r="W121" s="38"/>
      <c r="X121" s="38"/>
      <c r="Y121" s="38"/>
      <c r="Z121" s="38"/>
      <c r="AA121" s="38"/>
      <c r="AB121" s="38"/>
      <c r="AC121" s="38"/>
      <c r="AD121" s="38"/>
      <c r="AE121" s="38"/>
      <c r="AT121" s="19" t="s">
        <v>78</v>
      </c>
      <c r="AU121" s="19" t="s">
        <v>180</v>
      </c>
      <c r="BK121" s="165">
        <f>BK122</f>
        <v>0</v>
      </c>
    </row>
    <row r="122" s="12" customFormat="1" ht="25.92" customHeight="1">
      <c r="A122" s="12"/>
      <c r="B122" s="166"/>
      <c r="C122" s="12"/>
      <c r="D122" s="167" t="s">
        <v>78</v>
      </c>
      <c r="E122" s="168" t="s">
        <v>1773</v>
      </c>
      <c r="F122" s="168" t="s">
        <v>1774</v>
      </c>
      <c r="G122" s="12"/>
      <c r="H122" s="12"/>
      <c r="I122" s="169"/>
      <c r="J122" s="170">
        <f>BK122</f>
        <v>0</v>
      </c>
      <c r="K122" s="12"/>
      <c r="L122" s="166"/>
      <c r="M122" s="171"/>
      <c r="N122" s="172"/>
      <c r="O122" s="172"/>
      <c r="P122" s="173">
        <f>P123+P136+P147+P154</f>
        <v>0</v>
      </c>
      <c r="Q122" s="172"/>
      <c r="R122" s="173">
        <f>R123+R136+R147+R154</f>
        <v>0</v>
      </c>
      <c r="S122" s="172"/>
      <c r="T122" s="174">
        <f>T123+T136+T147+T154</f>
        <v>0</v>
      </c>
      <c r="U122" s="12"/>
      <c r="V122" s="12"/>
      <c r="W122" s="12"/>
      <c r="X122" s="12"/>
      <c r="Y122" s="12"/>
      <c r="Z122" s="12"/>
      <c r="AA122" s="12"/>
      <c r="AB122" s="12"/>
      <c r="AC122" s="12"/>
      <c r="AD122" s="12"/>
      <c r="AE122" s="12"/>
      <c r="AR122" s="167" t="s">
        <v>258</v>
      </c>
      <c r="AT122" s="175" t="s">
        <v>78</v>
      </c>
      <c r="AU122" s="175" t="s">
        <v>79</v>
      </c>
      <c r="AY122" s="167" t="s">
        <v>205</v>
      </c>
      <c r="BK122" s="176">
        <f>BK123+BK136+BK147+BK154</f>
        <v>0</v>
      </c>
    </row>
    <row r="123" s="12" customFormat="1" ht="22.8" customHeight="1">
      <c r="A123" s="12"/>
      <c r="B123" s="166"/>
      <c r="C123" s="12"/>
      <c r="D123" s="167" t="s">
        <v>78</v>
      </c>
      <c r="E123" s="177" t="s">
        <v>1775</v>
      </c>
      <c r="F123" s="177" t="s">
        <v>1774</v>
      </c>
      <c r="G123" s="12"/>
      <c r="H123" s="12"/>
      <c r="I123" s="169"/>
      <c r="J123" s="178">
        <f>BK123</f>
        <v>0</v>
      </c>
      <c r="K123" s="12"/>
      <c r="L123" s="166"/>
      <c r="M123" s="171"/>
      <c r="N123" s="172"/>
      <c r="O123" s="172"/>
      <c r="P123" s="173">
        <f>SUM(P124:P135)</f>
        <v>0</v>
      </c>
      <c r="Q123" s="172"/>
      <c r="R123" s="173">
        <f>SUM(R124:R135)</f>
        <v>0</v>
      </c>
      <c r="S123" s="172"/>
      <c r="T123" s="174">
        <f>SUM(T124:T135)</f>
        <v>0</v>
      </c>
      <c r="U123" s="12"/>
      <c r="V123" s="12"/>
      <c r="W123" s="12"/>
      <c r="X123" s="12"/>
      <c r="Y123" s="12"/>
      <c r="Z123" s="12"/>
      <c r="AA123" s="12"/>
      <c r="AB123" s="12"/>
      <c r="AC123" s="12"/>
      <c r="AD123" s="12"/>
      <c r="AE123" s="12"/>
      <c r="AR123" s="167" t="s">
        <v>258</v>
      </c>
      <c r="AT123" s="175" t="s">
        <v>78</v>
      </c>
      <c r="AU123" s="175" t="s">
        <v>86</v>
      </c>
      <c r="AY123" s="167" t="s">
        <v>205</v>
      </c>
      <c r="BK123" s="176">
        <f>SUM(BK124:BK135)</f>
        <v>0</v>
      </c>
    </row>
    <row r="124" s="2" customFormat="1" ht="24.15" customHeight="1">
      <c r="A124" s="38"/>
      <c r="B124" s="179"/>
      <c r="C124" s="180" t="s">
        <v>86</v>
      </c>
      <c r="D124" s="180" t="s">
        <v>207</v>
      </c>
      <c r="E124" s="181" t="s">
        <v>1776</v>
      </c>
      <c r="F124" s="182" t="s">
        <v>1777</v>
      </c>
      <c r="G124" s="183" t="s">
        <v>1778</v>
      </c>
      <c r="H124" s="184">
        <v>1</v>
      </c>
      <c r="I124" s="185"/>
      <c r="J124" s="184">
        <f>ROUND(I124*H124,2)</f>
        <v>0</v>
      </c>
      <c r="K124" s="182" t="s">
        <v>1</v>
      </c>
      <c r="L124" s="39"/>
      <c r="M124" s="186" t="s">
        <v>1</v>
      </c>
      <c r="N124" s="187" t="s">
        <v>44</v>
      </c>
      <c r="O124" s="77"/>
      <c r="P124" s="188">
        <f>O124*H124</f>
        <v>0</v>
      </c>
      <c r="Q124" s="188">
        <v>0</v>
      </c>
      <c r="R124" s="188">
        <f>Q124*H124</f>
        <v>0</v>
      </c>
      <c r="S124" s="188">
        <v>0</v>
      </c>
      <c r="T124" s="189">
        <f>S124*H124</f>
        <v>0</v>
      </c>
      <c r="U124" s="38"/>
      <c r="V124" s="38"/>
      <c r="W124" s="38"/>
      <c r="X124" s="38"/>
      <c r="Y124" s="38"/>
      <c r="Z124" s="38"/>
      <c r="AA124" s="38"/>
      <c r="AB124" s="38"/>
      <c r="AC124" s="38"/>
      <c r="AD124" s="38"/>
      <c r="AE124" s="38"/>
      <c r="AR124" s="190" t="s">
        <v>1779</v>
      </c>
      <c r="AT124" s="190" t="s">
        <v>207</v>
      </c>
      <c r="AU124" s="190" t="s">
        <v>88</v>
      </c>
      <c r="AY124" s="19" t="s">
        <v>205</v>
      </c>
      <c r="BE124" s="191">
        <f>IF(N124="základní",J124,0)</f>
        <v>0</v>
      </c>
      <c r="BF124" s="191">
        <f>IF(N124="snížená",J124,0)</f>
        <v>0</v>
      </c>
      <c r="BG124" s="191">
        <f>IF(N124="zákl. přenesená",J124,0)</f>
        <v>0</v>
      </c>
      <c r="BH124" s="191">
        <f>IF(N124="sníž. přenesená",J124,0)</f>
        <v>0</v>
      </c>
      <c r="BI124" s="191">
        <f>IF(N124="nulová",J124,0)</f>
        <v>0</v>
      </c>
      <c r="BJ124" s="19" t="s">
        <v>86</v>
      </c>
      <c r="BK124" s="191">
        <f>ROUND(I124*H124,2)</f>
        <v>0</v>
      </c>
      <c r="BL124" s="19" t="s">
        <v>1779</v>
      </c>
      <c r="BM124" s="190" t="s">
        <v>1780</v>
      </c>
    </row>
    <row r="125" s="2" customFormat="1">
      <c r="A125" s="38"/>
      <c r="B125" s="39"/>
      <c r="C125" s="38"/>
      <c r="D125" s="192" t="s">
        <v>216</v>
      </c>
      <c r="E125" s="38"/>
      <c r="F125" s="197" t="s">
        <v>1781</v>
      </c>
      <c r="G125" s="38"/>
      <c r="H125" s="38"/>
      <c r="I125" s="194"/>
      <c r="J125" s="38"/>
      <c r="K125" s="38"/>
      <c r="L125" s="39"/>
      <c r="M125" s="195"/>
      <c r="N125" s="196"/>
      <c r="O125" s="77"/>
      <c r="P125" s="77"/>
      <c r="Q125" s="77"/>
      <c r="R125" s="77"/>
      <c r="S125" s="77"/>
      <c r="T125" s="78"/>
      <c r="U125" s="38"/>
      <c r="V125" s="38"/>
      <c r="W125" s="38"/>
      <c r="X125" s="38"/>
      <c r="Y125" s="38"/>
      <c r="Z125" s="38"/>
      <c r="AA125" s="38"/>
      <c r="AB125" s="38"/>
      <c r="AC125" s="38"/>
      <c r="AD125" s="38"/>
      <c r="AE125" s="38"/>
      <c r="AT125" s="19" t="s">
        <v>216</v>
      </c>
      <c r="AU125" s="19" t="s">
        <v>88</v>
      </c>
    </row>
    <row r="126" s="2" customFormat="1" ht="16.5" customHeight="1">
      <c r="A126" s="38"/>
      <c r="B126" s="179"/>
      <c r="C126" s="180" t="s">
        <v>88</v>
      </c>
      <c r="D126" s="180" t="s">
        <v>207</v>
      </c>
      <c r="E126" s="181" t="s">
        <v>1782</v>
      </c>
      <c r="F126" s="182" t="s">
        <v>1783</v>
      </c>
      <c r="G126" s="183" t="s">
        <v>1778</v>
      </c>
      <c r="H126" s="184">
        <v>1</v>
      </c>
      <c r="I126" s="185"/>
      <c r="J126" s="184">
        <f>ROUND(I126*H126,2)</f>
        <v>0</v>
      </c>
      <c r="K126" s="182" t="s">
        <v>1</v>
      </c>
      <c r="L126" s="39"/>
      <c r="M126" s="186" t="s">
        <v>1</v>
      </c>
      <c r="N126" s="187" t="s">
        <v>44</v>
      </c>
      <c r="O126" s="77"/>
      <c r="P126" s="188">
        <f>O126*H126</f>
        <v>0</v>
      </c>
      <c r="Q126" s="188">
        <v>0</v>
      </c>
      <c r="R126" s="188">
        <f>Q126*H126</f>
        <v>0</v>
      </c>
      <c r="S126" s="188">
        <v>0</v>
      </c>
      <c r="T126" s="189">
        <f>S126*H126</f>
        <v>0</v>
      </c>
      <c r="U126" s="38"/>
      <c r="V126" s="38"/>
      <c r="W126" s="38"/>
      <c r="X126" s="38"/>
      <c r="Y126" s="38"/>
      <c r="Z126" s="38"/>
      <c r="AA126" s="38"/>
      <c r="AB126" s="38"/>
      <c r="AC126" s="38"/>
      <c r="AD126" s="38"/>
      <c r="AE126" s="38"/>
      <c r="AR126" s="190" t="s">
        <v>1779</v>
      </c>
      <c r="AT126" s="190" t="s">
        <v>207</v>
      </c>
      <c r="AU126" s="190" t="s">
        <v>88</v>
      </c>
      <c r="AY126" s="19" t="s">
        <v>205</v>
      </c>
      <c r="BE126" s="191">
        <f>IF(N126="základní",J126,0)</f>
        <v>0</v>
      </c>
      <c r="BF126" s="191">
        <f>IF(N126="snížená",J126,0)</f>
        <v>0</v>
      </c>
      <c r="BG126" s="191">
        <f>IF(N126="zákl. přenesená",J126,0)</f>
        <v>0</v>
      </c>
      <c r="BH126" s="191">
        <f>IF(N126="sníž. přenesená",J126,0)</f>
        <v>0</v>
      </c>
      <c r="BI126" s="191">
        <f>IF(N126="nulová",J126,0)</f>
        <v>0</v>
      </c>
      <c r="BJ126" s="19" t="s">
        <v>86</v>
      </c>
      <c r="BK126" s="191">
        <f>ROUND(I126*H126,2)</f>
        <v>0</v>
      </c>
      <c r="BL126" s="19" t="s">
        <v>1779</v>
      </c>
      <c r="BM126" s="190" t="s">
        <v>1784</v>
      </c>
    </row>
    <row r="127" s="2" customFormat="1">
      <c r="A127" s="38"/>
      <c r="B127" s="39"/>
      <c r="C127" s="38"/>
      <c r="D127" s="192" t="s">
        <v>216</v>
      </c>
      <c r="E127" s="38"/>
      <c r="F127" s="197" t="s">
        <v>1785</v>
      </c>
      <c r="G127" s="38"/>
      <c r="H127" s="38"/>
      <c r="I127" s="194"/>
      <c r="J127" s="38"/>
      <c r="K127" s="38"/>
      <c r="L127" s="39"/>
      <c r="M127" s="195"/>
      <c r="N127" s="196"/>
      <c r="O127" s="77"/>
      <c r="P127" s="77"/>
      <c r="Q127" s="77"/>
      <c r="R127" s="77"/>
      <c r="S127" s="77"/>
      <c r="T127" s="78"/>
      <c r="U127" s="38"/>
      <c r="V127" s="38"/>
      <c r="W127" s="38"/>
      <c r="X127" s="38"/>
      <c r="Y127" s="38"/>
      <c r="Z127" s="38"/>
      <c r="AA127" s="38"/>
      <c r="AB127" s="38"/>
      <c r="AC127" s="38"/>
      <c r="AD127" s="38"/>
      <c r="AE127" s="38"/>
      <c r="AT127" s="19" t="s">
        <v>216</v>
      </c>
      <c r="AU127" s="19" t="s">
        <v>88</v>
      </c>
    </row>
    <row r="128" s="2" customFormat="1" ht="24.15" customHeight="1">
      <c r="A128" s="38"/>
      <c r="B128" s="179"/>
      <c r="C128" s="180" t="s">
        <v>230</v>
      </c>
      <c r="D128" s="180" t="s">
        <v>207</v>
      </c>
      <c r="E128" s="181" t="s">
        <v>1786</v>
      </c>
      <c r="F128" s="182" t="s">
        <v>1787</v>
      </c>
      <c r="G128" s="183" t="s">
        <v>1778</v>
      </c>
      <c r="H128" s="184">
        <v>1</v>
      </c>
      <c r="I128" s="185"/>
      <c r="J128" s="184">
        <f>ROUND(I128*H128,2)</f>
        <v>0</v>
      </c>
      <c r="K128" s="182" t="s">
        <v>1</v>
      </c>
      <c r="L128" s="39"/>
      <c r="M128" s="186" t="s">
        <v>1</v>
      </c>
      <c r="N128" s="187" t="s">
        <v>44</v>
      </c>
      <c r="O128" s="77"/>
      <c r="P128" s="188">
        <f>O128*H128</f>
        <v>0</v>
      </c>
      <c r="Q128" s="188">
        <v>0</v>
      </c>
      <c r="R128" s="188">
        <f>Q128*H128</f>
        <v>0</v>
      </c>
      <c r="S128" s="188">
        <v>0</v>
      </c>
      <c r="T128" s="189">
        <f>S128*H128</f>
        <v>0</v>
      </c>
      <c r="U128" s="38"/>
      <c r="V128" s="38"/>
      <c r="W128" s="38"/>
      <c r="X128" s="38"/>
      <c r="Y128" s="38"/>
      <c r="Z128" s="38"/>
      <c r="AA128" s="38"/>
      <c r="AB128" s="38"/>
      <c r="AC128" s="38"/>
      <c r="AD128" s="38"/>
      <c r="AE128" s="38"/>
      <c r="AR128" s="190" t="s">
        <v>1779</v>
      </c>
      <c r="AT128" s="190" t="s">
        <v>207</v>
      </c>
      <c r="AU128" s="190" t="s">
        <v>88</v>
      </c>
      <c r="AY128" s="19" t="s">
        <v>205</v>
      </c>
      <c r="BE128" s="191">
        <f>IF(N128="základní",J128,0)</f>
        <v>0</v>
      </c>
      <c r="BF128" s="191">
        <f>IF(N128="snížená",J128,0)</f>
        <v>0</v>
      </c>
      <c r="BG128" s="191">
        <f>IF(N128="zákl. přenesená",J128,0)</f>
        <v>0</v>
      </c>
      <c r="BH128" s="191">
        <f>IF(N128="sníž. přenesená",J128,0)</f>
        <v>0</v>
      </c>
      <c r="BI128" s="191">
        <f>IF(N128="nulová",J128,0)</f>
        <v>0</v>
      </c>
      <c r="BJ128" s="19" t="s">
        <v>86</v>
      </c>
      <c r="BK128" s="191">
        <f>ROUND(I128*H128,2)</f>
        <v>0</v>
      </c>
      <c r="BL128" s="19" t="s">
        <v>1779</v>
      </c>
      <c r="BM128" s="190" t="s">
        <v>1788</v>
      </c>
    </row>
    <row r="129" s="2" customFormat="1">
      <c r="A129" s="38"/>
      <c r="B129" s="39"/>
      <c r="C129" s="38"/>
      <c r="D129" s="192" t="s">
        <v>216</v>
      </c>
      <c r="E129" s="38"/>
      <c r="F129" s="197" t="s">
        <v>1789</v>
      </c>
      <c r="G129" s="38"/>
      <c r="H129" s="38"/>
      <c r="I129" s="194"/>
      <c r="J129" s="38"/>
      <c r="K129" s="38"/>
      <c r="L129" s="39"/>
      <c r="M129" s="195"/>
      <c r="N129" s="196"/>
      <c r="O129" s="77"/>
      <c r="P129" s="77"/>
      <c r="Q129" s="77"/>
      <c r="R129" s="77"/>
      <c r="S129" s="77"/>
      <c r="T129" s="78"/>
      <c r="U129" s="38"/>
      <c r="V129" s="38"/>
      <c r="W129" s="38"/>
      <c r="X129" s="38"/>
      <c r="Y129" s="38"/>
      <c r="Z129" s="38"/>
      <c r="AA129" s="38"/>
      <c r="AB129" s="38"/>
      <c r="AC129" s="38"/>
      <c r="AD129" s="38"/>
      <c r="AE129" s="38"/>
      <c r="AT129" s="19" t="s">
        <v>216</v>
      </c>
      <c r="AU129" s="19" t="s">
        <v>88</v>
      </c>
    </row>
    <row r="130" s="2" customFormat="1" ht="21.75" customHeight="1">
      <c r="A130" s="38"/>
      <c r="B130" s="179"/>
      <c r="C130" s="180" t="s">
        <v>212</v>
      </c>
      <c r="D130" s="180" t="s">
        <v>207</v>
      </c>
      <c r="E130" s="181" t="s">
        <v>1790</v>
      </c>
      <c r="F130" s="182" t="s">
        <v>1791</v>
      </c>
      <c r="G130" s="183" t="s">
        <v>1778</v>
      </c>
      <c r="H130" s="184">
        <v>1</v>
      </c>
      <c r="I130" s="185"/>
      <c r="J130" s="184">
        <f>ROUND(I130*H130,2)</f>
        <v>0</v>
      </c>
      <c r="K130" s="182" t="s">
        <v>1</v>
      </c>
      <c r="L130" s="39"/>
      <c r="M130" s="186" t="s">
        <v>1</v>
      </c>
      <c r="N130" s="187" t="s">
        <v>44</v>
      </c>
      <c r="O130" s="77"/>
      <c r="P130" s="188">
        <f>O130*H130</f>
        <v>0</v>
      </c>
      <c r="Q130" s="188">
        <v>0</v>
      </c>
      <c r="R130" s="188">
        <f>Q130*H130</f>
        <v>0</v>
      </c>
      <c r="S130" s="188">
        <v>0</v>
      </c>
      <c r="T130" s="189">
        <f>S130*H130</f>
        <v>0</v>
      </c>
      <c r="U130" s="38"/>
      <c r="V130" s="38"/>
      <c r="W130" s="38"/>
      <c r="X130" s="38"/>
      <c r="Y130" s="38"/>
      <c r="Z130" s="38"/>
      <c r="AA130" s="38"/>
      <c r="AB130" s="38"/>
      <c r="AC130" s="38"/>
      <c r="AD130" s="38"/>
      <c r="AE130" s="38"/>
      <c r="AR130" s="190" t="s">
        <v>1779</v>
      </c>
      <c r="AT130" s="190" t="s">
        <v>207</v>
      </c>
      <c r="AU130" s="190" t="s">
        <v>88</v>
      </c>
      <c r="AY130" s="19" t="s">
        <v>205</v>
      </c>
      <c r="BE130" s="191">
        <f>IF(N130="základní",J130,0)</f>
        <v>0</v>
      </c>
      <c r="BF130" s="191">
        <f>IF(N130="snížená",J130,0)</f>
        <v>0</v>
      </c>
      <c r="BG130" s="191">
        <f>IF(N130="zákl. přenesená",J130,0)</f>
        <v>0</v>
      </c>
      <c r="BH130" s="191">
        <f>IF(N130="sníž. přenesená",J130,0)</f>
        <v>0</v>
      </c>
      <c r="BI130" s="191">
        <f>IF(N130="nulová",J130,0)</f>
        <v>0</v>
      </c>
      <c r="BJ130" s="19" t="s">
        <v>86</v>
      </c>
      <c r="BK130" s="191">
        <f>ROUND(I130*H130,2)</f>
        <v>0</v>
      </c>
      <c r="BL130" s="19" t="s">
        <v>1779</v>
      </c>
      <c r="BM130" s="190" t="s">
        <v>1792</v>
      </c>
    </row>
    <row r="131" s="2" customFormat="1">
      <c r="A131" s="38"/>
      <c r="B131" s="39"/>
      <c r="C131" s="38"/>
      <c r="D131" s="192" t="s">
        <v>216</v>
      </c>
      <c r="E131" s="38"/>
      <c r="F131" s="197" t="s">
        <v>1793</v>
      </c>
      <c r="G131" s="38"/>
      <c r="H131" s="38"/>
      <c r="I131" s="194"/>
      <c r="J131" s="38"/>
      <c r="K131" s="38"/>
      <c r="L131" s="39"/>
      <c r="M131" s="195"/>
      <c r="N131" s="196"/>
      <c r="O131" s="77"/>
      <c r="P131" s="77"/>
      <c r="Q131" s="77"/>
      <c r="R131" s="77"/>
      <c r="S131" s="77"/>
      <c r="T131" s="78"/>
      <c r="U131" s="38"/>
      <c r="V131" s="38"/>
      <c r="W131" s="38"/>
      <c r="X131" s="38"/>
      <c r="Y131" s="38"/>
      <c r="Z131" s="38"/>
      <c r="AA131" s="38"/>
      <c r="AB131" s="38"/>
      <c r="AC131" s="38"/>
      <c r="AD131" s="38"/>
      <c r="AE131" s="38"/>
      <c r="AT131" s="19" t="s">
        <v>216</v>
      </c>
      <c r="AU131" s="19" t="s">
        <v>88</v>
      </c>
    </row>
    <row r="132" s="15" customFormat="1">
      <c r="A132" s="15"/>
      <c r="B132" s="223"/>
      <c r="C132" s="15"/>
      <c r="D132" s="192" t="s">
        <v>218</v>
      </c>
      <c r="E132" s="224" t="s">
        <v>1</v>
      </c>
      <c r="F132" s="225" t="s">
        <v>1794</v>
      </c>
      <c r="G132" s="15"/>
      <c r="H132" s="224" t="s">
        <v>1</v>
      </c>
      <c r="I132" s="226"/>
      <c r="J132" s="15"/>
      <c r="K132" s="15"/>
      <c r="L132" s="223"/>
      <c r="M132" s="227"/>
      <c r="N132" s="228"/>
      <c r="O132" s="228"/>
      <c r="P132" s="228"/>
      <c r="Q132" s="228"/>
      <c r="R132" s="228"/>
      <c r="S132" s="228"/>
      <c r="T132" s="229"/>
      <c r="U132" s="15"/>
      <c r="V132" s="15"/>
      <c r="W132" s="15"/>
      <c r="X132" s="15"/>
      <c r="Y132" s="15"/>
      <c r="Z132" s="15"/>
      <c r="AA132" s="15"/>
      <c r="AB132" s="15"/>
      <c r="AC132" s="15"/>
      <c r="AD132" s="15"/>
      <c r="AE132" s="15"/>
      <c r="AT132" s="224" t="s">
        <v>218</v>
      </c>
      <c r="AU132" s="224" t="s">
        <v>88</v>
      </c>
      <c r="AV132" s="15" t="s">
        <v>86</v>
      </c>
      <c r="AW132" s="15" t="s">
        <v>35</v>
      </c>
      <c r="AX132" s="15" t="s">
        <v>79</v>
      </c>
      <c r="AY132" s="224" t="s">
        <v>205</v>
      </c>
    </row>
    <row r="133" s="13" customFormat="1">
      <c r="A133" s="13"/>
      <c r="B133" s="198"/>
      <c r="C133" s="13"/>
      <c r="D133" s="192" t="s">
        <v>218</v>
      </c>
      <c r="E133" s="199" t="s">
        <v>1</v>
      </c>
      <c r="F133" s="200" t="s">
        <v>1795</v>
      </c>
      <c r="G133" s="13"/>
      <c r="H133" s="201">
        <v>1</v>
      </c>
      <c r="I133" s="202"/>
      <c r="J133" s="13"/>
      <c r="K133" s="13"/>
      <c r="L133" s="198"/>
      <c r="M133" s="203"/>
      <c r="N133" s="204"/>
      <c r="O133" s="204"/>
      <c r="P133" s="204"/>
      <c r="Q133" s="204"/>
      <c r="R133" s="204"/>
      <c r="S133" s="204"/>
      <c r="T133" s="205"/>
      <c r="U133" s="13"/>
      <c r="V133" s="13"/>
      <c r="W133" s="13"/>
      <c r="X133" s="13"/>
      <c r="Y133" s="13"/>
      <c r="Z133" s="13"/>
      <c r="AA133" s="13"/>
      <c r="AB133" s="13"/>
      <c r="AC133" s="13"/>
      <c r="AD133" s="13"/>
      <c r="AE133" s="13"/>
      <c r="AT133" s="199" t="s">
        <v>218</v>
      </c>
      <c r="AU133" s="199" t="s">
        <v>88</v>
      </c>
      <c r="AV133" s="13" t="s">
        <v>88</v>
      </c>
      <c r="AW133" s="13" t="s">
        <v>35</v>
      </c>
      <c r="AX133" s="13" t="s">
        <v>86</v>
      </c>
      <c r="AY133" s="199" t="s">
        <v>205</v>
      </c>
    </row>
    <row r="134" s="2" customFormat="1" ht="37.8" customHeight="1">
      <c r="A134" s="38"/>
      <c r="B134" s="179"/>
      <c r="C134" s="180" t="s">
        <v>258</v>
      </c>
      <c r="D134" s="180" t="s">
        <v>207</v>
      </c>
      <c r="E134" s="181" t="s">
        <v>1796</v>
      </c>
      <c r="F134" s="182" t="s">
        <v>1797</v>
      </c>
      <c r="G134" s="183" t="s">
        <v>1778</v>
      </c>
      <c r="H134" s="184">
        <v>1</v>
      </c>
      <c r="I134" s="185"/>
      <c r="J134" s="184">
        <f>ROUND(I134*H134,2)</f>
        <v>0</v>
      </c>
      <c r="K134" s="182" t="s">
        <v>1</v>
      </c>
      <c r="L134" s="39"/>
      <c r="M134" s="186" t="s">
        <v>1</v>
      </c>
      <c r="N134" s="187" t="s">
        <v>44</v>
      </c>
      <c r="O134" s="77"/>
      <c r="P134" s="188">
        <f>O134*H134</f>
        <v>0</v>
      </c>
      <c r="Q134" s="188">
        <v>0</v>
      </c>
      <c r="R134" s="188">
        <f>Q134*H134</f>
        <v>0</v>
      </c>
      <c r="S134" s="188">
        <v>0</v>
      </c>
      <c r="T134" s="189">
        <f>S134*H134</f>
        <v>0</v>
      </c>
      <c r="U134" s="38"/>
      <c r="V134" s="38"/>
      <c r="W134" s="38"/>
      <c r="X134" s="38"/>
      <c r="Y134" s="38"/>
      <c r="Z134" s="38"/>
      <c r="AA134" s="38"/>
      <c r="AB134" s="38"/>
      <c r="AC134" s="38"/>
      <c r="AD134" s="38"/>
      <c r="AE134" s="38"/>
      <c r="AR134" s="190" t="s">
        <v>1779</v>
      </c>
      <c r="AT134" s="190" t="s">
        <v>207</v>
      </c>
      <c r="AU134" s="190" t="s">
        <v>88</v>
      </c>
      <c r="AY134" s="19" t="s">
        <v>205</v>
      </c>
      <c r="BE134" s="191">
        <f>IF(N134="základní",J134,0)</f>
        <v>0</v>
      </c>
      <c r="BF134" s="191">
        <f>IF(N134="snížená",J134,0)</f>
        <v>0</v>
      </c>
      <c r="BG134" s="191">
        <f>IF(N134="zákl. přenesená",J134,0)</f>
        <v>0</v>
      </c>
      <c r="BH134" s="191">
        <f>IF(N134="sníž. přenesená",J134,0)</f>
        <v>0</v>
      </c>
      <c r="BI134" s="191">
        <f>IF(N134="nulová",J134,0)</f>
        <v>0</v>
      </c>
      <c r="BJ134" s="19" t="s">
        <v>86</v>
      </c>
      <c r="BK134" s="191">
        <f>ROUND(I134*H134,2)</f>
        <v>0</v>
      </c>
      <c r="BL134" s="19" t="s">
        <v>1779</v>
      </c>
      <c r="BM134" s="190" t="s">
        <v>1798</v>
      </c>
    </row>
    <row r="135" s="2" customFormat="1">
      <c r="A135" s="38"/>
      <c r="B135" s="39"/>
      <c r="C135" s="38"/>
      <c r="D135" s="192" t="s">
        <v>216</v>
      </c>
      <c r="E135" s="38"/>
      <c r="F135" s="197" t="s">
        <v>1799</v>
      </c>
      <c r="G135" s="38"/>
      <c r="H135" s="38"/>
      <c r="I135" s="194"/>
      <c r="J135" s="38"/>
      <c r="K135" s="38"/>
      <c r="L135" s="39"/>
      <c r="M135" s="195"/>
      <c r="N135" s="196"/>
      <c r="O135" s="77"/>
      <c r="P135" s="77"/>
      <c r="Q135" s="77"/>
      <c r="R135" s="77"/>
      <c r="S135" s="77"/>
      <c r="T135" s="78"/>
      <c r="U135" s="38"/>
      <c r="V135" s="38"/>
      <c r="W135" s="38"/>
      <c r="X135" s="38"/>
      <c r="Y135" s="38"/>
      <c r="Z135" s="38"/>
      <c r="AA135" s="38"/>
      <c r="AB135" s="38"/>
      <c r="AC135" s="38"/>
      <c r="AD135" s="38"/>
      <c r="AE135" s="38"/>
      <c r="AT135" s="19" t="s">
        <v>216</v>
      </c>
      <c r="AU135" s="19" t="s">
        <v>88</v>
      </c>
    </row>
    <row r="136" s="12" customFormat="1" ht="22.8" customHeight="1">
      <c r="A136" s="12"/>
      <c r="B136" s="166"/>
      <c r="C136" s="12"/>
      <c r="D136" s="167" t="s">
        <v>78</v>
      </c>
      <c r="E136" s="177" t="s">
        <v>1800</v>
      </c>
      <c r="F136" s="177" t="s">
        <v>1801</v>
      </c>
      <c r="G136" s="12"/>
      <c r="H136" s="12"/>
      <c r="I136" s="169"/>
      <c r="J136" s="178">
        <f>BK136</f>
        <v>0</v>
      </c>
      <c r="K136" s="12"/>
      <c r="L136" s="166"/>
      <c r="M136" s="171"/>
      <c r="N136" s="172"/>
      <c r="O136" s="172"/>
      <c r="P136" s="173">
        <f>SUM(P137:P146)</f>
        <v>0</v>
      </c>
      <c r="Q136" s="172"/>
      <c r="R136" s="173">
        <f>SUM(R137:R146)</f>
        <v>0</v>
      </c>
      <c r="S136" s="172"/>
      <c r="T136" s="174">
        <f>SUM(T137:T146)</f>
        <v>0</v>
      </c>
      <c r="U136" s="12"/>
      <c r="V136" s="12"/>
      <c r="W136" s="12"/>
      <c r="X136" s="12"/>
      <c r="Y136" s="12"/>
      <c r="Z136" s="12"/>
      <c r="AA136" s="12"/>
      <c r="AB136" s="12"/>
      <c r="AC136" s="12"/>
      <c r="AD136" s="12"/>
      <c r="AE136" s="12"/>
      <c r="AR136" s="167" t="s">
        <v>258</v>
      </c>
      <c r="AT136" s="175" t="s">
        <v>78</v>
      </c>
      <c r="AU136" s="175" t="s">
        <v>86</v>
      </c>
      <c r="AY136" s="167" t="s">
        <v>205</v>
      </c>
      <c r="BK136" s="176">
        <f>SUM(BK137:BK146)</f>
        <v>0</v>
      </c>
    </row>
    <row r="137" s="2" customFormat="1" ht="44.25" customHeight="1">
      <c r="A137" s="38"/>
      <c r="B137" s="179"/>
      <c r="C137" s="180" t="s">
        <v>263</v>
      </c>
      <c r="D137" s="180" t="s">
        <v>207</v>
      </c>
      <c r="E137" s="181" t="s">
        <v>1802</v>
      </c>
      <c r="F137" s="182" t="s">
        <v>1803</v>
      </c>
      <c r="G137" s="183" t="s">
        <v>346</v>
      </c>
      <c r="H137" s="184">
        <v>1</v>
      </c>
      <c r="I137" s="185"/>
      <c r="J137" s="184">
        <f>ROUND(I137*H137,2)</f>
        <v>0</v>
      </c>
      <c r="K137" s="182" t="s">
        <v>1</v>
      </c>
      <c r="L137" s="39"/>
      <c r="M137" s="186" t="s">
        <v>1</v>
      </c>
      <c r="N137" s="187" t="s">
        <v>44</v>
      </c>
      <c r="O137" s="77"/>
      <c r="P137" s="188">
        <f>O137*H137</f>
        <v>0</v>
      </c>
      <c r="Q137" s="188">
        <v>0</v>
      </c>
      <c r="R137" s="188">
        <f>Q137*H137</f>
        <v>0</v>
      </c>
      <c r="S137" s="188">
        <v>0</v>
      </c>
      <c r="T137" s="189">
        <f>S137*H137</f>
        <v>0</v>
      </c>
      <c r="U137" s="38"/>
      <c r="V137" s="38"/>
      <c r="W137" s="38"/>
      <c r="X137" s="38"/>
      <c r="Y137" s="38"/>
      <c r="Z137" s="38"/>
      <c r="AA137" s="38"/>
      <c r="AB137" s="38"/>
      <c r="AC137" s="38"/>
      <c r="AD137" s="38"/>
      <c r="AE137" s="38"/>
      <c r="AR137" s="190" t="s">
        <v>1779</v>
      </c>
      <c r="AT137" s="190" t="s">
        <v>207</v>
      </c>
      <c r="AU137" s="190" t="s">
        <v>88</v>
      </c>
      <c r="AY137" s="19" t="s">
        <v>205</v>
      </c>
      <c r="BE137" s="191">
        <f>IF(N137="základní",J137,0)</f>
        <v>0</v>
      </c>
      <c r="BF137" s="191">
        <f>IF(N137="snížená",J137,0)</f>
        <v>0</v>
      </c>
      <c r="BG137" s="191">
        <f>IF(N137="zákl. přenesená",J137,0)</f>
        <v>0</v>
      </c>
      <c r="BH137" s="191">
        <f>IF(N137="sníž. přenesená",J137,0)</f>
        <v>0</v>
      </c>
      <c r="BI137" s="191">
        <f>IF(N137="nulová",J137,0)</f>
        <v>0</v>
      </c>
      <c r="BJ137" s="19" t="s">
        <v>86</v>
      </c>
      <c r="BK137" s="191">
        <f>ROUND(I137*H137,2)</f>
        <v>0</v>
      </c>
      <c r="BL137" s="19" t="s">
        <v>1779</v>
      </c>
      <c r="BM137" s="190" t="s">
        <v>1804</v>
      </c>
    </row>
    <row r="138" s="2" customFormat="1">
      <c r="A138" s="38"/>
      <c r="B138" s="39"/>
      <c r="C138" s="38"/>
      <c r="D138" s="192" t="s">
        <v>216</v>
      </c>
      <c r="E138" s="38"/>
      <c r="F138" s="197" t="s">
        <v>998</v>
      </c>
      <c r="G138" s="38"/>
      <c r="H138" s="38"/>
      <c r="I138" s="194"/>
      <c r="J138" s="38"/>
      <c r="K138" s="38"/>
      <c r="L138" s="39"/>
      <c r="M138" s="195"/>
      <c r="N138" s="196"/>
      <c r="O138" s="77"/>
      <c r="P138" s="77"/>
      <c r="Q138" s="77"/>
      <c r="R138" s="77"/>
      <c r="S138" s="77"/>
      <c r="T138" s="78"/>
      <c r="U138" s="38"/>
      <c r="V138" s="38"/>
      <c r="W138" s="38"/>
      <c r="X138" s="38"/>
      <c r="Y138" s="38"/>
      <c r="Z138" s="38"/>
      <c r="AA138" s="38"/>
      <c r="AB138" s="38"/>
      <c r="AC138" s="38"/>
      <c r="AD138" s="38"/>
      <c r="AE138" s="38"/>
      <c r="AT138" s="19" t="s">
        <v>216</v>
      </c>
      <c r="AU138" s="19" t="s">
        <v>88</v>
      </c>
    </row>
    <row r="139" s="2" customFormat="1" ht="44.25" customHeight="1">
      <c r="A139" s="38"/>
      <c r="B139" s="179"/>
      <c r="C139" s="180" t="s">
        <v>272</v>
      </c>
      <c r="D139" s="180" t="s">
        <v>207</v>
      </c>
      <c r="E139" s="181" t="s">
        <v>1805</v>
      </c>
      <c r="F139" s="182" t="s">
        <v>1806</v>
      </c>
      <c r="G139" s="183" t="s">
        <v>346</v>
      </c>
      <c r="H139" s="184">
        <v>1</v>
      </c>
      <c r="I139" s="185"/>
      <c r="J139" s="184">
        <f>ROUND(I139*H139,2)</f>
        <v>0</v>
      </c>
      <c r="K139" s="182" t="s">
        <v>1</v>
      </c>
      <c r="L139" s="39"/>
      <c r="M139" s="186" t="s">
        <v>1</v>
      </c>
      <c r="N139" s="187" t="s">
        <v>44</v>
      </c>
      <c r="O139" s="77"/>
      <c r="P139" s="188">
        <f>O139*H139</f>
        <v>0</v>
      </c>
      <c r="Q139" s="188">
        <v>0</v>
      </c>
      <c r="R139" s="188">
        <f>Q139*H139</f>
        <v>0</v>
      </c>
      <c r="S139" s="188">
        <v>0</v>
      </c>
      <c r="T139" s="189">
        <f>S139*H139</f>
        <v>0</v>
      </c>
      <c r="U139" s="38"/>
      <c r="V139" s="38"/>
      <c r="W139" s="38"/>
      <c r="X139" s="38"/>
      <c r="Y139" s="38"/>
      <c r="Z139" s="38"/>
      <c r="AA139" s="38"/>
      <c r="AB139" s="38"/>
      <c r="AC139" s="38"/>
      <c r="AD139" s="38"/>
      <c r="AE139" s="38"/>
      <c r="AR139" s="190" t="s">
        <v>1779</v>
      </c>
      <c r="AT139" s="190" t="s">
        <v>207</v>
      </c>
      <c r="AU139" s="190" t="s">
        <v>88</v>
      </c>
      <c r="AY139" s="19" t="s">
        <v>205</v>
      </c>
      <c r="BE139" s="191">
        <f>IF(N139="základní",J139,0)</f>
        <v>0</v>
      </c>
      <c r="BF139" s="191">
        <f>IF(N139="snížená",J139,0)</f>
        <v>0</v>
      </c>
      <c r="BG139" s="191">
        <f>IF(N139="zákl. přenesená",J139,0)</f>
        <v>0</v>
      </c>
      <c r="BH139" s="191">
        <f>IF(N139="sníž. přenesená",J139,0)</f>
        <v>0</v>
      </c>
      <c r="BI139" s="191">
        <f>IF(N139="nulová",J139,0)</f>
        <v>0</v>
      </c>
      <c r="BJ139" s="19" t="s">
        <v>86</v>
      </c>
      <c r="BK139" s="191">
        <f>ROUND(I139*H139,2)</f>
        <v>0</v>
      </c>
      <c r="BL139" s="19" t="s">
        <v>1779</v>
      </c>
      <c r="BM139" s="190" t="s">
        <v>1807</v>
      </c>
    </row>
    <row r="140" s="2" customFormat="1">
      <c r="A140" s="38"/>
      <c r="B140" s="39"/>
      <c r="C140" s="38"/>
      <c r="D140" s="192" t="s">
        <v>216</v>
      </c>
      <c r="E140" s="38"/>
      <c r="F140" s="197" t="s">
        <v>998</v>
      </c>
      <c r="G140" s="38"/>
      <c r="H140" s="38"/>
      <c r="I140" s="194"/>
      <c r="J140" s="38"/>
      <c r="K140" s="38"/>
      <c r="L140" s="39"/>
      <c r="M140" s="195"/>
      <c r="N140" s="196"/>
      <c r="O140" s="77"/>
      <c r="P140" s="77"/>
      <c r="Q140" s="77"/>
      <c r="R140" s="77"/>
      <c r="S140" s="77"/>
      <c r="T140" s="78"/>
      <c r="U140" s="38"/>
      <c r="V140" s="38"/>
      <c r="W140" s="38"/>
      <c r="X140" s="38"/>
      <c r="Y140" s="38"/>
      <c r="Z140" s="38"/>
      <c r="AA140" s="38"/>
      <c r="AB140" s="38"/>
      <c r="AC140" s="38"/>
      <c r="AD140" s="38"/>
      <c r="AE140" s="38"/>
      <c r="AT140" s="19" t="s">
        <v>216</v>
      </c>
      <c r="AU140" s="19" t="s">
        <v>88</v>
      </c>
    </row>
    <row r="141" s="2" customFormat="1" ht="16.5" customHeight="1">
      <c r="A141" s="38"/>
      <c r="B141" s="179"/>
      <c r="C141" s="180" t="s">
        <v>225</v>
      </c>
      <c r="D141" s="180" t="s">
        <v>207</v>
      </c>
      <c r="E141" s="181" t="s">
        <v>1808</v>
      </c>
      <c r="F141" s="182" t="s">
        <v>1809</v>
      </c>
      <c r="G141" s="183" t="s">
        <v>1778</v>
      </c>
      <c r="H141" s="184">
        <v>1</v>
      </c>
      <c r="I141" s="185"/>
      <c r="J141" s="184">
        <f>ROUND(I141*H141,2)</f>
        <v>0</v>
      </c>
      <c r="K141" s="182" t="s">
        <v>1</v>
      </c>
      <c r="L141" s="39"/>
      <c r="M141" s="186" t="s">
        <v>1</v>
      </c>
      <c r="N141" s="187" t="s">
        <v>44</v>
      </c>
      <c r="O141" s="77"/>
      <c r="P141" s="188">
        <f>O141*H141</f>
        <v>0</v>
      </c>
      <c r="Q141" s="188">
        <v>0</v>
      </c>
      <c r="R141" s="188">
        <f>Q141*H141</f>
        <v>0</v>
      </c>
      <c r="S141" s="188">
        <v>0</v>
      </c>
      <c r="T141" s="189">
        <f>S141*H141</f>
        <v>0</v>
      </c>
      <c r="U141" s="38"/>
      <c r="V141" s="38"/>
      <c r="W141" s="38"/>
      <c r="X141" s="38"/>
      <c r="Y141" s="38"/>
      <c r="Z141" s="38"/>
      <c r="AA141" s="38"/>
      <c r="AB141" s="38"/>
      <c r="AC141" s="38"/>
      <c r="AD141" s="38"/>
      <c r="AE141" s="38"/>
      <c r="AR141" s="190" t="s">
        <v>1779</v>
      </c>
      <c r="AT141" s="190" t="s">
        <v>207</v>
      </c>
      <c r="AU141" s="190" t="s">
        <v>88</v>
      </c>
      <c r="AY141" s="19" t="s">
        <v>205</v>
      </c>
      <c r="BE141" s="191">
        <f>IF(N141="základní",J141,0)</f>
        <v>0</v>
      </c>
      <c r="BF141" s="191">
        <f>IF(N141="snížená",J141,0)</f>
        <v>0</v>
      </c>
      <c r="BG141" s="191">
        <f>IF(N141="zákl. přenesená",J141,0)</f>
        <v>0</v>
      </c>
      <c r="BH141" s="191">
        <f>IF(N141="sníž. přenesená",J141,0)</f>
        <v>0</v>
      </c>
      <c r="BI141" s="191">
        <f>IF(N141="nulová",J141,0)</f>
        <v>0</v>
      </c>
      <c r="BJ141" s="19" t="s">
        <v>86</v>
      </c>
      <c r="BK141" s="191">
        <f>ROUND(I141*H141,2)</f>
        <v>0</v>
      </c>
      <c r="BL141" s="19" t="s">
        <v>1779</v>
      </c>
      <c r="BM141" s="190" t="s">
        <v>1810</v>
      </c>
    </row>
    <row r="142" s="2" customFormat="1">
      <c r="A142" s="38"/>
      <c r="B142" s="39"/>
      <c r="C142" s="38"/>
      <c r="D142" s="192" t="s">
        <v>216</v>
      </c>
      <c r="E142" s="38"/>
      <c r="F142" s="197" t="s">
        <v>998</v>
      </c>
      <c r="G142" s="38"/>
      <c r="H142" s="38"/>
      <c r="I142" s="194"/>
      <c r="J142" s="38"/>
      <c r="K142" s="38"/>
      <c r="L142" s="39"/>
      <c r="M142" s="195"/>
      <c r="N142" s="196"/>
      <c r="O142" s="77"/>
      <c r="P142" s="77"/>
      <c r="Q142" s="77"/>
      <c r="R142" s="77"/>
      <c r="S142" s="77"/>
      <c r="T142" s="78"/>
      <c r="U142" s="38"/>
      <c r="V142" s="38"/>
      <c r="W142" s="38"/>
      <c r="X142" s="38"/>
      <c r="Y142" s="38"/>
      <c r="Z142" s="38"/>
      <c r="AA142" s="38"/>
      <c r="AB142" s="38"/>
      <c r="AC142" s="38"/>
      <c r="AD142" s="38"/>
      <c r="AE142" s="38"/>
      <c r="AT142" s="19" t="s">
        <v>216</v>
      </c>
      <c r="AU142" s="19" t="s">
        <v>88</v>
      </c>
    </row>
    <row r="143" s="2" customFormat="1" ht="33" customHeight="1">
      <c r="A143" s="38"/>
      <c r="B143" s="179"/>
      <c r="C143" s="180" t="s">
        <v>286</v>
      </c>
      <c r="D143" s="180" t="s">
        <v>207</v>
      </c>
      <c r="E143" s="181" t="s">
        <v>1811</v>
      </c>
      <c r="F143" s="182" t="s">
        <v>1812</v>
      </c>
      <c r="G143" s="183" t="s">
        <v>1778</v>
      </c>
      <c r="H143" s="184">
        <v>1</v>
      </c>
      <c r="I143" s="185"/>
      <c r="J143" s="184">
        <f>ROUND(I143*H143,2)</f>
        <v>0</v>
      </c>
      <c r="K143" s="182" t="s">
        <v>1</v>
      </c>
      <c r="L143" s="39"/>
      <c r="M143" s="186" t="s">
        <v>1</v>
      </c>
      <c r="N143" s="187" t="s">
        <v>44</v>
      </c>
      <c r="O143" s="77"/>
      <c r="P143" s="188">
        <f>O143*H143</f>
        <v>0</v>
      </c>
      <c r="Q143" s="188">
        <v>0</v>
      </c>
      <c r="R143" s="188">
        <f>Q143*H143</f>
        <v>0</v>
      </c>
      <c r="S143" s="188">
        <v>0</v>
      </c>
      <c r="T143" s="189">
        <f>S143*H143</f>
        <v>0</v>
      </c>
      <c r="U143" s="38"/>
      <c r="V143" s="38"/>
      <c r="W143" s="38"/>
      <c r="X143" s="38"/>
      <c r="Y143" s="38"/>
      <c r="Z143" s="38"/>
      <c r="AA143" s="38"/>
      <c r="AB143" s="38"/>
      <c r="AC143" s="38"/>
      <c r="AD143" s="38"/>
      <c r="AE143" s="38"/>
      <c r="AR143" s="190" t="s">
        <v>1779</v>
      </c>
      <c r="AT143" s="190" t="s">
        <v>207</v>
      </c>
      <c r="AU143" s="190" t="s">
        <v>88</v>
      </c>
      <c r="AY143" s="19" t="s">
        <v>205</v>
      </c>
      <c r="BE143" s="191">
        <f>IF(N143="základní",J143,0)</f>
        <v>0</v>
      </c>
      <c r="BF143" s="191">
        <f>IF(N143="snížená",J143,0)</f>
        <v>0</v>
      </c>
      <c r="BG143" s="191">
        <f>IF(N143="zákl. přenesená",J143,0)</f>
        <v>0</v>
      </c>
      <c r="BH143" s="191">
        <f>IF(N143="sníž. přenesená",J143,0)</f>
        <v>0</v>
      </c>
      <c r="BI143" s="191">
        <f>IF(N143="nulová",J143,0)</f>
        <v>0</v>
      </c>
      <c r="BJ143" s="19" t="s">
        <v>86</v>
      </c>
      <c r="BK143" s="191">
        <f>ROUND(I143*H143,2)</f>
        <v>0</v>
      </c>
      <c r="BL143" s="19" t="s">
        <v>1779</v>
      </c>
      <c r="BM143" s="190" t="s">
        <v>1813</v>
      </c>
    </row>
    <row r="144" s="2" customFormat="1">
      <c r="A144" s="38"/>
      <c r="B144" s="39"/>
      <c r="C144" s="38"/>
      <c r="D144" s="192" t="s">
        <v>216</v>
      </c>
      <c r="E144" s="38"/>
      <c r="F144" s="197" t="s">
        <v>1814</v>
      </c>
      <c r="G144" s="38"/>
      <c r="H144" s="38"/>
      <c r="I144" s="194"/>
      <c r="J144" s="38"/>
      <c r="K144" s="38"/>
      <c r="L144" s="39"/>
      <c r="M144" s="195"/>
      <c r="N144" s="196"/>
      <c r="O144" s="77"/>
      <c r="P144" s="77"/>
      <c r="Q144" s="77"/>
      <c r="R144" s="77"/>
      <c r="S144" s="77"/>
      <c r="T144" s="78"/>
      <c r="U144" s="38"/>
      <c r="V144" s="38"/>
      <c r="W144" s="38"/>
      <c r="X144" s="38"/>
      <c r="Y144" s="38"/>
      <c r="Z144" s="38"/>
      <c r="AA144" s="38"/>
      <c r="AB144" s="38"/>
      <c r="AC144" s="38"/>
      <c r="AD144" s="38"/>
      <c r="AE144" s="38"/>
      <c r="AT144" s="19" t="s">
        <v>216</v>
      </c>
      <c r="AU144" s="19" t="s">
        <v>88</v>
      </c>
    </row>
    <row r="145" s="2" customFormat="1" ht="37.8" customHeight="1">
      <c r="A145" s="38"/>
      <c r="B145" s="179"/>
      <c r="C145" s="180" t="s">
        <v>294</v>
      </c>
      <c r="D145" s="180" t="s">
        <v>207</v>
      </c>
      <c r="E145" s="181" t="s">
        <v>1815</v>
      </c>
      <c r="F145" s="182" t="s">
        <v>1816</v>
      </c>
      <c r="G145" s="183" t="s">
        <v>346</v>
      </c>
      <c r="H145" s="184">
        <v>1</v>
      </c>
      <c r="I145" s="185"/>
      <c r="J145" s="184">
        <f>ROUND(I145*H145,2)</f>
        <v>0</v>
      </c>
      <c r="K145" s="182" t="s">
        <v>1</v>
      </c>
      <c r="L145" s="39"/>
      <c r="M145" s="186" t="s">
        <v>1</v>
      </c>
      <c r="N145" s="187" t="s">
        <v>44</v>
      </c>
      <c r="O145" s="77"/>
      <c r="P145" s="188">
        <f>O145*H145</f>
        <v>0</v>
      </c>
      <c r="Q145" s="188">
        <v>0</v>
      </c>
      <c r="R145" s="188">
        <f>Q145*H145</f>
        <v>0</v>
      </c>
      <c r="S145" s="188">
        <v>0</v>
      </c>
      <c r="T145" s="189">
        <f>S145*H145</f>
        <v>0</v>
      </c>
      <c r="U145" s="38"/>
      <c r="V145" s="38"/>
      <c r="W145" s="38"/>
      <c r="X145" s="38"/>
      <c r="Y145" s="38"/>
      <c r="Z145" s="38"/>
      <c r="AA145" s="38"/>
      <c r="AB145" s="38"/>
      <c r="AC145" s="38"/>
      <c r="AD145" s="38"/>
      <c r="AE145" s="38"/>
      <c r="AR145" s="190" t="s">
        <v>1779</v>
      </c>
      <c r="AT145" s="190" t="s">
        <v>207</v>
      </c>
      <c r="AU145" s="190" t="s">
        <v>88</v>
      </c>
      <c r="AY145" s="19" t="s">
        <v>205</v>
      </c>
      <c r="BE145" s="191">
        <f>IF(N145="základní",J145,0)</f>
        <v>0</v>
      </c>
      <c r="BF145" s="191">
        <f>IF(N145="snížená",J145,0)</f>
        <v>0</v>
      </c>
      <c r="BG145" s="191">
        <f>IF(N145="zákl. přenesená",J145,0)</f>
        <v>0</v>
      </c>
      <c r="BH145" s="191">
        <f>IF(N145="sníž. přenesená",J145,0)</f>
        <v>0</v>
      </c>
      <c r="BI145" s="191">
        <f>IF(N145="nulová",J145,0)</f>
        <v>0</v>
      </c>
      <c r="BJ145" s="19" t="s">
        <v>86</v>
      </c>
      <c r="BK145" s="191">
        <f>ROUND(I145*H145,2)</f>
        <v>0</v>
      </c>
      <c r="BL145" s="19" t="s">
        <v>1779</v>
      </c>
      <c r="BM145" s="190" t="s">
        <v>1817</v>
      </c>
    </row>
    <row r="146" s="2" customFormat="1">
      <c r="A146" s="38"/>
      <c r="B146" s="39"/>
      <c r="C146" s="38"/>
      <c r="D146" s="192" t="s">
        <v>216</v>
      </c>
      <c r="E146" s="38"/>
      <c r="F146" s="197" t="s">
        <v>998</v>
      </c>
      <c r="G146" s="38"/>
      <c r="H146" s="38"/>
      <c r="I146" s="194"/>
      <c r="J146" s="38"/>
      <c r="K146" s="38"/>
      <c r="L146" s="39"/>
      <c r="M146" s="195"/>
      <c r="N146" s="196"/>
      <c r="O146" s="77"/>
      <c r="P146" s="77"/>
      <c r="Q146" s="77"/>
      <c r="R146" s="77"/>
      <c r="S146" s="77"/>
      <c r="T146" s="78"/>
      <c r="U146" s="38"/>
      <c r="V146" s="38"/>
      <c r="W146" s="38"/>
      <c r="X146" s="38"/>
      <c r="Y146" s="38"/>
      <c r="Z146" s="38"/>
      <c r="AA146" s="38"/>
      <c r="AB146" s="38"/>
      <c r="AC146" s="38"/>
      <c r="AD146" s="38"/>
      <c r="AE146" s="38"/>
      <c r="AT146" s="19" t="s">
        <v>216</v>
      </c>
      <c r="AU146" s="19" t="s">
        <v>88</v>
      </c>
    </row>
    <row r="147" s="12" customFormat="1" ht="22.8" customHeight="1">
      <c r="A147" s="12"/>
      <c r="B147" s="166"/>
      <c r="C147" s="12"/>
      <c r="D147" s="167" t="s">
        <v>78</v>
      </c>
      <c r="E147" s="177" t="s">
        <v>1818</v>
      </c>
      <c r="F147" s="177" t="s">
        <v>1801</v>
      </c>
      <c r="G147" s="12"/>
      <c r="H147" s="12"/>
      <c r="I147" s="169"/>
      <c r="J147" s="178">
        <f>BK147</f>
        <v>0</v>
      </c>
      <c r="K147" s="12"/>
      <c r="L147" s="166"/>
      <c r="M147" s="171"/>
      <c r="N147" s="172"/>
      <c r="O147" s="172"/>
      <c r="P147" s="173">
        <f>SUM(P148:P153)</f>
        <v>0</v>
      </c>
      <c r="Q147" s="172"/>
      <c r="R147" s="173">
        <f>SUM(R148:R153)</f>
        <v>0</v>
      </c>
      <c r="S147" s="172"/>
      <c r="T147" s="174">
        <f>SUM(T148:T153)</f>
        <v>0</v>
      </c>
      <c r="U147" s="12"/>
      <c r="V147" s="12"/>
      <c r="W147" s="12"/>
      <c r="X147" s="12"/>
      <c r="Y147" s="12"/>
      <c r="Z147" s="12"/>
      <c r="AA147" s="12"/>
      <c r="AB147" s="12"/>
      <c r="AC147" s="12"/>
      <c r="AD147" s="12"/>
      <c r="AE147" s="12"/>
      <c r="AR147" s="167" t="s">
        <v>258</v>
      </c>
      <c r="AT147" s="175" t="s">
        <v>78</v>
      </c>
      <c r="AU147" s="175" t="s">
        <v>86</v>
      </c>
      <c r="AY147" s="167" t="s">
        <v>205</v>
      </c>
      <c r="BK147" s="176">
        <f>SUM(BK148:BK153)</f>
        <v>0</v>
      </c>
    </row>
    <row r="148" s="2" customFormat="1" ht="21.75" customHeight="1">
      <c r="A148" s="38"/>
      <c r="B148" s="179"/>
      <c r="C148" s="180" t="s">
        <v>300</v>
      </c>
      <c r="D148" s="180" t="s">
        <v>207</v>
      </c>
      <c r="E148" s="181" t="s">
        <v>1819</v>
      </c>
      <c r="F148" s="182" t="s">
        <v>1820</v>
      </c>
      <c r="G148" s="183" t="s">
        <v>346</v>
      </c>
      <c r="H148" s="184">
        <v>1</v>
      </c>
      <c r="I148" s="185"/>
      <c r="J148" s="184">
        <f>ROUND(I148*H148,2)</f>
        <v>0</v>
      </c>
      <c r="K148" s="182" t="s">
        <v>1</v>
      </c>
      <c r="L148" s="39"/>
      <c r="M148" s="186" t="s">
        <v>1</v>
      </c>
      <c r="N148" s="187" t="s">
        <v>44</v>
      </c>
      <c r="O148" s="77"/>
      <c r="P148" s="188">
        <f>O148*H148</f>
        <v>0</v>
      </c>
      <c r="Q148" s="188">
        <v>0</v>
      </c>
      <c r="R148" s="188">
        <f>Q148*H148</f>
        <v>0</v>
      </c>
      <c r="S148" s="188">
        <v>0</v>
      </c>
      <c r="T148" s="189">
        <f>S148*H148</f>
        <v>0</v>
      </c>
      <c r="U148" s="38"/>
      <c r="V148" s="38"/>
      <c r="W148" s="38"/>
      <c r="X148" s="38"/>
      <c r="Y148" s="38"/>
      <c r="Z148" s="38"/>
      <c r="AA148" s="38"/>
      <c r="AB148" s="38"/>
      <c r="AC148" s="38"/>
      <c r="AD148" s="38"/>
      <c r="AE148" s="38"/>
      <c r="AR148" s="190" t="s">
        <v>1779</v>
      </c>
      <c r="AT148" s="190" t="s">
        <v>207</v>
      </c>
      <c r="AU148" s="190" t="s">
        <v>88</v>
      </c>
      <c r="AY148" s="19" t="s">
        <v>205</v>
      </c>
      <c r="BE148" s="191">
        <f>IF(N148="základní",J148,0)</f>
        <v>0</v>
      </c>
      <c r="BF148" s="191">
        <f>IF(N148="snížená",J148,0)</f>
        <v>0</v>
      </c>
      <c r="BG148" s="191">
        <f>IF(N148="zákl. přenesená",J148,0)</f>
        <v>0</v>
      </c>
      <c r="BH148" s="191">
        <f>IF(N148="sníž. přenesená",J148,0)</f>
        <v>0</v>
      </c>
      <c r="BI148" s="191">
        <f>IF(N148="nulová",J148,0)</f>
        <v>0</v>
      </c>
      <c r="BJ148" s="19" t="s">
        <v>86</v>
      </c>
      <c r="BK148" s="191">
        <f>ROUND(I148*H148,2)</f>
        <v>0</v>
      </c>
      <c r="BL148" s="19" t="s">
        <v>1779</v>
      </c>
      <c r="BM148" s="190" t="s">
        <v>1821</v>
      </c>
    </row>
    <row r="149" s="2" customFormat="1">
      <c r="A149" s="38"/>
      <c r="B149" s="39"/>
      <c r="C149" s="38"/>
      <c r="D149" s="192" t="s">
        <v>216</v>
      </c>
      <c r="E149" s="38"/>
      <c r="F149" s="197" t="s">
        <v>998</v>
      </c>
      <c r="G149" s="38"/>
      <c r="H149" s="38"/>
      <c r="I149" s="194"/>
      <c r="J149" s="38"/>
      <c r="K149" s="38"/>
      <c r="L149" s="39"/>
      <c r="M149" s="195"/>
      <c r="N149" s="196"/>
      <c r="O149" s="77"/>
      <c r="P149" s="77"/>
      <c r="Q149" s="77"/>
      <c r="R149" s="77"/>
      <c r="S149" s="77"/>
      <c r="T149" s="78"/>
      <c r="U149" s="38"/>
      <c r="V149" s="38"/>
      <c r="W149" s="38"/>
      <c r="X149" s="38"/>
      <c r="Y149" s="38"/>
      <c r="Z149" s="38"/>
      <c r="AA149" s="38"/>
      <c r="AB149" s="38"/>
      <c r="AC149" s="38"/>
      <c r="AD149" s="38"/>
      <c r="AE149" s="38"/>
      <c r="AT149" s="19" t="s">
        <v>216</v>
      </c>
      <c r="AU149" s="19" t="s">
        <v>88</v>
      </c>
    </row>
    <row r="150" s="2" customFormat="1" ht="24.15" customHeight="1">
      <c r="A150" s="38"/>
      <c r="B150" s="179"/>
      <c r="C150" s="180" t="s">
        <v>306</v>
      </c>
      <c r="D150" s="180" t="s">
        <v>207</v>
      </c>
      <c r="E150" s="181" t="s">
        <v>1822</v>
      </c>
      <c r="F150" s="182" t="s">
        <v>1823</v>
      </c>
      <c r="G150" s="183" t="s">
        <v>1778</v>
      </c>
      <c r="H150" s="184">
        <v>1</v>
      </c>
      <c r="I150" s="185"/>
      <c r="J150" s="184">
        <f>ROUND(I150*H150,2)</f>
        <v>0</v>
      </c>
      <c r="K150" s="182" t="s">
        <v>1</v>
      </c>
      <c r="L150" s="39"/>
      <c r="M150" s="186" t="s">
        <v>1</v>
      </c>
      <c r="N150" s="187" t="s">
        <v>44</v>
      </c>
      <c r="O150" s="77"/>
      <c r="P150" s="188">
        <f>O150*H150</f>
        <v>0</v>
      </c>
      <c r="Q150" s="188">
        <v>0</v>
      </c>
      <c r="R150" s="188">
        <f>Q150*H150</f>
        <v>0</v>
      </c>
      <c r="S150" s="188">
        <v>0</v>
      </c>
      <c r="T150" s="189">
        <f>S150*H150</f>
        <v>0</v>
      </c>
      <c r="U150" s="38"/>
      <c r="V150" s="38"/>
      <c r="W150" s="38"/>
      <c r="X150" s="38"/>
      <c r="Y150" s="38"/>
      <c r="Z150" s="38"/>
      <c r="AA150" s="38"/>
      <c r="AB150" s="38"/>
      <c r="AC150" s="38"/>
      <c r="AD150" s="38"/>
      <c r="AE150" s="38"/>
      <c r="AR150" s="190" t="s">
        <v>1779</v>
      </c>
      <c r="AT150" s="190" t="s">
        <v>207</v>
      </c>
      <c r="AU150" s="190" t="s">
        <v>88</v>
      </c>
      <c r="AY150" s="19" t="s">
        <v>205</v>
      </c>
      <c r="BE150" s="191">
        <f>IF(N150="základní",J150,0)</f>
        <v>0</v>
      </c>
      <c r="BF150" s="191">
        <f>IF(N150="snížená",J150,0)</f>
        <v>0</v>
      </c>
      <c r="BG150" s="191">
        <f>IF(N150="zákl. přenesená",J150,0)</f>
        <v>0</v>
      </c>
      <c r="BH150" s="191">
        <f>IF(N150="sníž. přenesená",J150,0)</f>
        <v>0</v>
      </c>
      <c r="BI150" s="191">
        <f>IF(N150="nulová",J150,0)</f>
        <v>0</v>
      </c>
      <c r="BJ150" s="19" t="s">
        <v>86</v>
      </c>
      <c r="BK150" s="191">
        <f>ROUND(I150*H150,2)</f>
        <v>0</v>
      </c>
      <c r="BL150" s="19" t="s">
        <v>1779</v>
      </c>
      <c r="BM150" s="190" t="s">
        <v>1824</v>
      </c>
    </row>
    <row r="151" s="2" customFormat="1">
      <c r="A151" s="38"/>
      <c r="B151" s="39"/>
      <c r="C151" s="38"/>
      <c r="D151" s="192" t="s">
        <v>216</v>
      </c>
      <c r="E151" s="38"/>
      <c r="F151" s="197" t="s">
        <v>1825</v>
      </c>
      <c r="G151" s="38"/>
      <c r="H151" s="38"/>
      <c r="I151" s="194"/>
      <c r="J151" s="38"/>
      <c r="K151" s="38"/>
      <c r="L151" s="39"/>
      <c r="M151" s="195"/>
      <c r="N151" s="196"/>
      <c r="O151" s="77"/>
      <c r="P151" s="77"/>
      <c r="Q151" s="77"/>
      <c r="R151" s="77"/>
      <c r="S151" s="77"/>
      <c r="T151" s="78"/>
      <c r="U151" s="38"/>
      <c r="V151" s="38"/>
      <c r="W151" s="38"/>
      <c r="X151" s="38"/>
      <c r="Y151" s="38"/>
      <c r="Z151" s="38"/>
      <c r="AA151" s="38"/>
      <c r="AB151" s="38"/>
      <c r="AC151" s="38"/>
      <c r="AD151" s="38"/>
      <c r="AE151" s="38"/>
      <c r="AT151" s="19" t="s">
        <v>216</v>
      </c>
      <c r="AU151" s="19" t="s">
        <v>88</v>
      </c>
    </row>
    <row r="152" s="2" customFormat="1" ht="49.05" customHeight="1">
      <c r="A152" s="38"/>
      <c r="B152" s="179"/>
      <c r="C152" s="180" t="s">
        <v>309</v>
      </c>
      <c r="D152" s="180" t="s">
        <v>207</v>
      </c>
      <c r="E152" s="181" t="s">
        <v>1826</v>
      </c>
      <c r="F152" s="182" t="s">
        <v>1827</v>
      </c>
      <c r="G152" s="183" t="s">
        <v>1778</v>
      </c>
      <c r="H152" s="184">
        <v>1</v>
      </c>
      <c r="I152" s="185"/>
      <c r="J152" s="184">
        <f>ROUND(I152*H152,2)</f>
        <v>0</v>
      </c>
      <c r="K152" s="182" t="s">
        <v>1</v>
      </c>
      <c r="L152" s="39"/>
      <c r="M152" s="186" t="s">
        <v>1</v>
      </c>
      <c r="N152" s="187" t="s">
        <v>44</v>
      </c>
      <c r="O152" s="77"/>
      <c r="P152" s="188">
        <f>O152*H152</f>
        <v>0</v>
      </c>
      <c r="Q152" s="188">
        <v>0</v>
      </c>
      <c r="R152" s="188">
        <f>Q152*H152</f>
        <v>0</v>
      </c>
      <c r="S152" s="188">
        <v>0</v>
      </c>
      <c r="T152" s="189">
        <f>S152*H152</f>
        <v>0</v>
      </c>
      <c r="U152" s="38"/>
      <c r="V152" s="38"/>
      <c r="W152" s="38"/>
      <c r="X152" s="38"/>
      <c r="Y152" s="38"/>
      <c r="Z152" s="38"/>
      <c r="AA152" s="38"/>
      <c r="AB152" s="38"/>
      <c r="AC152" s="38"/>
      <c r="AD152" s="38"/>
      <c r="AE152" s="38"/>
      <c r="AR152" s="190" t="s">
        <v>1779</v>
      </c>
      <c r="AT152" s="190" t="s">
        <v>207</v>
      </c>
      <c r="AU152" s="190" t="s">
        <v>88</v>
      </c>
      <c r="AY152" s="19" t="s">
        <v>205</v>
      </c>
      <c r="BE152" s="191">
        <f>IF(N152="základní",J152,0)</f>
        <v>0</v>
      </c>
      <c r="BF152" s="191">
        <f>IF(N152="snížená",J152,0)</f>
        <v>0</v>
      </c>
      <c r="BG152" s="191">
        <f>IF(N152="zákl. přenesená",J152,0)</f>
        <v>0</v>
      </c>
      <c r="BH152" s="191">
        <f>IF(N152="sníž. přenesená",J152,0)</f>
        <v>0</v>
      </c>
      <c r="BI152" s="191">
        <f>IF(N152="nulová",J152,0)</f>
        <v>0</v>
      </c>
      <c r="BJ152" s="19" t="s">
        <v>86</v>
      </c>
      <c r="BK152" s="191">
        <f>ROUND(I152*H152,2)</f>
        <v>0</v>
      </c>
      <c r="BL152" s="19" t="s">
        <v>1779</v>
      </c>
      <c r="BM152" s="190" t="s">
        <v>1828</v>
      </c>
    </row>
    <row r="153" s="2" customFormat="1">
      <c r="A153" s="38"/>
      <c r="B153" s="39"/>
      <c r="C153" s="38"/>
      <c r="D153" s="192" t="s">
        <v>216</v>
      </c>
      <c r="E153" s="38"/>
      <c r="F153" s="197" t="s">
        <v>998</v>
      </c>
      <c r="G153" s="38"/>
      <c r="H153" s="38"/>
      <c r="I153" s="194"/>
      <c r="J153" s="38"/>
      <c r="K153" s="38"/>
      <c r="L153" s="39"/>
      <c r="M153" s="195"/>
      <c r="N153" s="196"/>
      <c r="O153" s="77"/>
      <c r="P153" s="77"/>
      <c r="Q153" s="77"/>
      <c r="R153" s="77"/>
      <c r="S153" s="77"/>
      <c r="T153" s="78"/>
      <c r="U153" s="38"/>
      <c r="V153" s="38"/>
      <c r="W153" s="38"/>
      <c r="X153" s="38"/>
      <c r="Y153" s="38"/>
      <c r="Z153" s="38"/>
      <c r="AA153" s="38"/>
      <c r="AB153" s="38"/>
      <c r="AC153" s="38"/>
      <c r="AD153" s="38"/>
      <c r="AE153" s="38"/>
      <c r="AT153" s="19" t="s">
        <v>216</v>
      </c>
      <c r="AU153" s="19" t="s">
        <v>88</v>
      </c>
    </row>
    <row r="154" s="12" customFormat="1" ht="22.8" customHeight="1">
      <c r="A154" s="12"/>
      <c r="B154" s="166"/>
      <c r="C154" s="12"/>
      <c r="D154" s="167" t="s">
        <v>78</v>
      </c>
      <c r="E154" s="177" t="s">
        <v>1829</v>
      </c>
      <c r="F154" s="177" t="s">
        <v>1830</v>
      </c>
      <c r="G154" s="12"/>
      <c r="H154" s="12"/>
      <c r="I154" s="169"/>
      <c r="J154" s="178">
        <f>BK154</f>
        <v>0</v>
      </c>
      <c r="K154" s="12"/>
      <c r="L154" s="166"/>
      <c r="M154" s="171"/>
      <c r="N154" s="172"/>
      <c r="O154" s="172"/>
      <c r="P154" s="173">
        <f>SUM(P155:P176)</f>
        <v>0</v>
      </c>
      <c r="Q154" s="172"/>
      <c r="R154" s="173">
        <f>SUM(R155:R176)</f>
        <v>0</v>
      </c>
      <c r="S154" s="172"/>
      <c r="T154" s="174">
        <f>SUM(T155:T176)</f>
        <v>0</v>
      </c>
      <c r="U154" s="12"/>
      <c r="V154" s="12"/>
      <c r="W154" s="12"/>
      <c r="X154" s="12"/>
      <c r="Y154" s="12"/>
      <c r="Z154" s="12"/>
      <c r="AA154" s="12"/>
      <c r="AB154" s="12"/>
      <c r="AC154" s="12"/>
      <c r="AD154" s="12"/>
      <c r="AE154" s="12"/>
      <c r="AR154" s="167" t="s">
        <v>258</v>
      </c>
      <c r="AT154" s="175" t="s">
        <v>78</v>
      </c>
      <c r="AU154" s="175" t="s">
        <v>86</v>
      </c>
      <c r="AY154" s="167" t="s">
        <v>205</v>
      </c>
      <c r="BK154" s="176">
        <f>SUM(BK155:BK176)</f>
        <v>0</v>
      </c>
    </row>
    <row r="155" s="2" customFormat="1" ht="49.05" customHeight="1">
      <c r="A155" s="38"/>
      <c r="B155" s="179"/>
      <c r="C155" s="180" t="s">
        <v>320</v>
      </c>
      <c r="D155" s="180" t="s">
        <v>207</v>
      </c>
      <c r="E155" s="181" t="s">
        <v>1831</v>
      </c>
      <c r="F155" s="182" t="s">
        <v>1832</v>
      </c>
      <c r="G155" s="183" t="s">
        <v>1778</v>
      </c>
      <c r="H155" s="184">
        <v>1</v>
      </c>
      <c r="I155" s="185"/>
      <c r="J155" s="184">
        <f>ROUND(I155*H155,2)</f>
        <v>0</v>
      </c>
      <c r="K155" s="182" t="s">
        <v>1</v>
      </c>
      <c r="L155" s="39"/>
      <c r="M155" s="186" t="s">
        <v>1</v>
      </c>
      <c r="N155" s="187" t="s">
        <v>44</v>
      </c>
      <c r="O155" s="77"/>
      <c r="P155" s="188">
        <f>O155*H155</f>
        <v>0</v>
      </c>
      <c r="Q155" s="188">
        <v>0</v>
      </c>
      <c r="R155" s="188">
        <f>Q155*H155</f>
        <v>0</v>
      </c>
      <c r="S155" s="188">
        <v>0</v>
      </c>
      <c r="T155" s="189">
        <f>S155*H155</f>
        <v>0</v>
      </c>
      <c r="U155" s="38"/>
      <c r="V155" s="38"/>
      <c r="W155" s="38"/>
      <c r="X155" s="38"/>
      <c r="Y155" s="38"/>
      <c r="Z155" s="38"/>
      <c r="AA155" s="38"/>
      <c r="AB155" s="38"/>
      <c r="AC155" s="38"/>
      <c r="AD155" s="38"/>
      <c r="AE155" s="38"/>
      <c r="AR155" s="190" t="s">
        <v>1779</v>
      </c>
      <c r="AT155" s="190" t="s">
        <v>207</v>
      </c>
      <c r="AU155" s="190" t="s">
        <v>88</v>
      </c>
      <c r="AY155" s="19" t="s">
        <v>205</v>
      </c>
      <c r="BE155" s="191">
        <f>IF(N155="základní",J155,0)</f>
        <v>0</v>
      </c>
      <c r="BF155" s="191">
        <f>IF(N155="snížená",J155,0)</f>
        <v>0</v>
      </c>
      <c r="BG155" s="191">
        <f>IF(N155="zákl. přenesená",J155,0)</f>
        <v>0</v>
      </c>
      <c r="BH155" s="191">
        <f>IF(N155="sníž. přenesená",J155,0)</f>
        <v>0</v>
      </c>
      <c r="BI155" s="191">
        <f>IF(N155="nulová",J155,0)</f>
        <v>0</v>
      </c>
      <c r="BJ155" s="19" t="s">
        <v>86</v>
      </c>
      <c r="BK155" s="191">
        <f>ROUND(I155*H155,2)</f>
        <v>0</v>
      </c>
      <c r="BL155" s="19" t="s">
        <v>1779</v>
      </c>
      <c r="BM155" s="190" t="s">
        <v>1833</v>
      </c>
    </row>
    <row r="156" s="2" customFormat="1">
      <c r="A156" s="38"/>
      <c r="B156" s="39"/>
      <c r="C156" s="38"/>
      <c r="D156" s="192" t="s">
        <v>216</v>
      </c>
      <c r="E156" s="38"/>
      <c r="F156" s="197" t="s">
        <v>998</v>
      </c>
      <c r="G156" s="38"/>
      <c r="H156" s="38"/>
      <c r="I156" s="194"/>
      <c r="J156" s="38"/>
      <c r="K156" s="38"/>
      <c r="L156" s="39"/>
      <c r="M156" s="195"/>
      <c r="N156" s="196"/>
      <c r="O156" s="77"/>
      <c r="P156" s="77"/>
      <c r="Q156" s="77"/>
      <c r="R156" s="77"/>
      <c r="S156" s="77"/>
      <c r="T156" s="78"/>
      <c r="U156" s="38"/>
      <c r="V156" s="38"/>
      <c r="W156" s="38"/>
      <c r="X156" s="38"/>
      <c r="Y156" s="38"/>
      <c r="Z156" s="38"/>
      <c r="AA156" s="38"/>
      <c r="AB156" s="38"/>
      <c r="AC156" s="38"/>
      <c r="AD156" s="38"/>
      <c r="AE156" s="38"/>
      <c r="AT156" s="19" t="s">
        <v>216</v>
      </c>
      <c r="AU156" s="19" t="s">
        <v>88</v>
      </c>
    </row>
    <row r="157" s="2" customFormat="1" ht="37.8" customHeight="1">
      <c r="A157" s="38"/>
      <c r="B157" s="179"/>
      <c r="C157" s="180" t="s">
        <v>8</v>
      </c>
      <c r="D157" s="180" t="s">
        <v>207</v>
      </c>
      <c r="E157" s="181" t="s">
        <v>1834</v>
      </c>
      <c r="F157" s="182" t="s">
        <v>1835</v>
      </c>
      <c r="G157" s="183" t="s">
        <v>1778</v>
      </c>
      <c r="H157" s="184">
        <v>1</v>
      </c>
      <c r="I157" s="185"/>
      <c r="J157" s="184">
        <f>ROUND(I157*H157,2)</f>
        <v>0</v>
      </c>
      <c r="K157" s="182" t="s">
        <v>1</v>
      </c>
      <c r="L157" s="39"/>
      <c r="M157" s="186" t="s">
        <v>1</v>
      </c>
      <c r="N157" s="187" t="s">
        <v>44</v>
      </c>
      <c r="O157" s="77"/>
      <c r="P157" s="188">
        <f>O157*H157</f>
        <v>0</v>
      </c>
      <c r="Q157" s="188">
        <v>0</v>
      </c>
      <c r="R157" s="188">
        <f>Q157*H157</f>
        <v>0</v>
      </c>
      <c r="S157" s="188">
        <v>0</v>
      </c>
      <c r="T157" s="189">
        <f>S157*H157</f>
        <v>0</v>
      </c>
      <c r="U157" s="38"/>
      <c r="V157" s="38"/>
      <c r="W157" s="38"/>
      <c r="X157" s="38"/>
      <c r="Y157" s="38"/>
      <c r="Z157" s="38"/>
      <c r="AA157" s="38"/>
      <c r="AB157" s="38"/>
      <c r="AC157" s="38"/>
      <c r="AD157" s="38"/>
      <c r="AE157" s="38"/>
      <c r="AR157" s="190" t="s">
        <v>1779</v>
      </c>
      <c r="AT157" s="190" t="s">
        <v>207</v>
      </c>
      <c r="AU157" s="190" t="s">
        <v>88</v>
      </c>
      <c r="AY157" s="19" t="s">
        <v>205</v>
      </c>
      <c r="BE157" s="191">
        <f>IF(N157="základní",J157,0)</f>
        <v>0</v>
      </c>
      <c r="BF157" s="191">
        <f>IF(N157="snížená",J157,0)</f>
        <v>0</v>
      </c>
      <c r="BG157" s="191">
        <f>IF(N157="zákl. přenesená",J157,0)</f>
        <v>0</v>
      </c>
      <c r="BH157" s="191">
        <f>IF(N157="sníž. přenesená",J157,0)</f>
        <v>0</v>
      </c>
      <c r="BI157" s="191">
        <f>IF(N157="nulová",J157,0)</f>
        <v>0</v>
      </c>
      <c r="BJ157" s="19" t="s">
        <v>86</v>
      </c>
      <c r="BK157" s="191">
        <f>ROUND(I157*H157,2)</f>
        <v>0</v>
      </c>
      <c r="BL157" s="19" t="s">
        <v>1779</v>
      </c>
      <c r="BM157" s="190" t="s">
        <v>1836</v>
      </c>
    </row>
    <row r="158" s="2" customFormat="1">
      <c r="A158" s="38"/>
      <c r="B158" s="39"/>
      <c r="C158" s="38"/>
      <c r="D158" s="192" t="s">
        <v>216</v>
      </c>
      <c r="E158" s="38"/>
      <c r="F158" s="197" t="s">
        <v>998</v>
      </c>
      <c r="G158" s="38"/>
      <c r="H158" s="38"/>
      <c r="I158" s="194"/>
      <c r="J158" s="38"/>
      <c r="K158" s="38"/>
      <c r="L158" s="39"/>
      <c r="M158" s="195"/>
      <c r="N158" s="196"/>
      <c r="O158" s="77"/>
      <c r="P158" s="77"/>
      <c r="Q158" s="77"/>
      <c r="R158" s="77"/>
      <c r="S158" s="77"/>
      <c r="T158" s="78"/>
      <c r="U158" s="38"/>
      <c r="V158" s="38"/>
      <c r="W158" s="38"/>
      <c r="X158" s="38"/>
      <c r="Y158" s="38"/>
      <c r="Z158" s="38"/>
      <c r="AA158" s="38"/>
      <c r="AB158" s="38"/>
      <c r="AC158" s="38"/>
      <c r="AD158" s="38"/>
      <c r="AE158" s="38"/>
      <c r="AT158" s="19" t="s">
        <v>216</v>
      </c>
      <c r="AU158" s="19" t="s">
        <v>88</v>
      </c>
    </row>
    <row r="159" s="2" customFormat="1" ht="24.15" customHeight="1">
      <c r="A159" s="38"/>
      <c r="B159" s="179"/>
      <c r="C159" s="180" t="s">
        <v>334</v>
      </c>
      <c r="D159" s="180" t="s">
        <v>207</v>
      </c>
      <c r="E159" s="181" t="s">
        <v>1837</v>
      </c>
      <c r="F159" s="182" t="s">
        <v>1838</v>
      </c>
      <c r="G159" s="183" t="s">
        <v>1778</v>
      </c>
      <c r="H159" s="184">
        <v>1</v>
      </c>
      <c r="I159" s="185"/>
      <c r="J159" s="184">
        <f>ROUND(I159*H159,2)</f>
        <v>0</v>
      </c>
      <c r="K159" s="182" t="s">
        <v>1</v>
      </c>
      <c r="L159" s="39"/>
      <c r="M159" s="186" t="s">
        <v>1</v>
      </c>
      <c r="N159" s="187" t="s">
        <v>44</v>
      </c>
      <c r="O159" s="77"/>
      <c r="P159" s="188">
        <f>O159*H159</f>
        <v>0</v>
      </c>
      <c r="Q159" s="188">
        <v>0</v>
      </c>
      <c r="R159" s="188">
        <f>Q159*H159</f>
        <v>0</v>
      </c>
      <c r="S159" s="188">
        <v>0</v>
      </c>
      <c r="T159" s="189">
        <f>S159*H159</f>
        <v>0</v>
      </c>
      <c r="U159" s="38"/>
      <c r="V159" s="38"/>
      <c r="W159" s="38"/>
      <c r="X159" s="38"/>
      <c r="Y159" s="38"/>
      <c r="Z159" s="38"/>
      <c r="AA159" s="38"/>
      <c r="AB159" s="38"/>
      <c r="AC159" s="38"/>
      <c r="AD159" s="38"/>
      <c r="AE159" s="38"/>
      <c r="AR159" s="190" t="s">
        <v>1779</v>
      </c>
      <c r="AT159" s="190" t="s">
        <v>207</v>
      </c>
      <c r="AU159" s="190" t="s">
        <v>88</v>
      </c>
      <c r="AY159" s="19" t="s">
        <v>205</v>
      </c>
      <c r="BE159" s="191">
        <f>IF(N159="základní",J159,0)</f>
        <v>0</v>
      </c>
      <c r="BF159" s="191">
        <f>IF(N159="snížená",J159,0)</f>
        <v>0</v>
      </c>
      <c r="BG159" s="191">
        <f>IF(N159="zákl. přenesená",J159,0)</f>
        <v>0</v>
      </c>
      <c r="BH159" s="191">
        <f>IF(N159="sníž. přenesená",J159,0)</f>
        <v>0</v>
      </c>
      <c r="BI159" s="191">
        <f>IF(N159="nulová",J159,0)</f>
        <v>0</v>
      </c>
      <c r="BJ159" s="19" t="s">
        <v>86</v>
      </c>
      <c r="BK159" s="191">
        <f>ROUND(I159*H159,2)</f>
        <v>0</v>
      </c>
      <c r="BL159" s="19" t="s">
        <v>1779</v>
      </c>
      <c r="BM159" s="190" t="s">
        <v>1839</v>
      </c>
    </row>
    <row r="160" s="2" customFormat="1">
      <c r="A160" s="38"/>
      <c r="B160" s="39"/>
      <c r="C160" s="38"/>
      <c r="D160" s="192" t="s">
        <v>216</v>
      </c>
      <c r="E160" s="38"/>
      <c r="F160" s="197" t="s">
        <v>998</v>
      </c>
      <c r="G160" s="38"/>
      <c r="H160" s="38"/>
      <c r="I160" s="194"/>
      <c r="J160" s="38"/>
      <c r="K160" s="38"/>
      <c r="L160" s="39"/>
      <c r="M160" s="195"/>
      <c r="N160" s="196"/>
      <c r="O160" s="77"/>
      <c r="P160" s="77"/>
      <c r="Q160" s="77"/>
      <c r="R160" s="77"/>
      <c r="S160" s="77"/>
      <c r="T160" s="78"/>
      <c r="U160" s="38"/>
      <c r="V160" s="38"/>
      <c r="W160" s="38"/>
      <c r="X160" s="38"/>
      <c r="Y160" s="38"/>
      <c r="Z160" s="38"/>
      <c r="AA160" s="38"/>
      <c r="AB160" s="38"/>
      <c r="AC160" s="38"/>
      <c r="AD160" s="38"/>
      <c r="AE160" s="38"/>
      <c r="AT160" s="19" t="s">
        <v>216</v>
      </c>
      <c r="AU160" s="19" t="s">
        <v>88</v>
      </c>
    </row>
    <row r="161" s="2" customFormat="1" ht="24.15" customHeight="1">
      <c r="A161" s="38"/>
      <c r="B161" s="179"/>
      <c r="C161" s="180" t="s">
        <v>343</v>
      </c>
      <c r="D161" s="180" t="s">
        <v>207</v>
      </c>
      <c r="E161" s="181" t="s">
        <v>1840</v>
      </c>
      <c r="F161" s="182" t="s">
        <v>1841</v>
      </c>
      <c r="G161" s="183" t="s">
        <v>1778</v>
      </c>
      <c r="H161" s="184">
        <v>1</v>
      </c>
      <c r="I161" s="185"/>
      <c r="J161" s="184">
        <f>ROUND(I161*H161,2)</f>
        <v>0</v>
      </c>
      <c r="K161" s="182" t="s">
        <v>1</v>
      </c>
      <c r="L161" s="39"/>
      <c r="M161" s="186" t="s">
        <v>1</v>
      </c>
      <c r="N161" s="187" t="s">
        <v>44</v>
      </c>
      <c r="O161" s="77"/>
      <c r="P161" s="188">
        <f>O161*H161</f>
        <v>0</v>
      </c>
      <c r="Q161" s="188">
        <v>0</v>
      </c>
      <c r="R161" s="188">
        <f>Q161*H161</f>
        <v>0</v>
      </c>
      <c r="S161" s="188">
        <v>0</v>
      </c>
      <c r="T161" s="189">
        <f>S161*H161</f>
        <v>0</v>
      </c>
      <c r="U161" s="38"/>
      <c r="V161" s="38"/>
      <c r="W161" s="38"/>
      <c r="X161" s="38"/>
      <c r="Y161" s="38"/>
      <c r="Z161" s="38"/>
      <c r="AA161" s="38"/>
      <c r="AB161" s="38"/>
      <c r="AC161" s="38"/>
      <c r="AD161" s="38"/>
      <c r="AE161" s="38"/>
      <c r="AR161" s="190" t="s">
        <v>1779</v>
      </c>
      <c r="AT161" s="190" t="s">
        <v>207</v>
      </c>
      <c r="AU161" s="190" t="s">
        <v>88</v>
      </c>
      <c r="AY161" s="19" t="s">
        <v>205</v>
      </c>
      <c r="BE161" s="191">
        <f>IF(N161="základní",J161,0)</f>
        <v>0</v>
      </c>
      <c r="BF161" s="191">
        <f>IF(N161="snížená",J161,0)</f>
        <v>0</v>
      </c>
      <c r="BG161" s="191">
        <f>IF(N161="zákl. přenesená",J161,0)</f>
        <v>0</v>
      </c>
      <c r="BH161" s="191">
        <f>IF(N161="sníž. přenesená",J161,0)</f>
        <v>0</v>
      </c>
      <c r="BI161" s="191">
        <f>IF(N161="nulová",J161,0)</f>
        <v>0</v>
      </c>
      <c r="BJ161" s="19" t="s">
        <v>86</v>
      </c>
      <c r="BK161" s="191">
        <f>ROUND(I161*H161,2)</f>
        <v>0</v>
      </c>
      <c r="BL161" s="19" t="s">
        <v>1779</v>
      </c>
      <c r="BM161" s="190" t="s">
        <v>1842</v>
      </c>
    </row>
    <row r="162" s="2" customFormat="1">
      <c r="A162" s="38"/>
      <c r="B162" s="39"/>
      <c r="C162" s="38"/>
      <c r="D162" s="192" t="s">
        <v>216</v>
      </c>
      <c r="E162" s="38"/>
      <c r="F162" s="197" t="s">
        <v>998</v>
      </c>
      <c r="G162" s="38"/>
      <c r="H162" s="38"/>
      <c r="I162" s="194"/>
      <c r="J162" s="38"/>
      <c r="K162" s="38"/>
      <c r="L162" s="39"/>
      <c r="M162" s="195"/>
      <c r="N162" s="196"/>
      <c r="O162" s="77"/>
      <c r="P162" s="77"/>
      <c r="Q162" s="77"/>
      <c r="R162" s="77"/>
      <c r="S162" s="77"/>
      <c r="T162" s="78"/>
      <c r="U162" s="38"/>
      <c r="V162" s="38"/>
      <c r="W162" s="38"/>
      <c r="X162" s="38"/>
      <c r="Y162" s="38"/>
      <c r="Z162" s="38"/>
      <c r="AA162" s="38"/>
      <c r="AB162" s="38"/>
      <c r="AC162" s="38"/>
      <c r="AD162" s="38"/>
      <c r="AE162" s="38"/>
      <c r="AT162" s="19" t="s">
        <v>216</v>
      </c>
      <c r="AU162" s="19" t="s">
        <v>88</v>
      </c>
    </row>
    <row r="163" s="2" customFormat="1" ht="16.5" customHeight="1">
      <c r="A163" s="38"/>
      <c r="B163" s="179"/>
      <c r="C163" s="180" t="s">
        <v>353</v>
      </c>
      <c r="D163" s="180" t="s">
        <v>207</v>
      </c>
      <c r="E163" s="181" t="s">
        <v>1843</v>
      </c>
      <c r="F163" s="182" t="s">
        <v>1844</v>
      </c>
      <c r="G163" s="183" t="s">
        <v>1778</v>
      </c>
      <c r="H163" s="184">
        <v>1</v>
      </c>
      <c r="I163" s="185"/>
      <c r="J163" s="184">
        <f>ROUND(I163*H163,2)</f>
        <v>0</v>
      </c>
      <c r="K163" s="182" t="s">
        <v>1</v>
      </c>
      <c r="L163" s="39"/>
      <c r="M163" s="186" t="s">
        <v>1</v>
      </c>
      <c r="N163" s="187" t="s">
        <v>44</v>
      </c>
      <c r="O163" s="77"/>
      <c r="P163" s="188">
        <f>O163*H163</f>
        <v>0</v>
      </c>
      <c r="Q163" s="188">
        <v>0</v>
      </c>
      <c r="R163" s="188">
        <f>Q163*H163</f>
        <v>0</v>
      </c>
      <c r="S163" s="188">
        <v>0</v>
      </c>
      <c r="T163" s="189">
        <f>S163*H163</f>
        <v>0</v>
      </c>
      <c r="U163" s="38"/>
      <c r="V163" s="38"/>
      <c r="W163" s="38"/>
      <c r="X163" s="38"/>
      <c r="Y163" s="38"/>
      <c r="Z163" s="38"/>
      <c r="AA163" s="38"/>
      <c r="AB163" s="38"/>
      <c r="AC163" s="38"/>
      <c r="AD163" s="38"/>
      <c r="AE163" s="38"/>
      <c r="AR163" s="190" t="s">
        <v>1779</v>
      </c>
      <c r="AT163" s="190" t="s">
        <v>207</v>
      </c>
      <c r="AU163" s="190" t="s">
        <v>88</v>
      </c>
      <c r="AY163" s="19" t="s">
        <v>205</v>
      </c>
      <c r="BE163" s="191">
        <f>IF(N163="základní",J163,0)</f>
        <v>0</v>
      </c>
      <c r="BF163" s="191">
        <f>IF(N163="snížená",J163,0)</f>
        <v>0</v>
      </c>
      <c r="BG163" s="191">
        <f>IF(N163="zákl. přenesená",J163,0)</f>
        <v>0</v>
      </c>
      <c r="BH163" s="191">
        <f>IF(N163="sníž. přenesená",J163,0)</f>
        <v>0</v>
      </c>
      <c r="BI163" s="191">
        <f>IF(N163="nulová",J163,0)</f>
        <v>0</v>
      </c>
      <c r="BJ163" s="19" t="s">
        <v>86</v>
      </c>
      <c r="BK163" s="191">
        <f>ROUND(I163*H163,2)</f>
        <v>0</v>
      </c>
      <c r="BL163" s="19" t="s">
        <v>1779</v>
      </c>
      <c r="BM163" s="190" t="s">
        <v>1845</v>
      </c>
    </row>
    <row r="164" s="2" customFormat="1">
      <c r="A164" s="38"/>
      <c r="B164" s="39"/>
      <c r="C164" s="38"/>
      <c r="D164" s="192" t="s">
        <v>216</v>
      </c>
      <c r="E164" s="38"/>
      <c r="F164" s="197" t="s">
        <v>1846</v>
      </c>
      <c r="G164" s="38"/>
      <c r="H164" s="38"/>
      <c r="I164" s="194"/>
      <c r="J164" s="38"/>
      <c r="K164" s="38"/>
      <c r="L164" s="39"/>
      <c r="M164" s="195"/>
      <c r="N164" s="196"/>
      <c r="O164" s="77"/>
      <c r="P164" s="77"/>
      <c r="Q164" s="77"/>
      <c r="R164" s="77"/>
      <c r="S164" s="77"/>
      <c r="T164" s="78"/>
      <c r="U164" s="38"/>
      <c r="V164" s="38"/>
      <c r="W164" s="38"/>
      <c r="X164" s="38"/>
      <c r="Y164" s="38"/>
      <c r="Z164" s="38"/>
      <c r="AA164" s="38"/>
      <c r="AB164" s="38"/>
      <c r="AC164" s="38"/>
      <c r="AD164" s="38"/>
      <c r="AE164" s="38"/>
      <c r="AT164" s="19" t="s">
        <v>216</v>
      </c>
      <c r="AU164" s="19" t="s">
        <v>88</v>
      </c>
    </row>
    <row r="165" s="2" customFormat="1" ht="24.15" customHeight="1">
      <c r="A165" s="38"/>
      <c r="B165" s="179"/>
      <c r="C165" s="180" t="s">
        <v>360</v>
      </c>
      <c r="D165" s="180" t="s">
        <v>207</v>
      </c>
      <c r="E165" s="181" t="s">
        <v>1847</v>
      </c>
      <c r="F165" s="182" t="s">
        <v>1848</v>
      </c>
      <c r="G165" s="183" t="s">
        <v>1778</v>
      </c>
      <c r="H165" s="184">
        <v>1</v>
      </c>
      <c r="I165" s="185"/>
      <c r="J165" s="184">
        <f>ROUND(I165*H165,2)</f>
        <v>0</v>
      </c>
      <c r="K165" s="182" t="s">
        <v>1</v>
      </c>
      <c r="L165" s="39"/>
      <c r="M165" s="186" t="s">
        <v>1</v>
      </c>
      <c r="N165" s="187" t="s">
        <v>44</v>
      </c>
      <c r="O165" s="77"/>
      <c r="P165" s="188">
        <f>O165*H165</f>
        <v>0</v>
      </c>
      <c r="Q165" s="188">
        <v>0</v>
      </c>
      <c r="R165" s="188">
        <f>Q165*H165</f>
        <v>0</v>
      </c>
      <c r="S165" s="188">
        <v>0</v>
      </c>
      <c r="T165" s="189">
        <f>S165*H165</f>
        <v>0</v>
      </c>
      <c r="U165" s="38"/>
      <c r="V165" s="38"/>
      <c r="W165" s="38"/>
      <c r="X165" s="38"/>
      <c r="Y165" s="38"/>
      <c r="Z165" s="38"/>
      <c r="AA165" s="38"/>
      <c r="AB165" s="38"/>
      <c r="AC165" s="38"/>
      <c r="AD165" s="38"/>
      <c r="AE165" s="38"/>
      <c r="AR165" s="190" t="s">
        <v>1779</v>
      </c>
      <c r="AT165" s="190" t="s">
        <v>207</v>
      </c>
      <c r="AU165" s="190" t="s">
        <v>88</v>
      </c>
      <c r="AY165" s="19" t="s">
        <v>205</v>
      </c>
      <c r="BE165" s="191">
        <f>IF(N165="základní",J165,0)</f>
        <v>0</v>
      </c>
      <c r="BF165" s="191">
        <f>IF(N165="snížená",J165,0)</f>
        <v>0</v>
      </c>
      <c r="BG165" s="191">
        <f>IF(N165="zákl. přenesená",J165,0)</f>
        <v>0</v>
      </c>
      <c r="BH165" s="191">
        <f>IF(N165="sníž. přenesená",J165,0)</f>
        <v>0</v>
      </c>
      <c r="BI165" s="191">
        <f>IF(N165="nulová",J165,0)</f>
        <v>0</v>
      </c>
      <c r="BJ165" s="19" t="s">
        <v>86</v>
      </c>
      <c r="BK165" s="191">
        <f>ROUND(I165*H165,2)</f>
        <v>0</v>
      </c>
      <c r="BL165" s="19" t="s">
        <v>1779</v>
      </c>
      <c r="BM165" s="190" t="s">
        <v>1849</v>
      </c>
    </row>
    <row r="166" s="2" customFormat="1">
      <c r="A166" s="38"/>
      <c r="B166" s="39"/>
      <c r="C166" s="38"/>
      <c r="D166" s="192" t="s">
        <v>216</v>
      </c>
      <c r="E166" s="38"/>
      <c r="F166" s="197" t="s">
        <v>998</v>
      </c>
      <c r="G166" s="38"/>
      <c r="H166" s="38"/>
      <c r="I166" s="194"/>
      <c r="J166" s="38"/>
      <c r="K166" s="38"/>
      <c r="L166" s="39"/>
      <c r="M166" s="195"/>
      <c r="N166" s="196"/>
      <c r="O166" s="77"/>
      <c r="P166" s="77"/>
      <c r="Q166" s="77"/>
      <c r="R166" s="77"/>
      <c r="S166" s="77"/>
      <c r="T166" s="78"/>
      <c r="U166" s="38"/>
      <c r="V166" s="38"/>
      <c r="W166" s="38"/>
      <c r="X166" s="38"/>
      <c r="Y166" s="38"/>
      <c r="Z166" s="38"/>
      <c r="AA166" s="38"/>
      <c r="AB166" s="38"/>
      <c r="AC166" s="38"/>
      <c r="AD166" s="38"/>
      <c r="AE166" s="38"/>
      <c r="AT166" s="19" t="s">
        <v>216</v>
      </c>
      <c r="AU166" s="19" t="s">
        <v>88</v>
      </c>
    </row>
    <row r="167" s="2" customFormat="1" ht="62.7" customHeight="1">
      <c r="A167" s="38"/>
      <c r="B167" s="179"/>
      <c r="C167" s="180" t="s">
        <v>368</v>
      </c>
      <c r="D167" s="180" t="s">
        <v>207</v>
      </c>
      <c r="E167" s="181" t="s">
        <v>1850</v>
      </c>
      <c r="F167" s="182" t="s">
        <v>1851</v>
      </c>
      <c r="G167" s="183" t="s">
        <v>1778</v>
      </c>
      <c r="H167" s="184">
        <v>1</v>
      </c>
      <c r="I167" s="185"/>
      <c r="J167" s="184">
        <f>ROUND(I167*H167,2)</f>
        <v>0</v>
      </c>
      <c r="K167" s="182" t="s">
        <v>1</v>
      </c>
      <c r="L167" s="39"/>
      <c r="M167" s="186" t="s">
        <v>1</v>
      </c>
      <c r="N167" s="187" t="s">
        <v>44</v>
      </c>
      <c r="O167" s="77"/>
      <c r="P167" s="188">
        <f>O167*H167</f>
        <v>0</v>
      </c>
      <c r="Q167" s="188">
        <v>0</v>
      </c>
      <c r="R167" s="188">
        <f>Q167*H167</f>
        <v>0</v>
      </c>
      <c r="S167" s="188">
        <v>0</v>
      </c>
      <c r="T167" s="189">
        <f>S167*H167</f>
        <v>0</v>
      </c>
      <c r="U167" s="38"/>
      <c r="V167" s="38"/>
      <c r="W167" s="38"/>
      <c r="X167" s="38"/>
      <c r="Y167" s="38"/>
      <c r="Z167" s="38"/>
      <c r="AA167" s="38"/>
      <c r="AB167" s="38"/>
      <c r="AC167" s="38"/>
      <c r="AD167" s="38"/>
      <c r="AE167" s="38"/>
      <c r="AR167" s="190" t="s">
        <v>1779</v>
      </c>
      <c r="AT167" s="190" t="s">
        <v>207</v>
      </c>
      <c r="AU167" s="190" t="s">
        <v>88</v>
      </c>
      <c r="AY167" s="19" t="s">
        <v>205</v>
      </c>
      <c r="BE167" s="191">
        <f>IF(N167="základní",J167,0)</f>
        <v>0</v>
      </c>
      <c r="BF167" s="191">
        <f>IF(N167="snížená",J167,0)</f>
        <v>0</v>
      </c>
      <c r="BG167" s="191">
        <f>IF(N167="zákl. přenesená",J167,0)</f>
        <v>0</v>
      </c>
      <c r="BH167" s="191">
        <f>IF(N167="sníž. přenesená",J167,0)</f>
        <v>0</v>
      </c>
      <c r="BI167" s="191">
        <f>IF(N167="nulová",J167,0)</f>
        <v>0</v>
      </c>
      <c r="BJ167" s="19" t="s">
        <v>86</v>
      </c>
      <c r="BK167" s="191">
        <f>ROUND(I167*H167,2)</f>
        <v>0</v>
      </c>
      <c r="BL167" s="19" t="s">
        <v>1779</v>
      </c>
      <c r="BM167" s="190" t="s">
        <v>1852</v>
      </c>
    </row>
    <row r="168" s="2" customFormat="1">
      <c r="A168" s="38"/>
      <c r="B168" s="39"/>
      <c r="C168" s="38"/>
      <c r="D168" s="192" t="s">
        <v>216</v>
      </c>
      <c r="E168" s="38"/>
      <c r="F168" s="197" t="s">
        <v>998</v>
      </c>
      <c r="G168" s="38"/>
      <c r="H168" s="38"/>
      <c r="I168" s="194"/>
      <c r="J168" s="38"/>
      <c r="K168" s="38"/>
      <c r="L168" s="39"/>
      <c r="M168" s="195"/>
      <c r="N168" s="196"/>
      <c r="O168" s="77"/>
      <c r="P168" s="77"/>
      <c r="Q168" s="77"/>
      <c r="R168" s="77"/>
      <c r="S168" s="77"/>
      <c r="T168" s="78"/>
      <c r="U168" s="38"/>
      <c r="V168" s="38"/>
      <c r="W168" s="38"/>
      <c r="X168" s="38"/>
      <c r="Y168" s="38"/>
      <c r="Z168" s="38"/>
      <c r="AA168" s="38"/>
      <c r="AB168" s="38"/>
      <c r="AC168" s="38"/>
      <c r="AD168" s="38"/>
      <c r="AE168" s="38"/>
      <c r="AT168" s="19" t="s">
        <v>216</v>
      </c>
      <c r="AU168" s="19" t="s">
        <v>88</v>
      </c>
    </row>
    <row r="169" s="2" customFormat="1" ht="24.15" customHeight="1">
      <c r="A169" s="38"/>
      <c r="B169" s="179"/>
      <c r="C169" s="180" t="s">
        <v>7</v>
      </c>
      <c r="D169" s="180" t="s">
        <v>207</v>
      </c>
      <c r="E169" s="181" t="s">
        <v>1853</v>
      </c>
      <c r="F169" s="182" t="s">
        <v>1854</v>
      </c>
      <c r="G169" s="183" t="s">
        <v>1778</v>
      </c>
      <c r="H169" s="184">
        <v>1</v>
      </c>
      <c r="I169" s="185"/>
      <c r="J169" s="184">
        <f>ROUND(I169*H169,2)</f>
        <v>0</v>
      </c>
      <c r="K169" s="182" t="s">
        <v>1</v>
      </c>
      <c r="L169" s="39"/>
      <c r="M169" s="186" t="s">
        <v>1</v>
      </c>
      <c r="N169" s="187" t="s">
        <v>44</v>
      </c>
      <c r="O169" s="77"/>
      <c r="P169" s="188">
        <f>O169*H169</f>
        <v>0</v>
      </c>
      <c r="Q169" s="188">
        <v>0</v>
      </c>
      <c r="R169" s="188">
        <f>Q169*H169</f>
        <v>0</v>
      </c>
      <c r="S169" s="188">
        <v>0</v>
      </c>
      <c r="T169" s="189">
        <f>S169*H169</f>
        <v>0</v>
      </c>
      <c r="U169" s="38"/>
      <c r="V169" s="38"/>
      <c r="W169" s="38"/>
      <c r="X169" s="38"/>
      <c r="Y169" s="38"/>
      <c r="Z169" s="38"/>
      <c r="AA169" s="38"/>
      <c r="AB169" s="38"/>
      <c r="AC169" s="38"/>
      <c r="AD169" s="38"/>
      <c r="AE169" s="38"/>
      <c r="AR169" s="190" t="s">
        <v>1779</v>
      </c>
      <c r="AT169" s="190" t="s">
        <v>207</v>
      </c>
      <c r="AU169" s="190" t="s">
        <v>88</v>
      </c>
      <c r="AY169" s="19" t="s">
        <v>205</v>
      </c>
      <c r="BE169" s="191">
        <f>IF(N169="základní",J169,0)</f>
        <v>0</v>
      </c>
      <c r="BF169" s="191">
        <f>IF(N169="snížená",J169,0)</f>
        <v>0</v>
      </c>
      <c r="BG169" s="191">
        <f>IF(N169="zákl. přenesená",J169,0)</f>
        <v>0</v>
      </c>
      <c r="BH169" s="191">
        <f>IF(N169="sníž. přenesená",J169,0)</f>
        <v>0</v>
      </c>
      <c r="BI169" s="191">
        <f>IF(N169="nulová",J169,0)</f>
        <v>0</v>
      </c>
      <c r="BJ169" s="19" t="s">
        <v>86</v>
      </c>
      <c r="BK169" s="191">
        <f>ROUND(I169*H169,2)</f>
        <v>0</v>
      </c>
      <c r="BL169" s="19" t="s">
        <v>1779</v>
      </c>
      <c r="BM169" s="190" t="s">
        <v>1855</v>
      </c>
    </row>
    <row r="170" s="2" customFormat="1">
      <c r="A170" s="38"/>
      <c r="B170" s="39"/>
      <c r="C170" s="38"/>
      <c r="D170" s="192" t="s">
        <v>216</v>
      </c>
      <c r="E170" s="38"/>
      <c r="F170" s="197" t="s">
        <v>998</v>
      </c>
      <c r="G170" s="38"/>
      <c r="H170" s="38"/>
      <c r="I170" s="194"/>
      <c r="J170" s="38"/>
      <c r="K170" s="38"/>
      <c r="L170" s="39"/>
      <c r="M170" s="195"/>
      <c r="N170" s="196"/>
      <c r="O170" s="77"/>
      <c r="P170" s="77"/>
      <c r="Q170" s="77"/>
      <c r="R170" s="77"/>
      <c r="S170" s="77"/>
      <c r="T170" s="78"/>
      <c r="U170" s="38"/>
      <c r="V170" s="38"/>
      <c r="W170" s="38"/>
      <c r="X170" s="38"/>
      <c r="Y170" s="38"/>
      <c r="Z170" s="38"/>
      <c r="AA170" s="38"/>
      <c r="AB170" s="38"/>
      <c r="AC170" s="38"/>
      <c r="AD170" s="38"/>
      <c r="AE170" s="38"/>
      <c r="AT170" s="19" t="s">
        <v>216</v>
      </c>
      <c r="AU170" s="19" t="s">
        <v>88</v>
      </c>
    </row>
    <row r="171" s="2" customFormat="1" ht="16.5" customHeight="1">
      <c r="A171" s="38"/>
      <c r="B171" s="179"/>
      <c r="C171" s="180" t="s">
        <v>380</v>
      </c>
      <c r="D171" s="180" t="s">
        <v>207</v>
      </c>
      <c r="E171" s="181" t="s">
        <v>1856</v>
      </c>
      <c r="F171" s="182" t="s">
        <v>1857</v>
      </c>
      <c r="G171" s="183" t="s">
        <v>1778</v>
      </c>
      <c r="H171" s="184">
        <v>1</v>
      </c>
      <c r="I171" s="185"/>
      <c r="J171" s="184">
        <f>ROUND(I171*H171,2)</f>
        <v>0</v>
      </c>
      <c r="K171" s="182" t="s">
        <v>1</v>
      </c>
      <c r="L171" s="39"/>
      <c r="M171" s="186" t="s">
        <v>1</v>
      </c>
      <c r="N171" s="187" t="s">
        <v>44</v>
      </c>
      <c r="O171" s="77"/>
      <c r="P171" s="188">
        <f>O171*H171</f>
        <v>0</v>
      </c>
      <c r="Q171" s="188">
        <v>0</v>
      </c>
      <c r="R171" s="188">
        <f>Q171*H171</f>
        <v>0</v>
      </c>
      <c r="S171" s="188">
        <v>0</v>
      </c>
      <c r="T171" s="189">
        <f>S171*H171</f>
        <v>0</v>
      </c>
      <c r="U171" s="38"/>
      <c r="V171" s="38"/>
      <c r="W171" s="38"/>
      <c r="X171" s="38"/>
      <c r="Y171" s="38"/>
      <c r="Z171" s="38"/>
      <c r="AA171" s="38"/>
      <c r="AB171" s="38"/>
      <c r="AC171" s="38"/>
      <c r="AD171" s="38"/>
      <c r="AE171" s="38"/>
      <c r="AR171" s="190" t="s">
        <v>1779</v>
      </c>
      <c r="AT171" s="190" t="s">
        <v>207</v>
      </c>
      <c r="AU171" s="190" t="s">
        <v>88</v>
      </c>
      <c r="AY171" s="19" t="s">
        <v>205</v>
      </c>
      <c r="BE171" s="191">
        <f>IF(N171="základní",J171,0)</f>
        <v>0</v>
      </c>
      <c r="BF171" s="191">
        <f>IF(N171="snížená",J171,0)</f>
        <v>0</v>
      </c>
      <c r="BG171" s="191">
        <f>IF(N171="zákl. přenesená",J171,0)</f>
        <v>0</v>
      </c>
      <c r="BH171" s="191">
        <f>IF(N171="sníž. přenesená",J171,0)</f>
        <v>0</v>
      </c>
      <c r="BI171" s="191">
        <f>IF(N171="nulová",J171,0)</f>
        <v>0</v>
      </c>
      <c r="BJ171" s="19" t="s">
        <v>86</v>
      </c>
      <c r="BK171" s="191">
        <f>ROUND(I171*H171,2)</f>
        <v>0</v>
      </c>
      <c r="BL171" s="19" t="s">
        <v>1779</v>
      </c>
      <c r="BM171" s="190" t="s">
        <v>1858</v>
      </c>
    </row>
    <row r="172" s="2" customFormat="1">
      <c r="A172" s="38"/>
      <c r="B172" s="39"/>
      <c r="C172" s="38"/>
      <c r="D172" s="192" t="s">
        <v>216</v>
      </c>
      <c r="E172" s="38"/>
      <c r="F172" s="197" t="s">
        <v>998</v>
      </c>
      <c r="G172" s="38"/>
      <c r="H172" s="38"/>
      <c r="I172" s="194"/>
      <c r="J172" s="38"/>
      <c r="K172" s="38"/>
      <c r="L172" s="39"/>
      <c r="M172" s="195"/>
      <c r="N172" s="196"/>
      <c r="O172" s="77"/>
      <c r="P172" s="77"/>
      <c r="Q172" s="77"/>
      <c r="R172" s="77"/>
      <c r="S172" s="77"/>
      <c r="T172" s="78"/>
      <c r="U172" s="38"/>
      <c r="V172" s="38"/>
      <c r="W172" s="38"/>
      <c r="X172" s="38"/>
      <c r="Y172" s="38"/>
      <c r="Z172" s="38"/>
      <c r="AA172" s="38"/>
      <c r="AB172" s="38"/>
      <c r="AC172" s="38"/>
      <c r="AD172" s="38"/>
      <c r="AE172" s="38"/>
      <c r="AT172" s="19" t="s">
        <v>216</v>
      </c>
      <c r="AU172" s="19" t="s">
        <v>88</v>
      </c>
    </row>
    <row r="173" s="2" customFormat="1" ht="33" customHeight="1">
      <c r="A173" s="38"/>
      <c r="B173" s="179"/>
      <c r="C173" s="180" t="s">
        <v>389</v>
      </c>
      <c r="D173" s="180" t="s">
        <v>207</v>
      </c>
      <c r="E173" s="181" t="s">
        <v>1859</v>
      </c>
      <c r="F173" s="182" t="s">
        <v>1860</v>
      </c>
      <c r="G173" s="183" t="s">
        <v>1778</v>
      </c>
      <c r="H173" s="184">
        <v>1</v>
      </c>
      <c r="I173" s="185"/>
      <c r="J173" s="184">
        <f>ROUND(I173*H173,2)</f>
        <v>0</v>
      </c>
      <c r="K173" s="182" t="s">
        <v>1</v>
      </c>
      <c r="L173" s="39"/>
      <c r="M173" s="186" t="s">
        <v>1</v>
      </c>
      <c r="N173" s="187" t="s">
        <v>44</v>
      </c>
      <c r="O173" s="77"/>
      <c r="P173" s="188">
        <f>O173*H173</f>
        <v>0</v>
      </c>
      <c r="Q173" s="188">
        <v>0</v>
      </c>
      <c r="R173" s="188">
        <f>Q173*H173</f>
        <v>0</v>
      </c>
      <c r="S173" s="188">
        <v>0</v>
      </c>
      <c r="T173" s="189">
        <f>S173*H173</f>
        <v>0</v>
      </c>
      <c r="U173" s="38"/>
      <c r="V173" s="38"/>
      <c r="W173" s="38"/>
      <c r="X173" s="38"/>
      <c r="Y173" s="38"/>
      <c r="Z173" s="38"/>
      <c r="AA173" s="38"/>
      <c r="AB173" s="38"/>
      <c r="AC173" s="38"/>
      <c r="AD173" s="38"/>
      <c r="AE173" s="38"/>
      <c r="AR173" s="190" t="s">
        <v>1779</v>
      </c>
      <c r="AT173" s="190" t="s">
        <v>207</v>
      </c>
      <c r="AU173" s="190" t="s">
        <v>88</v>
      </c>
      <c r="AY173" s="19" t="s">
        <v>205</v>
      </c>
      <c r="BE173" s="191">
        <f>IF(N173="základní",J173,0)</f>
        <v>0</v>
      </c>
      <c r="BF173" s="191">
        <f>IF(N173="snížená",J173,0)</f>
        <v>0</v>
      </c>
      <c r="BG173" s="191">
        <f>IF(N173="zákl. přenesená",J173,0)</f>
        <v>0</v>
      </c>
      <c r="BH173" s="191">
        <f>IF(N173="sníž. přenesená",J173,0)</f>
        <v>0</v>
      </c>
      <c r="BI173" s="191">
        <f>IF(N173="nulová",J173,0)</f>
        <v>0</v>
      </c>
      <c r="BJ173" s="19" t="s">
        <v>86</v>
      </c>
      <c r="BK173" s="191">
        <f>ROUND(I173*H173,2)</f>
        <v>0</v>
      </c>
      <c r="BL173" s="19" t="s">
        <v>1779</v>
      </c>
      <c r="BM173" s="190" t="s">
        <v>1861</v>
      </c>
    </row>
    <row r="174" s="2" customFormat="1">
      <c r="A174" s="38"/>
      <c r="B174" s="39"/>
      <c r="C174" s="38"/>
      <c r="D174" s="192" t="s">
        <v>216</v>
      </c>
      <c r="E174" s="38"/>
      <c r="F174" s="197" t="s">
        <v>998</v>
      </c>
      <c r="G174" s="38"/>
      <c r="H174" s="38"/>
      <c r="I174" s="194"/>
      <c r="J174" s="38"/>
      <c r="K174" s="38"/>
      <c r="L174" s="39"/>
      <c r="M174" s="195"/>
      <c r="N174" s="196"/>
      <c r="O174" s="77"/>
      <c r="P174" s="77"/>
      <c r="Q174" s="77"/>
      <c r="R174" s="77"/>
      <c r="S174" s="77"/>
      <c r="T174" s="78"/>
      <c r="U174" s="38"/>
      <c r="V174" s="38"/>
      <c r="W174" s="38"/>
      <c r="X174" s="38"/>
      <c r="Y174" s="38"/>
      <c r="Z174" s="38"/>
      <c r="AA174" s="38"/>
      <c r="AB174" s="38"/>
      <c r="AC174" s="38"/>
      <c r="AD174" s="38"/>
      <c r="AE174" s="38"/>
      <c r="AT174" s="19" t="s">
        <v>216</v>
      </c>
      <c r="AU174" s="19" t="s">
        <v>88</v>
      </c>
    </row>
    <row r="175" s="2" customFormat="1" ht="16.5" customHeight="1">
      <c r="A175" s="38"/>
      <c r="B175" s="179"/>
      <c r="C175" s="180" t="s">
        <v>395</v>
      </c>
      <c r="D175" s="180" t="s">
        <v>207</v>
      </c>
      <c r="E175" s="181" t="s">
        <v>1862</v>
      </c>
      <c r="F175" s="182" t="s">
        <v>1863</v>
      </c>
      <c r="G175" s="183" t="s">
        <v>1778</v>
      </c>
      <c r="H175" s="184">
        <v>1</v>
      </c>
      <c r="I175" s="185"/>
      <c r="J175" s="184">
        <f>ROUND(I175*H175,2)</f>
        <v>0</v>
      </c>
      <c r="K175" s="182" t="s">
        <v>1</v>
      </c>
      <c r="L175" s="39"/>
      <c r="M175" s="186" t="s">
        <v>1</v>
      </c>
      <c r="N175" s="187" t="s">
        <v>44</v>
      </c>
      <c r="O175" s="77"/>
      <c r="P175" s="188">
        <f>O175*H175</f>
        <v>0</v>
      </c>
      <c r="Q175" s="188">
        <v>0</v>
      </c>
      <c r="R175" s="188">
        <f>Q175*H175</f>
        <v>0</v>
      </c>
      <c r="S175" s="188">
        <v>0</v>
      </c>
      <c r="T175" s="189">
        <f>S175*H175</f>
        <v>0</v>
      </c>
      <c r="U175" s="38"/>
      <c r="V175" s="38"/>
      <c r="W175" s="38"/>
      <c r="X175" s="38"/>
      <c r="Y175" s="38"/>
      <c r="Z175" s="38"/>
      <c r="AA175" s="38"/>
      <c r="AB175" s="38"/>
      <c r="AC175" s="38"/>
      <c r="AD175" s="38"/>
      <c r="AE175" s="38"/>
      <c r="AR175" s="190" t="s">
        <v>1779</v>
      </c>
      <c r="AT175" s="190" t="s">
        <v>207</v>
      </c>
      <c r="AU175" s="190" t="s">
        <v>88</v>
      </c>
      <c r="AY175" s="19" t="s">
        <v>205</v>
      </c>
      <c r="BE175" s="191">
        <f>IF(N175="základní",J175,0)</f>
        <v>0</v>
      </c>
      <c r="BF175" s="191">
        <f>IF(N175="snížená",J175,0)</f>
        <v>0</v>
      </c>
      <c r="BG175" s="191">
        <f>IF(N175="zákl. přenesená",J175,0)</f>
        <v>0</v>
      </c>
      <c r="BH175" s="191">
        <f>IF(N175="sníž. přenesená",J175,0)</f>
        <v>0</v>
      </c>
      <c r="BI175" s="191">
        <f>IF(N175="nulová",J175,0)</f>
        <v>0</v>
      </c>
      <c r="BJ175" s="19" t="s">
        <v>86</v>
      </c>
      <c r="BK175" s="191">
        <f>ROUND(I175*H175,2)</f>
        <v>0</v>
      </c>
      <c r="BL175" s="19" t="s">
        <v>1779</v>
      </c>
      <c r="BM175" s="190" t="s">
        <v>1864</v>
      </c>
    </row>
    <row r="176" s="2" customFormat="1">
      <c r="A176" s="38"/>
      <c r="B176" s="39"/>
      <c r="C176" s="38"/>
      <c r="D176" s="192" t="s">
        <v>216</v>
      </c>
      <c r="E176" s="38"/>
      <c r="F176" s="197" t="s">
        <v>998</v>
      </c>
      <c r="G176" s="38"/>
      <c r="H176" s="38"/>
      <c r="I176" s="194"/>
      <c r="J176" s="38"/>
      <c r="K176" s="38"/>
      <c r="L176" s="39"/>
      <c r="M176" s="243"/>
      <c r="N176" s="244"/>
      <c r="O176" s="240"/>
      <c r="P176" s="240"/>
      <c r="Q176" s="240"/>
      <c r="R176" s="240"/>
      <c r="S176" s="240"/>
      <c r="T176" s="245"/>
      <c r="U176" s="38"/>
      <c r="V176" s="38"/>
      <c r="W176" s="38"/>
      <c r="X176" s="38"/>
      <c r="Y176" s="38"/>
      <c r="Z176" s="38"/>
      <c r="AA176" s="38"/>
      <c r="AB176" s="38"/>
      <c r="AC176" s="38"/>
      <c r="AD176" s="38"/>
      <c r="AE176" s="38"/>
      <c r="AT176" s="19" t="s">
        <v>216</v>
      </c>
      <c r="AU176" s="19" t="s">
        <v>88</v>
      </c>
    </row>
    <row r="177" s="2" customFormat="1" ht="6.96" customHeight="1">
      <c r="A177" s="38"/>
      <c r="B177" s="60"/>
      <c r="C177" s="61"/>
      <c r="D177" s="61"/>
      <c r="E177" s="61"/>
      <c r="F177" s="61"/>
      <c r="G177" s="61"/>
      <c r="H177" s="61"/>
      <c r="I177" s="61"/>
      <c r="J177" s="61"/>
      <c r="K177" s="61"/>
      <c r="L177" s="39"/>
      <c r="M177" s="38"/>
      <c r="O177" s="38"/>
      <c r="P177" s="38"/>
      <c r="Q177" s="38"/>
      <c r="R177" s="38"/>
      <c r="S177" s="38"/>
      <c r="T177" s="38"/>
      <c r="U177" s="38"/>
      <c r="V177" s="38"/>
      <c r="W177" s="38"/>
      <c r="X177" s="38"/>
      <c r="Y177" s="38"/>
      <c r="Z177" s="38"/>
      <c r="AA177" s="38"/>
      <c r="AB177" s="38"/>
      <c r="AC177" s="38"/>
      <c r="AD177" s="38"/>
      <c r="AE177" s="38"/>
    </row>
  </sheetData>
  <autoFilter ref="C120:K176"/>
  <mergeCells count="9">
    <mergeCell ref="E7:H7"/>
    <mergeCell ref="E9:H9"/>
    <mergeCell ref="E18:H18"/>
    <mergeCell ref="E27:H27"/>
    <mergeCell ref="E85:H85"/>
    <mergeCell ref="E87:H87"/>
    <mergeCell ref="E111:H111"/>
    <mergeCell ref="E113:H113"/>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docProps/core.xml><?xml version="1.0" encoding="utf-8"?>
<cp:coreProperties xmlns:dc="http://purl.org/dc/elements/1.1/" xmlns:dcterms="http://purl.org/dc/terms/" xmlns:xsi="http://www.w3.org/2001/XMLSchema-instance" xmlns:cp="http://schemas.openxmlformats.org/package/2006/metadata/core-properties">
  <dc:creator>Klocová, Lucie</dc:creator>
  <cp:lastModifiedBy>Klocová, Lucie</cp:lastModifiedBy>
  <dcterms:created xsi:type="dcterms:W3CDTF">2021-08-02T08:32:27Z</dcterms:created>
  <dcterms:modified xsi:type="dcterms:W3CDTF">2021-08-02T08:32:49Z</dcterms:modified>
</cp:coreProperties>
</file>