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avrdovab\Desktop\Zakázky excel\"/>
    </mc:Choice>
  </mc:AlternateContent>
  <bookViews>
    <workbookView xWindow="0" yWindow="0" windowWidth="0" windowHeight="0"/>
  </bookViews>
  <sheets>
    <sheet name="Rekapitulace stavby" sheetId="1" r:id="rId1"/>
    <sheet name="1 - SO 1 Třebechovice pod..." sheetId="2" r:id="rId2"/>
    <sheet name="1.1 - SO 1.1  Kácení dřevin" sheetId="3" r:id="rId3"/>
    <sheet name="1.2 - SO 1.2 Náhradní výs..." sheetId="4" r:id="rId4"/>
    <sheet name="2 - SO 2 Obora ř. km 1,22..." sheetId="5" r:id="rId5"/>
    <sheet name="2.1 - SO 2.1  Kácení dřevin" sheetId="6" r:id="rId6"/>
    <sheet name="2.2 - SO 2.2 Náhradní výs..." sheetId="7" r:id="rId7"/>
    <sheet name="3 - SO 3 PR U Houkvice a ..." sheetId="8" r:id="rId8"/>
    <sheet name="3.1 - SO 3.1  Kácení dřevin" sheetId="9" r:id="rId9"/>
    <sheet name="4 - SO 4  Týniště nad Orl..." sheetId="10" r:id="rId10"/>
    <sheet name="4.1 - SO 4.1  Kácení dřevin" sheetId="11" r:id="rId11"/>
    <sheet name="5 - SO 5   Týniště nad Or..." sheetId="12" r:id="rId12"/>
    <sheet name="1.5 - SO 5.1  Kácení dřevin" sheetId="13" r:id="rId13"/>
    <sheet name="6 - SO 6  Čestice ř. km  ..." sheetId="14" r:id="rId14"/>
    <sheet name="6.1 - SO 6.1  Kácení dřevin" sheetId="15" r:id="rId15"/>
    <sheet name="7 - SO 7  Častolovice  ř...." sheetId="16" r:id="rId16"/>
    <sheet name="7.1 - SO 7.1  Kácení dřevin" sheetId="17" r:id="rId17"/>
    <sheet name="8 - VON Vedlejší a ostatn..." sheetId="18" r:id="rId18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'1 - SO 1 Třebechovice pod...'!$C$118:$K$152</definedName>
    <definedName name="_xlnm.Print_Area" localSheetId="1">'1 - SO 1 Třebechovice pod...'!$C$4:$J$76,'1 - SO 1 Třebechovice pod...'!$C$82:$J$100,'1 - SO 1 Třebechovice pod...'!$C$106:$K$152</definedName>
    <definedName name="_xlnm.Print_Titles" localSheetId="1">'1 - SO 1 Třebechovice pod...'!$118:$118</definedName>
    <definedName name="_xlnm._FilterDatabase" localSheetId="2" hidden="1">'1.1 - SO 1.1  Kácení dřevin'!$C$121:$K$153</definedName>
    <definedName name="_xlnm.Print_Area" localSheetId="2">'1.1 - SO 1.1  Kácení dřevin'!$C$4:$J$76,'1.1 - SO 1.1  Kácení dřevin'!$C$82:$J$101,'1.1 - SO 1.1  Kácení dřevin'!$C$107:$K$153</definedName>
    <definedName name="_xlnm.Print_Titles" localSheetId="2">'1.1 - SO 1.1  Kácení dřevin'!$121:$121</definedName>
    <definedName name="_xlnm._FilterDatabase" localSheetId="3" hidden="1">'1.2 - SO 1.2 Náhradní výs...'!$C$122:$K$142</definedName>
    <definedName name="_xlnm.Print_Area" localSheetId="3">'1.2 - SO 1.2 Náhradní výs...'!$C$4:$J$76,'1.2 - SO 1.2 Náhradní výs...'!$C$82:$J$102,'1.2 - SO 1.2 Náhradní výs...'!$C$108:$K$142</definedName>
    <definedName name="_xlnm.Print_Titles" localSheetId="3">'1.2 - SO 1.2 Náhradní výs...'!$122:$122</definedName>
    <definedName name="_xlnm._FilterDatabase" localSheetId="4" hidden="1">'2 - SO 2 Obora ř. km 1,22...'!$C$117:$K$152</definedName>
    <definedName name="_xlnm.Print_Area" localSheetId="4">'2 - SO 2 Obora ř. km 1,22...'!$C$4:$J$76,'2 - SO 2 Obora ř. km 1,22...'!$C$82:$J$99,'2 - SO 2 Obora ř. km 1,22...'!$C$105:$K$152</definedName>
    <definedName name="_xlnm.Print_Titles" localSheetId="4">'2 - SO 2 Obora ř. km 1,22...'!$117:$117</definedName>
    <definedName name="_xlnm._FilterDatabase" localSheetId="5" hidden="1">'2.1 - SO 2.1  Kácení dřevin'!$C$121:$K$156</definedName>
    <definedName name="_xlnm.Print_Area" localSheetId="5">'2.1 - SO 2.1  Kácení dřevin'!$C$4:$J$76,'2.1 - SO 2.1  Kácení dřevin'!$C$82:$J$101,'2.1 - SO 2.1  Kácení dřevin'!$C$107:$K$156</definedName>
    <definedName name="_xlnm.Print_Titles" localSheetId="5">'2.1 - SO 2.1  Kácení dřevin'!$121:$121</definedName>
    <definedName name="_xlnm._FilterDatabase" localSheetId="6" hidden="1">'2.2 - SO 2.2 Náhradní výs...'!$C$122:$K$138</definedName>
    <definedName name="_xlnm.Print_Area" localSheetId="6">'2.2 - SO 2.2 Náhradní výs...'!$C$4:$J$76,'2.2 - SO 2.2 Náhradní výs...'!$C$82:$J$102,'2.2 - SO 2.2 Náhradní výs...'!$C$108:$K$138</definedName>
    <definedName name="_xlnm.Print_Titles" localSheetId="6">'2.2 - SO 2.2 Náhradní výs...'!$122:$122</definedName>
    <definedName name="_xlnm._FilterDatabase" localSheetId="7" hidden="1">'3 - SO 3 PR U Houkvice a ...'!$C$117:$K$145</definedName>
    <definedName name="_xlnm.Print_Area" localSheetId="7">'3 - SO 3 PR U Houkvice a ...'!$C$4:$J$76,'3 - SO 3 PR U Houkvice a ...'!$C$82:$J$99,'3 - SO 3 PR U Houkvice a ...'!$C$105:$K$145</definedName>
    <definedName name="_xlnm.Print_Titles" localSheetId="7">'3 - SO 3 PR U Houkvice a ...'!$117:$117</definedName>
    <definedName name="_xlnm._FilterDatabase" localSheetId="8" hidden="1">'3.1 - SO 3.1  Kácení dřevin'!$C$121:$K$171</definedName>
    <definedName name="_xlnm.Print_Area" localSheetId="8">'3.1 - SO 3.1  Kácení dřevin'!$C$4:$J$76,'3.1 - SO 3.1  Kácení dřevin'!$C$82:$J$101,'3.1 - SO 3.1  Kácení dřevin'!$C$107:$K$171</definedName>
    <definedName name="_xlnm.Print_Titles" localSheetId="8">'3.1 - SO 3.1  Kácení dřevin'!$121:$121</definedName>
    <definedName name="_xlnm._FilterDatabase" localSheetId="9" hidden="1">'4 - SO 4  Týniště nad Orl...'!$C$118:$K$168</definedName>
    <definedName name="_xlnm.Print_Area" localSheetId="9">'4 - SO 4  Týniště nad Orl...'!$C$4:$J$76,'4 - SO 4  Týniště nad Orl...'!$C$82:$J$100,'4 - SO 4  Týniště nad Orl...'!$C$106:$K$168</definedName>
    <definedName name="_xlnm.Print_Titles" localSheetId="9">'4 - SO 4  Týniště nad Orl...'!$118:$118</definedName>
    <definedName name="_xlnm._FilterDatabase" localSheetId="10" hidden="1">'4.1 - SO 4.1  Kácení dřevin'!$C$121:$K$158</definedName>
    <definedName name="_xlnm.Print_Area" localSheetId="10">'4.1 - SO 4.1  Kácení dřevin'!$C$4:$J$76,'4.1 - SO 4.1  Kácení dřevin'!$C$82:$J$101,'4.1 - SO 4.1  Kácení dřevin'!$C$107:$K$158</definedName>
    <definedName name="_xlnm.Print_Titles" localSheetId="10">'4.1 - SO 4.1  Kácení dřevin'!$121:$121</definedName>
    <definedName name="_xlnm._FilterDatabase" localSheetId="11" hidden="1">'5 - SO 5   Týniště nad Or...'!$C$117:$K$166</definedName>
    <definedName name="_xlnm.Print_Area" localSheetId="11">'5 - SO 5   Týniště nad Or...'!$C$4:$J$76,'5 - SO 5   Týniště nad Or...'!$C$82:$J$99,'5 - SO 5   Týniště nad Or...'!$C$105:$K$166</definedName>
    <definedName name="_xlnm.Print_Titles" localSheetId="11">'5 - SO 5   Týniště nad Or...'!$117:$117</definedName>
    <definedName name="_xlnm._FilterDatabase" localSheetId="12" hidden="1">'1.5 - SO 5.1  Kácení dřevin'!$C$121:$K$195</definedName>
    <definedName name="_xlnm.Print_Area" localSheetId="12">'1.5 - SO 5.1  Kácení dřevin'!$C$4:$J$76,'1.5 - SO 5.1  Kácení dřevin'!$C$82:$J$101,'1.5 - SO 5.1  Kácení dřevin'!$C$107:$K$195</definedName>
    <definedName name="_xlnm.Print_Titles" localSheetId="12">'1.5 - SO 5.1  Kácení dřevin'!$121:$121</definedName>
    <definedName name="_xlnm._FilterDatabase" localSheetId="13" hidden="1">'6 - SO 6  Čestice ř. km  ...'!$C$117:$K$162</definedName>
    <definedName name="_xlnm.Print_Area" localSheetId="13">'6 - SO 6  Čestice ř. km  ...'!$C$4:$J$76,'6 - SO 6  Čestice ř. km  ...'!$C$82:$J$99,'6 - SO 6  Čestice ř. km  ...'!$C$105:$K$162</definedName>
    <definedName name="_xlnm.Print_Titles" localSheetId="13">'6 - SO 6  Čestice ř. km  ...'!$117:$117</definedName>
    <definedName name="_xlnm._FilterDatabase" localSheetId="14" hidden="1">'6.1 - SO 6.1  Kácení dřevin'!$C$121:$K$181</definedName>
    <definedName name="_xlnm.Print_Area" localSheetId="14">'6.1 - SO 6.1  Kácení dřevin'!$C$4:$J$76,'6.1 - SO 6.1  Kácení dřevin'!$C$82:$J$101,'6.1 - SO 6.1  Kácení dřevin'!$C$107:$K$181</definedName>
    <definedName name="_xlnm.Print_Titles" localSheetId="14">'6.1 - SO 6.1  Kácení dřevin'!$121:$121</definedName>
    <definedName name="_xlnm._FilterDatabase" localSheetId="15" hidden="1">'7 - SO 7  Častolovice  ř....'!$C$117:$K$165</definedName>
    <definedName name="_xlnm.Print_Area" localSheetId="15">'7 - SO 7  Častolovice  ř....'!$C$4:$J$76,'7 - SO 7  Častolovice  ř....'!$C$82:$J$99,'7 - SO 7  Častolovice  ř....'!$C$105:$K$165</definedName>
    <definedName name="_xlnm.Print_Titles" localSheetId="15">'7 - SO 7  Častolovice  ř....'!$117:$117</definedName>
    <definedName name="_xlnm._FilterDatabase" localSheetId="16" hidden="1">'7.1 - SO 7.1  Kácení dřevin'!$C$121:$K$178</definedName>
    <definedName name="_xlnm.Print_Area" localSheetId="16">'7.1 - SO 7.1  Kácení dřevin'!$C$4:$J$76,'7.1 - SO 7.1  Kácení dřevin'!$C$82:$J$101,'7.1 - SO 7.1  Kácení dřevin'!$C$107:$K$178</definedName>
    <definedName name="_xlnm.Print_Titles" localSheetId="16">'7.1 - SO 7.1  Kácení dřevin'!$121:$121</definedName>
    <definedName name="_xlnm._FilterDatabase" localSheetId="17" hidden="1">'8 - VON Vedlejší a ostatn...'!$C$116:$K$242</definedName>
    <definedName name="_xlnm.Print_Area" localSheetId="17">'8 - VON Vedlejší a ostatn...'!$C$4:$J$76,'8 - VON Vedlejší a ostatn...'!$C$82:$J$98,'8 - VON Vedlejší a ostatn...'!$C$104:$K$242</definedName>
    <definedName name="_xlnm.Print_Titles" localSheetId="17">'8 - VON Vedlejší a ostatn...'!$116:$116</definedName>
  </definedNames>
  <calcPr/>
</workbook>
</file>

<file path=xl/calcChain.xml><?xml version="1.0" encoding="utf-8"?>
<calcChain xmlns="http://schemas.openxmlformats.org/spreadsheetml/2006/main">
  <c i="18" l="1" r="J37"/>
  <c r="J36"/>
  <c i="1" r="AY118"/>
  <c i="18" r="J35"/>
  <c i="1" r="AX118"/>
  <c i="18" r="BI241"/>
  <c r="BH241"/>
  <c r="BG241"/>
  <c r="BF241"/>
  <c r="T241"/>
  <c r="R241"/>
  <c r="P241"/>
  <c r="BI228"/>
  <c r="BH228"/>
  <c r="BG228"/>
  <c r="BF228"/>
  <c r="T228"/>
  <c r="R228"/>
  <c r="P228"/>
  <c r="BI224"/>
  <c r="BH224"/>
  <c r="BG224"/>
  <c r="BF224"/>
  <c r="T224"/>
  <c r="R224"/>
  <c r="P224"/>
  <c r="BI214"/>
  <c r="BH214"/>
  <c r="BG214"/>
  <c r="BF214"/>
  <c r="T214"/>
  <c r="R214"/>
  <c r="P214"/>
  <c r="BI205"/>
  <c r="BH205"/>
  <c r="BG205"/>
  <c r="BF205"/>
  <c r="T205"/>
  <c r="R205"/>
  <c r="P205"/>
  <c r="BI196"/>
  <c r="BH196"/>
  <c r="BG196"/>
  <c r="BF196"/>
  <c r="T196"/>
  <c r="R196"/>
  <c r="P196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4"/>
  <c r="BH174"/>
  <c r="BG174"/>
  <c r="BF174"/>
  <c r="T174"/>
  <c r="R174"/>
  <c r="P174"/>
  <c r="BI164"/>
  <c r="BH164"/>
  <c r="BG164"/>
  <c r="BF164"/>
  <c r="T164"/>
  <c r="R164"/>
  <c r="P164"/>
  <c r="BI156"/>
  <c r="BH156"/>
  <c r="BG156"/>
  <c r="BF156"/>
  <c r="T156"/>
  <c r="R156"/>
  <c r="P156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107"/>
  <c i="17" r="J39"/>
  <c r="J38"/>
  <c i="1" r="AY117"/>
  <c i="17" r="J37"/>
  <c i="1" r="AX117"/>
  <c i="17"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6"/>
  <c r="BH156"/>
  <c r="BG156"/>
  <c r="BF156"/>
  <c r="T156"/>
  <c r="R156"/>
  <c r="P156"/>
  <c r="BI144"/>
  <c r="BH144"/>
  <c r="BG144"/>
  <c r="BF144"/>
  <c r="T144"/>
  <c r="R144"/>
  <c r="P144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16" r="J37"/>
  <c r="J36"/>
  <c i="1" r="AY116"/>
  <c i="16" r="J35"/>
  <c i="1" r="AX116"/>
  <c i="16"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5" r="J39"/>
  <c r="J38"/>
  <c i="1" r="AY114"/>
  <c i="15" r="J37"/>
  <c i="1" r="AX114"/>
  <c i="15"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1"/>
  <c r="BH141"/>
  <c r="BG141"/>
  <c r="BF141"/>
  <c r="T141"/>
  <c r="R141"/>
  <c r="P141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14" r="J37"/>
  <c r="J36"/>
  <c i="1" r="AY113"/>
  <c i="14" r="J35"/>
  <c i="1" r="AX113"/>
  <c i="14"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2"/>
  <c r="BH142"/>
  <c r="BG142"/>
  <c r="BF142"/>
  <c r="T142"/>
  <c r="R142"/>
  <c r="P142"/>
  <c r="BI136"/>
  <c r="BH136"/>
  <c r="BG136"/>
  <c r="BF136"/>
  <c r="T136"/>
  <c r="R136"/>
  <c r="P136"/>
  <c r="BI131"/>
  <c r="BH131"/>
  <c r="BG131"/>
  <c r="BF131"/>
  <c r="T131"/>
  <c r="R131"/>
  <c r="P131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3" r="J39"/>
  <c r="J38"/>
  <c i="1" r="AY111"/>
  <c i="13" r="J37"/>
  <c i="1" r="AX111"/>
  <c i="13"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58"/>
  <c r="BH158"/>
  <c r="BG158"/>
  <c r="BF158"/>
  <c r="T158"/>
  <c r="R158"/>
  <c r="P158"/>
  <c r="BI145"/>
  <c r="BH145"/>
  <c r="BG145"/>
  <c r="BF145"/>
  <c r="T145"/>
  <c r="R145"/>
  <c r="P145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12" r="J37"/>
  <c r="J36"/>
  <c i="1" r="AY110"/>
  <c i="12" r="J35"/>
  <c i="1" r="AX110"/>
  <c i="12"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1" r="J39"/>
  <c r="J38"/>
  <c i="1" r="AY108"/>
  <c i="11" r="J37"/>
  <c i="1" r="AX108"/>
  <c i="11"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0"/>
  <c r="BH140"/>
  <c r="BG140"/>
  <c r="BF140"/>
  <c r="T140"/>
  <c r="R140"/>
  <c r="P140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10" r="J37"/>
  <c r="J36"/>
  <c i="1" r="AY107"/>
  <c i="10" r="J35"/>
  <c i="1" r="AX107"/>
  <c i="10" r="BI166"/>
  <c r="BH166"/>
  <c r="BG166"/>
  <c r="BF166"/>
  <c r="T166"/>
  <c r="T165"/>
  <c r="R166"/>
  <c r="R165"/>
  <c r="P166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9" r="J39"/>
  <c r="J38"/>
  <c i="1" r="AY105"/>
  <c i="9" r="J37"/>
  <c i="1" r="AX105"/>
  <c i="9"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2"/>
  <c r="BH142"/>
  <c r="BG142"/>
  <c r="BF142"/>
  <c r="T142"/>
  <c r="R142"/>
  <c r="P142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8" r="J37"/>
  <c r="J36"/>
  <c i="1" r="AY104"/>
  <c i="8" r="J35"/>
  <c i="1" r="AX104"/>
  <c i="8" r="BI142"/>
  <c r="BH142"/>
  <c r="BG142"/>
  <c r="BF142"/>
  <c r="T142"/>
  <c r="R142"/>
  <c r="P142"/>
  <c r="BI136"/>
  <c r="BH136"/>
  <c r="BG136"/>
  <c r="BF136"/>
  <c r="T136"/>
  <c r="R136"/>
  <c r="P136"/>
  <c r="BI131"/>
  <c r="BH131"/>
  <c r="BG131"/>
  <c r="BF131"/>
  <c r="T131"/>
  <c r="R131"/>
  <c r="P131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7" r="J39"/>
  <c r="J38"/>
  <c i="1" r="AY102"/>
  <c i="7" r="J37"/>
  <c i="1" r="AX102"/>
  <c i="7"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6" r="J39"/>
  <c r="J38"/>
  <c i="1" r="AY101"/>
  <c i="6" r="J37"/>
  <c i="1" r="AX101"/>
  <c i="6"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5" r="J37"/>
  <c r="J36"/>
  <c i="1" r="AY100"/>
  <c i="5" r="J35"/>
  <c i="1" r="AX100"/>
  <c i="5"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4" r="J39"/>
  <c r="J38"/>
  <c i="1" r="AY98"/>
  <c i="4" r="J37"/>
  <c i="1" r="AX98"/>
  <c i="4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91"/>
  <c r="E7"/>
  <c r="E85"/>
  <c i="3" r="J39"/>
  <c r="J38"/>
  <c i="1" r="AY97"/>
  <c i="3" r="J37"/>
  <c i="1" r="AX97"/>
  <c i="3"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2" r="J37"/>
  <c r="J36"/>
  <c i="1" r="AY96"/>
  <c i="2" r="J35"/>
  <c i="1" r="AX96"/>
  <c i="2"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85"/>
  <c i="1" r="L90"/>
  <c r="AM90"/>
  <c r="AM89"/>
  <c r="L89"/>
  <c r="AM87"/>
  <c r="L87"/>
  <c r="L85"/>
  <c r="L84"/>
  <c i="18" r="BK241"/>
  <c r="J241"/>
  <c r="BK228"/>
  <c r="J224"/>
  <c r="BK205"/>
  <c r="J196"/>
  <c r="BK186"/>
  <c r="BK184"/>
  <c r="BK182"/>
  <c r="J174"/>
  <c r="J156"/>
  <c r="BK146"/>
  <c r="BK145"/>
  <c r="J144"/>
  <c r="BK141"/>
  <c r="J140"/>
  <c r="BK131"/>
  <c i="17" r="J177"/>
  <c r="J168"/>
  <c r="BK166"/>
  <c r="J144"/>
  <c r="BK128"/>
  <c i="16" r="BK163"/>
  <c r="BK153"/>
  <c r="J148"/>
  <c r="BK132"/>
  <c i="15" r="BK180"/>
  <c r="BK174"/>
  <c r="BK172"/>
  <c r="BK164"/>
  <c r="J155"/>
  <c r="BK128"/>
  <c i="14" r="J157"/>
  <c i="18" r="J228"/>
  <c r="BK224"/>
  <c r="BK214"/>
  <c r="J205"/>
  <c r="BK174"/>
  <c r="J164"/>
  <c r="BK135"/>
  <c r="J119"/>
  <c i="17" r="BK177"/>
  <c r="J172"/>
  <c r="J170"/>
  <c r="BK133"/>
  <c r="J128"/>
  <c r="J125"/>
  <c i="16" r="J143"/>
  <c r="J137"/>
  <c r="J121"/>
  <c i="15" r="J170"/>
  <c r="BK168"/>
  <c r="J161"/>
  <c r="BK149"/>
  <c r="J141"/>
  <c r="J125"/>
  <c i="14" r="BK157"/>
  <c i="11" r="J157"/>
  <c r="J153"/>
  <c r="J151"/>
  <c r="BK149"/>
  <c r="BK128"/>
  <c r="BK125"/>
  <c i="10" r="J166"/>
  <c r="BK155"/>
  <c r="J155"/>
  <c r="BK151"/>
  <c r="J134"/>
  <c r="BK122"/>
  <c i="9" r="J170"/>
  <c r="BK165"/>
  <c r="BK163"/>
  <c r="J161"/>
  <c r="J157"/>
  <c r="BK154"/>
  <c r="BK152"/>
  <c r="J142"/>
  <c r="J133"/>
  <c r="BK125"/>
  <c i="8" r="BK136"/>
  <c r="BK131"/>
  <c r="BK121"/>
  <c i="7" r="BK138"/>
  <c r="BK135"/>
  <c r="J133"/>
  <c r="J131"/>
  <c r="J129"/>
  <c r="J126"/>
  <c i="6" r="J151"/>
  <c r="BK149"/>
  <c r="BK147"/>
  <c i="5" r="BK149"/>
  <c r="J139"/>
  <c r="J133"/>
  <c r="J121"/>
  <c i="4" r="J142"/>
  <c r="BK139"/>
  <c r="J135"/>
  <c r="BK133"/>
  <c r="BK129"/>
  <c i="3" r="J152"/>
  <c r="J148"/>
  <c r="BK146"/>
  <c r="J144"/>
  <c r="J139"/>
  <c r="J133"/>
  <c r="BK128"/>
  <c i="2" r="BK151"/>
  <c r="J142"/>
  <c r="BK138"/>
  <c r="J133"/>
  <c r="BK122"/>
  <c i="1" r="AS112"/>
  <c r="AS103"/>
  <c i="18" r="J214"/>
  <c r="J186"/>
  <c r="J146"/>
  <c r="J145"/>
  <c r="J143"/>
  <c r="J141"/>
  <c r="J135"/>
  <c r="BK119"/>
  <c i="17" r="BK172"/>
  <c r="J166"/>
  <c r="BK156"/>
  <c r="BK144"/>
  <c r="J133"/>
  <c r="BK125"/>
  <c i="16" r="J157"/>
  <c r="J153"/>
  <c r="BK143"/>
  <c r="BK137"/>
  <c r="BK121"/>
  <c i="15" r="J172"/>
  <c r="J164"/>
  <c r="BK161"/>
  <c r="J149"/>
  <c r="J133"/>
  <c i="14" r="J142"/>
  <c r="BK136"/>
  <c r="J131"/>
  <c r="BK121"/>
  <c i="13" r="BK194"/>
  <c r="BK189"/>
  <c r="BK187"/>
  <c r="J185"/>
  <c r="J183"/>
  <c r="BK179"/>
  <c r="J177"/>
  <c r="J174"/>
  <c r="J171"/>
  <c r="J168"/>
  <c r="BK158"/>
  <c r="BK145"/>
  <c r="J132"/>
  <c r="J127"/>
  <c r="BK125"/>
  <c i="12" r="J161"/>
  <c r="BK157"/>
  <c r="J152"/>
  <c r="J144"/>
  <c r="BK138"/>
  <c r="J133"/>
  <c r="J121"/>
  <c i="11" r="BK151"/>
  <c r="J140"/>
  <c r="BK133"/>
  <c r="J128"/>
  <c i="10" r="J159"/>
  <c r="J151"/>
  <c r="J145"/>
  <c r="BK139"/>
  <c r="J139"/>
  <c r="BK134"/>
  <c i="9" r="J163"/>
  <c r="J154"/>
  <c r="BK142"/>
  <c r="BK128"/>
  <c r="J125"/>
  <c i="8" r="J142"/>
  <c r="J136"/>
  <c r="J121"/>
  <c i="7" r="J138"/>
  <c r="BK131"/>
  <c r="BK129"/>
  <c i="6" r="J155"/>
  <c r="BK151"/>
  <c r="J149"/>
  <c r="J147"/>
  <c r="BK140"/>
  <c r="BK133"/>
  <c r="J128"/>
  <c r="J125"/>
  <c i="5" r="BK145"/>
  <c r="BK133"/>
  <c r="BK121"/>
  <c i="4" r="BK142"/>
  <c r="J137"/>
  <c r="BK135"/>
  <c r="J129"/>
  <c r="BK126"/>
  <c i="3" r="BK152"/>
  <c r="BK144"/>
  <c r="BK139"/>
  <c r="BK133"/>
  <c r="J128"/>
  <c r="J125"/>
  <c i="2" r="J151"/>
  <c r="J146"/>
  <c r="J138"/>
  <c r="BK133"/>
  <c i="1" r="AS115"/>
  <c r="AS106"/>
  <c i="18" r="BK196"/>
  <c r="J184"/>
  <c r="J182"/>
  <c r="BK164"/>
  <c r="BK156"/>
  <c r="BK144"/>
  <c r="BK143"/>
  <c r="BK140"/>
  <c r="J131"/>
  <c i="17" r="BK170"/>
  <c r="BK168"/>
  <c r="J156"/>
  <c i="16" r="J163"/>
  <c r="BK157"/>
  <c r="BK148"/>
  <c r="J132"/>
  <c i="15" r="J180"/>
  <c r="J174"/>
  <c r="BK170"/>
  <c r="J168"/>
  <c r="BK155"/>
  <c r="BK141"/>
  <c r="BK133"/>
  <c r="J128"/>
  <c r="BK125"/>
  <c i="14" r="BK153"/>
  <c r="J153"/>
  <c r="BK149"/>
  <c r="J149"/>
  <c r="BK142"/>
  <c r="J136"/>
  <c r="BK131"/>
  <c r="J121"/>
  <c i="13" r="J194"/>
  <c r="J189"/>
  <c r="J187"/>
  <c r="BK185"/>
  <c r="BK183"/>
  <c r="J179"/>
  <c r="BK177"/>
  <c r="BK174"/>
  <c r="BK171"/>
  <c r="BK168"/>
  <c r="J158"/>
  <c r="J145"/>
  <c r="BK132"/>
  <c r="BK127"/>
  <c r="J125"/>
  <c i="12" r="BK161"/>
  <c r="J157"/>
  <c r="BK152"/>
  <c r="BK144"/>
  <c r="J138"/>
  <c r="BK133"/>
  <c r="BK121"/>
  <c i="11" r="BK157"/>
  <c r="BK153"/>
  <c r="J149"/>
  <c r="BK140"/>
  <c r="J133"/>
  <c r="J125"/>
  <c i="10" r="BK166"/>
  <c r="BK159"/>
  <c r="BK145"/>
  <c r="J122"/>
  <c i="9" r="BK170"/>
  <c r="J165"/>
  <c r="BK161"/>
  <c r="BK157"/>
  <c r="J152"/>
  <c r="BK133"/>
  <c r="J128"/>
  <c i="8" r="BK142"/>
  <c r="J131"/>
  <c i="7" r="J135"/>
  <c r="BK133"/>
  <c r="BK126"/>
  <c i="6" r="BK155"/>
  <c r="J140"/>
  <c r="J133"/>
  <c r="BK128"/>
  <c r="BK125"/>
  <c i="5" r="J149"/>
  <c r="J145"/>
  <c r="BK139"/>
  <c i="4" r="J139"/>
  <c r="BK137"/>
  <c r="J133"/>
  <c r="J126"/>
  <c i="3" r="BK148"/>
  <c r="J146"/>
  <c r="BK125"/>
  <c i="2" r="BK146"/>
  <c r="BK142"/>
  <c r="J122"/>
  <c i="1" r="AS109"/>
  <c r="AS99"/>
  <c r="AS95"/>
  <c i="2" l="1" r="T121"/>
  <c r="T120"/>
  <c r="T119"/>
  <c i="3" r="R124"/>
  <c r="R123"/>
  <c r="R122"/>
  <c i="4" r="P125"/>
  <c r="P124"/>
  <c r="P123"/>
  <c i="1" r="AU98"/>
  <c i="5" r="R120"/>
  <c r="R119"/>
  <c r="R118"/>
  <c i="6" r="P124"/>
  <c r="P123"/>
  <c r="P122"/>
  <c i="1" r="AU101"/>
  <c i="7" r="R125"/>
  <c r="R124"/>
  <c r="R123"/>
  <c i="8" r="R120"/>
  <c r="R119"/>
  <c r="R118"/>
  <c i="9" r="R124"/>
  <c r="R123"/>
  <c r="R122"/>
  <c i="10" r="P121"/>
  <c r="P120"/>
  <c r="P119"/>
  <c i="1" r="AU107"/>
  <c i="11" r="BK124"/>
  <c r="J124"/>
  <c r="J100"/>
  <c r="R124"/>
  <c r="R123"/>
  <c r="R122"/>
  <c i="12" r="BK120"/>
  <c r="BK119"/>
  <c r="J119"/>
  <c r="J97"/>
  <c r="R120"/>
  <c r="R119"/>
  <c r="R118"/>
  <c i="13" r="BK124"/>
  <c r="BK123"/>
  <c r="J123"/>
  <c r="J99"/>
  <c r="R124"/>
  <c r="R123"/>
  <c r="R122"/>
  <c i="14" r="R120"/>
  <c r="R119"/>
  <c r="R118"/>
  <c i="15" r="BK124"/>
  <c r="BK123"/>
  <c r="J123"/>
  <c r="J99"/>
  <c i="16" r="T120"/>
  <c r="T119"/>
  <c r="T118"/>
  <c i="17" r="T124"/>
  <c r="T123"/>
  <c r="T122"/>
  <c i="2" r="P121"/>
  <c r="P120"/>
  <c r="P119"/>
  <c i="1" r="AU96"/>
  <c i="3" r="BK124"/>
  <c r="J124"/>
  <c r="J100"/>
  <c r="P124"/>
  <c r="P123"/>
  <c r="P122"/>
  <c i="1" r="AU97"/>
  <c i="4" r="BK125"/>
  <c r="J125"/>
  <c r="J100"/>
  <c r="R125"/>
  <c r="R124"/>
  <c r="R123"/>
  <c i="5" r="T120"/>
  <c r="T119"/>
  <c r="T118"/>
  <c i="6" r="BK124"/>
  <c r="J124"/>
  <c r="J100"/>
  <c r="T124"/>
  <c r="T123"/>
  <c r="T122"/>
  <c i="7" r="P125"/>
  <c r="P124"/>
  <c r="P123"/>
  <c i="1" r="AU102"/>
  <c i="8" r="BK120"/>
  <c r="J120"/>
  <c r="J98"/>
  <c r="P120"/>
  <c r="P119"/>
  <c r="P118"/>
  <c i="1" r="AU104"/>
  <c i="9" r="T124"/>
  <c r="T123"/>
  <c r="T122"/>
  <c i="10" r="BK121"/>
  <c r="J121"/>
  <c r="J98"/>
  <c r="R121"/>
  <c r="R120"/>
  <c r="R119"/>
  <c i="11" r="T124"/>
  <c r="T123"/>
  <c r="T122"/>
  <c i="12" r="P120"/>
  <c r="P119"/>
  <c r="P118"/>
  <c i="1" r="AU110"/>
  <c i="12" r="T120"/>
  <c r="T119"/>
  <c r="T118"/>
  <c i="13" r="P124"/>
  <c r="P123"/>
  <c r="P122"/>
  <c i="1" r="AU111"/>
  <c i="13" r="T124"/>
  <c r="T123"/>
  <c r="T122"/>
  <c i="14" r="T120"/>
  <c r="T119"/>
  <c r="T118"/>
  <c i="15" r="T124"/>
  <c r="T123"/>
  <c r="T122"/>
  <c i="16" r="P120"/>
  <c r="P119"/>
  <c r="P118"/>
  <c i="1" r="AU116"/>
  <c i="17" r="R124"/>
  <c r="R123"/>
  <c r="R122"/>
  <c i="2" r="BK121"/>
  <c r="R121"/>
  <c r="R120"/>
  <c r="R119"/>
  <c i="3" r="T124"/>
  <c r="T123"/>
  <c r="T122"/>
  <c i="4" r="T125"/>
  <c r="T124"/>
  <c r="T123"/>
  <c i="5" r="BK120"/>
  <c r="J120"/>
  <c r="J98"/>
  <c r="P120"/>
  <c r="P119"/>
  <c r="P118"/>
  <c i="1" r="AU100"/>
  <c i="6" r="R124"/>
  <c r="R123"/>
  <c r="R122"/>
  <c i="7" r="BK125"/>
  <c r="J125"/>
  <c r="J100"/>
  <c r="T125"/>
  <c r="T124"/>
  <c r="T123"/>
  <c i="8" r="T120"/>
  <c r="T119"/>
  <c r="T118"/>
  <c i="9" r="BK124"/>
  <c r="J124"/>
  <c r="J100"/>
  <c r="P124"/>
  <c r="P123"/>
  <c r="P122"/>
  <c i="1" r="AU105"/>
  <c i="10" r="T121"/>
  <c r="T120"/>
  <c r="T119"/>
  <c i="11" r="P124"/>
  <c r="P123"/>
  <c r="P122"/>
  <c i="1" r="AU108"/>
  <c i="14" r="BK120"/>
  <c r="J120"/>
  <c r="J98"/>
  <c i="15" r="P124"/>
  <c r="P123"/>
  <c r="P122"/>
  <c i="1" r="AU114"/>
  <c i="16" r="BK120"/>
  <c r="J120"/>
  <c r="J98"/>
  <c i="17" r="BK124"/>
  <c r="BK123"/>
  <c r="BK122"/>
  <c r="J122"/>
  <c i="18" r="R118"/>
  <c r="R117"/>
  <c i="14" r="P120"/>
  <c r="P119"/>
  <c r="P118"/>
  <c i="1" r="AU113"/>
  <c i="15" r="R124"/>
  <c r="R123"/>
  <c r="R122"/>
  <c i="16" r="R120"/>
  <c r="R119"/>
  <c r="R118"/>
  <c i="17" r="P124"/>
  <c r="P123"/>
  <c r="P122"/>
  <c i="1" r="AU117"/>
  <c i="18" r="BK118"/>
  <c r="J118"/>
  <c r="J97"/>
  <c r="P118"/>
  <c r="P117"/>
  <c i="1" r="AU118"/>
  <c i="18" r="T118"/>
  <c r="T117"/>
  <c i="2" r="F116"/>
  <c r="BE138"/>
  <c i="3" r="BE128"/>
  <c r="BE139"/>
  <c i="4" r="J117"/>
  <c r="BE142"/>
  <c i="5" r="BE121"/>
  <c r="BE133"/>
  <c i="6" r="E110"/>
  <c i="7" r="BE129"/>
  <c r="BE131"/>
  <c r="BE138"/>
  <c i="8" r="BE121"/>
  <c i="9" r="E85"/>
  <c r="J91"/>
  <c r="BE163"/>
  <c i="10" r="E85"/>
  <c r="J89"/>
  <c r="BE122"/>
  <c r="BE151"/>
  <c r="BE155"/>
  <c r="BK165"/>
  <c r="J165"/>
  <c r="J99"/>
  <c i="11" r="E110"/>
  <c r="BE133"/>
  <c r="BE151"/>
  <c i="12" r="J89"/>
  <c r="F92"/>
  <c r="BE138"/>
  <c r="BE157"/>
  <c i="13" r="E85"/>
  <c r="J91"/>
  <c r="F119"/>
  <c r="BE125"/>
  <c r="BE127"/>
  <c r="BE132"/>
  <c r="BE158"/>
  <c r="BE168"/>
  <c r="BE171"/>
  <c r="BE179"/>
  <c r="BE187"/>
  <c r="BE189"/>
  <c i="14" r="E85"/>
  <c r="J89"/>
  <c r="F92"/>
  <c r="BE121"/>
  <c r="BE136"/>
  <c r="BE142"/>
  <c r="BE149"/>
  <c r="BE153"/>
  <c r="BE157"/>
  <c i="16" r="F92"/>
  <c r="BE132"/>
  <c r="BE137"/>
  <c i="17" r="E85"/>
  <c r="F94"/>
  <c r="BE128"/>
  <c r="BE133"/>
  <c r="BE144"/>
  <c r="BE170"/>
  <c i="18" r="J111"/>
  <c r="F114"/>
  <c r="BE164"/>
  <c i="2" r="J89"/>
  <c r="E109"/>
  <c r="BE133"/>
  <c r="BE142"/>
  <c r="BE146"/>
  <c r="BE151"/>
  <c r="BK150"/>
  <c r="J150"/>
  <c r="J99"/>
  <c i="3" r="J91"/>
  <c r="F119"/>
  <c r="BE148"/>
  <c i="4" r="E111"/>
  <c r="F120"/>
  <c r="BE135"/>
  <c r="BK141"/>
  <c r="J141"/>
  <c r="J101"/>
  <c i="5" r="E85"/>
  <c r="J89"/>
  <c r="F92"/>
  <c r="BE139"/>
  <c r="BE149"/>
  <c i="6" r="F94"/>
  <c r="J116"/>
  <c r="BE125"/>
  <c r="BE147"/>
  <c r="BE155"/>
  <c i="7" r="J91"/>
  <c r="F94"/>
  <c r="BE126"/>
  <c r="BE135"/>
  <c r="BK137"/>
  <c r="J137"/>
  <c r="J101"/>
  <c i="8" r="E85"/>
  <c r="J89"/>
  <c r="BE136"/>
  <c r="BE142"/>
  <c i="9" r="F94"/>
  <c r="BE125"/>
  <c r="BE133"/>
  <c r="BE161"/>
  <c i="10" r="F116"/>
  <c r="BE134"/>
  <c r="BE139"/>
  <c i="11" r="BE128"/>
  <c r="BE149"/>
  <c r="BE153"/>
  <c i="12" r="E85"/>
  <c r="BE121"/>
  <c r="BE133"/>
  <c r="BE144"/>
  <c r="BE152"/>
  <c r="BE161"/>
  <c i="13" r="BE145"/>
  <c r="BE174"/>
  <c r="BE177"/>
  <c r="BE183"/>
  <c r="BE185"/>
  <c r="BE194"/>
  <c i="14" r="BE131"/>
  <c i="15" r="E85"/>
  <c r="J91"/>
  <c r="BE125"/>
  <c r="BE149"/>
  <c r="BE164"/>
  <c r="BE168"/>
  <c r="BE172"/>
  <c r="BE180"/>
  <c i="16" r="BE143"/>
  <c r="BE157"/>
  <c i="17" r="BE125"/>
  <c r="BE166"/>
  <c r="BE177"/>
  <c i="18" r="E85"/>
  <c r="BE119"/>
  <c r="BE135"/>
  <c r="BE146"/>
  <c r="BE156"/>
  <c r="BE174"/>
  <c r="BE186"/>
  <c i="2" r="BE122"/>
  <c i="3" r="E85"/>
  <c r="BE125"/>
  <c r="BE133"/>
  <c r="BE144"/>
  <c r="BE146"/>
  <c r="BE152"/>
  <c i="4" r="BE126"/>
  <c r="BE129"/>
  <c r="BE133"/>
  <c r="BE137"/>
  <c r="BE139"/>
  <c i="5" r="BE145"/>
  <c i="6" r="BE128"/>
  <c r="BE133"/>
  <c r="BE140"/>
  <c r="BE149"/>
  <c r="BE151"/>
  <c i="7" r="E85"/>
  <c r="BE133"/>
  <c i="8" r="F92"/>
  <c r="BE131"/>
  <c i="9" r="BE128"/>
  <c r="BE142"/>
  <c r="BE152"/>
  <c r="BE154"/>
  <c r="BE157"/>
  <c r="BE165"/>
  <c r="BE170"/>
  <c i="10" r="BE145"/>
  <c r="BE159"/>
  <c r="BE166"/>
  <c i="11" r="J91"/>
  <c r="F94"/>
  <c r="BE125"/>
  <c r="BE140"/>
  <c r="BE157"/>
  <c i="15" r="BE141"/>
  <c r="BE174"/>
  <c i="16" r="E85"/>
  <c r="BE148"/>
  <c r="BE153"/>
  <c r="BE163"/>
  <c i="17" r="J91"/>
  <c r="BE156"/>
  <c r="BE172"/>
  <c i="18" r="BE131"/>
  <c r="BE140"/>
  <c r="BE143"/>
  <c r="BE145"/>
  <c r="BE182"/>
  <c r="BE184"/>
  <c r="BE196"/>
  <c r="BE205"/>
  <c r="BE228"/>
  <c r="BE241"/>
  <c i="15" r="F94"/>
  <c r="BE128"/>
  <c r="BE133"/>
  <c r="BE155"/>
  <c r="BE161"/>
  <c r="BE170"/>
  <c i="16" r="J89"/>
  <c r="BE121"/>
  <c i="17" r="BE168"/>
  <c i="18" r="BE141"/>
  <c r="BE144"/>
  <c r="BE214"/>
  <c r="BE224"/>
  <c i="2" r="F34"/>
  <c i="1" r="BA96"/>
  <c i="7" r="F37"/>
  <c i="1" r="BB102"/>
  <c i="10" r="F36"/>
  <c i="1" r="BC107"/>
  <c i="11" r="J36"/>
  <c i="1" r="AW108"/>
  <c i="12" r="F34"/>
  <c i="1" r="BA110"/>
  <c i="15" r="F37"/>
  <c i="1" r="BB114"/>
  <c i="17" r="F39"/>
  <c i="1" r="BD117"/>
  <c i="5" r="F37"/>
  <c i="1" r="BD100"/>
  <c i="9" r="F36"/>
  <c i="1" r="BA105"/>
  <c i="12" r="J34"/>
  <c i="1" r="AW110"/>
  <c i="3" r="F39"/>
  <c i="1" r="BD97"/>
  <c i="4" r="F38"/>
  <c i="1" r="BC98"/>
  <c i="5" r="F36"/>
  <c i="1" r="BC100"/>
  <c i="6" r="F39"/>
  <c i="1" r="BD101"/>
  <c i="10" r="J34"/>
  <c i="1" r="AW107"/>
  <c i="16" r="F37"/>
  <c i="1" r="BD116"/>
  <c i="17" r="J32"/>
  <c i="1" r="AG117"/>
  <c i="18" r="F37"/>
  <c i="1" r="BD118"/>
  <c i="10" r="F34"/>
  <c i="1" r="BA107"/>
  <c i="11" r="F39"/>
  <c i="1" r="BD108"/>
  <c i="12" r="F37"/>
  <c i="1" r="BD110"/>
  <c i="13" r="F37"/>
  <c i="1" r="BB111"/>
  <c i="14" r="J34"/>
  <c i="1" r="AW113"/>
  <c i="2" r="J34"/>
  <c i="1" r="AW96"/>
  <c i="2" r="F37"/>
  <c i="1" r="BD96"/>
  <c i="3" r="F38"/>
  <c i="1" r="BC97"/>
  <c i="4" r="F39"/>
  <c i="1" r="BD98"/>
  <c i="6" r="F38"/>
  <c i="1" r="BC101"/>
  <c i="7" r="F38"/>
  <c i="1" r="BC102"/>
  <c i="11" r="F36"/>
  <c i="1" r="BA108"/>
  <c i="11" r="F38"/>
  <c i="1" r="BC108"/>
  <c i="14" r="F35"/>
  <c i="1" r="BB113"/>
  <c i="15" r="F38"/>
  <c i="1" r="BC114"/>
  <c i="17" r="F36"/>
  <c i="1" r="BA117"/>
  <c i="2" r="F36"/>
  <c i="1" r="BC96"/>
  <c i="3" r="J36"/>
  <c i="1" r="AW97"/>
  <c i="7" r="J36"/>
  <c i="1" r="AW102"/>
  <c i="9" r="F38"/>
  <c i="1" r="BC105"/>
  <c i="10" r="F37"/>
  <c i="1" r="BD107"/>
  <c i="14" r="F36"/>
  <c i="1" r="BC113"/>
  <c i="15" r="J36"/>
  <c i="1" r="AW114"/>
  <c i="17" r="F38"/>
  <c i="1" r="BC117"/>
  <c i="14" r="F34"/>
  <c i="1" r="BA113"/>
  <c i="16" r="F36"/>
  <c i="1" r="BC116"/>
  <c i="18" r="F34"/>
  <c i="1" r="BA118"/>
  <c i="3" r="F37"/>
  <c i="1" r="BB97"/>
  <c i="5" r="F35"/>
  <c i="1" r="BB100"/>
  <c i="9" r="F39"/>
  <c i="1" r="BD105"/>
  <c i="13" r="F39"/>
  <c i="1" r="BD111"/>
  <c i="16" r="F35"/>
  <c i="1" r="BB116"/>
  <c i="18" r="F36"/>
  <c i="1" r="BC118"/>
  <c i="4" r="J36"/>
  <c i="1" r="AW98"/>
  <c i="5" r="J34"/>
  <c i="1" r="AW100"/>
  <c i="6" r="F36"/>
  <c i="1" r="BA101"/>
  <c i="7" r="F36"/>
  <c i="1" r="BA102"/>
  <c i="8" r="F37"/>
  <c i="1" r="BD104"/>
  <c i="9" r="F37"/>
  <c i="1" r="BB105"/>
  <c i="12" r="F36"/>
  <c i="1" r="BC110"/>
  <c i="16" r="J34"/>
  <c i="1" r="AW116"/>
  <c i="17" r="J36"/>
  <c i="1" r="AW117"/>
  <c i="2" r="F35"/>
  <c i="1" r="BB96"/>
  <c i="4" r="F36"/>
  <c i="1" r="BA98"/>
  <c i="5" r="F34"/>
  <c i="1" r="BA100"/>
  <c i="7" r="F39"/>
  <c i="1" r="BD102"/>
  <c i="9" r="J36"/>
  <c i="1" r="AW105"/>
  <c i="11" r="F37"/>
  <c i="1" r="BB108"/>
  <c i="15" r="F36"/>
  <c i="1" r="BA114"/>
  <c i="4" r="F37"/>
  <c i="1" r="BB98"/>
  <c i="6" r="F37"/>
  <c i="1" r="BB101"/>
  <c i="8" r="F35"/>
  <c i="1" r="BB104"/>
  <c i="12" r="F35"/>
  <c i="1" r="BB110"/>
  <c i="13" r="F36"/>
  <c i="1" r="BA111"/>
  <c i="3" r="F36"/>
  <c i="1" r="BA97"/>
  <c i="8" r="J34"/>
  <c i="1" r="AW104"/>
  <c i="10" r="F35"/>
  <c i="1" r="BB107"/>
  <c i="13" r="J36"/>
  <c i="1" r="AW111"/>
  <c i="13" r="F38"/>
  <c i="1" r="BC111"/>
  <c i="18" r="F35"/>
  <c i="1" r="BB118"/>
  <c i="6" r="J36"/>
  <c i="1" r="AW101"/>
  <c i="8" r="F34"/>
  <c i="1" r="BA104"/>
  <c i="8" r="F36"/>
  <c i="1" r="BC104"/>
  <c i="14" r="F37"/>
  <c i="1" r="BD113"/>
  <c i="15" r="F39"/>
  <c i="1" r="BD114"/>
  <c i="16" r="F34"/>
  <c i="1" r="BA116"/>
  <c i="17" r="F37"/>
  <c i="1" r="BB117"/>
  <c i="18" r="J34"/>
  <c i="1" r="AW118"/>
  <c r="AS94"/>
  <c i="2" l="1" r="BK120"/>
  <c r="J120"/>
  <c r="J97"/>
  <c r="J121"/>
  <c r="J98"/>
  <c i="4" r="BK124"/>
  <c r="J124"/>
  <c r="J99"/>
  <c i="5" r="BK119"/>
  <c r="J119"/>
  <c r="J97"/>
  <c i="6" r="BK123"/>
  <c r="J123"/>
  <c r="J99"/>
  <c i="7" r="BK124"/>
  <c r="BK123"/>
  <c r="J123"/>
  <c i="8" r="BK119"/>
  <c r="J119"/>
  <c r="J97"/>
  <c i="11" r="BK123"/>
  <c r="J123"/>
  <c r="J99"/>
  <c i="12" r="J120"/>
  <c r="J98"/>
  <c i="13" r="J124"/>
  <c r="J100"/>
  <c i="15" r="J124"/>
  <c r="J100"/>
  <c i="16" r="BK119"/>
  <c r="J119"/>
  <c r="J97"/>
  <c i="17" r="J98"/>
  <c i="9" r="BK123"/>
  <c r="J123"/>
  <c r="J99"/>
  <c i="12" r="BK118"/>
  <c r="J118"/>
  <c i="13" r="BK122"/>
  <c r="J122"/>
  <c r="J98"/>
  <c i="14" r="BK119"/>
  <c r="J119"/>
  <c r="J97"/>
  <c i="17" r="J123"/>
  <c r="J99"/>
  <c i="3" r="BK123"/>
  <c r="J123"/>
  <c r="J99"/>
  <c i="10" r="BK120"/>
  <c r="J120"/>
  <c r="J97"/>
  <c i="15" r="BK122"/>
  <c r="J122"/>
  <c i="17" r="J124"/>
  <c r="J100"/>
  <c i="18" r="BK117"/>
  <c r="J117"/>
  <c i="7" r="J32"/>
  <c i="1" r="AG102"/>
  <c i="12" r="J30"/>
  <c i="1" r="AG110"/>
  <c r="BA95"/>
  <c r="AW95"/>
  <c r="BB103"/>
  <c r="AX103"/>
  <c i="4" r="J35"/>
  <c i="1" r="AV98"/>
  <c r="AT98"/>
  <c i="8" r="J33"/>
  <c i="1" r="AV104"/>
  <c r="AT104"/>
  <c i="15" r="J35"/>
  <c i="1" r="AV114"/>
  <c r="AT114"/>
  <c r="AU99"/>
  <c r="BC103"/>
  <c r="AY103"/>
  <c r="AU112"/>
  <c r="BD115"/>
  <c i="6" r="F35"/>
  <c i="1" r="AZ101"/>
  <c i="12" r="J33"/>
  <c i="1" r="AV110"/>
  <c r="AT110"/>
  <c i="14" r="F33"/>
  <c i="1" r="AZ113"/>
  <c r="AU106"/>
  <c i="2" r="J33"/>
  <c i="1" r="AV96"/>
  <c r="AT96"/>
  <c i="5" r="F33"/>
  <c i="1" r="AZ100"/>
  <c i="10" r="F33"/>
  <c i="1" r="AZ107"/>
  <c i="18" r="F33"/>
  <c i="1" r="AZ118"/>
  <c i="15" r="J32"/>
  <c i="1" r="AG114"/>
  <c r="AN114"/>
  <c r="BB99"/>
  <c r="AX99"/>
  <c r="BA109"/>
  <c r="AW109"/>
  <c r="BC115"/>
  <c r="AY115"/>
  <c i="6" r="J35"/>
  <c i="1" r="AV101"/>
  <c r="AT101"/>
  <c i="12" r="F33"/>
  <c i="1" r="AZ110"/>
  <c i="17" r="F35"/>
  <c i="1" r="AZ117"/>
  <c r="BA106"/>
  <c r="AW106"/>
  <c r="BB112"/>
  <c r="AX112"/>
  <c i="2" r="F33"/>
  <c i="1" r="AZ96"/>
  <c i="13" r="J35"/>
  <c i="1" r="AV111"/>
  <c r="AT111"/>
  <c r="BD95"/>
  <c r="BD103"/>
  <c r="BC109"/>
  <c r="AY109"/>
  <c r="BB115"/>
  <c r="AX115"/>
  <c i="8" r="F33"/>
  <c i="1" r="AZ104"/>
  <c i="11" r="J35"/>
  <c i="1" r="AV108"/>
  <c r="AT108"/>
  <c i="15" r="F35"/>
  <c i="1" r="AZ114"/>
  <c r="AU103"/>
  <c r="BD109"/>
  <c r="AU115"/>
  <c i="5" r="J33"/>
  <c i="1" r="AV100"/>
  <c r="AT100"/>
  <c i="13" r="F35"/>
  <c i="1" r="AZ111"/>
  <c r="BC95"/>
  <c r="AY95"/>
  <c r="BA99"/>
  <c r="AW99"/>
  <c r="BA103"/>
  <c r="AW103"/>
  <c r="BB109"/>
  <c r="AX109"/>
  <c r="BD112"/>
  <c i="7" r="F35"/>
  <c i="1" r="AZ102"/>
  <c i="11" r="F35"/>
  <c i="1" r="AZ108"/>
  <c r="AU95"/>
  <c r="BB106"/>
  <c r="AX106"/>
  <c r="BA112"/>
  <c r="AW112"/>
  <c i="3" r="F35"/>
  <c i="1" r="AZ97"/>
  <c i="7" r="J35"/>
  <c i="1" r="AV102"/>
  <c r="AT102"/>
  <c i="16" r="J33"/>
  <c i="1" r="AV116"/>
  <c r="AT116"/>
  <c i="18" r="J33"/>
  <c i="1" r="AV118"/>
  <c r="AT118"/>
  <c i="18" r="J30"/>
  <c i="1" r="AG118"/>
  <c r="AN118"/>
  <c r="BC106"/>
  <c r="AY106"/>
  <c i="3" r="J35"/>
  <c i="1" r="AV97"/>
  <c r="AT97"/>
  <c i="9" r="J35"/>
  <c i="1" r="AV105"/>
  <c r="AT105"/>
  <c i="16" r="F33"/>
  <c i="1" r="AZ116"/>
  <c r="BD99"/>
  <c r="BD106"/>
  <c r="BA115"/>
  <c r="AW115"/>
  <c i="4" r="F35"/>
  <c i="1" r="AZ98"/>
  <c i="10" r="J33"/>
  <c i="1" r="AV107"/>
  <c r="AT107"/>
  <c r="BB95"/>
  <c r="BB94"/>
  <c r="W31"/>
  <c r="BC99"/>
  <c r="AY99"/>
  <c r="AU109"/>
  <c r="BC112"/>
  <c r="AY112"/>
  <c i="9" r="F35"/>
  <c i="1" r="AZ105"/>
  <c i="14" r="J33"/>
  <c i="1" r="AV113"/>
  <c r="AT113"/>
  <c i="17" r="J35"/>
  <c i="1" r="AV117"/>
  <c r="AT117"/>
  <c i="12" l="1" r="J39"/>
  <c i="7" r="J41"/>
  <c i="15" r="J41"/>
  <c i="18" r="J39"/>
  <c i="3" r="BK122"/>
  <c r="J122"/>
  <c r="J98"/>
  <c i="8" r="BK118"/>
  <c r="J118"/>
  <c i="11" r="BK122"/>
  <c r="J122"/>
  <c r="J98"/>
  <c i="12" r="J96"/>
  <c i="5" r="BK118"/>
  <c r="J118"/>
  <c i="7" r="J98"/>
  <c r="J124"/>
  <c r="J99"/>
  <c i="9" r="BK122"/>
  <c r="J122"/>
  <c r="J98"/>
  <c i="15" r="J98"/>
  <c i="16" r="BK118"/>
  <c r="J118"/>
  <c r="J96"/>
  <c i="18" r="J96"/>
  <c i="2" r="BK119"/>
  <c r="J119"/>
  <c r="J96"/>
  <c i="4" r="BK123"/>
  <c r="J123"/>
  <c i="6" r="BK122"/>
  <c r="J122"/>
  <c i="10" r="BK119"/>
  <c r="J119"/>
  <c i="14" r="BK118"/>
  <c r="J118"/>
  <c i="17" r="J41"/>
  <c i="1" r="AN117"/>
  <c r="AN102"/>
  <c r="AN110"/>
  <c r="BD94"/>
  <c r="W33"/>
  <c r="AU94"/>
  <c r="AZ106"/>
  <c r="AV106"/>
  <c r="AT106"/>
  <c r="AZ112"/>
  <c r="AV112"/>
  <c r="AT112"/>
  <c r="AZ95"/>
  <c r="AZ103"/>
  <c r="AV103"/>
  <c r="AT103"/>
  <c r="AZ115"/>
  <c r="AV115"/>
  <c r="AT115"/>
  <c i="8" r="J30"/>
  <c i="1" r="AG104"/>
  <c r="AN104"/>
  <c r="BA94"/>
  <c r="W30"/>
  <c i="14" r="J30"/>
  <c i="1" r="AG113"/>
  <c r="AN113"/>
  <c r="AZ99"/>
  <c r="AV99"/>
  <c r="AT99"/>
  <c r="AZ109"/>
  <c r="AV109"/>
  <c r="AT109"/>
  <c r="AX94"/>
  <c r="BC94"/>
  <c r="W32"/>
  <c i="6" r="J32"/>
  <c i="1" r="AG101"/>
  <c r="AN101"/>
  <c r="AX95"/>
  <c i="13" r="J32"/>
  <c i="1" r="AG111"/>
  <c r="AN111"/>
  <c i="5" r="J30"/>
  <c i="1" r="AG100"/>
  <c r="AN100"/>
  <c i="4" r="J32"/>
  <c i="1" r="AG98"/>
  <c r="AN98"/>
  <c i="10" r="J30"/>
  <c i="1" r="AG107"/>
  <c r="AN107"/>
  <c i="5" l="1" r="J39"/>
  <c i="6" r="J41"/>
  <c r="J98"/>
  <c i="8" r="J39"/>
  <c r="J96"/>
  <c i="10" r="J96"/>
  <c i="4" r="J41"/>
  <c r="J98"/>
  <c i="5" r="J96"/>
  <c i="13" r="J41"/>
  <c i="14" r="J39"/>
  <c i="10" r="J39"/>
  <c i="14" r="J96"/>
  <c i="1" r="AZ94"/>
  <c r="AV94"/>
  <c r="AK29"/>
  <c r="AY94"/>
  <c i="11" r="J32"/>
  <c i="1" r="AG108"/>
  <c r="AN108"/>
  <c i="3" r="J32"/>
  <c i="1" r="AG97"/>
  <c r="AN97"/>
  <c r="AG99"/>
  <c r="AN99"/>
  <c r="AV95"/>
  <c r="AT95"/>
  <c r="AG112"/>
  <c r="AN112"/>
  <c r="AG109"/>
  <c r="AN109"/>
  <c i="9" r="J32"/>
  <c i="1" r="AG105"/>
  <c r="AN105"/>
  <c i="16" r="J30"/>
  <c i="1" r="AG116"/>
  <c r="AN116"/>
  <c i="2" r="J30"/>
  <c i="1" r="AG96"/>
  <c r="AN96"/>
  <c r="AW94"/>
  <c r="AK30"/>
  <c i="3" l="1" r="J41"/>
  <c i="16" r="J39"/>
  <c i="2" r="J39"/>
  <c i="9" r="J41"/>
  <c i="11" r="J41"/>
  <c i="1" r="AT94"/>
  <c r="AG95"/>
  <c r="AG115"/>
  <c r="AN115"/>
  <c r="AG103"/>
  <c r="AN103"/>
  <c r="W29"/>
  <c r="AG106"/>
  <c r="AN106"/>
  <c l="1" r="AN9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<sst xmlns="http://schemas.openxmlformats.org/spreadsheetml/2006/main">
  <si>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</si>
  <si>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</si>
  <si>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</si>
  <si>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</si>
  <si>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</si>
  <si>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{395f79f7-fafd-4190-a795-f72108744e81}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</si>
  <si>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</si>
  <si>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</si>
  <si>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</si>
  <si>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</si>
  <si>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</si>
  <si>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</si>
  <si>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</si>
  <si>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</si>
  <si>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M17/079-20F4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</si>
  <si>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</si>
  <si>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</si>
  <si>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Alba, Třebechovice - Častolovice, těžení nánosů ř. km 0,000 - 17,200</t>
  </si>
  <si>
    <t>KSO:</t>
  </si>
  <si>
    <t>833 21 29</t>
  </si>
  <si>
    <t>CC-CZ:</t>
  </si>
  <si>
    <t>2420</t>
  </si>
  <si>
    <t>Místo:</t>
  </si>
  <si>
    <t>Třebechovice,Týniště,Lípa,Čestice,Častolovice</t>
  </si>
  <si>
    <t>Datum:</t>
  </si>
  <si>
    <t>22. 4. 2021</t>
  </si>
  <si>
    <t>Zadavatel:</t>
  </si>
  <si>
    <t>IČ:</t>
  </si>
  <si>
    <t>Povodí Labe, státní podnik, Víta Nejedlého 951 HK3</t>
  </si>
  <si>
    <t>DIČ:</t>
  </si>
  <si>
    <t>Uchazeč:</t>
  </si>
  <si>
    <t>Vyplň údaj</t>
  </si>
  <si>
    <t>Projektant:</t>
  </si>
  <si>
    <t>Multiaqua s.r.o.,Veverkova 1343, Hradec Králové 2</t>
  </si>
  <si>
    <t>True</t>
  </si>
  <si>
    <t>Zpracovatel:</t>
  </si>
  <si>
    <t>Ing. Pavel Romášek</t>
  </si>
  <si>
    <t>Poznámka:</t>
  </si>
  <si>
    <t xml:space="preserve">Přeceněno  na podkladě vyjádření majitelů a uživatelů dotčených pozemků uložených v příloze  Doklady projeklové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</si>
  <si>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</si>
  <si>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</si>
  <si>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</si>
  <si>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</si>
  <si>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</si>
  <si>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</si>
  <si>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</si>
  <si>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</si>
  <si>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</si>
  <si>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</si>
  <si>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</si>
  <si>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</si>
  <si>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</si>
  <si>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</si>
  <si>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</si>
  <si>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</si>
  <si>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</si>
  <si>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</si>
  <si>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</si>
  <si>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</si>
  <si>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</si>
  <si>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</si>
  <si>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</si>
  <si>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</si>
  <si>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</si>
  <si>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</si>
  <si>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</si>
  <si>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</si>
  <si>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</si>
  <si>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</si>
  <si>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</si>
  <si>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</si>
  <si>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</si>
  <si>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</si>
  <si>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</si>
  <si>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</si>
  <si>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</si>
  <si>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</si>
  <si>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</si>
  <si>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</si>
  <si>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</si>
  <si>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</si>
  <si>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</si>
  <si>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</si>
  <si>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</si>
  <si>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SO 1 Třebechovice pod Orebem ř. km 0,000 - 1,224</t>
  </si>
  <si>
    <t>STA</t>
  </si>
  <si>
    <t>{d1a5eaaa-64aa-4d9d-aee4-e120bdf7c661}</t>
  </si>
  <si>
    <t>2</t>
  </si>
  <si>
    <t>/</t>
  </si>
  <si>
    <t>Soupis</t>
  </si>
  <si>
    <t>###NOINSERT###</t>
  </si>
  <si>
    <t>1.1</t>
  </si>
  <si>
    <t xml:space="preserve">SO 1.1  Kácení dřevin</t>
  </si>
  <si>
    <t>{3ee84085-af77-4dd0-9bdf-c64490571a8c}</t>
  </si>
  <si>
    <t>1.2</t>
  </si>
  <si>
    <t>SO 1.2 Náhradní výsadba</t>
  </si>
  <si>
    <t>{1cc0eba2-7cfd-47df-bc22-66b771b40e48}</t>
  </si>
  <si>
    <t>SO 2 Obora ř. km 1,224 - 3,491</t>
  </si>
  <si>
    <t>{b6721bf4-24f3-4788-b79a-1d41062a13ac}</t>
  </si>
  <si>
    <t>2.1</t>
  </si>
  <si>
    <t xml:space="preserve">SO 2.1  Kácení dřevin</t>
  </si>
  <si>
    <t>{550e7554-ce5e-4861-9c0b-c4472cef97b5}</t>
  </si>
  <si>
    <t>2.2</t>
  </si>
  <si>
    <t>SO 2.2 Náhradní výsadba</t>
  </si>
  <si>
    <t>{83d26dee-e439-4889-a31d-88f15f773121}</t>
  </si>
  <si>
    <t>3</t>
  </si>
  <si>
    <t>SO 3 PR U Houkvice a PP Týnišťské Poorličí ř.km 3,491 - 6,991</t>
  </si>
  <si>
    <t>{f9737715-7592-4f63-98c2-fe5feb6a605c}</t>
  </si>
  <si>
    <t>3.1</t>
  </si>
  <si>
    <t xml:space="preserve">SO 3.1  Kácení dřevin</t>
  </si>
  <si>
    <t>{b911f142-6df8-4fe9-b29c-af934b07fbe5}</t>
  </si>
  <si>
    <t>4</t>
  </si>
  <si>
    <t xml:space="preserve">SO 4  Týniště nad Orlicí 1 ř.km 6,991 - 8,682</t>
  </si>
  <si>
    <t>{de599b00-7304-4d2c-b932-129b219deed7}</t>
  </si>
  <si>
    <t>4.1</t>
  </si>
  <si>
    <t xml:space="preserve">SO 4.1  Kácení dřevin</t>
  </si>
  <si>
    <t>{3018fb02-0ac7-4de3-bcf8-6d02d2e0acce}</t>
  </si>
  <si>
    <t>5</t>
  </si>
  <si>
    <t xml:space="preserve">SO 5   Týniště nad Orlicí 2 ř. km  8,682 - 12,233</t>
  </si>
  <si>
    <t>{de02e3df-96cd-4acb-8c74-7cd4701ca265}</t>
  </si>
  <si>
    <t>1.5</t>
  </si>
  <si>
    <t xml:space="preserve">SO 5.1  Kácení dřevin</t>
  </si>
  <si>
    <t>{4fc2bc9a-cfb7-41d8-bf3f-3c5b1c4a9aaa}</t>
  </si>
  <si>
    <t>6</t>
  </si>
  <si>
    <t xml:space="preserve">SO 6  Čestice ř. km  12,233 - 14,708</t>
  </si>
  <si>
    <t>{7869a601-2332-4d38-93b9-246d4e6fc15e}</t>
  </si>
  <si>
    <t>6.1</t>
  </si>
  <si>
    <t xml:space="preserve">SO 6.1  Kácení dřevin</t>
  </si>
  <si>
    <t>{a0c16f06-9373-4fba-83e1-7929cd61dae5}</t>
  </si>
  <si>
    <t>7</t>
  </si>
  <si>
    <t xml:space="preserve">SO 7  Častolovice  ř. km  14,708 - 17,422</t>
  </si>
  <si>
    <t>{f31e1391-86ae-4233-82cf-c9e122eed9ee}</t>
  </si>
  <si>
    <t>7.1</t>
  </si>
  <si>
    <t xml:space="preserve">SO 7.1  Kácení dřevin</t>
  </si>
  <si>
    <t>{6b417c5e-58e7-4ae7-a2a8-08db4056a7be}</t>
  </si>
  <si>
    <t>8</t>
  </si>
  <si>
    <t>VON Vedlejší a ostatní náklady</t>
  </si>
  <si>
    <t>{2fae1bf5-691c-45a0-97c2-fd844cc88df1}</t>
  </si>
  <si>
    <t>KRYCÍ LIST SOUPISU PRACÍ</t>
  </si>
  <si>
    <t>Objekt:</t>
  </si>
  <si>
    <t>1 - SO 1 Třebechovice pod Orebem ř. km 0,000 - 1,224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</si>
  <si>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</si>
  <si>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</si>
  <si>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</si>
  <si>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</si>
  <si>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</si>
  <si>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</si>
  <si>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</si>
  <si>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</si>
  <si>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</si>
  <si>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</si>
  <si>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</si>
  <si>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</si>
  <si>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</si>
  <si>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</si>
  <si>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</si>
  <si>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</si>
  <si>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</si>
  <si>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</si>
  <si>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</si>
  <si>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</si>
  <si>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</si>
  <si>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</si>
  <si>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</si>
  <si>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</si>
  <si>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</si>
  <si>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</si>
  <si>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AGR 01.1.1</t>
  </si>
  <si>
    <t>Čištění koryt vodotečí šíře dna do 5 m, hl.2,5 m</t>
  </si>
  <si>
    <t>m3</t>
  </si>
  <si>
    <t>1531497201</t>
  </si>
  <si>
    <t>VV</t>
  </si>
  <si>
    <t>Čištění vodoteče pro dosažení profilu koryta předepsaného PD</t>
  </si>
  <si>
    <t>technologie provádění bude zvolena podle možností zhotovitele</t>
  </si>
  <si>
    <t>dle tabulky z příl. D.1.1, str.4, sedimenty v rostlém stavu 1159,40 m3</t>
  </si>
  <si>
    <t>1159,40-34,8=1124,6 m3 , třída těžitelnosti 1 a 2</t>
  </si>
  <si>
    <t>z toho sedimenty s dřevní hmotou v úseku se souvislým BP 34,8 m3</t>
  </si>
  <si>
    <t>sedimenty celkem 1159,40 m3</t>
  </si>
  <si>
    <t>položka zahrnuje i příplatek za ztížené vykopávky v blízkosti propustků a inž. sítí</t>
  </si>
  <si>
    <t>6,0m+60,5m, propustky, přil. D.1.1, tabulka B.3 a 6x křížení s podzemním vedením</t>
  </si>
  <si>
    <t>položka zahrnuje také primární přesun v nepřístupném terénu (527,7 m3)</t>
  </si>
  <si>
    <t>1159,40</t>
  </si>
  <si>
    <t>AGR 01.1.2</t>
  </si>
  <si>
    <t>Likvidace přebytečného sedimentu podle platné legislativy, položka obsahuje naložení, přemístění, uložení a poplatek za uložení</t>
  </si>
  <si>
    <t>-346582400</t>
  </si>
  <si>
    <t>527,71 m3, sediment z intravilánu města, 5,79 m3 nezatříditelný odpad</t>
  </si>
  <si>
    <t>položka zahrnuje naložení, přemístění na skládku a poplatek za uložení sedimentu</t>
  </si>
  <si>
    <t>527,71+5,79</t>
  </si>
  <si>
    <t>AGR 01.1.3</t>
  </si>
  <si>
    <t xml:space="preserve">Uložení materiálu do  násypů</t>
  </si>
  <si>
    <t>-1653454207</t>
  </si>
  <si>
    <t xml:space="preserve">položka zahrnuje přemístění a uložení do násypů </t>
  </si>
  <si>
    <t>625,90 m3 pro sanaci břehů a ohrázkování koryta</t>
  </si>
  <si>
    <t>625,90</t>
  </si>
  <si>
    <t>AGR 01.1.4</t>
  </si>
  <si>
    <t xml:space="preserve">Sanace zatravněných  manipulačních ploch podél toku</t>
  </si>
  <si>
    <t>m2</t>
  </si>
  <si>
    <t>-245872601</t>
  </si>
  <si>
    <t xml:space="preserve">urovnání a osetí  cca 147,0  m2</t>
  </si>
  <si>
    <t>147,0</t>
  </si>
  <si>
    <t>AGR 01.1.5</t>
  </si>
  <si>
    <t>Zřízení a odstranění příčné zemní hrázky těsněné bazénovou fólií pro zajištění povoleného odběru vody</t>
  </si>
  <si>
    <t>kpl</t>
  </si>
  <si>
    <t>1276185315</t>
  </si>
  <si>
    <t>Poznámka k položce:</t>
  </si>
  <si>
    <t>zhotovitel může uvažovat o jiném způsobu přehrazení toku pro zajištění povoleného odběru vody</t>
  </si>
  <si>
    <t>Svislé a kompletní konstrukce</t>
  </si>
  <si>
    <t>AGR 01.3.1</t>
  </si>
  <si>
    <t xml:space="preserve">Demontáž a montáž  oplocení v délce 5.0 m</t>
  </si>
  <si>
    <t>m</t>
  </si>
  <si>
    <t>-971979342</t>
  </si>
  <si>
    <t>5,0</t>
  </si>
  <si>
    <t>Soupis:</t>
  </si>
  <si>
    <t xml:space="preserve">1.1 - SO 1.1  Kácení dřevin</t>
  </si>
  <si>
    <t>111203201</t>
  </si>
  <si>
    <t>Odstranění křovin a stromů s ponecháním kořenů z plochy do 1000 m2</t>
  </si>
  <si>
    <t>CS ÚRS 2020 02</t>
  </si>
  <si>
    <t>130317612</t>
  </si>
  <si>
    <t xml:space="preserve">dle tabulky - výkaz, z přílohy B </t>
  </si>
  <si>
    <t>140</t>
  </si>
  <si>
    <t>111250000R</t>
  </si>
  <si>
    <t>Likvidace dřevní hmoty podle platné legislativy (křoví a větve stromů)</t>
  </si>
  <si>
    <t>-101023982</t>
  </si>
  <si>
    <t>140,0*0,008 "smýcené křoví</t>
  </si>
  <si>
    <t>29*0,02 "větve stromů</t>
  </si>
  <si>
    <t>5*0,03 "větve stromů</t>
  </si>
  <si>
    <t>Součet</t>
  </si>
  <si>
    <t>112101101</t>
  </si>
  <si>
    <t>Odstranění stromů listnatých průměru kmene do 300 mm</t>
  </si>
  <si>
    <t>kus</t>
  </si>
  <si>
    <t>1610442304</t>
  </si>
  <si>
    <t>2+1+1+1+1+1+3+1+2+1+1 "úsek1</t>
  </si>
  <si>
    <t>1+3+1+3 "úsek2</t>
  </si>
  <si>
    <t>1+1+1+3"úsek3</t>
  </si>
  <si>
    <t>112101102</t>
  </si>
  <si>
    <t>Odstranění stromů listnatých průměru kmene do 500 mm</t>
  </si>
  <si>
    <t>-619910461</t>
  </si>
  <si>
    <t>1 "úsek 1</t>
  </si>
  <si>
    <t>4 "vývraty</t>
  </si>
  <si>
    <t>112201201</t>
  </si>
  <si>
    <t>Odřezání pařezů D do 300 mm</t>
  </si>
  <si>
    <t>-1747608600</t>
  </si>
  <si>
    <t>29 "z pol. odstranění stromů listnatých do 300 mm</t>
  </si>
  <si>
    <t>112201202</t>
  </si>
  <si>
    <t>Odřezání pařezů D do 500 mm</t>
  </si>
  <si>
    <t>-545476578</t>
  </si>
  <si>
    <t xml:space="preserve">1  "z pol. odstranění stromů listnatých do 500 mm</t>
  </si>
  <si>
    <t>120000000R</t>
  </si>
  <si>
    <t xml:space="preserve">Krácení kmenů pokácených stromů na odnositelné délky </t>
  </si>
  <si>
    <t>prm</t>
  </si>
  <si>
    <t>-59280536</t>
  </si>
  <si>
    <t>29*0,166</t>
  </si>
  <si>
    <t>5*0,75</t>
  </si>
  <si>
    <t>184818112</t>
  </si>
  <si>
    <t>Vyvětvení a tvarový ořez dřevin v do 5 m s odnesením odpadu do 200 m a spálením</t>
  </si>
  <si>
    <t>-722112027</t>
  </si>
  <si>
    <t>25 "spočítáno</t>
  </si>
  <si>
    <t>1.2 - SO 1.2 Náhradní výsadba</t>
  </si>
  <si>
    <t xml:space="preserve">    998 - Přesun hmot</t>
  </si>
  <si>
    <t>183101114</t>
  </si>
  <si>
    <t>Hloubení jamek bez výměny půdy zeminy tř 1 až 4 objem do 0,125 m3 v rovině a svahu do 1:5</t>
  </si>
  <si>
    <t>1976586358</t>
  </si>
  <si>
    <t>pro odrostky stromků, břízy a jasan</t>
  </si>
  <si>
    <t>2+1</t>
  </si>
  <si>
    <t>184201112</t>
  </si>
  <si>
    <t>Výsadba stromu bez balu do jamky výška kmene do 2,5 m v rovině a svahu do 1:5</t>
  </si>
  <si>
    <t>-1372858902</t>
  </si>
  <si>
    <t>1 "jasan</t>
  </si>
  <si>
    <t>2 " břízy</t>
  </si>
  <si>
    <t>M</t>
  </si>
  <si>
    <t>02650430R</t>
  </si>
  <si>
    <t>Bříza bělokorá /Betula pendula/ 150-200cm PK</t>
  </si>
  <si>
    <t>-848665456</t>
  </si>
  <si>
    <t>P</t>
  </si>
  <si>
    <t>Poznámka k položce:_x000d_
obvod kmínku 8 - 12 cm, se zapěstovanou korunkou</t>
  </si>
  <si>
    <t>02650360R</t>
  </si>
  <si>
    <t>Jasan ztepilý, v. 150- 200 cm PK</t>
  </si>
  <si>
    <t>ks</t>
  </si>
  <si>
    <t>519704059</t>
  </si>
  <si>
    <t>184215113</t>
  </si>
  <si>
    <t>Ukotvení kmene dřevin jedním kůlem D do 0,1 m délky do 3 m</t>
  </si>
  <si>
    <t>-308518069</t>
  </si>
  <si>
    <t>1+2 "pro odrostky stromků</t>
  </si>
  <si>
    <t>60591255</t>
  </si>
  <si>
    <t>kůl vyvazovací dřevěný impregnovaný D 8cm dl 2,5m</t>
  </si>
  <si>
    <t>-60999555</t>
  </si>
  <si>
    <t>998</t>
  </si>
  <si>
    <t>Přesun hmot</t>
  </si>
  <si>
    <t>9</t>
  </si>
  <si>
    <t>998231411</t>
  </si>
  <si>
    <t>Ruční přesun hmot pro sadovnické a krajinářské úpravy do 100 m</t>
  </si>
  <si>
    <t>t</t>
  </si>
  <si>
    <t>2056989714</t>
  </si>
  <si>
    <t>2 - SO 2 Obora ř. km 1,224 - 3,491</t>
  </si>
  <si>
    <t>AGR 02.1.1</t>
  </si>
  <si>
    <t>-1277224695</t>
  </si>
  <si>
    <t>dle tabulky z příl. D.2.1, str.3</t>
  </si>
  <si>
    <t>1140,68 m3sedimenty v rostlém stavu celkem</t>
  </si>
  <si>
    <t>celý úsek v délce 2267 m se souvislým břehovým porostem</t>
  </si>
  <si>
    <t>z toho 114,068 m3 sedimenty s dřevní hmotou</t>
  </si>
  <si>
    <t xml:space="preserve">1140,68-114,068=1026,612  třída těžitelnosti 1 a 2</t>
  </si>
  <si>
    <t xml:space="preserve">položka zahrnuje i příplatek za ztížené vykopávky v blízkosti propustků </t>
  </si>
  <si>
    <t xml:space="preserve">7,49 m, propustky, přil. D.1.1, tabulka B.3 </t>
  </si>
  <si>
    <t xml:space="preserve">položka zahrnuje také primární přesun v nepřístupném terénu </t>
  </si>
  <si>
    <t>1140,68</t>
  </si>
  <si>
    <t>AGR 02.1.2</t>
  </si>
  <si>
    <t>-1816868250</t>
  </si>
  <si>
    <t>staničení 1,259 až 1,495, nelze ukládat podél koryta</t>
  </si>
  <si>
    <t xml:space="preserve">184,67m3, sediment  pro odvoz do zemníku</t>
  </si>
  <si>
    <t>1140,68-956,01</t>
  </si>
  <si>
    <t>AGR 02.1.3</t>
  </si>
  <si>
    <t>782892512</t>
  </si>
  <si>
    <t xml:space="preserve">položka zahrnuje přemístění a uložení do zhut. násypů </t>
  </si>
  <si>
    <t>956,01 m3 pro sanaci břehů a ohrázkování koryta</t>
  </si>
  <si>
    <t>položka obsahuje poplatek za užívání lesních pozemků A. Hardegg</t>
  </si>
  <si>
    <t>956,01</t>
  </si>
  <si>
    <t>AGR 02.1.4</t>
  </si>
  <si>
    <t xml:space="preserve">Sanace   manipulačních ploch podél toku</t>
  </si>
  <si>
    <t>-828718058</t>
  </si>
  <si>
    <t>rozsah a technologie provádění bude zvolena podle možností zhotovitele</t>
  </si>
  <si>
    <t xml:space="preserve">urovnání a osetí  cca 1123,50  m2</t>
  </si>
  <si>
    <t>1123,50</t>
  </si>
  <si>
    <t>AGR 02.1.5</t>
  </si>
  <si>
    <t>-856947558</t>
  </si>
  <si>
    <t xml:space="preserve">2.1 - SO 2.1  Kácení dřevin</t>
  </si>
  <si>
    <t>-219277666</t>
  </si>
  <si>
    <t>105</t>
  </si>
  <si>
    <t>995984741</t>
  </si>
  <si>
    <t>105,0*0,008 "smýcené křoví</t>
  </si>
  <si>
    <t>32*0,02 " větve stromů D do 300 mm</t>
  </si>
  <si>
    <t>7*0,03 "větve stromů D nad 300 mm</t>
  </si>
  <si>
    <t>-1292069955</t>
  </si>
  <si>
    <t>dle tabulky z přílohy B str. 14</t>
  </si>
  <si>
    <t>1+1+1+1+1 "úsek 2</t>
  </si>
  <si>
    <t>1+1+1+1+1+2+1+1 "úsek 3</t>
  </si>
  <si>
    <t>1 "úsek 4</t>
  </si>
  <si>
    <t>1+1+1+1+1+1+1+1+1+1+1+1+1+2+1+1 "úsek 5</t>
  </si>
  <si>
    <t>-863066534</t>
  </si>
  <si>
    <t>1 "úsek 2</t>
  </si>
  <si>
    <t>Mezisoučet</t>
  </si>
  <si>
    <t>5 "vývraty</t>
  </si>
  <si>
    <t>663353838</t>
  </si>
  <si>
    <t>32 "z pol. odstranění stromů listnatých do 300 mm</t>
  </si>
  <si>
    <t>1195233755</t>
  </si>
  <si>
    <t xml:space="preserve">2 "z pol. odstranění stromů  listnatých do 500 mm</t>
  </si>
  <si>
    <t>-318536574</t>
  </si>
  <si>
    <t>32*0,166</t>
  </si>
  <si>
    <t>7*0,75</t>
  </si>
  <si>
    <t>1732363469</t>
  </si>
  <si>
    <t>65 "spočítáno v terénu</t>
  </si>
  <si>
    <t>2.2 - SO 2.2 Náhradní výsadba</t>
  </si>
  <si>
    <t>2129190020</t>
  </si>
  <si>
    <t>pro odrostek břízy</t>
  </si>
  <si>
    <t>856821957</t>
  </si>
  <si>
    <t>1 " bříza</t>
  </si>
  <si>
    <t>-1966953601</t>
  </si>
  <si>
    <t>-1149445634</t>
  </si>
  <si>
    <t>1 "pro odrostek stromku</t>
  </si>
  <si>
    <t>1223101279</t>
  </si>
  <si>
    <t>-1987074932</t>
  </si>
  <si>
    <t>3 - SO 3 PR U Houkvice a PP Týnišťské Poorličí ř.km 3,491 - 6,991</t>
  </si>
  <si>
    <t>AGR 03.1.1</t>
  </si>
  <si>
    <t>-913401105</t>
  </si>
  <si>
    <t>čištění vodoteče pro dosažení profilu koryta předepsaného PD</t>
  </si>
  <si>
    <t>3356,29 m3sedimenty v rostlém stavu celkem</t>
  </si>
  <si>
    <t>z toho 335,6 m3 sedimenty s dřevní hmotou</t>
  </si>
  <si>
    <t xml:space="preserve">3356,29-335,60=3020,66  třída těžitelnosti 1 a 2</t>
  </si>
  <si>
    <t>6,5+6,6= 13,10 m propustky, přil. D.3.1, tabulka B.3, str. 6</t>
  </si>
  <si>
    <t>3356,29</t>
  </si>
  <si>
    <t>AGR 03.1.2</t>
  </si>
  <si>
    <t>Likvidace nezatříditelnéhoodpadu podle platné legislativy, položka obsahuje naložení, přemístění, uložení a poplatek za uložení</t>
  </si>
  <si>
    <t>203610136</t>
  </si>
  <si>
    <t>6,71 m3, nezatříditelný odpad, odvoz na řízenou skládku</t>
  </si>
  <si>
    <t>položka zahrnuje naložení, přemístění na skládku a poplatek za uložení odpadu</t>
  </si>
  <si>
    <t>6,71</t>
  </si>
  <si>
    <t>AGR 03.1.3</t>
  </si>
  <si>
    <t>Uložení materiálu do zhutněných násypů</t>
  </si>
  <si>
    <t>1914012515</t>
  </si>
  <si>
    <t>3349,58 m3 pro sanaci břehů a ohrázkování koryta</t>
  </si>
  <si>
    <t>3356,29-6,71</t>
  </si>
  <si>
    <t>AGR 03.1.5</t>
  </si>
  <si>
    <t>-645748964</t>
  </si>
  <si>
    <t xml:space="preserve">3.1 - SO 3.1  Kácení dřevin</t>
  </si>
  <si>
    <t>-344607946</t>
  </si>
  <si>
    <t>300,0</t>
  </si>
  <si>
    <t>-612391731</t>
  </si>
  <si>
    <t>300,0*0,008 "smýcené křoví</t>
  </si>
  <si>
    <t>(49+1)*0,02 " větve stromů D do 300 mm</t>
  </si>
  <si>
    <t>(61+1)*0,03 "větve stromů D nad 300 mm</t>
  </si>
  <si>
    <t>652786153</t>
  </si>
  <si>
    <t>2+5+1+1+1+4+2+5+2+3+1 "úsek 2</t>
  </si>
  <si>
    <t>1 +1"úsek 3</t>
  </si>
  <si>
    <t>1+1+1+1+1+1 "úsek 3</t>
  </si>
  <si>
    <t>1+1+1+1+1+2+1 "úsek 4</t>
  </si>
  <si>
    <t>1"úsek 5</t>
  </si>
  <si>
    <t>1+1+1+1+1"úsek 6</t>
  </si>
  <si>
    <t>43037329</t>
  </si>
  <si>
    <t>1+1"úsek 3</t>
  </si>
  <si>
    <t>1+1"úsek 6</t>
  </si>
  <si>
    <t>49 "vývraty</t>
  </si>
  <si>
    <t>112101103</t>
  </si>
  <si>
    <t>Odstranění stromů listnatých průměru kmene do 700 mm</t>
  </si>
  <si>
    <t>101960384</t>
  </si>
  <si>
    <t xml:space="preserve">1 "úsek 6, dle tabulky - výkaz, z přílohy B </t>
  </si>
  <si>
    <t>112101121</t>
  </si>
  <si>
    <t>Odstranění stromů jehličnatých průměru kmene do 300 mm</t>
  </si>
  <si>
    <t>586010871</t>
  </si>
  <si>
    <t>1357071180</t>
  </si>
  <si>
    <t>49 "z pol. odstranění kmenů stromů listnatých do 300 mm</t>
  </si>
  <si>
    <t>1 "z pol. odstranění kmenů stromů jehličnatých do 300 mm</t>
  </si>
  <si>
    <t>535380192</t>
  </si>
  <si>
    <t xml:space="preserve">12  "z pol. odstranění kmenů stromů listnatých do 500 mm</t>
  </si>
  <si>
    <t>112201203</t>
  </si>
  <si>
    <t>Odřezání pařezů D do 700 mm</t>
  </si>
  <si>
    <t>-769084240</t>
  </si>
  <si>
    <t>10</t>
  </si>
  <si>
    <t>1574958889</t>
  </si>
  <si>
    <t>(49+1)*0,166</t>
  </si>
  <si>
    <t>61*0,75</t>
  </si>
  <si>
    <t>1*2,73</t>
  </si>
  <si>
    <t>11</t>
  </si>
  <si>
    <t>-1401675821</t>
  </si>
  <si>
    <t>80 "spočítáno v terénu</t>
  </si>
  <si>
    <t xml:space="preserve">4 - SO 4  Týniště nad Orlicí 1 ř.km 6,991 - 8,682</t>
  </si>
  <si>
    <t>AGR 04.1. 1</t>
  </si>
  <si>
    <t>-1322068204</t>
  </si>
  <si>
    <t>dle tabulky z příl. D.2.1, str.3, 1092,0 m3 sedimenty v rostlém stavu celkem</t>
  </si>
  <si>
    <t>úsek v délce 972,0 m se souvislým břehovým porostem</t>
  </si>
  <si>
    <t>z toho 56,57 m3 sedimenty s dřevní hmotou</t>
  </si>
  <si>
    <t xml:space="preserve">1092,0-56,57 =944,35 m3  třída těžitelnosti 1 a 2</t>
  </si>
  <si>
    <t>položka zahrnuje i příplatek za ztížené vykopávky v blízkosti propustků , inž. sítí a oplocení</t>
  </si>
  <si>
    <t>11,9+2,7+3,6=18,2 m "propustky, přil. D.4.1, tabulka B.3, str. 6</t>
  </si>
  <si>
    <t xml:space="preserve"> podzemní vedení (5xkřížení), 6,0 m podél  oplocení</t>
  </si>
  <si>
    <t>položka zahrnuje také primární přesun v nepřístupném úseku 67,20 m3</t>
  </si>
  <si>
    <t>1092,0</t>
  </si>
  <si>
    <t>AGR 04.1. 2</t>
  </si>
  <si>
    <t>Likvidace přebytečného sedimentu podle platné legislativy s možností uložení na projednané pozezemky ZPF</t>
  </si>
  <si>
    <t>48162504</t>
  </si>
  <si>
    <t>624,37 m3</t>
  </si>
  <si>
    <t>položka zahrnuje naložení, přemístění na ZPF , rozprostření v tl. do 10 cm a zemědělské zpracování</t>
  </si>
  <si>
    <t>624,37</t>
  </si>
  <si>
    <t>AGR 04.1. 3</t>
  </si>
  <si>
    <t>435322894</t>
  </si>
  <si>
    <t xml:space="preserve">130,604 m3,  přebytečný sediment  pro odvoz do zemníku</t>
  </si>
  <si>
    <t>4,836 m3, nezatříditelný odpad na řízenou skládku</t>
  </si>
  <si>
    <t>položka zahrnuje naložení, přemístění na skládku a poplatek za uložení sedimentu a odpadu</t>
  </si>
  <si>
    <t>1092,0-(624,37+332,19)</t>
  </si>
  <si>
    <t>AGR 04.1. 5</t>
  </si>
  <si>
    <t>-708608163</t>
  </si>
  <si>
    <t>332,19 m3 pro sanaci břehů a ohrázkování koryta</t>
  </si>
  <si>
    <t>332,19</t>
  </si>
  <si>
    <t>AGR 04.1.6</t>
  </si>
  <si>
    <t>Sanace manipulačních ploch podél toku</t>
  </si>
  <si>
    <t>772937803</t>
  </si>
  <si>
    <t xml:space="preserve">urovnání a osetí  cca 4305,0  m2</t>
  </si>
  <si>
    <t>4305,0</t>
  </si>
  <si>
    <t>AGR 04.1.7</t>
  </si>
  <si>
    <t>563812129</t>
  </si>
  <si>
    <t>AGR 04.1.8</t>
  </si>
  <si>
    <t>Zřízení a odstranění ochranného opatření pomocí silničních panelů</t>
  </si>
  <si>
    <t>-339170925</t>
  </si>
  <si>
    <t>ochranná opatření (plynovod, vodovod, kanalizace, kabel) v manipulačním pruhu</t>
  </si>
  <si>
    <t>4*4*3,0=48,0 m2</t>
  </si>
  <si>
    <t>zhotovitel může uvažovat o jiném způsobu ochrany inženýrských sítí</t>
  </si>
  <si>
    <t>48,0</t>
  </si>
  <si>
    <t>AGR 04.3. 1</t>
  </si>
  <si>
    <t xml:space="preserve">Demontáž a montáž  oplocení v délce 190,0 m</t>
  </si>
  <si>
    <t>-1336674775</t>
  </si>
  <si>
    <t>rozsah bude upřesněn dle možností a technologie zhotovitele</t>
  </si>
  <si>
    <t>190,0</t>
  </si>
  <si>
    <t xml:space="preserve">4.1 - SO 4.1  Kácení dřevin</t>
  </si>
  <si>
    <t>CS ÚRS 2018 01</t>
  </si>
  <si>
    <t>-100964044</t>
  </si>
  <si>
    <t xml:space="preserve">dle tabulky - výkaz z přílohy B </t>
  </si>
  <si>
    <t>10,0</t>
  </si>
  <si>
    <t>1206203519</t>
  </si>
  <si>
    <t>10,0*0,008 "smýcené křoví</t>
  </si>
  <si>
    <t>18*0,02 " větve stromů D do 300 mm</t>
  </si>
  <si>
    <t>14*0,03 "větve stromů D nad 300 mm</t>
  </si>
  <si>
    <t>76875652</t>
  </si>
  <si>
    <t>1+2+1+2+1"úsek1</t>
  </si>
  <si>
    <t xml:space="preserve">2+1  "úsek3</t>
  </si>
  <si>
    <t>1+1+1+1 "úsek4</t>
  </si>
  <si>
    <t>1+1+1+1 "úsek5</t>
  </si>
  <si>
    <t>1159621364</t>
  </si>
  <si>
    <t>1+1 "úsek 1</t>
  </si>
  <si>
    <t>1 "úsek 3</t>
  </si>
  <si>
    <t>1 "úsek 5</t>
  </si>
  <si>
    <t>9 "vývraty</t>
  </si>
  <si>
    <t>1938096649</t>
  </si>
  <si>
    <t>18 "z pol. odstranění stromů listnatýcch do 300 mm</t>
  </si>
  <si>
    <t>-1451560006</t>
  </si>
  <si>
    <t>5 "z pol. odstranění stromů listnatýcch do 500 mm</t>
  </si>
  <si>
    <t>75182723</t>
  </si>
  <si>
    <t>18*0,166</t>
  </si>
  <si>
    <t>14*0,75</t>
  </si>
  <si>
    <t>-943225780</t>
  </si>
  <si>
    <t xml:space="preserve">5 - SO 5   Týniště nad Orlicí 2 ř. km  8,682 - 12,233</t>
  </si>
  <si>
    <t>AGR 05.1. 1</t>
  </si>
  <si>
    <t>-1692305227</t>
  </si>
  <si>
    <t>dle tabulky z příl. D.5.1, str.4, 2857,51 m3 sedimenty v rostlém stavu</t>
  </si>
  <si>
    <t>3444,0 m úsek se souvislým břehovým porostem</t>
  </si>
  <si>
    <t>282,408 m3 z toho sedimenty s dřevní hmotou</t>
  </si>
  <si>
    <t xml:space="preserve">2857,51-282,408=2575,102  m3  třída těžitelnosti 1 a 2</t>
  </si>
  <si>
    <t xml:space="preserve">položka zahrnuje i příplatek za ztížené vykopávky v blízkosti propustků a inž. sítí </t>
  </si>
  <si>
    <t>12,1+2,4+6,1+2,8+4,0+16,1= 43,0 m "propustky, přil. D.5.1, tabulka B.3</t>
  </si>
  <si>
    <t xml:space="preserve"> podzemní vedení (3xkřížení)</t>
  </si>
  <si>
    <t>položka zahrnuje také primární přesun v nepřístupném terénu pro 353,98 m3</t>
  </si>
  <si>
    <t>2857,51</t>
  </si>
  <si>
    <t>AGR 05.1. 2</t>
  </si>
  <si>
    <t>2046454701</t>
  </si>
  <si>
    <t>rozsah a technologie provádění a množství bude zvolena podle možností zhotovitele</t>
  </si>
  <si>
    <t xml:space="preserve">1247,45+588,37=1835,82 m3  na ZPF k.ú. Lípa n/O a Tániště n/O, příl. D.5.1</t>
  </si>
  <si>
    <t>1835,82</t>
  </si>
  <si>
    <t>AGR 05.1. 3</t>
  </si>
  <si>
    <t>-833946252</t>
  </si>
  <si>
    <t>rozsah a technologie provádění a množství bude zvoleno podle možností zhotovitele</t>
  </si>
  <si>
    <t>10,43 m3,nezatříditelný odpad na řízenou skládku</t>
  </si>
  <si>
    <t>93,89 m3 , přebytečné sedimenty do zemníku</t>
  </si>
  <si>
    <t>104,32</t>
  </si>
  <si>
    <t>AGR 05.1. 4</t>
  </si>
  <si>
    <t>-2043409504</t>
  </si>
  <si>
    <t>917,37 m3 pro sanaci břehů a ohrázkování příl. D.5.1</t>
  </si>
  <si>
    <t>447,03 m3 na lesní pozemky A. Hardegg</t>
  </si>
  <si>
    <t>470,34 m3 na lesní pozemky - ostatní</t>
  </si>
  <si>
    <t>položka obsahuje také poplatek za užívání lesních pozemků A. Hardegg</t>
  </si>
  <si>
    <t>917,37</t>
  </si>
  <si>
    <t>AGR 05.1. 5</t>
  </si>
  <si>
    <t>-1946770637</t>
  </si>
  <si>
    <t>4672,50+5250,0=9222,50m2, urovnání manipulačního pruhu</t>
  </si>
  <si>
    <t xml:space="preserve"> z toho 5250,0 m2 osetí manipulačního pruhu (zatravněno)</t>
  </si>
  <si>
    <t>9222,50</t>
  </si>
  <si>
    <t>AGR 05.1. 6</t>
  </si>
  <si>
    <t>-234088641</t>
  </si>
  <si>
    <t>AGR 05.1.7</t>
  </si>
  <si>
    <t>-533189949</t>
  </si>
  <si>
    <t>24,0 m2</t>
  </si>
  <si>
    <t>24,0</t>
  </si>
  <si>
    <t xml:space="preserve">1.5 - SO 5.1  Kácení dřevin</t>
  </si>
  <si>
    <t>111203202</t>
  </si>
  <si>
    <t>Odstranění křovin a stromů s ponecháním kořenů z plochy do 10000 m2</t>
  </si>
  <si>
    <t>959055657</t>
  </si>
  <si>
    <t xml:space="preserve">200,0 "dle tabulky z přílohy B </t>
  </si>
  <si>
    <t>-1634255594</t>
  </si>
  <si>
    <t>200,0*0,008 "smýcené křoví</t>
  </si>
  <si>
    <t>110*0,02 " větve stromů D do 300 mm</t>
  </si>
  <si>
    <t>(81+11+1+1)*0,03 "větve stromů D nad 300 mm</t>
  </si>
  <si>
    <t>-1010289824</t>
  </si>
  <si>
    <t xml:space="preserve">dle tabulky z přílohy B </t>
  </si>
  <si>
    <t>2+1+1+1+1+1+1+1+1+1 "úsek 1</t>
  </si>
  <si>
    <t>1+1+1+2+1 "úsek 3</t>
  </si>
  <si>
    <t>1+1+1"úsek 4</t>
  </si>
  <si>
    <t>1+1+1+1+2+1+1"úsek 5</t>
  </si>
  <si>
    <t>1+1+1+1+1+1+3+2+1+1+1+1+2+1"úsek 6</t>
  </si>
  <si>
    <t>3+2+3"úsek 7</t>
  </si>
  <si>
    <t>1"úsek 9</t>
  </si>
  <si>
    <t>1+1+1+3+2+2+1+2+1+1+3+3+4+6+1+1+1+5+2+4"úsek 11</t>
  </si>
  <si>
    <t>3+1+2+1+1+1"úsek 12</t>
  </si>
  <si>
    <t>-1277953553</t>
  </si>
  <si>
    <t>1+1+1+1+1+1+1+1 "úsek 1</t>
  </si>
  <si>
    <t>1+1+1+1"úsek 3</t>
  </si>
  <si>
    <t>1+1+1+1+1+2"úsek 5</t>
  </si>
  <si>
    <t>1+1+1+1+1+1+1"úsek 6</t>
  </si>
  <si>
    <t>1+1+1+1"úsek 9</t>
  </si>
  <si>
    <t>1 "úsek 10</t>
  </si>
  <si>
    <t>2+2+1+1+1+1+1 "úsek 11</t>
  </si>
  <si>
    <t>1+1"úsek 12</t>
  </si>
  <si>
    <t>39 "vývraty</t>
  </si>
  <si>
    <t>773443625</t>
  </si>
  <si>
    <t>1"úsek 1</t>
  </si>
  <si>
    <t>1+1+1 "úsek 5</t>
  </si>
  <si>
    <t>1+1+1 "úsek 6</t>
  </si>
  <si>
    <t>1"úsek 11</t>
  </si>
  <si>
    <t>1"úsek 12</t>
  </si>
  <si>
    <t>112101104</t>
  </si>
  <si>
    <t>Odstranění stromů listnatých průměru kmene do 900 mm</t>
  </si>
  <si>
    <t>-27588440</t>
  </si>
  <si>
    <t>1 "úsek 9</t>
  </si>
  <si>
    <t>112101105</t>
  </si>
  <si>
    <t>Odstranění stromů listnatých průměru kmene do 1100 mm</t>
  </si>
  <si>
    <t>-859458812</t>
  </si>
  <si>
    <t>1"úsek 4, profil 100 cm</t>
  </si>
  <si>
    <t>112101122</t>
  </si>
  <si>
    <t>Odstranění stromů jehličnatých průměru kmene do 500 mm</t>
  </si>
  <si>
    <t>51063015</t>
  </si>
  <si>
    <t>1 "úsek 2 (smrk)</t>
  </si>
  <si>
    <t>1027995920</t>
  </si>
  <si>
    <t>110 "z pol. odstranění kmenů stromů listnatých do 300mm</t>
  </si>
  <si>
    <t>1167943404</t>
  </si>
  <si>
    <t>42 "z pol. odstranění kmenů stromů listnatých do 500mm</t>
  </si>
  <si>
    <t>1 "z pol. odstranění kmenů stromů jehličnatých do 500mm</t>
  </si>
  <si>
    <t>1476601992</t>
  </si>
  <si>
    <t>11 "z pol. odstranění kmenů stromů listnatých do 700mm</t>
  </si>
  <si>
    <t>12</t>
  </si>
  <si>
    <t>112211204</t>
  </si>
  <si>
    <t>Odřezání pařezů D do 900 mm</t>
  </si>
  <si>
    <t>-1919172525</t>
  </si>
  <si>
    <t>1 "z pol. odstranění kmenů stromů listnatých do 900mm</t>
  </si>
  <si>
    <t>13</t>
  </si>
  <si>
    <t>112211205</t>
  </si>
  <si>
    <t>Odřezání pařezů D do 1100 mm</t>
  </si>
  <si>
    <t>-1853119852</t>
  </si>
  <si>
    <t>1"z pol. odstranění kmenů stromů listnatých do 1100mm</t>
  </si>
  <si>
    <t>14</t>
  </si>
  <si>
    <t>1428540321</t>
  </si>
  <si>
    <t>110*0,166</t>
  </si>
  <si>
    <t>81*0,75</t>
  </si>
  <si>
    <t>(1+1)*2,73</t>
  </si>
  <si>
    <t>-1105605235</t>
  </si>
  <si>
    <t>107 "spočítáno v terénu</t>
  </si>
  <si>
    <t xml:space="preserve">6 - SO 6  Čestice ř. km  12,233 - 14,708</t>
  </si>
  <si>
    <t>249833570</t>
  </si>
  <si>
    <t xml:space="preserve">dle tabulky z příl. D.6.1, str.4,  3637,8 m3, sedimenty v rostlém stavu celkem</t>
  </si>
  <si>
    <t xml:space="preserve">z toho 363,78 m3 sediment s dřevní hmotou  (úsek se souvislým břehovým porostem)</t>
  </si>
  <si>
    <t xml:space="preserve">3637,8-363,78=3274,02 m3  m3  třída těžitelnosti 1 a 2</t>
  </si>
  <si>
    <t>71,7+3,4=75,10 m propustky, přil. D.6.1, tabulka B.3, str. 6</t>
  </si>
  <si>
    <t xml:space="preserve"> podzemní vedení (7xkřížení)</t>
  </si>
  <si>
    <t>3637,8</t>
  </si>
  <si>
    <t>AGR 06.1. 2</t>
  </si>
  <si>
    <t>750476785</t>
  </si>
  <si>
    <t>1654,04 m3 na ZPF v k. ú. Čestice u Častolovic</t>
  </si>
  <si>
    <t>1654,04</t>
  </si>
  <si>
    <t>AGR 06.1. 3</t>
  </si>
  <si>
    <t>1861715934</t>
  </si>
  <si>
    <t>technologie provádění a množství bude zvoleno podle možností zhotovitele</t>
  </si>
  <si>
    <t>18,19 m3,"nezatříditelný odpad na řízenou skládku</t>
  </si>
  <si>
    <t>163,72m3 , přebytečné sedimenty do zemníku</t>
  </si>
  <si>
    <t>181,91</t>
  </si>
  <si>
    <t>AGR 06.1. 4</t>
  </si>
  <si>
    <t>-464559196</t>
  </si>
  <si>
    <t xml:space="preserve">položka zahrnuje přemístění a uložení do  násypů </t>
  </si>
  <si>
    <t>3,13+169,55+187,96 =360,64 m3, pro sanaci břehů a ohrázkování, příl. D.6.1</t>
  </si>
  <si>
    <t>1441,21 m3, na lesní pozemky - ostatní</t>
  </si>
  <si>
    <t>360,64+1441,21 = 1801,85 m3, celkem</t>
  </si>
  <si>
    <t>1801,85</t>
  </si>
  <si>
    <t>AGR 06.1. 5</t>
  </si>
  <si>
    <t xml:space="preserve">Sanace  manipulačních ploch podél toku</t>
  </si>
  <si>
    <t>-1885210615</t>
  </si>
  <si>
    <t>(300,0+70,0+1300,0)*3,5=5845,0 m2 "urovnání manipulačního pruhu (zatravněno)</t>
  </si>
  <si>
    <t>5845,0</t>
  </si>
  <si>
    <t>AGR 05.1.6</t>
  </si>
  <si>
    <t>-1886144738</t>
  </si>
  <si>
    <t>AGR 06.1.7</t>
  </si>
  <si>
    <t>-300538587</t>
  </si>
  <si>
    <t>5*4*3,0=60,0 m2</t>
  </si>
  <si>
    <t>60,0</t>
  </si>
  <si>
    <t xml:space="preserve">6.1 - SO 6.1  Kácení dřevin</t>
  </si>
  <si>
    <t>1506513709</t>
  </si>
  <si>
    <t>100,0</t>
  </si>
  <si>
    <t>-2065808591</t>
  </si>
  <si>
    <t>100,0*0,008 "smýcené křoví</t>
  </si>
  <si>
    <t>(66+4)*0,02 " větve stromů D do 300 mm</t>
  </si>
  <si>
    <t>(34+5+3)*0,03 "větve stromů D nad 300 mm</t>
  </si>
  <si>
    <t>-521550422</t>
  </si>
  <si>
    <t>10+6+1 "úsek 1</t>
  </si>
  <si>
    <t>5+1+3+2+5 "úsek 2</t>
  </si>
  <si>
    <t>1+1+4+2 "úsek 3</t>
  </si>
  <si>
    <t>2+2+3+1+1+3+6+4 "úsek 4</t>
  </si>
  <si>
    <t>1+1+1"úsek 5</t>
  </si>
  <si>
    <t>1887107436</t>
  </si>
  <si>
    <t>2+1+1 "úsek 3</t>
  </si>
  <si>
    <t>1+1+1 "úsek 4</t>
  </si>
  <si>
    <t>25 "vývraty</t>
  </si>
  <si>
    <t>1331560589</t>
  </si>
  <si>
    <t>-298985576</t>
  </si>
  <si>
    <t>239509880</t>
  </si>
  <si>
    <t xml:space="preserve">dle tabulky z přílohy </t>
  </si>
  <si>
    <t>1+1+1+1 "úsek 2</t>
  </si>
  <si>
    <t>738701251</t>
  </si>
  <si>
    <t>66 "z pol. odstranění kmenů stromů listnatých do 300 mm</t>
  </si>
  <si>
    <t>4 "z pol. odstranění kmenů stromů jehličnatých do 300 mm</t>
  </si>
  <si>
    <t>617101581</t>
  </si>
  <si>
    <t>9 "z pol. odstranění kmenů stromů listnatých do 500 mm</t>
  </si>
  <si>
    <t>112211203</t>
  </si>
  <si>
    <t>-2106560834</t>
  </si>
  <si>
    <t>5 "z pol. odstranění stromů listnatých do 700 mm</t>
  </si>
  <si>
    <t>1241277439</t>
  </si>
  <si>
    <t>3 "z pol. odstranění stromů listnatých do 900 mm</t>
  </si>
  <si>
    <t>1868714331</t>
  </si>
  <si>
    <t>(66+4)*0,166</t>
  </si>
  <si>
    <t>34*0,75</t>
  </si>
  <si>
    <t>5*2,73</t>
  </si>
  <si>
    <t>3*3,28</t>
  </si>
  <si>
    <t>554681920</t>
  </si>
  <si>
    <t>85 "spočítáno v terénu</t>
  </si>
  <si>
    <t xml:space="preserve">7 - SO 7  Častolovice  ř. km  14,708 - 17,422</t>
  </si>
  <si>
    <t>AGR 07.1. 1</t>
  </si>
  <si>
    <t>1476592950</t>
  </si>
  <si>
    <t xml:space="preserve">dle tabulky z příl. D.7.1, str. 4, 2757,7  m3"sedimenty v rostlém stavu celkem</t>
  </si>
  <si>
    <t xml:space="preserve"> úsek se souvislým břehovým porostem</t>
  </si>
  <si>
    <t>z toho 275,70 m3 sedimenty s dřevní hmotou</t>
  </si>
  <si>
    <t xml:space="preserve">2757,7-275,5=2482,20  m3  třída těžitelnosti 1 a 2</t>
  </si>
  <si>
    <t xml:space="preserve">34,8  propustky, přil. D.7.1, tabulka B.3</t>
  </si>
  <si>
    <t>3*3,0*0,7=6,3 m3 " podzemní vedení (3xkřížení)</t>
  </si>
  <si>
    <t>2757,70</t>
  </si>
  <si>
    <t>AGR 07.1. 2</t>
  </si>
  <si>
    <t>1781589570</t>
  </si>
  <si>
    <t>technologie provádění a množství bude zvolenopodle možností zhotovitele</t>
  </si>
  <si>
    <t>866,60+1507,02= 2373,62 m3 na ZPF v k. ú. Čestice a Častolovice</t>
  </si>
  <si>
    <t>2373,62</t>
  </si>
  <si>
    <t>-1486763232</t>
  </si>
  <si>
    <t>13,79 m3,"nezatříditelný odpad na řízenou skládku</t>
  </si>
  <si>
    <t>124,08 m3 , přebytečné sedimenty do zemníku</t>
  </si>
  <si>
    <t>137,87</t>
  </si>
  <si>
    <t>AGR 07.1. 4</t>
  </si>
  <si>
    <t>-2120099523</t>
  </si>
  <si>
    <t>162,49+83,72=246,21 m "pro sanaci břehů a ohrázkování, příl. D.7.1</t>
  </si>
  <si>
    <t>246,21</t>
  </si>
  <si>
    <t>AGR 07.1. 5</t>
  </si>
  <si>
    <t>-1954704227</t>
  </si>
  <si>
    <t>(50,0+330,0+180,0+120,0+150,0)*3,5=2905,0 m2 urovnání manipulačního pruhu (zatravněno)+ osetí</t>
  </si>
  <si>
    <t>1300,0*3,5*0,5 =2275, 0 m2 urovnání manipulačního pruhu (orná půda), z toho 50%</t>
  </si>
  <si>
    <t>2905,0+2275,0</t>
  </si>
  <si>
    <t>AGR 07.1.6</t>
  </si>
  <si>
    <t>632990761</t>
  </si>
  <si>
    <t>AGR 07.1.7</t>
  </si>
  <si>
    <t>1298854905</t>
  </si>
  <si>
    <t>3*4,0*3,0=36,0 m2</t>
  </si>
  <si>
    <t>36,0</t>
  </si>
  <si>
    <t>AGR 07.3.1</t>
  </si>
  <si>
    <t>Demontáž a montáž oplocení v délce 40,0 m</t>
  </si>
  <si>
    <t>-31034192</t>
  </si>
  <si>
    <t>zhotovitel může uvažovat o jiném způsobu přístupu k vodoteči</t>
  </si>
  <si>
    <t>40,0</t>
  </si>
  <si>
    <t xml:space="preserve">7.1 - SO 7.1  Kácení dřevin</t>
  </si>
  <si>
    <t>1154574437</t>
  </si>
  <si>
    <t>350,0</t>
  </si>
  <si>
    <t>-143789511</t>
  </si>
  <si>
    <t>2480,0*0,008 "smýcené křoví</t>
  </si>
  <si>
    <t>207*0,02 " větve stromů D do 300 mm</t>
  </si>
  <si>
    <t>(63+61)*0,03 "větve stromů D nad 300 mm</t>
  </si>
  <si>
    <t>326559174</t>
  </si>
  <si>
    <t>2+1+2 "úsek 1</t>
  </si>
  <si>
    <t>1+3+1+1+1+1+2+4+4+4+2+1+2+2+4+1+1 "úsek 2</t>
  </si>
  <si>
    <t>1+1+1+1+1+1+2+1+1 "úsek 3</t>
  </si>
  <si>
    <t>6+1+3+6+7+1"úsek 4</t>
  </si>
  <si>
    <t>1+1+4+1+1+1+1+2+2+1+1+2+1+2+1+3+2+1+2+1+4+2+1+2+3+2+5+6+8+1+1+2+5 "úsek 5</t>
  </si>
  <si>
    <t>2+1+5+1+2+3+1+2+1+1+2+1+3+1+1+1 "úsek 6</t>
  </si>
  <si>
    <t>1+5+1+1+1+1+1+4+1+1+1+2+1+1+1+1+1 "úsek 6</t>
  </si>
  <si>
    <t>1++1+1+1+1+1+1 "úsek 6</t>
  </si>
  <si>
    <t>299080240</t>
  </si>
  <si>
    <t>1+1+1 "úsek 2</t>
  </si>
  <si>
    <t>1+1+1 "úsek 3</t>
  </si>
  <si>
    <t>1+1 "úsek 4</t>
  </si>
  <si>
    <t>1+1+1+2+1+3+1 "úsek 5</t>
  </si>
  <si>
    <t>1+1+1+1+1+1+1+1+1+1+1+1+1 "úsek 6</t>
  </si>
  <si>
    <t>1+1+3+1+1+1+1+1+1+1+1+1+1+1 "úsek 6</t>
  </si>
  <si>
    <t>1+2+1+1+1+1+1+1+1+1 "úsek 6</t>
  </si>
  <si>
    <t>-828883465</t>
  </si>
  <si>
    <t>dle tabulky z přílohy B</t>
  </si>
  <si>
    <t>1+1+1+1 "úsek 3</t>
  </si>
  <si>
    <t>1+1+1+1+2+1+1+2+1 "úsek 5</t>
  </si>
  <si>
    <t>1 +1+1+1+1+1+1+1+1+1+1+1+1"úsek 6</t>
  </si>
  <si>
    <t>1+1+1+2+1+1+1+1+1+1+1+1+1+1+1+1 "úsek 6</t>
  </si>
  <si>
    <t>1++1+1+1+1+1+1+1+1+1+1"úsek 6</t>
  </si>
  <si>
    <t>952603631</t>
  </si>
  <si>
    <t>207 "z pol. odstranění stromů listnatých do 300 mm</t>
  </si>
  <si>
    <t>-1673471356</t>
  </si>
  <si>
    <t>58 "z pol. odstranění stromů listnatých do 500 mm</t>
  </si>
  <si>
    <t>1632220705</t>
  </si>
  <si>
    <t>61 "z pol. odstranění stromů listnatých do 700 mm</t>
  </si>
  <si>
    <t>1022484910</t>
  </si>
  <si>
    <t>207*0,166</t>
  </si>
  <si>
    <t>63*0,75</t>
  </si>
  <si>
    <t>61*2,73</t>
  </si>
  <si>
    <t>-1753347085</t>
  </si>
  <si>
    <t>110 "spočítáno v terénu</t>
  </si>
  <si>
    <t>8 - VON Vedlejší a ostatní náklady</t>
  </si>
  <si>
    <t>VRN - Vedlejší rozpočtové náklady</t>
  </si>
  <si>
    <t>VRN</t>
  </si>
  <si>
    <t>Vedlejší rozpočtové náklady</t>
  </si>
  <si>
    <t>011</t>
  </si>
  <si>
    <t>Zajištění kompletního zařízení staveniště a jeho připojení na sítě</t>
  </si>
  <si>
    <t>soubor</t>
  </si>
  <si>
    <t>1385634077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</si>
  <si>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</si>
  <si>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</si>
  <si>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</si>
  <si>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</si>
  <si>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</si>
  <si>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</si>
  <si>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</si>
  <si>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</si>
  <si>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</si>
  <si>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</si>
  <si>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01101</t>
  </si>
  <si>
    <t>Náklady spojené s plněním podmínek majitelů či uživatelů dotčených nemovitostí</t>
  </si>
  <si>
    <t>-2017126711</t>
  </si>
  <si>
    <t>Položkou jsou myšleny náklady spojené s plněním podmínek majitelů či uživatelů</t>
  </si>
  <si>
    <t>dotčených pozemků, kterými podmínili souhlas s realizací akce</t>
  </si>
  <si>
    <t>15+2+3+10+5+10+5 "dle připomínek vlastníků v jedntl. SO</t>
  </si>
  <si>
    <t>01132</t>
  </si>
  <si>
    <t xml:space="preserve">Zajištění obnovy zpevněných a  nezpevněných komunikací</t>
  </si>
  <si>
    <t>87801283</t>
  </si>
  <si>
    <t xml:space="preserve">- obnova stávajících zpevněných a  nezpevněných komunikací při jejich </t>
  </si>
  <si>
    <t>případném porušení</t>
  </si>
  <si>
    <t>- celková výměra, z toho 10%</t>
  </si>
  <si>
    <t>(500,0+500,0+500,0+1500,0+1000,0+500,0+1500)*3,5*0,10</t>
  </si>
  <si>
    <t>0210</t>
  </si>
  <si>
    <t>Zhotovitelem vypracovaný Plán opatření pro případ havárie, pro případ úniku závadných látek (např. ropné produkty)</t>
  </si>
  <si>
    <t>1814686000</t>
  </si>
  <si>
    <t>0221</t>
  </si>
  <si>
    <t>Zpracování Povodňového plánu stavby dle §71 zákona č. 254/2001 Sb. včetně zajištění schválení příslušnými orgány správy a Povodí Labe, státní podnik</t>
  </si>
  <si>
    <t>1436519824</t>
  </si>
  <si>
    <t>0223</t>
  </si>
  <si>
    <t>Vypracování projektu skutečného provedení díla</t>
  </si>
  <si>
    <t>-2072977864</t>
  </si>
  <si>
    <t>031</t>
  </si>
  <si>
    <t xml:space="preserve">Vypracování geodetického zaměření  skutečného stavu</t>
  </si>
  <si>
    <t>1483530548</t>
  </si>
  <si>
    <t>035</t>
  </si>
  <si>
    <t>Zajištění veškerých geodetických prací souvisejících s realizací díla</t>
  </si>
  <si>
    <t>-708503712</t>
  </si>
  <si>
    <t>037</t>
  </si>
  <si>
    <t>Zajištění písemných souhlasných vyjádření všech dotčených vlastníků a případných uživatelů všech pozemků dotčených stavbou s jejich konečnou úpravou po dokončení prací</t>
  </si>
  <si>
    <t>2096135914</t>
  </si>
  <si>
    <t>-pro SO1 35x</t>
  </si>
  <si>
    <t>-pro SO2 10x</t>
  </si>
  <si>
    <t>-pro SO3 5x</t>
  </si>
  <si>
    <t>-pro SO4 30x</t>
  </si>
  <si>
    <t>-pro SO5 60x</t>
  </si>
  <si>
    <t>-pro SO6 30x</t>
  </si>
  <si>
    <t>-pro SO7 25x</t>
  </si>
  <si>
    <t>35+10+5+30+60+30+25=195 souhlasných vyjádření</t>
  </si>
  <si>
    <t>092</t>
  </si>
  <si>
    <t>Zajištění souhladů se zvláštním užíváním komunikací</t>
  </si>
  <si>
    <t>-1412774449</t>
  </si>
  <si>
    <t>- pro SO 1 3x</t>
  </si>
  <si>
    <t>- pro SO 4 3x</t>
  </si>
  <si>
    <t>- pro SO 5 1x</t>
  </si>
  <si>
    <t>- pro SO 6 2x</t>
  </si>
  <si>
    <t>- pro SO 7 2x</t>
  </si>
  <si>
    <t>3+3+1+2+2= celkem 11 souhlasů</t>
  </si>
  <si>
    <t>0931</t>
  </si>
  <si>
    <t>Provedení pasportizace stávajících nemovitostí (vč. pozemků) a jejich příslušenství, zajištění fotodokumentace stávajícího stavu přístupových komunikací</t>
  </si>
  <si>
    <t>634873964</t>
  </si>
  <si>
    <t xml:space="preserve">- pro SO1  61x</t>
  </si>
  <si>
    <t xml:space="preserve">- pro SO2  28x</t>
  </si>
  <si>
    <t xml:space="preserve">- pro SO3  39x</t>
  </si>
  <si>
    <t xml:space="preserve">- pro SO4  68x</t>
  </si>
  <si>
    <t xml:space="preserve">- pro SO5  131x</t>
  </si>
  <si>
    <t xml:space="preserve">- pro SO6  60x</t>
  </si>
  <si>
    <t xml:space="preserve">- pro SO7  54x</t>
  </si>
  <si>
    <t>61+28+39+68+131+60+54= celkem 441 nemovitostí</t>
  </si>
  <si>
    <t>094</t>
  </si>
  <si>
    <t>Zajištění vytýčení veškerých podzemních zařízení</t>
  </si>
  <si>
    <t>-202265429</t>
  </si>
  <si>
    <t>-pro SO 1 6x</t>
  </si>
  <si>
    <t>-pro SO 4 5x</t>
  </si>
  <si>
    <t>-pro SO 5 3x</t>
  </si>
  <si>
    <t>-pro SO 6 7x</t>
  </si>
  <si>
    <t>-pro SO 7 3x</t>
  </si>
  <si>
    <t xml:space="preserve">6+5+3+7+3= 24x </t>
  </si>
  <si>
    <t>095</t>
  </si>
  <si>
    <t>Zajištění šetření o podzemních sítí vč. zajištění nových vyjádření v případě, že před realizací pozbyly platnosti</t>
  </si>
  <si>
    <t>1566359643</t>
  </si>
  <si>
    <t>0990</t>
  </si>
  <si>
    <t>Zajištění dokladů o předání dřevní hmoty vzniklé smýcením porostů k dalšímu využití</t>
  </si>
  <si>
    <t>999120659</t>
  </si>
  <si>
    <t>09920</t>
  </si>
  <si>
    <t>Odborné odlovení rybí obsádky z prostoru staveniště</t>
  </si>
  <si>
    <t>1422484968</t>
  </si>
  <si>
    <t xml:space="preserve">- pro SO1     1, 224 km toku   </t>
  </si>
  <si>
    <t xml:space="preserve">- pro SO2     2,267 km toku</t>
  </si>
  <si>
    <t xml:space="preserve">- pro SO3     3 500 km toku</t>
  </si>
  <si>
    <t xml:space="preserve">- pro SO4     1,691 km toku</t>
  </si>
  <si>
    <t xml:space="preserve">- pro SO5     3,551 km toku</t>
  </si>
  <si>
    <t xml:space="preserve">- pro SO6     2,475 km toku</t>
  </si>
  <si>
    <t xml:space="preserve">- pro SO7    2,714 km toku</t>
  </si>
  <si>
    <t>(1,224+2,267++3,500+1,691+3,551+2,475+2,714)*8000=139376 K4</t>
  </si>
  <si>
    <t>16</t>
  </si>
  <si>
    <t>09921</t>
  </si>
  <si>
    <t>Zajištění biologického dozoru odborně způsobilou osobou</t>
  </si>
  <si>
    <t>-1898218213</t>
  </si>
  <si>
    <t>- viz příloha D., F.1</t>
  </si>
  <si>
    <t>- biologický dozor po celou dobu provádění stavby</t>
  </si>
  <si>
    <t>- zajištění terénního monitoringu staveniště</t>
  </si>
  <si>
    <t>-sledování výskytu ochranářsky významných organizmů</t>
  </si>
  <si>
    <t>-zajištění plnění podmínek orgánu ochrany přírody</t>
  </si>
  <si>
    <t>- koordinace prací biologického servisu</t>
  </si>
  <si>
    <t>- zpracování zprávy o výsledcích biologického dozoru</t>
  </si>
  <si>
    <t>17</t>
  </si>
  <si>
    <t>09922</t>
  </si>
  <si>
    <t>Zajištění biologického servisu odborně způsobilou osobou</t>
  </si>
  <si>
    <t>1700556959</t>
  </si>
  <si>
    <t>- biologický servis po dobu 8 týdnů v celé délce EVL</t>
  </si>
  <si>
    <t>-zajištění opakovaného záchranného odlovu a přesunu živočichů (a rostlin)</t>
  </si>
  <si>
    <t>-transfer nebo dočasná deponace rostlin ve vhodném zařízení</t>
  </si>
  <si>
    <t>- vedení statistik o transferech živočichů a rostlin</t>
  </si>
  <si>
    <t xml:space="preserve">- pro SO 1  1,951 km toku</t>
  </si>
  <si>
    <t xml:space="preserve">- pro SO 3  3,500 km toku</t>
  </si>
  <si>
    <t xml:space="preserve">- pro SO 4  0,320 km toku</t>
  </si>
  <si>
    <t>18</t>
  </si>
  <si>
    <t>0993</t>
  </si>
  <si>
    <t>Zajištění dopravně inženýrských opatření</t>
  </si>
  <si>
    <t>1717590856</t>
  </si>
  <si>
    <t>-zajištění dopravně inženýrských opatření</t>
  </si>
  <si>
    <t>-zajištění zřízení alikvidace dopravního značení včetně případné světelné signalizace</t>
  </si>
  <si>
    <t>-zajištění vydání dopravně inženýrského rozhodnutí</t>
  </si>
  <si>
    <t xml:space="preserve">- pro SO 1  3 x</t>
  </si>
  <si>
    <t xml:space="preserve">- pro SO 4  3x</t>
  </si>
  <si>
    <t xml:space="preserve">- pro SO 5  1x</t>
  </si>
  <si>
    <t xml:space="preserve">- pro SO 6  2x</t>
  </si>
  <si>
    <t xml:space="preserve">- pro SO 7  2x</t>
  </si>
  <si>
    <t>19</t>
  </si>
  <si>
    <t>0991</t>
  </si>
  <si>
    <t xml:space="preserve">Zajištění veškerých předepsaných  rozborů, atestů, zkoušek a revizí dle příslušných norem a dalších předpisů a nařízení platných v ČR, kterými bude prokázáno dosažení předepsané kvality a parametrů dokončeného díla</t>
  </si>
  <si>
    <t>-280426245</t>
  </si>
  <si>
    <t>- dovzorkování sedimentu, který lze na Zpf uložit podmíněně</t>
  </si>
  <si>
    <t>- dovzorkování sedimentu, který lze na skládku uložit podmíněně</t>
  </si>
  <si>
    <t>20</t>
  </si>
  <si>
    <t>09964</t>
  </si>
  <si>
    <t>Dočasné odstranění lávky (odstranění a opětná montáž)</t>
  </si>
  <si>
    <t>78149946</t>
  </si>
  <si>
    <t>- přizdvihnutí stávající lávky jeřábem (z důvodu možnosti provedení stavby),</t>
  </si>
  <si>
    <t>- ukotvení do stávajícího dna, zavětrování, popř. posouzení statiky</t>
  </si>
  <si>
    <t>-osazení lávky zpět podokončení stavby</t>
  </si>
  <si>
    <t>- pro SO1 3x</t>
  </si>
  <si>
    <t>- pro SO2 3x</t>
  </si>
  <si>
    <t>- pro SO3 4x</t>
  </si>
  <si>
    <t>- pro SO4 3x</t>
  </si>
  <si>
    <t>- pro SO5 3x</t>
  </si>
  <si>
    <t>- pro SO6 10x</t>
  </si>
  <si>
    <t>- pro SO7 3x</t>
  </si>
  <si>
    <t>3+3+4+3+3+10+3=29</t>
  </si>
  <si>
    <t>099911</t>
  </si>
  <si>
    <t>Zajištění vedení průběžné evidence odpadů</t>
  </si>
  <si>
    <t>1629699110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</si>
</sst>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25.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M17/079-20F4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Alba, Třebechovice - Častolovice, těžení nánosů ř. km 0,000 - 17,200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Třebechovice,Týniště,Lípa,Čestice,Častolovice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22. 4. 2021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7.9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Povodí Labe, státní podnik, Víta Nejedlého 951 HK3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Multiaqua s.r.o.,Veverkova 1343, Hradec Králové 2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Ing. Pavel Romášek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ROUND(AG95+AG99+AG103+AG106+AG109+AG112+AG115+AG118,2)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ROUND(AS95+AS99+AS103+AS106+AS109+AS112+AS115+AS118,2)</f>
        <v>0</v>
      </c>
      <c r="AT94" s="115">
        <f>ROUND(SUM(AV94:AW94),2)</f>
        <v>0</v>
      </c>
      <c r="AU94" s="116">
        <f>ROUND(AU95+AU99+AU103+AU106+AU109+AU112+AU115+AU118,5)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ROUND(AZ95+AZ99+AZ103+AZ106+AZ109+AZ112+AZ115+AZ118,2)</f>
        <v>0</v>
      </c>
      <c r="BA94" s="115">
        <f>ROUND(BA95+BA99+BA103+BA106+BA109+BA112+BA115+BA118,2)</f>
        <v>0</v>
      </c>
      <c r="BB94" s="115">
        <f>ROUND(BB95+BB99+BB103+BB106+BB109+BB112+BB115+BB118,2)</f>
        <v>0</v>
      </c>
      <c r="BC94" s="115">
        <f>ROUND(BC95+BC99+BC103+BC106+BC109+BC112+BC115+BC118,2)</f>
        <v>0</v>
      </c>
      <c r="BD94" s="117">
        <f>ROUND(BD95+BD99+BD103+BD106+BD109+BD112+BD115+BD118,2)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27" customHeight="1">
      <c r="A95" s="7"/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85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78</v>
      </c>
      <c r="BT95" s="132" t="s">
        <v>83</v>
      </c>
      <c r="BV95" s="132" t="s">
        <v>81</v>
      </c>
      <c r="BW95" s="132" t="s">
        <v>86</v>
      </c>
      <c r="BX95" s="132" t="s">
        <v>5</v>
      </c>
      <c r="CL95" s="132" t="s">
        <v>19</v>
      </c>
      <c r="CM95" s="132" t="s">
        <v>87</v>
      </c>
    </row>
    <row r="96" s="4" customFormat="1" ht="25.5" customHeight="1">
      <c r="A96" s="133" t="s">
        <v>88</v>
      </c>
      <c r="B96" s="71"/>
      <c r="C96" s="134"/>
      <c r="D96" s="134"/>
      <c r="E96" s="135" t="s">
        <v>83</v>
      </c>
      <c r="F96" s="135"/>
      <c r="G96" s="135"/>
      <c r="H96" s="135"/>
      <c r="I96" s="135"/>
      <c r="J96" s="134"/>
      <c r="K96" s="135" t="s">
        <v>84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'1 - SO 1 Třebechovice pod...'!J30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'1 - SO 1 Třebechovice pod...'!P119</f>
        <v>0</v>
      </c>
      <c r="AV96" s="139">
        <f>'1 - SO 1 Třebechovice pod...'!J33</f>
        <v>0</v>
      </c>
      <c r="AW96" s="139">
        <f>'1 - SO 1 Třebechovice pod...'!J34</f>
        <v>0</v>
      </c>
      <c r="AX96" s="139">
        <f>'1 - SO 1 Třebechovice pod...'!J35</f>
        <v>0</v>
      </c>
      <c r="AY96" s="139">
        <f>'1 - SO 1 Třebechovice pod...'!J36</f>
        <v>0</v>
      </c>
      <c r="AZ96" s="139">
        <f>'1 - SO 1 Třebechovice pod...'!F33</f>
        <v>0</v>
      </c>
      <c r="BA96" s="139">
        <f>'1 - SO 1 Třebechovice pod...'!F34</f>
        <v>0</v>
      </c>
      <c r="BB96" s="139">
        <f>'1 - SO 1 Třebechovice pod...'!F35</f>
        <v>0</v>
      </c>
      <c r="BC96" s="139">
        <f>'1 - SO 1 Třebechovice pod...'!F36</f>
        <v>0</v>
      </c>
      <c r="BD96" s="141">
        <f>'1 - SO 1 Třebechovice pod...'!F37</f>
        <v>0</v>
      </c>
      <c r="BE96" s="4"/>
      <c r="BT96" s="142" t="s">
        <v>87</v>
      </c>
      <c r="BU96" s="142" t="s">
        <v>90</v>
      </c>
      <c r="BV96" s="142" t="s">
        <v>81</v>
      </c>
      <c r="BW96" s="142" t="s">
        <v>86</v>
      </c>
      <c r="BX96" s="142" t="s">
        <v>5</v>
      </c>
      <c r="CL96" s="142" t="s">
        <v>19</v>
      </c>
      <c r="CM96" s="142" t="s">
        <v>87</v>
      </c>
    </row>
    <row r="97" s="4" customFormat="1" ht="16.5" customHeight="1">
      <c r="A97" s="133" t="s">
        <v>88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'1.1 - SO 1.1  Kácení dřevin'!J32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'1.1 - SO 1.1  Kácení dřevin'!P122</f>
        <v>0</v>
      </c>
      <c r="AV97" s="139">
        <f>'1.1 - SO 1.1  Kácení dřevin'!J35</f>
        <v>0</v>
      </c>
      <c r="AW97" s="139">
        <f>'1.1 - SO 1.1  Kácení dřevin'!J36</f>
        <v>0</v>
      </c>
      <c r="AX97" s="139">
        <f>'1.1 - SO 1.1  Kácení dřevin'!J37</f>
        <v>0</v>
      </c>
      <c r="AY97" s="139">
        <f>'1.1 - SO 1.1  Kácení dřevin'!J38</f>
        <v>0</v>
      </c>
      <c r="AZ97" s="139">
        <f>'1.1 - SO 1.1  Kácení dřevin'!F35</f>
        <v>0</v>
      </c>
      <c r="BA97" s="139">
        <f>'1.1 - SO 1.1  Kácení dřevin'!F36</f>
        <v>0</v>
      </c>
      <c r="BB97" s="139">
        <f>'1.1 - SO 1.1  Kácení dřevin'!F37</f>
        <v>0</v>
      </c>
      <c r="BC97" s="139">
        <f>'1.1 - SO 1.1  Kácení dřevin'!F38</f>
        <v>0</v>
      </c>
      <c r="BD97" s="141">
        <f>'1.1 - SO 1.1  Kácení dřevin'!F39</f>
        <v>0</v>
      </c>
      <c r="BE97" s="4"/>
      <c r="BT97" s="142" t="s">
        <v>87</v>
      </c>
      <c r="BV97" s="142" t="s">
        <v>81</v>
      </c>
      <c r="BW97" s="142" t="s">
        <v>93</v>
      </c>
      <c r="BX97" s="142" t="s">
        <v>86</v>
      </c>
      <c r="CL97" s="142" t="s">
        <v>19</v>
      </c>
    </row>
    <row r="98" s="4" customFormat="1" ht="16.5" customHeight="1">
      <c r="A98" s="133" t="s">
        <v>88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'1.2 - SO 1.2 Náhradní výs...'!J32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'1.2 - SO 1.2 Náhradní výs...'!P123</f>
        <v>0</v>
      </c>
      <c r="AV98" s="139">
        <f>'1.2 - SO 1.2 Náhradní výs...'!J35</f>
        <v>0</v>
      </c>
      <c r="AW98" s="139">
        <f>'1.2 - SO 1.2 Náhradní výs...'!J36</f>
        <v>0</v>
      </c>
      <c r="AX98" s="139">
        <f>'1.2 - SO 1.2 Náhradní výs...'!J37</f>
        <v>0</v>
      </c>
      <c r="AY98" s="139">
        <f>'1.2 - SO 1.2 Náhradní výs...'!J38</f>
        <v>0</v>
      </c>
      <c r="AZ98" s="139">
        <f>'1.2 - SO 1.2 Náhradní výs...'!F35</f>
        <v>0</v>
      </c>
      <c r="BA98" s="139">
        <f>'1.2 - SO 1.2 Náhradní výs...'!F36</f>
        <v>0</v>
      </c>
      <c r="BB98" s="139">
        <f>'1.2 - SO 1.2 Náhradní výs...'!F37</f>
        <v>0</v>
      </c>
      <c r="BC98" s="139">
        <f>'1.2 - SO 1.2 Náhradní výs...'!F38</f>
        <v>0</v>
      </c>
      <c r="BD98" s="141">
        <f>'1.2 - SO 1.2 Náhradní výs...'!F39</f>
        <v>0</v>
      </c>
      <c r="BE98" s="4"/>
      <c r="BT98" s="142" t="s">
        <v>87</v>
      </c>
      <c r="BV98" s="142" t="s">
        <v>81</v>
      </c>
      <c r="BW98" s="142" t="s">
        <v>96</v>
      </c>
      <c r="BX98" s="142" t="s">
        <v>86</v>
      </c>
      <c r="CL98" s="142" t="s">
        <v>19</v>
      </c>
    </row>
    <row r="99" s="7" customFormat="1" ht="16.5" customHeight="1">
      <c r="A99" s="7"/>
      <c r="B99" s="120"/>
      <c r="C99" s="121"/>
      <c r="D99" s="122" t="s">
        <v>87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ROUND(SUM(AG100:AG102),2)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85</v>
      </c>
      <c r="AR99" s="127"/>
      <c r="AS99" s="128">
        <f>ROUND(SUM(AS100:AS102),2)</f>
        <v>0</v>
      </c>
      <c r="AT99" s="129">
        <f>ROUND(SUM(AV99:AW99),2)</f>
        <v>0</v>
      </c>
      <c r="AU99" s="130">
        <f>ROUND(SUM(AU100:AU102),5)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ROUND(SUM(AZ100:AZ102),2)</f>
        <v>0</v>
      </c>
      <c r="BA99" s="129">
        <f>ROUND(SUM(BA100:BA102),2)</f>
        <v>0</v>
      </c>
      <c r="BB99" s="129">
        <f>ROUND(SUM(BB100:BB102),2)</f>
        <v>0</v>
      </c>
      <c r="BC99" s="129">
        <f>ROUND(SUM(BC100:BC102),2)</f>
        <v>0</v>
      </c>
      <c r="BD99" s="131">
        <f>ROUND(SUM(BD100:BD102),2)</f>
        <v>0</v>
      </c>
      <c r="BE99" s="7"/>
      <c r="BS99" s="132" t="s">
        <v>78</v>
      </c>
      <c r="BT99" s="132" t="s">
        <v>83</v>
      </c>
      <c r="BV99" s="132" t="s">
        <v>81</v>
      </c>
      <c r="BW99" s="132" t="s">
        <v>98</v>
      </c>
      <c r="BX99" s="132" t="s">
        <v>5</v>
      </c>
      <c r="CL99" s="132" t="s">
        <v>19</v>
      </c>
      <c r="CM99" s="132" t="s">
        <v>87</v>
      </c>
    </row>
    <row r="100" s="4" customFormat="1" ht="16.5" customHeight="1">
      <c r="A100" s="133" t="s">
        <v>88</v>
      </c>
      <c r="B100" s="71"/>
      <c r="C100" s="134"/>
      <c r="D100" s="134"/>
      <c r="E100" s="135" t="s">
        <v>87</v>
      </c>
      <c r="F100" s="135"/>
      <c r="G100" s="135"/>
      <c r="H100" s="135"/>
      <c r="I100" s="135"/>
      <c r="J100" s="134"/>
      <c r="K100" s="135" t="s">
        <v>97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'2 - SO 2 Obora ř. km 1,22...'!J30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'2 - SO 2 Obora ř. km 1,22...'!P118</f>
        <v>0</v>
      </c>
      <c r="AV100" s="139">
        <f>'2 - SO 2 Obora ř. km 1,22...'!J33</f>
        <v>0</v>
      </c>
      <c r="AW100" s="139">
        <f>'2 - SO 2 Obora ř. km 1,22...'!J34</f>
        <v>0</v>
      </c>
      <c r="AX100" s="139">
        <f>'2 - SO 2 Obora ř. km 1,22...'!J35</f>
        <v>0</v>
      </c>
      <c r="AY100" s="139">
        <f>'2 - SO 2 Obora ř. km 1,22...'!J36</f>
        <v>0</v>
      </c>
      <c r="AZ100" s="139">
        <f>'2 - SO 2 Obora ř. km 1,22...'!F33</f>
        <v>0</v>
      </c>
      <c r="BA100" s="139">
        <f>'2 - SO 2 Obora ř. km 1,22...'!F34</f>
        <v>0</v>
      </c>
      <c r="BB100" s="139">
        <f>'2 - SO 2 Obora ř. km 1,22...'!F35</f>
        <v>0</v>
      </c>
      <c r="BC100" s="139">
        <f>'2 - SO 2 Obora ř. km 1,22...'!F36</f>
        <v>0</v>
      </c>
      <c r="BD100" s="141">
        <f>'2 - SO 2 Obora ř. km 1,22...'!F37</f>
        <v>0</v>
      </c>
      <c r="BE100" s="4"/>
      <c r="BT100" s="142" t="s">
        <v>87</v>
      </c>
      <c r="BU100" s="142" t="s">
        <v>90</v>
      </c>
      <c r="BV100" s="142" t="s">
        <v>81</v>
      </c>
      <c r="BW100" s="142" t="s">
        <v>98</v>
      </c>
      <c r="BX100" s="142" t="s">
        <v>5</v>
      </c>
      <c r="CL100" s="142" t="s">
        <v>19</v>
      </c>
      <c r="CM100" s="142" t="s">
        <v>87</v>
      </c>
    </row>
    <row r="101" s="4" customFormat="1" ht="16.5" customHeight="1">
      <c r="A101" s="133" t="s">
        <v>88</v>
      </c>
      <c r="B101" s="71"/>
      <c r="C101" s="134"/>
      <c r="D101" s="134"/>
      <c r="E101" s="135" t="s">
        <v>99</v>
      </c>
      <c r="F101" s="135"/>
      <c r="G101" s="135"/>
      <c r="H101" s="135"/>
      <c r="I101" s="135"/>
      <c r="J101" s="134"/>
      <c r="K101" s="135" t="s">
        <v>100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'2.1 - SO 2.1  Kácení dřevin'!J32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'2.1 - SO 2.1  Kácení dřevin'!P122</f>
        <v>0</v>
      </c>
      <c r="AV101" s="139">
        <f>'2.1 - SO 2.1  Kácení dřevin'!J35</f>
        <v>0</v>
      </c>
      <c r="AW101" s="139">
        <f>'2.1 - SO 2.1  Kácení dřevin'!J36</f>
        <v>0</v>
      </c>
      <c r="AX101" s="139">
        <f>'2.1 - SO 2.1  Kácení dřevin'!J37</f>
        <v>0</v>
      </c>
      <c r="AY101" s="139">
        <f>'2.1 - SO 2.1  Kácení dřevin'!J38</f>
        <v>0</v>
      </c>
      <c r="AZ101" s="139">
        <f>'2.1 - SO 2.1  Kácení dřevin'!F35</f>
        <v>0</v>
      </c>
      <c r="BA101" s="139">
        <f>'2.1 - SO 2.1  Kácení dřevin'!F36</f>
        <v>0</v>
      </c>
      <c r="BB101" s="139">
        <f>'2.1 - SO 2.1  Kácení dřevin'!F37</f>
        <v>0</v>
      </c>
      <c r="BC101" s="139">
        <f>'2.1 - SO 2.1  Kácení dřevin'!F38</f>
        <v>0</v>
      </c>
      <c r="BD101" s="141">
        <f>'2.1 - SO 2.1  Kácení dřevin'!F39</f>
        <v>0</v>
      </c>
      <c r="BE101" s="4"/>
      <c r="BT101" s="142" t="s">
        <v>87</v>
      </c>
      <c r="BV101" s="142" t="s">
        <v>81</v>
      </c>
      <c r="BW101" s="142" t="s">
        <v>101</v>
      </c>
      <c r="BX101" s="142" t="s">
        <v>98</v>
      </c>
      <c r="CL101" s="142" t="s">
        <v>19</v>
      </c>
    </row>
    <row r="102" s="4" customFormat="1" ht="16.5" customHeight="1">
      <c r="A102" s="133" t="s">
        <v>88</v>
      </c>
      <c r="B102" s="71"/>
      <c r="C102" s="134"/>
      <c r="D102" s="134"/>
      <c r="E102" s="135" t="s">
        <v>102</v>
      </c>
      <c r="F102" s="135"/>
      <c r="G102" s="135"/>
      <c r="H102" s="135"/>
      <c r="I102" s="135"/>
      <c r="J102" s="134"/>
      <c r="K102" s="135" t="s">
        <v>103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'2.2 - SO 2.2 Náhradní výs...'!J32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'2.2 - SO 2.2 Náhradní výs...'!P123</f>
        <v>0</v>
      </c>
      <c r="AV102" s="139">
        <f>'2.2 - SO 2.2 Náhradní výs...'!J35</f>
        <v>0</v>
      </c>
      <c r="AW102" s="139">
        <f>'2.2 - SO 2.2 Náhradní výs...'!J36</f>
        <v>0</v>
      </c>
      <c r="AX102" s="139">
        <f>'2.2 - SO 2.2 Náhradní výs...'!J37</f>
        <v>0</v>
      </c>
      <c r="AY102" s="139">
        <f>'2.2 - SO 2.2 Náhradní výs...'!J38</f>
        <v>0</v>
      </c>
      <c r="AZ102" s="139">
        <f>'2.2 - SO 2.2 Náhradní výs...'!F35</f>
        <v>0</v>
      </c>
      <c r="BA102" s="139">
        <f>'2.2 - SO 2.2 Náhradní výs...'!F36</f>
        <v>0</v>
      </c>
      <c r="BB102" s="139">
        <f>'2.2 - SO 2.2 Náhradní výs...'!F37</f>
        <v>0</v>
      </c>
      <c r="BC102" s="139">
        <f>'2.2 - SO 2.2 Náhradní výs...'!F38</f>
        <v>0</v>
      </c>
      <c r="BD102" s="141">
        <f>'2.2 - SO 2.2 Náhradní výs...'!F39</f>
        <v>0</v>
      </c>
      <c r="BE102" s="4"/>
      <c r="BT102" s="142" t="s">
        <v>87</v>
      </c>
      <c r="BV102" s="142" t="s">
        <v>81</v>
      </c>
      <c r="BW102" s="142" t="s">
        <v>104</v>
      </c>
      <c r="BX102" s="142" t="s">
        <v>98</v>
      </c>
      <c r="CL102" s="142" t="s">
        <v>19</v>
      </c>
    </row>
    <row r="103" s="7" customFormat="1" ht="27" customHeight="1">
      <c r="A103" s="7"/>
      <c r="B103" s="120"/>
      <c r="C103" s="121"/>
      <c r="D103" s="122" t="s">
        <v>105</v>
      </c>
      <c r="E103" s="122"/>
      <c r="F103" s="122"/>
      <c r="G103" s="122"/>
      <c r="H103" s="122"/>
      <c r="I103" s="123"/>
      <c r="J103" s="122" t="s">
        <v>106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ROUND(SUM(AG104:AG105),2)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85</v>
      </c>
      <c r="AR103" s="127"/>
      <c r="AS103" s="128">
        <f>ROUND(SUM(AS104:AS105),2)</f>
        <v>0</v>
      </c>
      <c r="AT103" s="129">
        <f>ROUND(SUM(AV103:AW103),2)</f>
        <v>0</v>
      </c>
      <c r="AU103" s="130">
        <f>ROUND(SUM(AU104:AU105),5)</f>
        <v>0</v>
      </c>
      <c r="AV103" s="129">
        <f>ROUND(AZ103*L29,2)</f>
        <v>0</v>
      </c>
      <c r="AW103" s="129">
        <f>ROUND(BA103*L30,2)</f>
        <v>0</v>
      </c>
      <c r="AX103" s="129">
        <f>ROUND(BB103*L29,2)</f>
        <v>0</v>
      </c>
      <c r="AY103" s="129">
        <f>ROUND(BC103*L30,2)</f>
        <v>0</v>
      </c>
      <c r="AZ103" s="129">
        <f>ROUND(SUM(AZ104:AZ105),2)</f>
        <v>0</v>
      </c>
      <c r="BA103" s="129">
        <f>ROUND(SUM(BA104:BA105),2)</f>
        <v>0</v>
      </c>
      <c r="BB103" s="129">
        <f>ROUND(SUM(BB104:BB105),2)</f>
        <v>0</v>
      </c>
      <c r="BC103" s="129">
        <f>ROUND(SUM(BC104:BC105),2)</f>
        <v>0</v>
      </c>
      <c r="BD103" s="131">
        <f>ROUND(SUM(BD104:BD105),2)</f>
        <v>0</v>
      </c>
      <c r="BE103" s="7"/>
      <c r="BS103" s="132" t="s">
        <v>78</v>
      </c>
      <c r="BT103" s="132" t="s">
        <v>83</v>
      </c>
      <c r="BV103" s="132" t="s">
        <v>81</v>
      </c>
      <c r="BW103" s="132" t="s">
        <v>107</v>
      </c>
      <c r="BX103" s="132" t="s">
        <v>5</v>
      </c>
      <c r="CL103" s="132" t="s">
        <v>19</v>
      </c>
      <c r="CM103" s="132" t="s">
        <v>87</v>
      </c>
    </row>
    <row r="104" s="4" customFormat="1" ht="25.5" customHeight="1">
      <c r="A104" s="133" t="s">
        <v>88</v>
      </c>
      <c r="B104" s="71"/>
      <c r="C104" s="134"/>
      <c r="D104" s="134"/>
      <c r="E104" s="135" t="s">
        <v>105</v>
      </c>
      <c r="F104" s="135"/>
      <c r="G104" s="135"/>
      <c r="H104" s="135"/>
      <c r="I104" s="135"/>
      <c r="J104" s="134"/>
      <c r="K104" s="135" t="s">
        <v>106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'3 - SO 3 PR U Houkvice a ...'!J30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'3 - SO 3 PR U Houkvice a ...'!P118</f>
        <v>0</v>
      </c>
      <c r="AV104" s="139">
        <f>'3 - SO 3 PR U Houkvice a ...'!J33</f>
        <v>0</v>
      </c>
      <c r="AW104" s="139">
        <f>'3 - SO 3 PR U Houkvice a ...'!J34</f>
        <v>0</v>
      </c>
      <c r="AX104" s="139">
        <f>'3 - SO 3 PR U Houkvice a ...'!J35</f>
        <v>0</v>
      </c>
      <c r="AY104" s="139">
        <f>'3 - SO 3 PR U Houkvice a ...'!J36</f>
        <v>0</v>
      </c>
      <c r="AZ104" s="139">
        <f>'3 - SO 3 PR U Houkvice a ...'!F33</f>
        <v>0</v>
      </c>
      <c r="BA104" s="139">
        <f>'3 - SO 3 PR U Houkvice a ...'!F34</f>
        <v>0</v>
      </c>
      <c r="BB104" s="139">
        <f>'3 - SO 3 PR U Houkvice a ...'!F35</f>
        <v>0</v>
      </c>
      <c r="BC104" s="139">
        <f>'3 - SO 3 PR U Houkvice a ...'!F36</f>
        <v>0</v>
      </c>
      <c r="BD104" s="141">
        <f>'3 - SO 3 PR U Houkvice a ...'!F37</f>
        <v>0</v>
      </c>
      <c r="BE104" s="4"/>
      <c r="BT104" s="142" t="s">
        <v>87</v>
      </c>
      <c r="BU104" s="142" t="s">
        <v>90</v>
      </c>
      <c r="BV104" s="142" t="s">
        <v>81</v>
      </c>
      <c r="BW104" s="142" t="s">
        <v>107</v>
      </c>
      <c r="BX104" s="142" t="s">
        <v>5</v>
      </c>
      <c r="CL104" s="142" t="s">
        <v>19</v>
      </c>
      <c r="CM104" s="142" t="s">
        <v>87</v>
      </c>
    </row>
    <row r="105" s="4" customFormat="1" ht="16.5" customHeight="1">
      <c r="A105" s="133" t="s">
        <v>88</v>
      </c>
      <c r="B105" s="71"/>
      <c r="C105" s="134"/>
      <c r="D105" s="134"/>
      <c r="E105" s="135" t="s">
        <v>108</v>
      </c>
      <c r="F105" s="135"/>
      <c r="G105" s="135"/>
      <c r="H105" s="135"/>
      <c r="I105" s="135"/>
      <c r="J105" s="134"/>
      <c r="K105" s="135" t="s">
        <v>109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'3.1 - SO 3.1  Kácení dřevin'!J32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'3.1 - SO 3.1  Kácení dřevin'!P122</f>
        <v>0</v>
      </c>
      <c r="AV105" s="139">
        <f>'3.1 - SO 3.1  Kácení dřevin'!J35</f>
        <v>0</v>
      </c>
      <c r="AW105" s="139">
        <f>'3.1 - SO 3.1  Kácení dřevin'!J36</f>
        <v>0</v>
      </c>
      <c r="AX105" s="139">
        <f>'3.1 - SO 3.1  Kácení dřevin'!J37</f>
        <v>0</v>
      </c>
      <c r="AY105" s="139">
        <f>'3.1 - SO 3.1  Kácení dřevin'!J38</f>
        <v>0</v>
      </c>
      <c r="AZ105" s="139">
        <f>'3.1 - SO 3.1  Kácení dřevin'!F35</f>
        <v>0</v>
      </c>
      <c r="BA105" s="139">
        <f>'3.1 - SO 3.1  Kácení dřevin'!F36</f>
        <v>0</v>
      </c>
      <c r="BB105" s="139">
        <f>'3.1 - SO 3.1  Kácení dřevin'!F37</f>
        <v>0</v>
      </c>
      <c r="BC105" s="139">
        <f>'3.1 - SO 3.1  Kácení dřevin'!F38</f>
        <v>0</v>
      </c>
      <c r="BD105" s="141">
        <f>'3.1 - SO 3.1  Kácení dřevin'!F39</f>
        <v>0</v>
      </c>
      <c r="BE105" s="4"/>
      <c r="BT105" s="142" t="s">
        <v>87</v>
      </c>
      <c r="BV105" s="142" t="s">
        <v>81</v>
      </c>
      <c r="BW105" s="142" t="s">
        <v>110</v>
      </c>
      <c r="BX105" s="142" t="s">
        <v>107</v>
      </c>
      <c r="CL105" s="142" t="s">
        <v>19</v>
      </c>
    </row>
    <row r="106" s="7" customFormat="1" ht="27" customHeight="1">
      <c r="A106" s="7"/>
      <c r="B106" s="120"/>
      <c r="C106" s="121"/>
      <c r="D106" s="122" t="s">
        <v>111</v>
      </c>
      <c r="E106" s="122"/>
      <c r="F106" s="122"/>
      <c r="G106" s="122"/>
      <c r="H106" s="122"/>
      <c r="I106" s="123"/>
      <c r="J106" s="122" t="s">
        <v>112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ROUND(SUM(AG107:AG108),2)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85</v>
      </c>
      <c r="AR106" s="127"/>
      <c r="AS106" s="128">
        <f>ROUND(SUM(AS107:AS108),2)</f>
        <v>0</v>
      </c>
      <c r="AT106" s="129">
        <f>ROUND(SUM(AV106:AW106),2)</f>
        <v>0</v>
      </c>
      <c r="AU106" s="130">
        <f>ROUND(SUM(AU107:AU108),5)</f>
        <v>0</v>
      </c>
      <c r="AV106" s="129">
        <f>ROUND(AZ106*L29,2)</f>
        <v>0</v>
      </c>
      <c r="AW106" s="129">
        <f>ROUND(BA106*L30,2)</f>
        <v>0</v>
      </c>
      <c r="AX106" s="129">
        <f>ROUND(BB106*L29,2)</f>
        <v>0</v>
      </c>
      <c r="AY106" s="129">
        <f>ROUND(BC106*L30,2)</f>
        <v>0</v>
      </c>
      <c r="AZ106" s="129">
        <f>ROUND(SUM(AZ107:AZ108),2)</f>
        <v>0</v>
      </c>
      <c r="BA106" s="129">
        <f>ROUND(SUM(BA107:BA108),2)</f>
        <v>0</v>
      </c>
      <c r="BB106" s="129">
        <f>ROUND(SUM(BB107:BB108),2)</f>
        <v>0</v>
      </c>
      <c r="BC106" s="129">
        <f>ROUND(SUM(BC107:BC108),2)</f>
        <v>0</v>
      </c>
      <c r="BD106" s="131">
        <f>ROUND(SUM(BD107:BD108),2)</f>
        <v>0</v>
      </c>
      <c r="BE106" s="7"/>
      <c r="BS106" s="132" t="s">
        <v>78</v>
      </c>
      <c r="BT106" s="132" t="s">
        <v>83</v>
      </c>
      <c r="BV106" s="132" t="s">
        <v>81</v>
      </c>
      <c r="BW106" s="132" t="s">
        <v>113</v>
      </c>
      <c r="BX106" s="132" t="s">
        <v>5</v>
      </c>
      <c r="CL106" s="132" t="s">
        <v>19</v>
      </c>
      <c r="CM106" s="132" t="s">
        <v>87</v>
      </c>
    </row>
    <row r="107" s="4" customFormat="1" ht="25.5" customHeight="1">
      <c r="A107" s="133" t="s">
        <v>88</v>
      </c>
      <c r="B107" s="71"/>
      <c r="C107" s="134"/>
      <c r="D107" s="134"/>
      <c r="E107" s="135" t="s">
        <v>111</v>
      </c>
      <c r="F107" s="135"/>
      <c r="G107" s="135"/>
      <c r="H107" s="135"/>
      <c r="I107" s="135"/>
      <c r="J107" s="134"/>
      <c r="K107" s="135" t="s">
        <v>112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'4 - SO 4  Týniště nad Orl...'!J30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'4 - SO 4  Týniště nad Orl...'!P119</f>
        <v>0</v>
      </c>
      <c r="AV107" s="139">
        <f>'4 - SO 4  Týniště nad Orl...'!J33</f>
        <v>0</v>
      </c>
      <c r="AW107" s="139">
        <f>'4 - SO 4  Týniště nad Orl...'!J34</f>
        <v>0</v>
      </c>
      <c r="AX107" s="139">
        <f>'4 - SO 4  Týniště nad Orl...'!J35</f>
        <v>0</v>
      </c>
      <c r="AY107" s="139">
        <f>'4 - SO 4  Týniště nad Orl...'!J36</f>
        <v>0</v>
      </c>
      <c r="AZ107" s="139">
        <f>'4 - SO 4  Týniště nad Orl...'!F33</f>
        <v>0</v>
      </c>
      <c r="BA107" s="139">
        <f>'4 - SO 4  Týniště nad Orl...'!F34</f>
        <v>0</v>
      </c>
      <c r="BB107" s="139">
        <f>'4 - SO 4  Týniště nad Orl...'!F35</f>
        <v>0</v>
      </c>
      <c r="BC107" s="139">
        <f>'4 - SO 4  Týniště nad Orl...'!F36</f>
        <v>0</v>
      </c>
      <c r="BD107" s="141">
        <f>'4 - SO 4  Týniště nad Orl...'!F37</f>
        <v>0</v>
      </c>
      <c r="BE107" s="4"/>
      <c r="BT107" s="142" t="s">
        <v>87</v>
      </c>
      <c r="BU107" s="142" t="s">
        <v>90</v>
      </c>
      <c r="BV107" s="142" t="s">
        <v>81</v>
      </c>
      <c r="BW107" s="142" t="s">
        <v>113</v>
      </c>
      <c r="BX107" s="142" t="s">
        <v>5</v>
      </c>
      <c r="CL107" s="142" t="s">
        <v>19</v>
      </c>
      <c r="CM107" s="142" t="s">
        <v>87</v>
      </c>
    </row>
    <row r="108" s="4" customFormat="1" ht="16.5" customHeight="1">
      <c r="A108" s="133" t="s">
        <v>88</v>
      </c>
      <c r="B108" s="71"/>
      <c r="C108" s="134"/>
      <c r="D108" s="134"/>
      <c r="E108" s="135" t="s">
        <v>114</v>
      </c>
      <c r="F108" s="135"/>
      <c r="G108" s="135"/>
      <c r="H108" s="135"/>
      <c r="I108" s="135"/>
      <c r="J108" s="134"/>
      <c r="K108" s="135" t="s">
        <v>115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'4.1 - SO 4.1  Kácení dřevin'!J32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'4.1 - SO 4.1  Kácení dřevin'!P122</f>
        <v>0</v>
      </c>
      <c r="AV108" s="139">
        <f>'4.1 - SO 4.1  Kácení dřevin'!J35</f>
        <v>0</v>
      </c>
      <c r="AW108" s="139">
        <f>'4.1 - SO 4.1  Kácení dřevin'!J36</f>
        <v>0</v>
      </c>
      <c r="AX108" s="139">
        <f>'4.1 - SO 4.1  Kácení dřevin'!J37</f>
        <v>0</v>
      </c>
      <c r="AY108" s="139">
        <f>'4.1 - SO 4.1  Kácení dřevin'!J38</f>
        <v>0</v>
      </c>
      <c r="AZ108" s="139">
        <f>'4.1 - SO 4.1  Kácení dřevin'!F35</f>
        <v>0</v>
      </c>
      <c r="BA108" s="139">
        <f>'4.1 - SO 4.1  Kácení dřevin'!F36</f>
        <v>0</v>
      </c>
      <c r="BB108" s="139">
        <f>'4.1 - SO 4.1  Kácení dřevin'!F37</f>
        <v>0</v>
      </c>
      <c r="BC108" s="139">
        <f>'4.1 - SO 4.1  Kácení dřevin'!F38</f>
        <v>0</v>
      </c>
      <c r="BD108" s="141">
        <f>'4.1 - SO 4.1  Kácení dřevin'!F39</f>
        <v>0</v>
      </c>
      <c r="BE108" s="4"/>
      <c r="BT108" s="142" t="s">
        <v>87</v>
      </c>
      <c r="BV108" s="142" t="s">
        <v>81</v>
      </c>
      <c r="BW108" s="142" t="s">
        <v>116</v>
      </c>
      <c r="BX108" s="142" t="s">
        <v>113</v>
      </c>
      <c r="CL108" s="142" t="s">
        <v>19</v>
      </c>
    </row>
    <row r="109" s="7" customFormat="1" ht="27" customHeight="1">
      <c r="A109" s="7"/>
      <c r="B109" s="120"/>
      <c r="C109" s="121"/>
      <c r="D109" s="122" t="s">
        <v>117</v>
      </c>
      <c r="E109" s="122"/>
      <c r="F109" s="122"/>
      <c r="G109" s="122"/>
      <c r="H109" s="122"/>
      <c r="I109" s="123"/>
      <c r="J109" s="122" t="s">
        <v>118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4">
        <f>ROUND(SUM(AG110:AG111),2)</f>
        <v>0</v>
      </c>
      <c r="AH109" s="123"/>
      <c r="AI109" s="123"/>
      <c r="AJ109" s="123"/>
      <c r="AK109" s="123"/>
      <c r="AL109" s="123"/>
      <c r="AM109" s="123"/>
      <c r="AN109" s="125">
        <f>SUM(AG109,AT109)</f>
        <v>0</v>
      </c>
      <c r="AO109" s="123"/>
      <c r="AP109" s="123"/>
      <c r="AQ109" s="126" t="s">
        <v>85</v>
      </c>
      <c r="AR109" s="127"/>
      <c r="AS109" s="128">
        <f>ROUND(SUM(AS110:AS111),2)</f>
        <v>0</v>
      </c>
      <c r="AT109" s="129">
        <f>ROUND(SUM(AV109:AW109),2)</f>
        <v>0</v>
      </c>
      <c r="AU109" s="130">
        <f>ROUND(SUM(AU110:AU111),5)</f>
        <v>0</v>
      </c>
      <c r="AV109" s="129">
        <f>ROUND(AZ109*L29,2)</f>
        <v>0</v>
      </c>
      <c r="AW109" s="129">
        <f>ROUND(BA109*L30,2)</f>
        <v>0</v>
      </c>
      <c r="AX109" s="129">
        <f>ROUND(BB109*L29,2)</f>
        <v>0</v>
      </c>
      <c r="AY109" s="129">
        <f>ROUND(BC109*L30,2)</f>
        <v>0</v>
      </c>
      <c r="AZ109" s="129">
        <f>ROUND(SUM(AZ110:AZ111),2)</f>
        <v>0</v>
      </c>
      <c r="BA109" s="129">
        <f>ROUND(SUM(BA110:BA111),2)</f>
        <v>0</v>
      </c>
      <c r="BB109" s="129">
        <f>ROUND(SUM(BB110:BB111),2)</f>
        <v>0</v>
      </c>
      <c r="BC109" s="129">
        <f>ROUND(SUM(BC110:BC111),2)</f>
        <v>0</v>
      </c>
      <c r="BD109" s="131">
        <f>ROUND(SUM(BD110:BD111),2)</f>
        <v>0</v>
      </c>
      <c r="BE109" s="7"/>
      <c r="BS109" s="132" t="s">
        <v>78</v>
      </c>
      <c r="BT109" s="132" t="s">
        <v>83</v>
      </c>
      <c r="BV109" s="132" t="s">
        <v>81</v>
      </c>
      <c r="BW109" s="132" t="s">
        <v>119</v>
      </c>
      <c r="BX109" s="132" t="s">
        <v>5</v>
      </c>
      <c r="CL109" s="132" t="s">
        <v>19</v>
      </c>
      <c r="CM109" s="132" t="s">
        <v>87</v>
      </c>
    </row>
    <row r="110" s="4" customFormat="1" ht="25.5" customHeight="1">
      <c r="A110" s="133" t="s">
        <v>88</v>
      </c>
      <c r="B110" s="71"/>
      <c r="C110" s="134"/>
      <c r="D110" s="134"/>
      <c r="E110" s="135" t="s">
        <v>117</v>
      </c>
      <c r="F110" s="135"/>
      <c r="G110" s="135"/>
      <c r="H110" s="135"/>
      <c r="I110" s="135"/>
      <c r="J110" s="134"/>
      <c r="K110" s="135" t="s">
        <v>118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'5 - SO 5   Týniště nad Or...'!J30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'5 - SO 5   Týniště nad Or...'!P118</f>
        <v>0</v>
      </c>
      <c r="AV110" s="139">
        <f>'5 - SO 5   Týniště nad Or...'!J33</f>
        <v>0</v>
      </c>
      <c r="AW110" s="139">
        <f>'5 - SO 5   Týniště nad Or...'!J34</f>
        <v>0</v>
      </c>
      <c r="AX110" s="139">
        <f>'5 - SO 5   Týniště nad Or...'!J35</f>
        <v>0</v>
      </c>
      <c r="AY110" s="139">
        <f>'5 - SO 5   Týniště nad Or...'!J36</f>
        <v>0</v>
      </c>
      <c r="AZ110" s="139">
        <f>'5 - SO 5   Týniště nad Or...'!F33</f>
        <v>0</v>
      </c>
      <c r="BA110" s="139">
        <f>'5 - SO 5   Týniště nad Or...'!F34</f>
        <v>0</v>
      </c>
      <c r="BB110" s="139">
        <f>'5 - SO 5   Týniště nad Or...'!F35</f>
        <v>0</v>
      </c>
      <c r="BC110" s="139">
        <f>'5 - SO 5   Týniště nad Or...'!F36</f>
        <v>0</v>
      </c>
      <c r="BD110" s="141">
        <f>'5 - SO 5   Týniště nad Or...'!F37</f>
        <v>0</v>
      </c>
      <c r="BE110" s="4"/>
      <c r="BT110" s="142" t="s">
        <v>87</v>
      </c>
      <c r="BU110" s="142" t="s">
        <v>90</v>
      </c>
      <c r="BV110" s="142" t="s">
        <v>81</v>
      </c>
      <c r="BW110" s="142" t="s">
        <v>119</v>
      </c>
      <c r="BX110" s="142" t="s">
        <v>5</v>
      </c>
      <c r="CL110" s="142" t="s">
        <v>19</v>
      </c>
      <c r="CM110" s="142" t="s">
        <v>87</v>
      </c>
    </row>
    <row r="111" s="4" customFormat="1" ht="16.5" customHeight="1">
      <c r="A111" s="133" t="s">
        <v>88</v>
      </c>
      <c r="B111" s="71"/>
      <c r="C111" s="134"/>
      <c r="D111" s="134"/>
      <c r="E111" s="135" t="s">
        <v>120</v>
      </c>
      <c r="F111" s="135"/>
      <c r="G111" s="135"/>
      <c r="H111" s="135"/>
      <c r="I111" s="135"/>
      <c r="J111" s="134"/>
      <c r="K111" s="135" t="s">
        <v>121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'1.5 - SO 5.1  Kácení dřevin'!J32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89</v>
      </c>
      <c r="AR111" s="73"/>
      <c r="AS111" s="138">
        <v>0</v>
      </c>
      <c r="AT111" s="139">
        <f>ROUND(SUM(AV111:AW111),2)</f>
        <v>0</v>
      </c>
      <c r="AU111" s="140">
        <f>'1.5 - SO 5.1  Kácení dřevin'!P122</f>
        <v>0</v>
      </c>
      <c r="AV111" s="139">
        <f>'1.5 - SO 5.1  Kácení dřevin'!J35</f>
        <v>0</v>
      </c>
      <c r="AW111" s="139">
        <f>'1.5 - SO 5.1  Kácení dřevin'!J36</f>
        <v>0</v>
      </c>
      <c r="AX111" s="139">
        <f>'1.5 - SO 5.1  Kácení dřevin'!J37</f>
        <v>0</v>
      </c>
      <c r="AY111" s="139">
        <f>'1.5 - SO 5.1  Kácení dřevin'!J38</f>
        <v>0</v>
      </c>
      <c r="AZ111" s="139">
        <f>'1.5 - SO 5.1  Kácení dřevin'!F35</f>
        <v>0</v>
      </c>
      <c r="BA111" s="139">
        <f>'1.5 - SO 5.1  Kácení dřevin'!F36</f>
        <v>0</v>
      </c>
      <c r="BB111" s="139">
        <f>'1.5 - SO 5.1  Kácení dřevin'!F37</f>
        <v>0</v>
      </c>
      <c r="BC111" s="139">
        <f>'1.5 - SO 5.1  Kácení dřevin'!F38</f>
        <v>0</v>
      </c>
      <c r="BD111" s="141">
        <f>'1.5 - SO 5.1  Kácení dřevin'!F39</f>
        <v>0</v>
      </c>
      <c r="BE111" s="4"/>
      <c r="BT111" s="142" t="s">
        <v>87</v>
      </c>
      <c r="BV111" s="142" t="s">
        <v>81</v>
      </c>
      <c r="BW111" s="142" t="s">
        <v>122</v>
      </c>
      <c r="BX111" s="142" t="s">
        <v>119</v>
      </c>
      <c r="CL111" s="142" t="s">
        <v>19</v>
      </c>
    </row>
    <row r="112" s="7" customFormat="1" ht="27" customHeight="1">
      <c r="A112" s="7"/>
      <c r="B112" s="120"/>
      <c r="C112" s="121"/>
      <c r="D112" s="122" t="s">
        <v>123</v>
      </c>
      <c r="E112" s="122"/>
      <c r="F112" s="122"/>
      <c r="G112" s="122"/>
      <c r="H112" s="122"/>
      <c r="I112" s="123"/>
      <c r="J112" s="122" t="s">
        <v>124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4">
        <f>ROUND(SUM(AG113:AG114),2)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85</v>
      </c>
      <c r="AR112" s="127"/>
      <c r="AS112" s="128">
        <f>ROUND(SUM(AS113:AS114),2)</f>
        <v>0</v>
      </c>
      <c r="AT112" s="129">
        <f>ROUND(SUM(AV112:AW112),2)</f>
        <v>0</v>
      </c>
      <c r="AU112" s="130">
        <f>ROUND(SUM(AU113:AU114),5)</f>
        <v>0</v>
      </c>
      <c r="AV112" s="129">
        <f>ROUND(AZ112*L29,2)</f>
        <v>0</v>
      </c>
      <c r="AW112" s="129">
        <f>ROUND(BA112*L30,2)</f>
        <v>0</v>
      </c>
      <c r="AX112" s="129">
        <f>ROUND(BB112*L29,2)</f>
        <v>0</v>
      </c>
      <c r="AY112" s="129">
        <f>ROUND(BC112*L30,2)</f>
        <v>0</v>
      </c>
      <c r="AZ112" s="129">
        <f>ROUND(SUM(AZ113:AZ114),2)</f>
        <v>0</v>
      </c>
      <c r="BA112" s="129">
        <f>ROUND(SUM(BA113:BA114),2)</f>
        <v>0</v>
      </c>
      <c r="BB112" s="129">
        <f>ROUND(SUM(BB113:BB114),2)</f>
        <v>0</v>
      </c>
      <c r="BC112" s="129">
        <f>ROUND(SUM(BC113:BC114),2)</f>
        <v>0</v>
      </c>
      <c r="BD112" s="131">
        <f>ROUND(SUM(BD113:BD114),2)</f>
        <v>0</v>
      </c>
      <c r="BE112" s="7"/>
      <c r="BS112" s="132" t="s">
        <v>78</v>
      </c>
      <c r="BT112" s="132" t="s">
        <v>83</v>
      </c>
      <c r="BV112" s="132" t="s">
        <v>81</v>
      </c>
      <c r="BW112" s="132" t="s">
        <v>125</v>
      </c>
      <c r="BX112" s="132" t="s">
        <v>5</v>
      </c>
      <c r="CL112" s="132" t="s">
        <v>19</v>
      </c>
      <c r="CM112" s="132" t="s">
        <v>87</v>
      </c>
    </row>
    <row r="113" s="4" customFormat="1" ht="25.5" customHeight="1">
      <c r="A113" s="133" t="s">
        <v>88</v>
      </c>
      <c r="B113" s="71"/>
      <c r="C113" s="134"/>
      <c r="D113" s="134"/>
      <c r="E113" s="135" t="s">
        <v>123</v>
      </c>
      <c r="F113" s="135"/>
      <c r="G113" s="135"/>
      <c r="H113" s="135"/>
      <c r="I113" s="135"/>
      <c r="J113" s="134"/>
      <c r="K113" s="135" t="s">
        <v>124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'6 - SO 6  Čestice ř. km  ...'!J30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'6 - SO 6  Čestice ř. km  ...'!P118</f>
        <v>0</v>
      </c>
      <c r="AV113" s="139">
        <f>'6 - SO 6  Čestice ř. km  ...'!J33</f>
        <v>0</v>
      </c>
      <c r="AW113" s="139">
        <f>'6 - SO 6  Čestice ř. km  ...'!J34</f>
        <v>0</v>
      </c>
      <c r="AX113" s="139">
        <f>'6 - SO 6  Čestice ř. km  ...'!J35</f>
        <v>0</v>
      </c>
      <c r="AY113" s="139">
        <f>'6 - SO 6  Čestice ř. km  ...'!J36</f>
        <v>0</v>
      </c>
      <c r="AZ113" s="139">
        <f>'6 - SO 6  Čestice ř. km  ...'!F33</f>
        <v>0</v>
      </c>
      <c r="BA113" s="139">
        <f>'6 - SO 6  Čestice ř. km  ...'!F34</f>
        <v>0</v>
      </c>
      <c r="BB113" s="139">
        <f>'6 - SO 6  Čestice ř. km  ...'!F35</f>
        <v>0</v>
      </c>
      <c r="BC113" s="139">
        <f>'6 - SO 6  Čestice ř. km  ...'!F36</f>
        <v>0</v>
      </c>
      <c r="BD113" s="141">
        <f>'6 - SO 6  Čestice ř. km  ...'!F37</f>
        <v>0</v>
      </c>
      <c r="BE113" s="4"/>
      <c r="BT113" s="142" t="s">
        <v>87</v>
      </c>
      <c r="BU113" s="142" t="s">
        <v>90</v>
      </c>
      <c r="BV113" s="142" t="s">
        <v>81</v>
      </c>
      <c r="BW113" s="142" t="s">
        <v>125</v>
      </c>
      <c r="BX113" s="142" t="s">
        <v>5</v>
      </c>
      <c r="CL113" s="142" t="s">
        <v>19</v>
      </c>
      <c r="CM113" s="142" t="s">
        <v>87</v>
      </c>
    </row>
    <row r="114" s="4" customFormat="1" ht="16.5" customHeight="1">
      <c r="A114" s="133" t="s">
        <v>88</v>
      </c>
      <c r="B114" s="71"/>
      <c r="C114" s="134"/>
      <c r="D114" s="134"/>
      <c r="E114" s="135" t="s">
        <v>126</v>
      </c>
      <c r="F114" s="135"/>
      <c r="G114" s="135"/>
      <c r="H114" s="135"/>
      <c r="I114" s="135"/>
      <c r="J114" s="134"/>
      <c r="K114" s="135" t="s">
        <v>127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'6.1 - SO 6.1  Kácení dřevin'!J32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'6.1 - SO 6.1  Kácení dřevin'!P122</f>
        <v>0</v>
      </c>
      <c r="AV114" s="139">
        <f>'6.1 - SO 6.1  Kácení dřevin'!J35</f>
        <v>0</v>
      </c>
      <c r="AW114" s="139">
        <f>'6.1 - SO 6.1  Kácení dřevin'!J36</f>
        <v>0</v>
      </c>
      <c r="AX114" s="139">
        <f>'6.1 - SO 6.1  Kácení dřevin'!J37</f>
        <v>0</v>
      </c>
      <c r="AY114" s="139">
        <f>'6.1 - SO 6.1  Kácení dřevin'!J38</f>
        <v>0</v>
      </c>
      <c r="AZ114" s="139">
        <f>'6.1 - SO 6.1  Kácení dřevin'!F35</f>
        <v>0</v>
      </c>
      <c r="BA114" s="139">
        <f>'6.1 - SO 6.1  Kácení dřevin'!F36</f>
        <v>0</v>
      </c>
      <c r="BB114" s="139">
        <f>'6.1 - SO 6.1  Kácení dřevin'!F37</f>
        <v>0</v>
      </c>
      <c r="BC114" s="139">
        <f>'6.1 - SO 6.1  Kácení dřevin'!F38</f>
        <v>0</v>
      </c>
      <c r="BD114" s="141">
        <f>'6.1 - SO 6.1  Kácení dřevin'!F39</f>
        <v>0</v>
      </c>
      <c r="BE114" s="4"/>
      <c r="BT114" s="142" t="s">
        <v>87</v>
      </c>
      <c r="BV114" s="142" t="s">
        <v>81</v>
      </c>
      <c r="BW114" s="142" t="s">
        <v>128</v>
      </c>
      <c r="BX114" s="142" t="s">
        <v>125</v>
      </c>
      <c r="CL114" s="142" t="s">
        <v>19</v>
      </c>
    </row>
    <row r="115" s="7" customFormat="1" ht="27" customHeight="1">
      <c r="A115" s="7"/>
      <c r="B115" s="120"/>
      <c r="C115" s="121"/>
      <c r="D115" s="122" t="s">
        <v>129</v>
      </c>
      <c r="E115" s="122"/>
      <c r="F115" s="122"/>
      <c r="G115" s="122"/>
      <c r="H115" s="122"/>
      <c r="I115" s="123"/>
      <c r="J115" s="122" t="s">
        <v>130</v>
      </c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4">
        <f>ROUND(SUM(AG116:AG117),2)</f>
        <v>0</v>
      </c>
      <c r="AH115" s="123"/>
      <c r="AI115" s="123"/>
      <c r="AJ115" s="123"/>
      <c r="AK115" s="123"/>
      <c r="AL115" s="123"/>
      <c r="AM115" s="123"/>
      <c r="AN115" s="125">
        <f>SUM(AG115,AT115)</f>
        <v>0</v>
      </c>
      <c r="AO115" s="123"/>
      <c r="AP115" s="123"/>
      <c r="AQ115" s="126" t="s">
        <v>85</v>
      </c>
      <c r="AR115" s="127"/>
      <c r="AS115" s="128">
        <f>ROUND(SUM(AS116:AS117),2)</f>
        <v>0</v>
      </c>
      <c r="AT115" s="129">
        <f>ROUND(SUM(AV115:AW115),2)</f>
        <v>0</v>
      </c>
      <c r="AU115" s="130">
        <f>ROUND(SUM(AU116:AU117),5)</f>
        <v>0</v>
      </c>
      <c r="AV115" s="129">
        <f>ROUND(AZ115*L29,2)</f>
        <v>0</v>
      </c>
      <c r="AW115" s="129">
        <f>ROUND(BA115*L30,2)</f>
        <v>0</v>
      </c>
      <c r="AX115" s="129">
        <f>ROUND(BB115*L29,2)</f>
        <v>0</v>
      </c>
      <c r="AY115" s="129">
        <f>ROUND(BC115*L30,2)</f>
        <v>0</v>
      </c>
      <c r="AZ115" s="129">
        <f>ROUND(SUM(AZ116:AZ117),2)</f>
        <v>0</v>
      </c>
      <c r="BA115" s="129">
        <f>ROUND(SUM(BA116:BA117),2)</f>
        <v>0</v>
      </c>
      <c r="BB115" s="129">
        <f>ROUND(SUM(BB116:BB117),2)</f>
        <v>0</v>
      </c>
      <c r="BC115" s="129">
        <f>ROUND(SUM(BC116:BC117),2)</f>
        <v>0</v>
      </c>
      <c r="BD115" s="131">
        <f>ROUND(SUM(BD116:BD117),2)</f>
        <v>0</v>
      </c>
      <c r="BE115" s="7"/>
      <c r="BS115" s="132" t="s">
        <v>78</v>
      </c>
      <c r="BT115" s="132" t="s">
        <v>83</v>
      </c>
      <c r="BV115" s="132" t="s">
        <v>81</v>
      </c>
      <c r="BW115" s="132" t="s">
        <v>131</v>
      </c>
      <c r="BX115" s="132" t="s">
        <v>5</v>
      </c>
      <c r="CL115" s="132" t="s">
        <v>19</v>
      </c>
      <c r="CM115" s="132" t="s">
        <v>87</v>
      </c>
    </row>
    <row r="116" s="4" customFormat="1" ht="25.5" customHeight="1">
      <c r="A116" s="133" t="s">
        <v>88</v>
      </c>
      <c r="B116" s="71"/>
      <c r="C116" s="134"/>
      <c r="D116" s="134"/>
      <c r="E116" s="135" t="s">
        <v>129</v>
      </c>
      <c r="F116" s="135"/>
      <c r="G116" s="135"/>
      <c r="H116" s="135"/>
      <c r="I116" s="135"/>
      <c r="J116" s="134"/>
      <c r="K116" s="135" t="s">
        <v>130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'7 - SO 7  Častolovice  ř....'!J30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'7 - SO 7  Častolovice  ř....'!P118</f>
        <v>0</v>
      </c>
      <c r="AV116" s="139">
        <f>'7 - SO 7  Častolovice  ř....'!J33</f>
        <v>0</v>
      </c>
      <c r="AW116" s="139">
        <f>'7 - SO 7  Častolovice  ř....'!J34</f>
        <v>0</v>
      </c>
      <c r="AX116" s="139">
        <f>'7 - SO 7  Častolovice  ř....'!J35</f>
        <v>0</v>
      </c>
      <c r="AY116" s="139">
        <f>'7 - SO 7  Častolovice  ř....'!J36</f>
        <v>0</v>
      </c>
      <c r="AZ116" s="139">
        <f>'7 - SO 7  Častolovice  ř....'!F33</f>
        <v>0</v>
      </c>
      <c r="BA116" s="139">
        <f>'7 - SO 7  Častolovice  ř....'!F34</f>
        <v>0</v>
      </c>
      <c r="BB116" s="139">
        <f>'7 - SO 7  Častolovice  ř....'!F35</f>
        <v>0</v>
      </c>
      <c r="BC116" s="139">
        <f>'7 - SO 7  Častolovice  ř....'!F36</f>
        <v>0</v>
      </c>
      <c r="BD116" s="141">
        <f>'7 - SO 7  Častolovice  ř....'!F37</f>
        <v>0</v>
      </c>
      <c r="BE116" s="4"/>
      <c r="BT116" s="142" t="s">
        <v>87</v>
      </c>
      <c r="BU116" s="142" t="s">
        <v>90</v>
      </c>
      <c r="BV116" s="142" t="s">
        <v>81</v>
      </c>
      <c r="BW116" s="142" t="s">
        <v>131</v>
      </c>
      <c r="BX116" s="142" t="s">
        <v>5</v>
      </c>
      <c r="CL116" s="142" t="s">
        <v>19</v>
      </c>
      <c r="CM116" s="142" t="s">
        <v>87</v>
      </c>
    </row>
    <row r="117" s="4" customFormat="1" ht="16.5" customHeight="1">
      <c r="A117" s="133" t="s">
        <v>88</v>
      </c>
      <c r="B117" s="71"/>
      <c r="C117" s="134"/>
      <c r="D117" s="134"/>
      <c r="E117" s="135" t="s">
        <v>132</v>
      </c>
      <c r="F117" s="135"/>
      <c r="G117" s="135"/>
      <c r="H117" s="135"/>
      <c r="I117" s="135"/>
      <c r="J117" s="134"/>
      <c r="K117" s="135" t="s">
        <v>133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'7.1 - SO 7.1  Kácení dřevin'!J32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89</v>
      </c>
      <c r="AR117" s="73"/>
      <c r="AS117" s="138">
        <v>0</v>
      </c>
      <c r="AT117" s="139">
        <f>ROUND(SUM(AV117:AW117),2)</f>
        <v>0</v>
      </c>
      <c r="AU117" s="140">
        <f>'7.1 - SO 7.1  Kácení dřevin'!P122</f>
        <v>0</v>
      </c>
      <c r="AV117" s="139">
        <f>'7.1 - SO 7.1  Kácení dřevin'!J35</f>
        <v>0</v>
      </c>
      <c r="AW117" s="139">
        <f>'7.1 - SO 7.1  Kácení dřevin'!J36</f>
        <v>0</v>
      </c>
      <c r="AX117" s="139">
        <f>'7.1 - SO 7.1  Kácení dřevin'!J37</f>
        <v>0</v>
      </c>
      <c r="AY117" s="139">
        <f>'7.1 - SO 7.1  Kácení dřevin'!J38</f>
        <v>0</v>
      </c>
      <c r="AZ117" s="139">
        <f>'7.1 - SO 7.1  Kácení dřevin'!F35</f>
        <v>0</v>
      </c>
      <c r="BA117" s="139">
        <f>'7.1 - SO 7.1  Kácení dřevin'!F36</f>
        <v>0</v>
      </c>
      <c r="BB117" s="139">
        <f>'7.1 - SO 7.1  Kácení dřevin'!F37</f>
        <v>0</v>
      </c>
      <c r="BC117" s="139">
        <f>'7.1 - SO 7.1  Kácení dřevin'!F38</f>
        <v>0</v>
      </c>
      <c r="BD117" s="141">
        <f>'7.1 - SO 7.1  Kácení dřevin'!F39</f>
        <v>0</v>
      </c>
      <c r="BE117" s="4"/>
      <c r="BT117" s="142" t="s">
        <v>87</v>
      </c>
      <c r="BV117" s="142" t="s">
        <v>81</v>
      </c>
      <c r="BW117" s="142" t="s">
        <v>134</v>
      </c>
      <c r="BX117" s="142" t="s">
        <v>131</v>
      </c>
      <c r="CL117" s="142" t="s">
        <v>19</v>
      </c>
    </row>
    <row r="118" s="7" customFormat="1" ht="16.5" customHeight="1">
      <c r="A118" s="133" t="s">
        <v>88</v>
      </c>
      <c r="B118" s="120"/>
      <c r="C118" s="121"/>
      <c r="D118" s="122" t="s">
        <v>135</v>
      </c>
      <c r="E118" s="122"/>
      <c r="F118" s="122"/>
      <c r="G118" s="122"/>
      <c r="H118" s="122"/>
      <c r="I118" s="123"/>
      <c r="J118" s="122" t="s">
        <v>136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5">
        <f>'8 - VON Vedlejší a ostatn...'!J30</f>
        <v>0</v>
      </c>
      <c r="AH118" s="123"/>
      <c r="AI118" s="123"/>
      <c r="AJ118" s="123"/>
      <c r="AK118" s="123"/>
      <c r="AL118" s="123"/>
      <c r="AM118" s="123"/>
      <c r="AN118" s="125">
        <f>SUM(AG118,AT118)</f>
        <v>0</v>
      </c>
      <c r="AO118" s="123"/>
      <c r="AP118" s="123"/>
      <c r="AQ118" s="126" t="s">
        <v>85</v>
      </c>
      <c r="AR118" s="127"/>
      <c r="AS118" s="143">
        <v>0</v>
      </c>
      <c r="AT118" s="144">
        <f>ROUND(SUM(AV118:AW118),2)</f>
        <v>0</v>
      </c>
      <c r="AU118" s="145">
        <f>'8 - VON Vedlejší a ostatn...'!P117</f>
        <v>0</v>
      </c>
      <c r="AV118" s="144">
        <f>'8 - VON Vedlejší a ostatn...'!J33</f>
        <v>0</v>
      </c>
      <c r="AW118" s="144">
        <f>'8 - VON Vedlejší a ostatn...'!J34</f>
        <v>0</v>
      </c>
      <c r="AX118" s="144">
        <f>'8 - VON Vedlejší a ostatn...'!J35</f>
        <v>0</v>
      </c>
      <c r="AY118" s="144">
        <f>'8 - VON Vedlejší a ostatn...'!J36</f>
        <v>0</v>
      </c>
      <c r="AZ118" s="144">
        <f>'8 - VON Vedlejší a ostatn...'!F33</f>
        <v>0</v>
      </c>
      <c r="BA118" s="144">
        <f>'8 - VON Vedlejší a ostatn...'!F34</f>
        <v>0</v>
      </c>
      <c r="BB118" s="144">
        <f>'8 - VON Vedlejší a ostatn...'!F35</f>
        <v>0</v>
      </c>
      <c r="BC118" s="144">
        <f>'8 - VON Vedlejší a ostatn...'!F36</f>
        <v>0</v>
      </c>
      <c r="BD118" s="146">
        <f>'8 - VON Vedlejší a ostatn...'!F37</f>
        <v>0</v>
      </c>
      <c r="BE118" s="7"/>
      <c r="BT118" s="132" t="s">
        <v>83</v>
      </c>
      <c r="BV118" s="132" t="s">
        <v>81</v>
      </c>
      <c r="BW118" s="132" t="s">
        <v>137</v>
      </c>
      <c r="BX118" s="132" t="s">
        <v>5</v>
      </c>
      <c r="CL118" s="132" t="s">
        <v>19</v>
      </c>
      <c r="CM118" s="132" t="s">
        <v>87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SYUDq/9U+fi+VZVPfjKpdcgBmP3AjNgnTDd9w3qkPXG+DJDFbhU89zY0PSvcdBi9XkoyiUA49GeteEMfg5aGsA==" hashValue="Y1lKmdNJ/zgyHI23YsEa33PANAGvyeuq6rhAl/rv67BVN5nyNqIe8ZEl0MTDxMzoaH4WZ2OIK9juFB90T1E/EA==" algorithmName="SHA-512" password="CC35"/>
  <mergeCells count="134">
    <mergeCell ref="L85:AO85"/>
    <mergeCell ref="I92:AF92"/>
    <mergeCell ref="C92:G92"/>
    <mergeCell ref="J95:AF95"/>
    <mergeCell ref="D95:H95"/>
    <mergeCell ref="E96:I96"/>
    <mergeCell ref="K96:AF96"/>
    <mergeCell ref="E97:I97"/>
    <mergeCell ref="K97:AF97"/>
    <mergeCell ref="K98:AF98"/>
    <mergeCell ref="E98:I98"/>
    <mergeCell ref="J99:AF99"/>
    <mergeCell ref="D99:H99"/>
    <mergeCell ref="E100:I100"/>
    <mergeCell ref="K100:AF100"/>
    <mergeCell ref="E101:I101"/>
    <mergeCell ref="K101:AF101"/>
    <mergeCell ref="E102:I102"/>
    <mergeCell ref="K102:AF102"/>
    <mergeCell ref="J103:AF103"/>
    <mergeCell ref="D103:H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E104:I104"/>
    <mergeCell ref="K104:AF104"/>
    <mergeCell ref="K105:AF105"/>
    <mergeCell ref="E105:I105"/>
    <mergeCell ref="J106:AF106"/>
    <mergeCell ref="D106:H106"/>
    <mergeCell ref="K107:AF107"/>
    <mergeCell ref="E107:I107"/>
    <mergeCell ref="E108:I108"/>
    <mergeCell ref="K108:AF108"/>
    <mergeCell ref="J109:AF109"/>
    <mergeCell ref="D109:H109"/>
    <mergeCell ref="E110:I110"/>
    <mergeCell ref="K110:AF110"/>
    <mergeCell ref="K111:AF111"/>
    <mergeCell ref="E111:I111"/>
    <mergeCell ref="D112:H112"/>
    <mergeCell ref="J112:AF112"/>
    <mergeCell ref="K113:AF113"/>
    <mergeCell ref="E113:I113"/>
    <mergeCell ref="K114:AF114"/>
    <mergeCell ref="E114:I114"/>
    <mergeCell ref="D115:H115"/>
    <mergeCell ref="J115:AF115"/>
    <mergeCell ref="E116:I116"/>
    <mergeCell ref="K116:AF116"/>
    <mergeCell ref="K117:AF117"/>
    <mergeCell ref="E117:I117"/>
    <mergeCell ref="J118:AF118"/>
    <mergeCell ref="D118:H118"/>
  </mergeCells>
  <hyperlinks>
    <hyperlink ref="A96" location="'1 - SO 1 Třebechovice pod...'!C2" display="/"/>
    <hyperlink ref="A97" location="'1.1 - SO 1.1  Kácení dřevin'!C2" display="/"/>
    <hyperlink ref="A98" location="'1.2 - SO 1.2 Náhradní výs...'!C2" display="/"/>
    <hyperlink ref="A100" location="'2 - SO 2 Obora ř. km 1,22...'!C2" display="/"/>
    <hyperlink ref="A101" location="'2.1 - SO 2.1  Kácení dřevin'!C2" display="/"/>
    <hyperlink ref="A102" location="'2.2 - SO 2.2 Náhradní výs...'!C2" display="/"/>
    <hyperlink ref="A104" location="'3 - SO 3 PR U Houkvice a ...'!C2" display="/"/>
    <hyperlink ref="A105" location="'3.1 - SO 3.1  Kácení dřevin'!C2" display="/"/>
    <hyperlink ref="A107" location="'4 - SO 4  Týniště nad Orl...'!C2" display="/"/>
    <hyperlink ref="A108" location="'4.1 - SO 4.1  Kácení dřevin'!C2" display="/"/>
    <hyperlink ref="A110" location="'5 - SO 5   Týniště nad Or...'!C2" display="/"/>
    <hyperlink ref="A111" location="'1.5 - SO 5.1  Kácení dřevin'!C2" display="/"/>
    <hyperlink ref="A113" location="'6 - SO 6  Čestice ř. km  ...'!C2" display="/"/>
    <hyperlink ref="A114" location="'6.1 - SO 6.1  Kácení dřevin'!C2" display="/"/>
    <hyperlink ref="A116" location="'7 - SO 7  Častolovice  ř....'!C2" display="/"/>
    <hyperlink ref="A117" location="'7.1 - SO 7.1  Kácení dřevin'!C2" display="/"/>
    <hyperlink ref="A118" location="'8 - VON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22. 4. 2021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28</v>
      </c>
      <c r="F15" s="39"/>
      <c r="G15" s="39"/>
      <c r="H15" s="39"/>
      <c r="I15" s="151" t="s">
        <v>29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29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5.5" customHeight="1">
      <c r="A27" s="155"/>
      <c r="B27" s="156"/>
      <c r="C27" s="155"/>
      <c r="D27" s="155"/>
      <c r="E27" s="157" t="s">
        <v>38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ROUND((SUM(BE119:BE152)),  2)</f>
        <v>0</v>
      </c>
      <c r="G33" s="39"/>
      <c r="H33" s="39"/>
      <c r="I33" s="165">
        <v>0.20999999999999999</v>
      </c>
      <c r="J33" s="164">
        <f>ROUND(((SUM(BE119:BE152))*I33),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ROUND((SUM(BF119:BF152)),  2)</f>
        <v>0</v>
      </c>
      <c r="G34" s="39"/>
      <c r="H34" s="39"/>
      <c r="I34" s="165">
        <v>0.14999999999999999</v>
      </c>
      <c r="J34" s="164">
        <f>ROUND(((SUM(BF119:BF152))*I34),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ROUND((SUM(BG119:BG152)),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ROUND((SUM(BH119:BH152)),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ROUND((SUM(BI119:BI152)),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1 - SO 1 Třebechovice pod Orebem ř. km 0,000 - 1,224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Třebechovice,Týniště,Lípa,Čestice,Častolovice</v>
      </c>
      <c r="G89" s="41"/>
      <c r="H89" s="41"/>
      <c r="I89" s="33" t="s">
        <v>24</v>
      </c>
      <c r="J89" s="80" t="str">
        <f>IF(J12="","",J12)</f>
        <v>22. 4. 2021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3.05" customHeight="1">
      <c r="A91" s="39"/>
      <c r="B91" s="40"/>
      <c r="C91" s="33" t="s">
        <v>26</v>
      </c>
      <c r="D91" s="41"/>
      <c r="E91" s="41"/>
      <c r="F91" s="28" t="str">
        <f>E15</f>
        <v>Povodí Labe, státní podnik, Víta Nejedlého 951 HK3</v>
      </c>
      <c r="G91" s="41"/>
      <c r="H91" s="41"/>
      <c r="I91" s="33" t="s">
        <v>32</v>
      </c>
      <c r="J91" s="37" t="str">
        <f>E21</f>
        <v>Multiaqua s.r.o.,Veverkova 1343, Hradec Králové 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Pavel Romášek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146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147</v>
      </c>
      <c r="E98" s="197"/>
      <c r="F98" s="197"/>
      <c r="G98" s="197"/>
      <c r="H98" s="197"/>
      <c r="I98" s="197"/>
      <c r="J98" s="198">
        <f>J121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148</v>
      </c>
      <c r="E99" s="197"/>
      <c r="F99" s="197"/>
      <c r="G99" s="197"/>
      <c r="H99" s="197"/>
      <c r="I99" s="197"/>
      <c r="J99" s="198">
        <f>J150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149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8.5" customHeight="1">
      <c r="A109" s="39"/>
      <c r="B109" s="40"/>
      <c r="C109" s="41"/>
      <c r="D109" s="41"/>
      <c r="E109" s="184" t="str">
        <f>E7</f>
        <v>Alba, Třebechovice - Častolovice, těžení nánosů ř. km 0,000 - 17,200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139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1 - SO 1 Třebechovice pod Orebem ř. km 0,000 - 1,224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22</v>
      </c>
      <c r="D113" s="41"/>
      <c r="E113" s="41"/>
      <c r="F113" s="28" t="str">
        <f>F12</f>
        <v>Třebechovice,Týniště,Lípa,Čestice,Častolovice</v>
      </c>
      <c r="G113" s="41"/>
      <c r="H113" s="41"/>
      <c r="I113" s="33" t="s">
        <v>24</v>
      </c>
      <c r="J113" s="80" t="str">
        <f>IF(J12="","",J12)</f>
        <v>22. 4. 2021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43.05" customHeight="1">
      <c r="A115" s="39"/>
      <c r="B115" s="40"/>
      <c r="C115" s="33" t="s">
        <v>26</v>
      </c>
      <c r="D115" s="41"/>
      <c r="E115" s="41"/>
      <c r="F115" s="28" t="str">
        <f>E15</f>
        <v>Povodí Labe, státní podnik, Víta Nejedlého 951 HK3</v>
      </c>
      <c r="G115" s="41"/>
      <c r="H115" s="41"/>
      <c r="I115" s="33" t="s">
        <v>32</v>
      </c>
      <c r="J115" s="37" t="str">
        <f>E21</f>
        <v>Multiaqua s.r.o.,Veverkova 1343, Hradec Králové 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30</v>
      </c>
      <c r="D116" s="41"/>
      <c r="E116" s="41"/>
      <c r="F116" s="28" t="str">
        <f>IF(E18="","",E18)</f>
        <v>Vyplň údaj</v>
      </c>
      <c r="G116" s="41"/>
      <c r="H116" s="41"/>
      <c r="I116" s="33" t="s">
        <v>35</v>
      </c>
      <c r="J116" s="37" t="str">
        <f>E24</f>
        <v>Ing. Pavel Romášek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150</v>
      </c>
      <c r="D118" s="203" t="s">
        <v>64</v>
      </c>
      <c r="E118" s="203" t="s">
        <v>60</v>
      </c>
      <c r="F118" s="203" t="s">
        <v>61</v>
      </c>
      <c r="G118" s="203" t="s">
        <v>151</v>
      </c>
      <c r="H118" s="203" t="s">
        <v>152</v>
      </c>
      <c r="I118" s="203" t="s">
        <v>153</v>
      </c>
      <c r="J118" s="203" t="s">
        <v>143</v>
      </c>
      <c r="K118" s="204" t="s">
        <v>154</v>
      </c>
      <c r="L118" s="205"/>
      <c r="M118" s="101" t="s">
        <v>1</v>
      </c>
      <c r="N118" s="102" t="s">
        <v>43</v>
      </c>
      <c r="O118" s="102" t="s">
        <v>155</v>
      </c>
      <c r="P118" s="102" t="s">
        <v>156</v>
      </c>
      <c r="Q118" s="102" t="s">
        <v>157</v>
      </c>
      <c r="R118" s="102" t="s">
        <v>158</v>
      </c>
      <c r="S118" s="102" t="s">
        <v>159</v>
      </c>
      <c r="T118" s="103" t="s">
        <v>160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161</v>
      </c>
      <c r="D119" s="41"/>
      <c r="E119" s="41"/>
      <c r="F119" s="41"/>
      <c r="G119" s="41"/>
      <c r="H119" s="41"/>
      <c r="I119" s="41"/>
      <c r="J119" s="206">
        <f>BK119</f>
        <v>0</v>
      </c>
      <c r="K119" s="41"/>
      <c r="L119" s="45"/>
      <c r="M119" s="104"/>
      <c r="N119" s="207"/>
      <c r="O119" s="105"/>
      <c r="P119" s="208">
        <f>P120</f>
        <v>0</v>
      </c>
      <c r="Q119" s="105"/>
      <c r="R119" s="208">
        <f>R120</f>
        <v>0</v>
      </c>
      <c r="S119" s="105"/>
      <c r="T119" s="209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78</v>
      </c>
      <c r="AU119" s="18" t="s">
        <v>145</v>
      </c>
      <c r="BK119" s="210">
        <f>BK120</f>
        <v>0</v>
      </c>
    </row>
    <row r="120" s="12" customFormat="1" ht="25.92" customHeight="1">
      <c r="A120" s="12"/>
      <c r="B120" s="211"/>
      <c r="C120" s="212"/>
      <c r="D120" s="213" t="s">
        <v>78</v>
      </c>
      <c r="E120" s="214" t="s">
        <v>162</v>
      </c>
      <c r="F120" s="214" t="s">
        <v>163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P121+P150</f>
        <v>0</v>
      </c>
      <c r="Q120" s="219"/>
      <c r="R120" s="220">
        <f>R121+R150</f>
        <v>0</v>
      </c>
      <c r="S120" s="219"/>
      <c r="T120" s="221">
        <f>T121+T150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83</v>
      </c>
      <c r="AT120" s="223" t="s">
        <v>78</v>
      </c>
      <c r="AU120" s="223" t="s">
        <v>79</v>
      </c>
      <c r="AY120" s="222" t="s">
        <v>164</v>
      </c>
      <c r="BK120" s="224">
        <f>BK121+BK150</f>
        <v>0</v>
      </c>
    </row>
    <row r="121" s="12" customFormat="1" ht="22.8" customHeight="1">
      <c r="A121" s="12"/>
      <c r="B121" s="211"/>
      <c r="C121" s="212"/>
      <c r="D121" s="213" t="s">
        <v>78</v>
      </c>
      <c r="E121" s="225" t="s">
        <v>83</v>
      </c>
      <c r="F121" s="225" t="s">
        <v>165</v>
      </c>
      <c r="G121" s="212"/>
      <c r="H121" s="212"/>
      <c r="I121" s="215"/>
      <c r="J121" s="226">
        <f>BK121</f>
        <v>0</v>
      </c>
      <c r="K121" s="212"/>
      <c r="L121" s="217"/>
      <c r="M121" s="218"/>
      <c r="N121" s="219"/>
      <c r="O121" s="219"/>
      <c r="P121" s="220">
        <f>SUM(P122:P149)</f>
        <v>0</v>
      </c>
      <c r="Q121" s="219"/>
      <c r="R121" s="220">
        <f>SUM(R122:R149)</f>
        <v>0</v>
      </c>
      <c r="S121" s="219"/>
      <c r="T121" s="221">
        <f>SUM(T122:T149)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83</v>
      </c>
      <c r="AT121" s="223" t="s">
        <v>78</v>
      </c>
      <c r="AU121" s="223" t="s">
        <v>83</v>
      </c>
      <c r="AY121" s="222" t="s">
        <v>164</v>
      </c>
      <c r="BK121" s="224">
        <f>SUM(BK122:BK149)</f>
        <v>0</v>
      </c>
    </row>
    <row r="122" s="2" customFormat="1" ht="14.4" customHeight="1">
      <c r="A122" s="39"/>
      <c r="B122" s="40"/>
      <c r="C122" s="227" t="s">
        <v>83</v>
      </c>
      <c r="D122" s="227" t="s">
        <v>166</v>
      </c>
      <c r="E122" s="228" t="s">
        <v>167</v>
      </c>
      <c r="F122" s="229" t="s">
        <v>168</v>
      </c>
      <c r="G122" s="230" t="s">
        <v>169</v>
      </c>
      <c r="H122" s="231">
        <v>1159.4000000000001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44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111</v>
      </c>
      <c r="AT122" s="238" t="s">
        <v>166</v>
      </c>
      <c r="AU122" s="238" t="s">
        <v>87</v>
      </c>
      <c r="AY122" s="18" t="s">
        <v>164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111</v>
      </c>
      <c r="BM122" s="238" t="s">
        <v>170</v>
      </c>
    </row>
    <row r="123" s="13" customFormat="1">
      <c r="A123" s="13"/>
      <c r="B123" s="240"/>
      <c r="C123" s="241"/>
      <c r="D123" s="242" t="s">
        <v>171</v>
      </c>
      <c r="E123" s="243" t="s">
        <v>1</v>
      </c>
      <c r="F123" s="244" t="s">
        <v>172</v>
      </c>
      <c r="G123" s="241"/>
      <c r="H123" s="243" t="s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171</v>
      </c>
      <c r="AU123" s="250" t="s">
        <v>87</v>
      </c>
      <c r="AV123" s="13" t="s">
        <v>83</v>
      </c>
      <c r="AW123" s="13" t="s">
        <v>34</v>
      </c>
      <c r="AX123" s="13" t="s">
        <v>79</v>
      </c>
      <c r="AY123" s="250" t="s">
        <v>164</v>
      </c>
    </row>
    <row r="124" s="13" customFormat="1">
      <c r="A124" s="13"/>
      <c r="B124" s="240"/>
      <c r="C124" s="241"/>
      <c r="D124" s="242" t="s">
        <v>171</v>
      </c>
      <c r="E124" s="243" t="s">
        <v>1</v>
      </c>
      <c r="F124" s="244" t="s">
        <v>173</v>
      </c>
      <c r="G124" s="241"/>
      <c r="H124" s="243" t="s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171</v>
      </c>
      <c r="AU124" s="250" t="s">
        <v>87</v>
      </c>
      <c r="AV124" s="13" t="s">
        <v>83</v>
      </c>
      <c r="AW124" s="13" t="s">
        <v>34</v>
      </c>
      <c r="AX124" s="13" t="s">
        <v>79</v>
      </c>
      <c r="AY124" s="250" t="s">
        <v>164</v>
      </c>
    </row>
    <row r="125" s="13" customFormat="1">
      <c r="A125" s="13"/>
      <c r="B125" s="240"/>
      <c r="C125" s="241"/>
      <c r="D125" s="242" t="s">
        <v>171</v>
      </c>
      <c r="E125" s="243" t="s">
        <v>1</v>
      </c>
      <c r="F125" s="244" t="s">
        <v>174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171</v>
      </c>
      <c r="AU125" s="250" t="s">
        <v>87</v>
      </c>
      <c r="AV125" s="13" t="s">
        <v>83</v>
      </c>
      <c r="AW125" s="13" t="s">
        <v>34</v>
      </c>
      <c r="AX125" s="13" t="s">
        <v>79</v>
      </c>
      <c r="AY125" s="250" t="s">
        <v>164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175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176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87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3" customFormat="1">
      <c r="A128" s="13"/>
      <c r="B128" s="240"/>
      <c r="C128" s="241"/>
      <c r="D128" s="242" t="s">
        <v>171</v>
      </c>
      <c r="E128" s="243" t="s">
        <v>1</v>
      </c>
      <c r="F128" s="244" t="s">
        <v>177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171</v>
      </c>
      <c r="AU128" s="250" t="s">
        <v>87</v>
      </c>
      <c r="AV128" s="13" t="s">
        <v>83</v>
      </c>
      <c r="AW128" s="13" t="s">
        <v>34</v>
      </c>
      <c r="AX128" s="13" t="s">
        <v>79</v>
      </c>
      <c r="AY128" s="250" t="s">
        <v>164</v>
      </c>
    </row>
    <row r="129" s="13" customFormat="1">
      <c r="A129" s="13"/>
      <c r="B129" s="240"/>
      <c r="C129" s="241"/>
      <c r="D129" s="242" t="s">
        <v>171</v>
      </c>
      <c r="E129" s="243" t="s">
        <v>1</v>
      </c>
      <c r="F129" s="244" t="s">
        <v>178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171</v>
      </c>
      <c r="AU129" s="250" t="s">
        <v>87</v>
      </c>
      <c r="AV129" s="13" t="s">
        <v>83</v>
      </c>
      <c r="AW129" s="13" t="s">
        <v>34</v>
      </c>
      <c r="AX129" s="13" t="s">
        <v>79</v>
      </c>
      <c r="AY129" s="250" t="s">
        <v>164</v>
      </c>
    </row>
    <row r="130" s="13" customFormat="1">
      <c r="A130" s="13"/>
      <c r="B130" s="240"/>
      <c r="C130" s="241"/>
      <c r="D130" s="242" t="s">
        <v>171</v>
      </c>
      <c r="E130" s="243" t="s">
        <v>1</v>
      </c>
      <c r="F130" s="244" t="s">
        <v>179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171</v>
      </c>
      <c r="AU130" s="250" t="s">
        <v>87</v>
      </c>
      <c r="AV130" s="13" t="s">
        <v>83</v>
      </c>
      <c r="AW130" s="13" t="s">
        <v>34</v>
      </c>
      <c r="AX130" s="13" t="s">
        <v>79</v>
      </c>
      <c r="AY130" s="250" t="s">
        <v>164</v>
      </c>
    </row>
    <row r="131" s="13" customFormat="1">
      <c r="A131" s="13"/>
      <c r="B131" s="240"/>
      <c r="C131" s="241"/>
      <c r="D131" s="242" t="s">
        <v>171</v>
      </c>
      <c r="E131" s="243" t="s">
        <v>1</v>
      </c>
      <c r="F131" s="244" t="s">
        <v>180</v>
      </c>
      <c r="G131" s="241"/>
      <c r="H131" s="243" t="s">
        <v>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171</v>
      </c>
      <c r="AU131" s="250" t="s">
        <v>87</v>
      </c>
      <c r="AV131" s="13" t="s">
        <v>83</v>
      </c>
      <c r="AW131" s="13" t="s">
        <v>34</v>
      </c>
      <c r="AX131" s="13" t="s">
        <v>79</v>
      </c>
      <c r="AY131" s="250" t="s">
        <v>164</v>
      </c>
    </row>
    <row r="132" s="14" customFormat="1">
      <c r="A132" s="14"/>
      <c r="B132" s="251"/>
      <c r="C132" s="252"/>
      <c r="D132" s="242" t="s">
        <v>171</v>
      </c>
      <c r="E132" s="253" t="s">
        <v>1</v>
      </c>
      <c r="F132" s="254" t="s">
        <v>181</v>
      </c>
      <c r="G132" s="252"/>
      <c r="H132" s="255">
        <v>1159.4000000000001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171</v>
      </c>
      <c r="AU132" s="261" t="s">
        <v>87</v>
      </c>
      <c r="AV132" s="14" t="s">
        <v>87</v>
      </c>
      <c r="AW132" s="14" t="s">
        <v>34</v>
      </c>
      <c r="AX132" s="14" t="s">
        <v>83</v>
      </c>
      <c r="AY132" s="261" t="s">
        <v>164</v>
      </c>
    </row>
    <row r="133" s="2" customFormat="1" ht="40.8" customHeight="1">
      <c r="A133" s="39"/>
      <c r="B133" s="40"/>
      <c r="C133" s="227" t="s">
        <v>87</v>
      </c>
      <c r="D133" s="227" t="s">
        <v>166</v>
      </c>
      <c r="E133" s="228" t="s">
        <v>182</v>
      </c>
      <c r="F133" s="229" t="s">
        <v>183</v>
      </c>
      <c r="G133" s="230" t="s">
        <v>169</v>
      </c>
      <c r="H133" s="231">
        <v>533.5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184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173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3" customFormat="1">
      <c r="A135" s="13"/>
      <c r="B135" s="240"/>
      <c r="C135" s="241"/>
      <c r="D135" s="242" t="s">
        <v>171</v>
      </c>
      <c r="E135" s="243" t="s">
        <v>1</v>
      </c>
      <c r="F135" s="244" t="s">
        <v>185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171</v>
      </c>
      <c r="AU135" s="250" t="s">
        <v>87</v>
      </c>
      <c r="AV135" s="13" t="s">
        <v>83</v>
      </c>
      <c r="AW135" s="13" t="s">
        <v>34</v>
      </c>
      <c r="AX135" s="13" t="s">
        <v>79</v>
      </c>
      <c r="AY135" s="250" t="s">
        <v>164</v>
      </c>
    </row>
    <row r="136" s="13" customFormat="1">
      <c r="A136" s="13"/>
      <c r="B136" s="240"/>
      <c r="C136" s="241"/>
      <c r="D136" s="242" t="s">
        <v>171</v>
      </c>
      <c r="E136" s="243" t="s">
        <v>1</v>
      </c>
      <c r="F136" s="244" t="s">
        <v>186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171</v>
      </c>
      <c r="AU136" s="250" t="s">
        <v>87</v>
      </c>
      <c r="AV136" s="13" t="s">
        <v>83</v>
      </c>
      <c r="AW136" s="13" t="s">
        <v>34</v>
      </c>
      <c r="AX136" s="13" t="s">
        <v>79</v>
      </c>
      <c r="AY136" s="250" t="s">
        <v>164</v>
      </c>
    </row>
    <row r="137" s="14" customFormat="1">
      <c r="A137" s="14"/>
      <c r="B137" s="251"/>
      <c r="C137" s="252"/>
      <c r="D137" s="242" t="s">
        <v>171</v>
      </c>
      <c r="E137" s="253" t="s">
        <v>1</v>
      </c>
      <c r="F137" s="254" t="s">
        <v>187</v>
      </c>
      <c r="G137" s="252"/>
      <c r="H137" s="255">
        <v>533.5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171</v>
      </c>
      <c r="AU137" s="261" t="s">
        <v>87</v>
      </c>
      <c r="AV137" s="14" t="s">
        <v>87</v>
      </c>
      <c r="AW137" s="14" t="s">
        <v>34</v>
      </c>
      <c r="AX137" s="14" t="s">
        <v>83</v>
      </c>
      <c r="AY137" s="261" t="s">
        <v>164</v>
      </c>
    </row>
    <row r="138" s="2" customFormat="1" ht="14.4" customHeight="1">
      <c r="A138" s="39"/>
      <c r="B138" s="40"/>
      <c r="C138" s="227" t="s">
        <v>105</v>
      </c>
      <c r="D138" s="227" t="s">
        <v>166</v>
      </c>
      <c r="E138" s="228" t="s">
        <v>188</v>
      </c>
      <c r="F138" s="229" t="s">
        <v>189</v>
      </c>
      <c r="G138" s="230" t="s">
        <v>169</v>
      </c>
      <c r="H138" s="231">
        <v>625.89999999999998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44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111</v>
      </c>
      <c r="AT138" s="238" t="s">
        <v>166</v>
      </c>
      <c r="AU138" s="238" t="s">
        <v>87</v>
      </c>
      <c r="AY138" s="18" t="s">
        <v>164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111</v>
      </c>
      <c r="BM138" s="238" t="s">
        <v>190</v>
      </c>
    </row>
    <row r="139" s="13" customFormat="1">
      <c r="A139" s="13"/>
      <c r="B139" s="240"/>
      <c r="C139" s="241"/>
      <c r="D139" s="242" t="s">
        <v>171</v>
      </c>
      <c r="E139" s="243" t="s">
        <v>1</v>
      </c>
      <c r="F139" s="244" t="s">
        <v>191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171</v>
      </c>
      <c r="AU139" s="250" t="s">
        <v>87</v>
      </c>
      <c r="AV139" s="13" t="s">
        <v>83</v>
      </c>
      <c r="AW139" s="13" t="s">
        <v>34</v>
      </c>
      <c r="AX139" s="13" t="s">
        <v>79</v>
      </c>
      <c r="AY139" s="250" t="s">
        <v>164</v>
      </c>
    </row>
    <row r="140" s="13" customFormat="1">
      <c r="A140" s="13"/>
      <c r="B140" s="240"/>
      <c r="C140" s="241"/>
      <c r="D140" s="242" t="s">
        <v>171</v>
      </c>
      <c r="E140" s="243" t="s">
        <v>1</v>
      </c>
      <c r="F140" s="244" t="s">
        <v>192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171</v>
      </c>
      <c r="AU140" s="250" t="s">
        <v>87</v>
      </c>
      <c r="AV140" s="13" t="s">
        <v>83</v>
      </c>
      <c r="AW140" s="13" t="s">
        <v>34</v>
      </c>
      <c r="AX140" s="13" t="s">
        <v>79</v>
      </c>
      <c r="AY140" s="250" t="s">
        <v>164</v>
      </c>
    </row>
    <row r="141" s="14" customFormat="1">
      <c r="A141" s="14"/>
      <c r="B141" s="251"/>
      <c r="C141" s="252"/>
      <c r="D141" s="242" t="s">
        <v>171</v>
      </c>
      <c r="E141" s="253" t="s">
        <v>1</v>
      </c>
      <c r="F141" s="254" t="s">
        <v>193</v>
      </c>
      <c r="G141" s="252"/>
      <c r="H141" s="255">
        <v>625.89999999999998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171</v>
      </c>
      <c r="AU141" s="261" t="s">
        <v>87</v>
      </c>
      <c r="AV141" s="14" t="s">
        <v>87</v>
      </c>
      <c r="AW141" s="14" t="s">
        <v>34</v>
      </c>
      <c r="AX141" s="14" t="s">
        <v>83</v>
      </c>
      <c r="AY141" s="261" t="s">
        <v>164</v>
      </c>
    </row>
    <row r="142" s="2" customFormat="1" ht="14.4" customHeight="1">
      <c r="A142" s="39"/>
      <c r="B142" s="40"/>
      <c r="C142" s="227" t="s">
        <v>111</v>
      </c>
      <c r="D142" s="227" t="s">
        <v>166</v>
      </c>
      <c r="E142" s="228" t="s">
        <v>194</v>
      </c>
      <c r="F142" s="229" t="s">
        <v>195</v>
      </c>
      <c r="G142" s="230" t="s">
        <v>196</v>
      </c>
      <c r="H142" s="231">
        <v>147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44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111</v>
      </c>
      <c r="AT142" s="238" t="s">
        <v>166</v>
      </c>
      <c r="AU142" s="238" t="s">
        <v>87</v>
      </c>
      <c r="AY142" s="18" t="s">
        <v>164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111</v>
      </c>
      <c r="BM142" s="238" t="s">
        <v>197</v>
      </c>
    </row>
    <row r="143" s="13" customFormat="1">
      <c r="A143" s="13"/>
      <c r="B143" s="240"/>
      <c r="C143" s="241"/>
      <c r="D143" s="242" t="s">
        <v>171</v>
      </c>
      <c r="E143" s="243" t="s">
        <v>1</v>
      </c>
      <c r="F143" s="244" t="s">
        <v>173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171</v>
      </c>
      <c r="AU143" s="250" t="s">
        <v>87</v>
      </c>
      <c r="AV143" s="13" t="s">
        <v>83</v>
      </c>
      <c r="AW143" s="13" t="s">
        <v>34</v>
      </c>
      <c r="AX143" s="13" t="s">
        <v>79</v>
      </c>
      <c r="AY143" s="250" t="s">
        <v>164</v>
      </c>
    </row>
    <row r="144" s="13" customFormat="1">
      <c r="A144" s="13"/>
      <c r="B144" s="240"/>
      <c r="C144" s="241"/>
      <c r="D144" s="242" t="s">
        <v>171</v>
      </c>
      <c r="E144" s="243" t="s">
        <v>1</v>
      </c>
      <c r="F144" s="244" t="s">
        <v>198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171</v>
      </c>
      <c r="AU144" s="250" t="s">
        <v>87</v>
      </c>
      <c r="AV144" s="13" t="s">
        <v>83</v>
      </c>
      <c r="AW144" s="13" t="s">
        <v>34</v>
      </c>
      <c r="AX144" s="13" t="s">
        <v>79</v>
      </c>
      <c r="AY144" s="250" t="s">
        <v>164</v>
      </c>
    </row>
    <row r="145" s="14" customFormat="1">
      <c r="A145" s="14"/>
      <c r="B145" s="251"/>
      <c r="C145" s="252"/>
      <c r="D145" s="242" t="s">
        <v>171</v>
      </c>
      <c r="E145" s="253" t="s">
        <v>1</v>
      </c>
      <c r="F145" s="254" t="s">
        <v>199</v>
      </c>
      <c r="G145" s="252"/>
      <c r="H145" s="255">
        <v>147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171</v>
      </c>
      <c r="AU145" s="261" t="s">
        <v>87</v>
      </c>
      <c r="AV145" s="14" t="s">
        <v>87</v>
      </c>
      <c r="AW145" s="14" t="s">
        <v>34</v>
      </c>
      <c r="AX145" s="14" t="s">
        <v>83</v>
      </c>
      <c r="AY145" s="261" t="s">
        <v>164</v>
      </c>
    </row>
    <row r="146" s="2" customFormat="1" ht="26.4" customHeight="1">
      <c r="A146" s="39"/>
      <c r="B146" s="40"/>
      <c r="C146" s="227" t="s">
        <v>117</v>
      </c>
      <c r="D146" s="227" t="s">
        <v>166</v>
      </c>
      <c r="E146" s="228" t="s">
        <v>200</v>
      </c>
      <c r="F146" s="229" t="s">
        <v>201</v>
      </c>
      <c r="G146" s="230" t="s">
        <v>202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44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111</v>
      </c>
      <c r="AT146" s="238" t="s">
        <v>166</v>
      </c>
      <c r="AU146" s="238" t="s">
        <v>87</v>
      </c>
      <c r="AY146" s="18" t="s">
        <v>164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111</v>
      </c>
      <c r="BM146" s="238" t="s">
        <v>203</v>
      </c>
    </row>
    <row r="147" s="13" customFormat="1">
      <c r="A147" s="13"/>
      <c r="B147" s="240"/>
      <c r="C147" s="241"/>
      <c r="D147" s="242" t="s">
        <v>171</v>
      </c>
      <c r="E147" s="243" t="s">
        <v>1</v>
      </c>
      <c r="F147" s="244" t="s">
        <v>204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171</v>
      </c>
      <c r="AU147" s="250" t="s">
        <v>87</v>
      </c>
      <c r="AV147" s="13" t="s">
        <v>83</v>
      </c>
      <c r="AW147" s="13" t="s">
        <v>34</v>
      </c>
      <c r="AX147" s="13" t="s">
        <v>79</v>
      </c>
      <c r="AY147" s="250" t="s">
        <v>164</v>
      </c>
    </row>
    <row r="148" s="13" customFormat="1">
      <c r="A148" s="13"/>
      <c r="B148" s="240"/>
      <c r="C148" s="241"/>
      <c r="D148" s="242" t="s">
        <v>171</v>
      </c>
      <c r="E148" s="243" t="s">
        <v>1</v>
      </c>
      <c r="F148" s="244" t="s">
        <v>205</v>
      </c>
      <c r="G148" s="241"/>
      <c r="H148" s="243" t="s">
        <v>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171</v>
      </c>
      <c r="AU148" s="250" t="s">
        <v>87</v>
      </c>
      <c r="AV148" s="13" t="s">
        <v>83</v>
      </c>
      <c r="AW148" s="13" t="s">
        <v>34</v>
      </c>
      <c r="AX148" s="13" t="s">
        <v>79</v>
      </c>
      <c r="AY148" s="250" t="s">
        <v>164</v>
      </c>
    </row>
    <row r="149" s="14" customFormat="1">
      <c r="A149" s="14"/>
      <c r="B149" s="251"/>
      <c r="C149" s="252"/>
      <c r="D149" s="242" t="s">
        <v>171</v>
      </c>
      <c r="E149" s="253" t="s">
        <v>1</v>
      </c>
      <c r="F149" s="254" t="s">
        <v>83</v>
      </c>
      <c r="G149" s="252"/>
      <c r="H149" s="255">
        <v>1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171</v>
      </c>
      <c r="AU149" s="261" t="s">
        <v>87</v>
      </c>
      <c r="AV149" s="14" t="s">
        <v>87</v>
      </c>
      <c r="AW149" s="14" t="s">
        <v>34</v>
      </c>
      <c r="AX149" s="14" t="s">
        <v>83</v>
      </c>
      <c r="AY149" s="261" t="s">
        <v>164</v>
      </c>
    </row>
    <row r="150" s="12" customFormat="1" ht="22.8" customHeight="1">
      <c r="A150" s="12"/>
      <c r="B150" s="211"/>
      <c r="C150" s="212"/>
      <c r="D150" s="213" t="s">
        <v>78</v>
      </c>
      <c r="E150" s="225" t="s">
        <v>105</v>
      </c>
      <c r="F150" s="225" t="s">
        <v>206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SUM(P151:P152)</f>
        <v>0</v>
      </c>
      <c r="Q150" s="219"/>
      <c r="R150" s="220">
        <f>SUM(R151:R152)</f>
        <v>0</v>
      </c>
      <c r="S150" s="219"/>
      <c r="T150" s="221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83</v>
      </c>
      <c r="AT150" s="223" t="s">
        <v>78</v>
      </c>
      <c r="AU150" s="223" t="s">
        <v>83</v>
      </c>
      <c r="AY150" s="222" t="s">
        <v>164</v>
      </c>
      <c r="BK150" s="224">
        <f>SUM(BK151:BK152)</f>
        <v>0</v>
      </c>
    </row>
    <row r="151" s="2" customFormat="1" ht="14.4" customHeight="1">
      <c r="A151" s="39"/>
      <c r="B151" s="40"/>
      <c r="C151" s="227" t="s">
        <v>123</v>
      </c>
      <c r="D151" s="227" t="s">
        <v>166</v>
      </c>
      <c r="E151" s="228" t="s">
        <v>207</v>
      </c>
      <c r="F151" s="229" t="s">
        <v>208</v>
      </c>
      <c r="G151" s="230" t="s">
        <v>209</v>
      </c>
      <c r="H151" s="231">
        <v>5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44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111</v>
      </c>
      <c r="AT151" s="238" t="s">
        <v>166</v>
      </c>
      <c r="AU151" s="238" t="s">
        <v>87</v>
      </c>
      <c r="AY151" s="18" t="s">
        <v>164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111</v>
      </c>
      <c r="BM151" s="238" t="s">
        <v>210</v>
      </c>
    </row>
    <row r="152" s="14" customFormat="1">
      <c r="A152" s="14"/>
      <c r="B152" s="251"/>
      <c r="C152" s="252"/>
      <c r="D152" s="242" t="s">
        <v>171</v>
      </c>
      <c r="E152" s="253" t="s">
        <v>1</v>
      </c>
      <c r="F152" s="254" t="s">
        <v>211</v>
      </c>
      <c r="G152" s="252"/>
      <c r="H152" s="255">
        <v>5</v>
      </c>
      <c r="I152" s="256"/>
      <c r="J152" s="252"/>
      <c r="K152" s="252"/>
      <c r="L152" s="257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171</v>
      </c>
      <c r="AU152" s="261" t="s">
        <v>87</v>
      </c>
      <c r="AV152" s="14" t="s">
        <v>87</v>
      </c>
      <c r="AW152" s="14" t="s">
        <v>34</v>
      </c>
      <c r="AX152" s="14" t="s">
        <v>83</v>
      </c>
      <c r="AY152" s="261" t="s">
        <v>164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o8CoKWLZMBD6zxT7tTfOWeLX7ow5iR+BnL1ltyokiJadTkVVIXyHbXArLhkDgmHRbIx4KlMEn0Es8iYNYNsQIg==" hashValue="L9kJCA97SiV1CHU3A102VkUgHyDi7ehFkz2AeJNoK698eEY0uE0dH/MICZi3fJr1mZ7xtlLhvdiDcGH2jkUDHQ==" algorithmName="SHA-512" password="CC35"/>
  <autoFilter ref="C118:K15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1" customFormat="1" ht="12" customHeight="1">
      <c r="B8" s="21"/>
      <c r="D8" s="151" t="s">
        <v>139</v>
      </c>
      <c r="L8" s="21"/>
    </row>
    <row r="9" s="2" customFormat="1" ht="16.5" customHeight="1">
      <c r="A9" s="39"/>
      <c r="B9" s="45"/>
      <c r="C9" s="39"/>
      <c r="D9" s="39"/>
      <c r="E9" s="152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22. 4. 2021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.5" customHeight="1">
      <c r="A29" s="155"/>
      <c r="B29" s="156"/>
      <c r="C29" s="155"/>
      <c r="D29" s="155"/>
      <c r="E29" s="157" t="s">
        <v>38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ROUND((SUM(BE122:BE153)),  2)</f>
        <v>0</v>
      </c>
      <c r="G35" s="39"/>
      <c r="H35" s="39"/>
      <c r="I35" s="165">
        <v>0.20999999999999999</v>
      </c>
      <c r="J35" s="164">
        <f>ROUND(((SUM(BE122:BE153))*I35),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ROUND((SUM(BF122:BF153)),  2)</f>
        <v>0</v>
      </c>
      <c r="G36" s="39"/>
      <c r="H36" s="39"/>
      <c r="I36" s="165">
        <v>0.14999999999999999</v>
      </c>
      <c r="J36" s="164">
        <f>ROUND(((SUM(BF122:BF153))*I36),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ROUND((SUM(BG122:BG153)),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ROUND((SUM(BH122:BH153)),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ROUND((SUM(BI122:BI153)),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1.1 - SO 1.1  Kácení dřevin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Třebechovice,Týniště,Lípa,Čestice,Častolovice</v>
      </c>
      <c r="G91" s="41"/>
      <c r="H91" s="41"/>
      <c r="I91" s="33" t="s">
        <v>24</v>
      </c>
      <c r="J91" s="80" t="str">
        <f>IF(J14="","",J14)</f>
        <v>22. 4. 2021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3.05" customHeight="1">
      <c r="A93" s="39"/>
      <c r="B93" s="40"/>
      <c r="C93" s="33" t="s">
        <v>26</v>
      </c>
      <c r="D93" s="41"/>
      <c r="E93" s="41"/>
      <c r="F93" s="28" t="str">
        <f>E17</f>
        <v>Povodí Labe, státní podnik, Víta Nejedlého 951 HK3</v>
      </c>
      <c r="G93" s="41"/>
      <c r="H93" s="41"/>
      <c r="I93" s="33" t="s">
        <v>32</v>
      </c>
      <c r="J93" s="37" t="str">
        <f>E23</f>
        <v>Multiaqua s.r.o.,Veverkova 1343, Hradec Králové 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Pavel Romášek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8.5" customHeight="1">
      <c r="A110" s="39"/>
      <c r="B110" s="40"/>
      <c r="C110" s="41"/>
      <c r="D110" s="41"/>
      <c r="E110" s="184" t="str">
        <f>E7</f>
        <v>Alba, Třebechovice - Častolovice, těžení nánosů ř. km 0,000 - 17,200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140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1.1 - SO 1.1  Kácení dřevin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Třebechovice,Týniště,Lípa,Čestice,Častolovice</v>
      </c>
      <c r="G116" s="41"/>
      <c r="H116" s="41"/>
      <c r="I116" s="33" t="s">
        <v>24</v>
      </c>
      <c r="J116" s="80" t="str">
        <f>IF(J14="","",J14)</f>
        <v>22. 4. 2021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3.05" customHeight="1">
      <c r="A118" s="39"/>
      <c r="B118" s="40"/>
      <c r="C118" s="33" t="s">
        <v>26</v>
      </c>
      <c r="D118" s="41"/>
      <c r="E118" s="41"/>
      <c r="F118" s="28" t="str">
        <f>E17</f>
        <v>Povodí Labe, státní podnik, Víta Nejedlého 951 HK3</v>
      </c>
      <c r="G118" s="41"/>
      <c r="H118" s="41"/>
      <c r="I118" s="33" t="s">
        <v>32</v>
      </c>
      <c r="J118" s="37" t="str">
        <f>E23</f>
        <v>Multiaqua s.r.o.,Veverkova 1343, Hradec Králové 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Ing. Pavel Romášek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150</v>
      </c>
      <c r="D121" s="203" t="s">
        <v>64</v>
      </c>
      <c r="E121" s="203" t="s">
        <v>60</v>
      </c>
      <c r="F121" s="203" t="s">
        <v>61</v>
      </c>
      <c r="G121" s="203" t="s">
        <v>151</v>
      </c>
      <c r="H121" s="203" t="s">
        <v>152</v>
      </c>
      <c r="I121" s="203" t="s">
        <v>153</v>
      </c>
      <c r="J121" s="203" t="s">
        <v>143</v>
      </c>
      <c r="K121" s="204" t="s">
        <v>154</v>
      </c>
      <c r="L121" s="205"/>
      <c r="M121" s="101" t="s">
        <v>1</v>
      </c>
      <c r="N121" s="102" t="s">
        <v>43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145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78</v>
      </c>
      <c r="E123" s="214" t="s">
        <v>162</v>
      </c>
      <c r="F123" s="214" t="s">
        <v>163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78</v>
      </c>
      <c r="AU123" s="223" t="s">
        <v>79</v>
      </c>
      <c r="AY123" s="222" t="s">
        <v>164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78</v>
      </c>
      <c r="E124" s="225" t="s">
        <v>83</v>
      </c>
      <c r="F124" s="225" t="s">
        <v>165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SUM(P125:P153)</f>
        <v>0</v>
      </c>
      <c r="Q124" s="219"/>
      <c r="R124" s="220">
        <f>SUM(R125:R153)</f>
        <v>0</v>
      </c>
      <c r="S124" s="219"/>
      <c r="T124" s="221">
        <f>SUM(T125:T153)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83</v>
      </c>
      <c r="AY124" s="222" t="s">
        <v>164</v>
      </c>
      <c r="BK124" s="224">
        <f>SUM(BK125:BK153)</f>
        <v>0</v>
      </c>
    </row>
    <row r="125" s="2" customFormat="1" ht="26.4" customHeight="1">
      <c r="A125" s="39"/>
      <c r="B125" s="40"/>
      <c r="C125" s="227" t="s">
        <v>83</v>
      </c>
      <c r="D125" s="227" t="s">
        <v>166</v>
      </c>
      <c r="E125" s="228" t="s">
        <v>214</v>
      </c>
      <c r="F125" s="229" t="s">
        <v>215</v>
      </c>
      <c r="G125" s="230" t="s">
        <v>196</v>
      </c>
      <c r="H125" s="231">
        <v>140</v>
      </c>
      <c r="I125" s="232"/>
      <c r="J125" s="233">
        <f>ROUND(I125*H125,2)</f>
        <v>0</v>
      </c>
      <c r="K125" s="229" t="s">
        <v>216</v>
      </c>
      <c r="L125" s="45"/>
      <c r="M125" s="234" t="s">
        <v>1</v>
      </c>
      <c r="N125" s="235" t="s">
        <v>44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111</v>
      </c>
      <c r="AT125" s="238" t="s">
        <v>166</v>
      </c>
      <c r="AU125" s="238" t="s">
        <v>87</v>
      </c>
      <c r="AY125" s="18" t="s">
        <v>164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111</v>
      </c>
      <c r="BM125" s="238" t="s">
        <v>217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218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4" customFormat="1">
      <c r="A127" s="14"/>
      <c r="B127" s="251"/>
      <c r="C127" s="252"/>
      <c r="D127" s="242" t="s">
        <v>171</v>
      </c>
      <c r="E127" s="253" t="s">
        <v>1</v>
      </c>
      <c r="F127" s="254" t="s">
        <v>219</v>
      </c>
      <c r="G127" s="252"/>
      <c r="H127" s="255">
        <v>140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171</v>
      </c>
      <c r="AU127" s="261" t="s">
        <v>87</v>
      </c>
      <c r="AV127" s="14" t="s">
        <v>87</v>
      </c>
      <c r="AW127" s="14" t="s">
        <v>34</v>
      </c>
      <c r="AX127" s="14" t="s">
        <v>83</v>
      </c>
      <c r="AY127" s="261" t="s">
        <v>164</v>
      </c>
    </row>
    <row r="128" s="2" customFormat="1" ht="26.4" customHeight="1">
      <c r="A128" s="39"/>
      <c r="B128" s="40"/>
      <c r="C128" s="227" t="s">
        <v>87</v>
      </c>
      <c r="D128" s="227" t="s">
        <v>166</v>
      </c>
      <c r="E128" s="228" t="s">
        <v>220</v>
      </c>
      <c r="F128" s="229" t="s">
        <v>221</v>
      </c>
      <c r="G128" s="230" t="s">
        <v>169</v>
      </c>
      <c r="H128" s="231">
        <v>1.8500000000000001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44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111</v>
      </c>
      <c r="AT128" s="238" t="s">
        <v>166</v>
      </c>
      <c r="AU128" s="238" t="s">
        <v>87</v>
      </c>
      <c r="AY128" s="18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111</v>
      </c>
      <c r="BM128" s="238" t="s">
        <v>222</v>
      </c>
    </row>
    <row r="129" s="14" customFormat="1">
      <c r="A129" s="14"/>
      <c r="B129" s="251"/>
      <c r="C129" s="252"/>
      <c r="D129" s="242" t="s">
        <v>171</v>
      </c>
      <c r="E129" s="253" t="s">
        <v>1</v>
      </c>
      <c r="F129" s="254" t="s">
        <v>223</v>
      </c>
      <c r="G129" s="252"/>
      <c r="H129" s="255">
        <v>1.1200000000000001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171</v>
      </c>
      <c r="AU129" s="261" t="s">
        <v>87</v>
      </c>
      <c r="AV129" s="14" t="s">
        <v>87</v>
      </c>
      <c r="AW129" s="14" t="s">
        <v>34</v>
      </c>
      <c r="AX129" s="14" t="s">
        <v>79</v>
      </c>
      <c r="AY129" s="261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224</v>
      </c>
      <c r="G130" s="252"/>
      <c r="H130" s="255">
        <v>0.57999999999999996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79</v>
      </c>
      <c r="AY130" s="261" t="s">
        <v>164</v>
      </c>
    </row>
    <row r="131" s="14" customFormat="1">
      <c r="A131" s="14"/>
      <c r="B131" s="251"/>
      <c r="C131" s="252"/>
      <c r="D131" s="242" t="s">
        <v>171</v>
      </c>
      <c r="E131" s="253" t="s">
        <v>1</v>
      </c>
      <c r="F131" s="254" t="s">
        <v>225</v>
      </c>
      <c r="G131" s="252"/>
      <c r="H131" s="255">
        <v>0.14999999999999999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171</v>
      </c>
      <c r="AU131" s="261" t="s">
        <v>87</v>
      </c>
      <c r="AV131" s="14" t="s">
        <v>87</v>
      </c>
      <c r="AW131" s="14" t="s">
        <v>34</v>
      </c>
      <c r="AX131" s="14" t="s">
        <v>79</v>
      </c>
      <c r="AY131" s="261" t="s">
        <v>164</v>
      </c>
    </row>
    <row r="132" s="15" customFormat="1">
      <c r="A132" s="15"/>
      <c r="B132" s="265"/>
      <c r="C132" s="266"/>
      <c r="D132" s="242" t="s">
        <v>171</v>
      </c>
      <c r="E132" s="267" t="s">
        <v>1</v>
      </c>
      <c r="F132" s="268" t="s">
        <v>226</v>
      </c>
      <c r="G132" s="266"/>
      <c r="H132" s="269">
        <v>1.8500000000000001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5" t="s">
        <v>171</v>
      </c>
      <c r="AU132" s="275" t="s">
        <v>87</v>
      </c>
      <c r="AV132" s="15" t="s">
        <v>111</v>
      </c>
      <c r="AW132" s="15" t="s">
        <v>34</v>
      </c>
      <c r="AX132" s="15" t="s">
        <v>83</v>
      </c>
      <c r="AY132" s="275" t="s">
        <v>164</v>
      </c>
    </row>
    <row r="133" s="2" customFormat="1" ht="26.4" customHeight="1">
      <c r="A133" s="39"/>
      <c r="B133" s="40"/>
      <c r="C133" s="227" t="s">
        <v>105</v>
      </c>
      <c r="D133" s="227" t="s">
        <v>166</v>
      </c>
      <c r="E133" s="228" t="s">
        <v>227</v>
      </c>
      <c r="F133" s="229" t="s">
        <v>228</v>
      </c>
      <c r="G133" s="230" t="s">
        <v>229</v>
      </c>
      <c r="H133" s="231">
        <v>29</v>
      </c>
      <c r="I133" s="232"/>
      <c r="J133" s="233">
        <f>ROUND(I133*H133,2)</f>
        <v>0</v>
      </c>
      <c r="K133" s="229" t="s">
        <v>216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230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218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4" customFormat="1">
      <c r="A135" s="14"/>
      <c r="B135" s="251"/>
      <c r="C135" s="252"/>
      <c r="D135" s="242" t="s">
        <v>171</v>
      </c>
      <c r="E135" s="253" t="s">
        <v>1</v>
      </c>
      <c r="F135" s="254" t="s">
        <v>231</v>
      </c>
      <c r="G135" s="252"/>
      <c r="H135" s="255">
        <v>15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171</v>
      </c>
      <c r="AU135" s="261" t="s">
        <v>87</v>
      </c>
      <c r="AV135" s="14" t="s">
        <v>87</v>
      </c>
      <c r="AW135" s="14" t="s">
        <v>34</v>
      </c>
      <c r="AX135" s="14" t="s">
        <v>79</v>
      </c>
      <c r="AY135" s="261" t="s">
        <v>164</v>
      </c>
    </row>
    <row r="136" s="14" customFormat="1">
      <c r="A136" s="14"/>
      <c r="B136" s="251"/>
      <c r="C136" s="252"/>
      <c r="D136" s="242" t="s">
        <v>171</v>
      </c>
      <c r="E136" s="253" t="s">
        <v>1</v>
      </c>
      <c r="F136" s="254" t="s">
        <v>232</v>
      </c>
      <c r="G136" s="252"/>
      <c r="H136" s="255">
        <v>8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87</v>
      </c>
      <c r="AV136" s="14" t="s">
        <v>87</v>
      </c>
      <c r="AW136" s="14" t="s">
        <v>34</v>
      </c>
      <c r="AX136" s="14" t="s">
        <v>79</v>
      </c>
      <c r="AY136" s="261" t="s">
        <v>164</v>
      </c>
    </row>
    <row r="137" s="14" customFormat="1">
      <c r="A137" s="14"/>
      <c r="B137" s="251"/>
      <c r="C137" s="252"/>
      <c r="D137" s="242" t="s">
        <v>171</v>
      </c>
      <c r="E137" s="253" t="s">
        <v>1</v>
      </c>
      <c r="F137" s="254" t="s">
        <v>233</v>
      </c>
      <c r="G137" s="252"/>
      <c r="H137" s="255">
        <v>6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171</v>
      </c>
      <c r="AU137" s="261" t="s">
        <v>87</v>
      </c>
      <c r="AV137" s="14" t="s">
        <v>87</v>
      </c>
      <c r="AW137" s="14" t="s">
        <v>34</v>
      </c>
      <c r="AX137" s="14" t="s">
        <v>79</v>
      </c>
      <c r="AY137" s="261" t="s">
        <v>164</v>
      </c>
    </row>
    <row r="138" s="15" customFormat="1">
      <c r="A138" s="15"/>
      <c r="B138" s="265"/>
      <c r="C138" s="266"/>
      <c r="D138" s="242" t="s">
        <v>171</v>
      </c>
      <c r="E138" s="267" t="s">
        <v>1</v>
      </c>
      <c r="F138" s="268" t="s">
        <v>226</v>
      </c>
      <c r="G138" s="266"/>
      <c r="H138" s="269">
        <v>29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5" t="s">
        <v>171</v>
      </c>
      <c r="AU138" s="275" t="s">
        <v>87</v>
      </c>
      <c r="AV138" s="15" t="s">
        <v>111</v>
      </c>
      <c r="AW138" s="15" t="s">
        <v>34</v>
      </c>
      <c r="AX138" s="15" t="s">
        <v>83</v>
      </c>
      <c r="AY138" s="275" t="s">
        <v>164</v>
      </c>
    </row>
    <row r="139" s="2" customFormat="1" ht="26.4" customHeight="1">
      <c r="A139" s="39"/>
      <c r="B139" s="40"/>
      <c r="C139" s="227" t="s">
        <v>111</v>
      </c>
      <c r="D139" s="227" t="s">
        <v>166</v>
      </c>
      <c r="E139" s="228" t="s">
        <v>234</v>
      </c>
      <c r="F139" s="229" t="s">
        <v>235</v>
      </c>
      <c r="G139" s="230" t="s">
        <v>229</v>
      </c>
      <c r="H139" s="231">
        <v>5</v>
      </c>
      <c r="I139" s="232"/>
      <c r="J139" s="233">
        <f>ROUND(I139*H139,2)</f>
        <v>0</v>
      </c>
      <c r="K139" s="229" t="s">
        <v>216</v>
      </c>
      <c r="L139" s="45"/>
      <c r="M139" s="234" t="s">
        <v>1</v>
      </c>
      <c r="N139" s="235" t="s">
        <v>44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111</v>
      </c>
      <c r="AT139" s="238" t="s">
        <v>166</v>
      </c>
      <c r="AU139" s="238" t="s">
        <v>87</v>
      </c>
      <c r="AY139" s="18" t="s">
        <v>164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111</v>
      </c>
      <c r="BM139" s="238" t="s">
        <v>236</v>
      </c>
    </row>
    <row r="140" s="13" customFormat="1">
      <c r="A140" s="13"/>
      <c r="B140" s="240"/>
      <c r="C140" s="241"/>
      <c r="D140" s="242" t="s">
        <v>171</v>
      </c>
      <c r="E140" s="243" t="s">
        <v>1</v>
      </c>
      <c r="F140" s="244" t="s">
        <v>218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171</v>
      </c>
      <c r="AU140" s="250" t="s">
        <v>87</v>
      </c>
      <c r="AV140" s="13" t="s">
        <v>83</v>
      </c>
      <c r="AW140" s="13" t="s">
        <v>34</v>
      </c>
      <c r="AX140" s="13" t="s">
        <v>79</v>
      </c>
      <c r="AY140" s="250" t="s">
        <v>164</v>
      </c>
    </row>
    <row r="141" s="14" customFormat="1">
      <c r="A141" s="14"/>
      <c r="B141" s="251"/>
      <c r="C141" s="252"/>
      <c r="D141" s="242" t="s">
        <v>171</v>
      </c>
      <c r="E141" s="253" t="s">
        <v>1</v>
      </c>
      <c r="F141" s="254" t="s">
        <v>237</v>
      </c>
      <c r="G141" s="252"/>
      <c r="H141" s="255">
        <v>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171</v>
      </c>
      <c r="AU141" s="261" t="s">
        <v>87</v>
      </c>
      <c r="AV141" s="14" t="s">
        <v>87</v>
      </c>
      <c r="AW141" s="14" t="s">
        <v>34</v>
      </c>
      <c r="AX141" s="14" t="s">
        <v>79</v>
      </c>
      <c r="AY141" s="261" t="s">
        <v>164</v>
      </c>
    </row>
    <row r="142" s="14" customFormat="1">
      <c r="A142" s="14"/>
      <c r="B142" s="251"/>
      <c r="C142" s="252"/>
      <c r="D142" s="242" t="s">
        <v>171</v>
      </c>
      <c r="E142" s="253" t="s">
        <v>1</v>
      </c>
      <c r="F142" s="254" t="s">
        <v>238</v>
      </c>
      <c r="G142" s="252"/>
      <c r="H142" s="255">
        <v>4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171</v>
      </c>
      <c r="AU142" s="261" t="s">
        <v>87</v>
      </c>
      <c r="AV142" s="14" t="s">
        <v>87</v>
      </c>
      <c r="AW142" s="14" t="s">
        <v>34</v>
      </c>
      <c r="AX142" s="14" t="s">
        <v>79</v>
      </c>
      <c r="AY142" s="261" t="s">
        <v>164</v>
      </c>
    </row>
    <row r="143" s="15" customFormat="1">
      <c r="A143" s="15"/>
      <c r="B143" s="265"/>
      <c r="C143" s="266"/>
      <c r="D143" s="242" t="s">
        <v>171</v>
      </c>
      <c r="E143" s="267" t="s">
        <v>1</v>
      </c>
      <c r="F143" s="268" t="s">
        <v>226</v>
      </c>
      <c r="G143" s="266"/>
      <c r="H143" s="269">
        <v>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171</v>
      </c>
      <c r="AU143" s="275" t="s">
        <v>87</v>
      </c>
      <c r="AV143" s="15" t="s">
        <v>111</v>
      </c>
      <c r="AW143" s="15" t="s">
        <v>34</v>
      </c>
      <c r="AX143" s="15" t="s">
        <v>83</v>
      </c>
      <c r="AY143" s="275" t="s">
        <v>164</v>
      </c>
    </row>
    <row r="144" s="2" customFormat="1" ht="14.4" customHeight="1">
      <c r="A144" s="39"/>
      <c r="B144" s="40"/>
      <c r="C144" s="227" t="s">
        <v>117</v>
      </c>
      <c r="D144" s="227" t="s">
        <v>166</v>
      </c>
      <c r="E144" s="228" t="s">
        <v>239</v>
      </c>
      <c r="F144" s="229" t="s">
        <v>240</v>
      </c>
      <c r="G144" s="230" t="s">
        <v>229</v>
      </c>
      <c r="H144" s="231">
        <v>29</v>
      </c>
      <c r="I144" s="232"/>
      <c r="J144" s="233">
        <f>ROUND(I144*H144,2)</f>
        <v>0</v>
      </c>
      <c r="K144" s="229" t="s">
        <v>216</v>
      </c>
      <c r="L144" s="45"/>
      <c r="M144" s="234" t="s">
        <v>1</v>
      </c>
      <c r="N144" s="235" t="s">
        <v>44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111</v>
      </c>
      <c r="AT144" s="238" t="s">
        <v>166</v>
      </c>
      <c r="AU144" s="238" t="s">
        <v>87</v>
      </c>
      <c r="AY144" s="18" t="s">
        <v>164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111</v>
      </c>
      <c r="BM144" s="238" t="s">
        <v>241</v>
      </c>
    </row>
    <row r="145" s="14" customFormat="1">
      <c r="A145" s="14"/>
      <c r="B145" s="251"/>
      <c r="C145" s="252"/>
      <c r="D145" s="242" t="s">
        <v>171</v>
      </c>
      <c r="E145" s="253" t="s">
        <v>1</v>
      </c>
      <c r="F145" s="254" t="s">
        <v>242</v>
      </c>
      <c r="G145" s="252"/>
      <c r="H145" s="255">
        <v>29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171</v>
      </c>
      <c r="AU145" s="261" t="s">
        <v>87</v>
      </c>
      <c r="AV145" s="14" t="s">
        <v>87</v>
      </c>
      <c r="AW145" s="14" t="s">
        <v>34</v>
      </c>
      <c r="AX145" s="14" t="s">
        <v>83</v>
      </c>
      <c r="AY145" s="261" t="s">
        <v>164</v>
      </c>
    </row>
    <row r="146" s="2" customFormat="1" ht="14.4" customHeight="1">
      <c r="A146" s="39"/>
      <c r="B146" s="40"/>
      <c r="C146" s="227" t="s">
        <v>123</v>
      </c>
      <c r="D146" s="227" t="s">
        <v>166</v>
      </c>
      <c r="E146" s="228" t="s">
        <v>243</v>
      </c>
      <c r="F146" s="229" t="s">
        <v>244</v>
      </c>
      <c r="G146" s="230" t="s">
        <v>229</v>
      </c>
      <c r="H146" s="231">
        <v>1</v>
      </c>
      <c r="I146" s="232"/>
      <c r="J146" s="233">
        <f>ROUND(I146*H146,2)</f>
        <v>0</v>
      </c>
      <c r="K146" s="229" t="s">
        <v>216</v>
      </c>
      <c r="L146" s="45"/>
      <c r="M146" s="234" t="s">
        <v>1</v>
      </c>
      <c r="N146" s="235" t="s">
        <v>44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111</v>
      </c>
      <c r="AT146" s="238" t="s">
        <v>166</v>
      </c>
      <c r="AU146" s="238" t="s">
        <v>87</v>
      </c>
      <c r="AY146" s="18" t="s">
        <v>164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111</v>
      </c>
      <c r="BM146" s="238" t="s">
        <v>245</v>
      </c>
    </row>
    <row r="147" s="14" customFormat="1">
      <c r="A147" s="14"/>
      <c r="B147" s="251"/>
      <c r="C147" s="252"/>
      <c r="D147" s="242" t="s">
        <v>171</v>
      </c>
      <c r="E147" s="253" t="s">
        <v>1</v>
      </c>
      <c r="F147" s="254" t="s">
        <v>246</v>
      </c>
      <c r="G147" s="252"/>
      <c r="H147" s="255">
        <v>1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171</v>
      </c>
      <c r="AU147" s="261" t="s">
        <v>87</v>
      </c>
      <c r="AV147" s="14" t="s">
        <v>87</v>
      </c>
      <c r="AW147" s="14" t="s">
        <v>34</v>
      </c>
      <c r="AX147" s="14" t="s">
        <v>83</v>
      </c>
      <c r="AY147" s="261" t="s">
        <v>164</v>
      </c>
    </row>
    <row r="148" s="2" customFormat="1" ht="26.4" customHeight="1">
      <c r="A148" s="39"/>
      <c r="B148" s="40"/>
      <c r="C148" s="227" t="s">
        <v>129</v>
      </c>
      <c r="D148" s="227" t="s">
        <v>166</v>
      </c>
      <c r="E148" s="228" t="s">
        <v>247</v>
      </c>
      <c r="F148" s="229" t="s">
        <v>248</v>
      </c>
      <c r="G148" s="230" t="s">
        <v>249</v>
      </c>
      <c r="H148" s="231">
        <v>8.5640000000000001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44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111</v>
      </c>
      <c r="AT148" s="238" t="s">
        <v>166</v>
      </c>
      <c r="AU148" s="238" t="s">
        <v>87</v>
      </c>
      <c r="AY148" s="18" t="s">
        <v>164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111</v>
      </c>
      <c r="BM148" s="238" t="s">
        <v>250</v>
      </c>
    </row>
    <row r="149" s="14" customFormat="1">
      <c r="A149" s="14"/>
      <c r="B149" s="251"/>
      <c r="C149" s="252"/>
      <c r="D149" s="242" t="s">
        <v>171</v>
      </c>
      <c r="E149" s="253" t="s">
        <v>1</v>
      </c>
      <c r="F149" s="254" t="s">
        <v>251</v>
      </c>
      <c r="G149" s="252"/>
      <c r="H149" s="255">
        <v>4.8140000000000001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171</v>
      </c>
      <c r="AU149" s="261" t="s">
        <v>87</v>
      </c>
      <c r="AV149" s="14" t="s">
        <v>87</v>
      </c>
      <c r="AW149" s="14" t="s">
        <v>34</v>
      </c>
      <c r="AX149" s="14" t="s">
        <v>79</v>
      </c>
      <c r="AY149" s="261" t="s">
        <v>164</v>
      </c>
    </row>
    <row r="150" s="14" customFormat="1">
      <c r="A150" s="14"/>
      <c r="B150" s="251"/>
      <c r="C150" s="252"/>
      <c r="D150" s="242" t="s">
        <v>171</v>
      </c>
      <c r="E150" s="253" t="s">
        <v>1</v>
      </c>
      <c r="F150" s="254" t="s">
        <v>252</v>
      </c>
      <c r="G150" s="252"/>
      <c r="H150" s="255">
        <v>3.75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171</v>
      </c>
      <c r="AU150" s="261" t="s">
        <v>87</v>
      </c>
      <c r="AV150" s="14" t="s">
        <v>87</v>
      </c>
      <c r="AW150" s="14" t="s">
        <v>34</v>
      </c>
      <c r="AX150" s="14" t="s">
        <v>79</v>
      </c>
      <c r="AY150" s="261" t="s">
        <v>164</v>
      </c>
    </row>
    <row r="151" s="15" customFormat="1">
      <c r="A151" s="15"/>
      <c r="B151" s="265"/>
      <c r="C151" s="266"/>
      <c r="D151" s="242" t="s">
        <v>171</v>
      </c>
      <c r="E151" s="267" t="s">
        <v>1</v>
      </c>
      <c r="F151" s="268" t="s">
        <v>226</v>
      </c>
      <c r="G151" s="266"/>
      <c r="H151" s="269">
        <v>8.5640000000000001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171</v>
      </c>
      <c r="AU151" s="275" t="s">
        <v>87</v>
      </c>
      <c r="AV151" s="15" t="s">
        <v>111</v>
      </c>
      <c r="AW151" s="15" t="s">
        <v>34</v>
      </c>
      <c r="AX151" s="15" t="s">
        <v>83</v>
      </c>
      <c r="AY151" s="275" t="s">
        <v>164</v>
      </c>
    </row>
    <row r="152" s="2" customFormat="1" ht="26.4" customHeight="1">
      <c r="A152" s="39"/>
      <c r="B152" s="40"/>
      <c r="C152" s="227" t="s">
        <v>135</v>
      </c>
      <c r="D152" s="227" t="s">
        <v>166</v>
      </c>
      <c r="E152" s="228" t="s">
        <v>253</v>
      </c>
      <c r="F152" s="229" t="s">
        <v>254</v>
      </c>
      <c r="G152" s="230" t="s">
        <v>229</v>
      </c>
      <c r="H152" s="231">
        <v>25</v>
      </c>
      <c r="I152" s="232"/>
      <c r="J152" s="233">
        <f>ROUND(I152*H152,2)</f>
        <v>0</v>
      </c>
      <c r="K152" s="229" t="s">
        <v>216</v>
      </c>
      <c r="L152" s="45"/>
      <c r="M152" s="234" t="s">
        <v>1</v>
      </c>
      <c r="N152" s="235" t="s">
        <v>44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111</v>
      </c>
      <c r="AT152" s="238" t="s">
        <v>166</v>
      </c>
      <c r="AU152" s="238" t="s">
        <v>87</v>
      </c>
      <c r="AY152" s="18" t="s">
        <v>164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111</v>
      </c>
      <c r="BM152" s="238" t="s">
        <v>255</v>
      </c>
    </row>
    <row r="153" s="14" customFormat="1">
      <c r="A153" s="14"/>
      <c r="B153" s="251"/>
      <c r="C153" s="252"/>
      <c r="D153" s="242" t="s">
        <v>171</v>
      </c>
      <c r="E153" s="253" t="s">
        <v>1</v>
      </c>
      <c r="F153" s="254" t="s">
        <v>256</v>
      </c>
      <c r="G153" s="252"/>
      <c r="H153" s="255">
        <v>25</v>
      </c>
      <c r="I153" s="256"/>
      <c r="J153" s="252"/>
      <c r="K153" s="252"/>
      <c r="L153" s="257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171</v>
      </c>
      <c r="AU153" s="261" t="s">
        <v>87</v>
      </c>
      <c r="AV153" s="14" t="s">
        <v>87</v>
      </c>
      <c r="AW153" s="14" t="s">
        <v>34</v>
      </c>
      <c r="AX153" s="14" t="s">
        <v>83</v>
      </c>
      <c r="AY153" s="261" t="s">
        <v>164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IMzf6l1Mk3pkgTjCUaBNdw2ZvhuWPMorZa8GJf3/CgKJUKFnQjxkFiFnDPy0Oo/vs2TlCAY9bdKgrHbE9L6icw==" hashValue="xb4kT1/8BnYUEl3bRdT5/ngq/tmjPx0tP0icoTKEDlTZbTZceXBoAPAQxmYoFrb+qrS9YGggSwoDnT+sRqj1mQ==" algorithmName="SHA-512" password="CC35"/>
  <autoFilter ref="C121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1" customFormat="1" ht="12" customHeight="1">
      <c r="B8" s="21"/>
      <c r="D8" s="151" t="s">
        <v>139</v>
      </c>
      <c r="L8" s="21"/>
    </row>
    <row r="9" s="2" customFormat="1" ht="16.5" customHeight="1">
      <c r="A9" s="39"/>
      <c r="B9" s="45"/>
      <c r="C9" s="39"/>
      <c r="D9" s="39"/>
      <c r="E9" s="152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22. 4. 2021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.5" customHeight="1">
      <c r="A29" s="155"/>
      <c r="B29" s="156"/>
      <c r="C29" s="155"/>
      <c r="D29" s="155"/>
      <c r="E29" s="157" t="s">
        <v>38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ROUND((SUM(BE123:BE142)),  2)</f>
        <v>0</v>
      </c>
      <c r="G35" s="39"/>
      <c r="H35" s="39"/>
      <c r="I35" s="165">
        <v>0.20999999999999999</v>
      </c>
      <c r="J35" s="164">
        <f>ROUND(((SUM(BE123:BE142))*I35),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ROUND((SUM(BF123:BF142)),  2)</f>
        <v>0</v>
      </c>
      <c r="G36" s="39"/>
      <c r="H36" s="39"/>
      <c r="I36" s="165">
        <v>0.14999999999999999</v>
      </c>
      <c r="J36" s="164">
        <f>ROUND(((SUM(BF123:BF142))*I36),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ROUND((SUM(BG123:BG142)),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ROUND((SUM(BH123:BH142)),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ROUND((SUM(BI123:BI142)),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1.2 - SO 1.2 Náhradní výsadba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Třebechovice,Týniště,Lípa,Čestice,Častolovice</v>
      </c>
      <c r="G91" s="41"/>
      <c r="H91" s="41"/>
      <c r="I91" s="33" t="s">
        <v>24</v>
      </c>
      <c r="J91" s="80" t="str">
        <f>IF(J14="","",J14)</f>
        <v>22. 4. 2021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3.05" customHeight="1">
      <c r="A93" s="39"/>
      <c r="B93" s="40"/>
      <c r="C93" s="33" t="s">
        <v>26</v>
      </c>
      <c r="D93" s="41"/>
      <c r="E93" s="41"/>
      <c r="F93" s="28" t="str">
        <f>E17</f>
        <v>Povodí Labe, státní podnik, Víta Nejedlého 951 HK3</v>
      </c>
      <c r="G93" s="41"/>
      <c r="H93" s="41"/>
      <c r="I93" s="33" t="s">
        <v>32</v>
      </c>
      <c r="J93" s="37" t="str">
        <f>E23</f>
        <v>Multiaqua s.r.o.,Veverkova 1343, Hradec Králové 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Pavel Romášek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258</v>
      </c>
      <c r="E101" s="197"/>
      <c r="F101" s="197"/>
      <c r="G101" s="197"/>
      <c r="H101" s="197"/>
      <c r="I101" s="197"/>
      <c r="J101" s="198">
        <f>J141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8.5" customHeight="1">
      <c r="A111" s="39"/>
      <c r="B111" s="40"/>
      <c r="C111" s="41"/>
      <c r="D111" s="41"/>
      <c r="E111" s="184" t="str">
        <f>E7</f>
        <v>Alba, Třebechovice - Častolovice, těžení nánosů ř. km 0,000 - 17,200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139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140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212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1.2 - SO 1.2 Náhradní výsadba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Třebechovice,Týniště,Lípa,Čestice,Častolovice</v>
      </c>
      <c r="G117" s="41"/>
      <c r="H117" s="41"/>
      <c r="I117" s="33" t="s">
        <v>24</v>
      </c>
      <c r="J117" s="80" t="str">
        <f>IF(J14="","",J14)</f>
        <v>22. 4. 2021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3.05" customHeight="1">
      <c r="A119" s="39"/>
      <c r="B119" s="40"/>
      <c r="C119" s="33" t="s">
        <v>26</v>
      </c>
      <c r="D119" s="41"/>
      <c r="E119" s="41"/>
      <c r="F119" s="28" t="str">
        <f>E17</f>
        <v>Povodí Labe, státní podnik, Víta Nejedlého 951 HK3</v>
      </c>
      <c r="G119" s="41"/>
      <c r="H119" s="41"/>
      <c r="I119" s="33" t="s">
        <v>32</v>
      </c>
      <c r="J119" s="37" t="str">
        <f>E23</f>
        <v>Multiaqua s.r.o.,Veverkova 1343, Hradec Králové 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Ing. Pavel Romášek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150</v>
      </c>
      <c r="D122" s="203" t="s">
        <v>64</v>
      </c>
      <c r="E122" s="203" t="s">
        <v>60</v>
      </c>
      <c r="F122" s="203" t="s">
        <v>61</v>
      </c>
      <c r="G122" s="203" t="s">
        <v>151</v>
      </c>
      <c r="H122" s="203" t="s">
        <v>152</v>
      </c>
      <c r="I122" s="203" t="s">
        <v>153</v>
      </c>
      <c r="J122" s="203" t="s">
        <v>143</v>
      </c>
      <c r="K122" s="204" t="s">
        <v>154</v>
      </c>
      <c r="L122" s="205"/>
      <c r="M122" s="101" t="s">
        <v>1</v>
      </c>
      <c r="N122" s="102" t="s">
        <v>43</v>
      </c>
      <c r="O122" s="102" t="s">
        <v>155</v>
      </c>
      <c r="P122" s="102" t="s">
        <v>156</v>
      </c>
      <c r="Q122" s="102" t="s">
        <v>157</v>
      </c>
      <c r="R122" s="102" t="s">
        <v>158</v>
      </c>
      <c r="S122" s="102" t="s">
        <v>159</v>
      </c>
      <c r="T122" s="103" t="s">
        <v>160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161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0.029479999999999999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78</v>
      </c>
      <c r="AU123" s="18" t="s">
        <v>145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78</v>
      </c>
      <c r="E124" s="214" t="s">
        <v>162</v>
      </c>
      <c r="F124" s="214" t="s">
        <v>163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P125+P141</f>
        <v>0</v>
      </c>
      <c r="Q124" s="219"/>
      <c r="R124" s="220">
        <f>R125+R141</f>
        <v>0.029479999999999999</v>
      </c>
      <c r="S124" s="219"/>
      <c r="T124" s="221">
        <f>T125+T141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79</v>
      </c>
      <c r="AY124" s="222" t="s">
        <v>164</v>
      </c>
      <c r="BK124" s="224">
        <f>BK125+BK141</f>
        <v>0</v>
      </c>
    </row>
    <row r="125" s="12" customFormat="1" ht="22.8" customHeight="1">
      <c r="A125" s="12"/>
      <c r="B125" s="211"/>
      <c r="C125" s="212"/>
      <c r="D125" s="213" t="s">
        <v>78</v>
      </c>
      <c r="E125" s="225" t="s">
        <v>83</v>
      </c>
      <c r="F125" s="225" t="s">
        <v>165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SUM(P126:P140)</f>
        <v>0</v>
      </c>
      <c r="Q125" s="219"/>
      <c r="R125" s="220">
        <f>SUM(R126:R140)</f>
        <v>0.029479999999999999</v>
      </c>
      <c r="S125" s="219"/>
      <c r="T125" s="221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78</v>
      </c>
      <c r="AU125" s="223" t="s">
        <v>83</v>
      </c>
      <c r="AY125" s="222" t="s">
        <v>164</v>
      </c>
      <c r="BK125" s="224">
        <f>SUM(BK126:BK140)</f>
        <v>0</v>
      </c>
    </row>
    <row r="126" s="2" customFormat="1" ht="26.4" customHeight="1">
      <c r="A126" s="39"/>
      <c r="B126" s="40"/>
      <c r="C126" s="227" t="s">
        <v>83</v>
      </c>
      <c r="D126" s="227" t="s">
        <v>166</v>
      </c>
      <c r="E126" s="228" t="s">
        <v>259</v>
      </c>
      <c r="F126" s="229" t="s">
        <v>260</v>
      </c>
      <c r="G126" s="230" t="s">
        <v>229</v>
      </c>
      <c r="H126" s="231">
        <v>3</v>
      </c>
      <c r="I126" s="232"/>
      <c r="J126" s="233">
        <f>ROUND(I126*H126,2)</f>
        <v>0</v>
      </c>
      <c r="K126" s="229" t="s">
        <v>216</v>
      </c>
      <c r="L126" s="45"/>
      <c r="M126" s="234" t="s">
        <v>1</v>
      </c>
      <c r="N126" s="235" t="s">
        <v>44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111</v>
      </c>
      <c r="AT126" s="238" t="s">
        <v>166</v>
      </c>
      <c r="AU126" s="238" t="s">
        <v>87</v>
      </c>
      <c r="AY126" s="18" t="s">
        <v>164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111</v>
      </c>
      <c r="BM126" s="238" t="s">
        <v>261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262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87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4" customFormat="1">
      <c r="A128" s="14"/>
      <c r="B128" s="251"/>
      <c r="C128" s="252"/>
      <c r="D128" s="242" t="s">
        <v>171</v>
      </c>
      <c r="E128" s="253" t="s">
        <v>1</v>
      </c>
      <c r="F128" s="254" t="s">
        <v>263</v>
      </c>
      <c r="G128" s="252"/>
      <c r="H128" s="255">
        <v>3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171</v>
      </c>
      <c r="AU128" s="261" t="s">
        <v>87</v>
      </c>
      <c r="AV128" s="14" t="s">
        <v>87</v>
      </c>
      <c r="AW128" s="14" t="s">
        <v>34</v>
      </c>
      <c r="AX128" s="14" t="s">
        <v>83</v>
      </c>
      <c r="AY128" s="261" t="s">
        <v>164</v>
      </c>
    </row>
    <row r="129" s="2" customFormat="1" ht="26.4" customHeight="1">
      <c r="A129" s="39"/>
      <c r="B129" s="40"/>
      <c r="C129" s="227" t="s">
        <v>87</v>
      </c>
      <c r="D129" s="227" t="s">
        <v>166</v>
      </c>
      <c r="E129" s="228" t="s">
        <v>264</v>
      </c>
      <c r="F129" s="229" t="s">
        <v>265</v>
      </c>
      <c r="G129" s="230" t="s">
        <v>229</v>
      </c>
      <c r="H129" s="231">
        <v>3</v>
      </c>
      <c r="I129" s="232"/>
      <c r="J129" s="233">
        <f>ROUND(I129*H129,2)</f>
        <v>0</v>
      </c>
      <c r="K129" s="229" t="s">
        <v>216</v>
      </c>
      <c r="L129" s="45"/>
      <c r="M129" s="234" t="s">
        <v>1</v>
      </c>
      <c r="N129" s="235" t="s">
        <v>44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111</v>
      </c>
      <c r="AT129" s="238" t="s">
        <v>166</v>
      </c>
      <c r="AU129" s="238" t="s">
        <v>87</v>
      </c>
      <c r="AY129" s="18" t="s">
        <v>164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111</v>
      </c>
      <c r="BM129" s="238" t="s">
        <v>266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267</v>
      </c>
      <c r="G130" s="252"/>
      <c r="H130" s="255">
        <v>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79</v>
      </c>
      <c r="AY130" s="261" t="s">
        <v>164</v>
      </c>
    </row>
    <row r="131" s="14" customFormat="1">
      <c r="A131" s="14"/>
      <c r="B131" s="251"/>
      <c r="C131" s="252"/>
      <c r="D131" s="242" t="s">
        <v>171</v>
      </c>
      <c r="E131" s="253" t="s">
        <v>1</v>
      </c>
      <c r="F131" s="254" t="s">
        <v>268</v>
      </c>
      <c r="G131" s="252"/>
      <c r="H131" s="255">
        <v>2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171</v>
      </c>
      <c r="AU131" s="261" t="s">
        <v>87</v>
      </c>
      <c r="AV131" s="14" t="s">
        <v>87</v>
      </c>
      <c r="AW131" s="14" t="s">
        <v>34</v>
      </c>
      <c r="AX131" s="14" t="s">
        <v>79</v>
      </c>
      <c r="AY131" s="261" t="s">
        <v>164</v>
      </c>
    </row>
    <row r="132" s="15" customFormat="1">
      <c r="A132" s="15"/>
      <c r="B132" s="265"/>
      <c r="C132" s="266"/>
      <c r="D132" s="242" t="s">
        <v>171</v>
      </c>
      <c r="E132" s="267" t="s">
        <v>1</v>
      </c>
      <c r="F132" s="268" t="s">
        <v>226</v>
      </c>
      <c r="G132" s="266"/>
      <c r="H132" s="269">
        <v>3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5" t="s">
        <v>171</v>
      </c>
      <c r="AU132" s="275" t="s">
        <v>87</v>
      </c>
      <c r="AV132" s="15" t="s">
        <v>111</v>
      </c>
      <c r="AW132" s="15" t="s">
        <v>34</v>
      </c>
      <c r="AX132" s="15" t="s">
        <v>83</v>
      </c>
      <c r="AY132" s="275" t="s">
        <v>164</v>
      </c>
    </row>
    <row r="133" s="2" customFormat="1" ht="14.4" customHeight="1">
      <c r="A133" s="39"/>
      <c r="B133" s="40"/>
      <c r="C133" s="276" t="s">
        <v>105</v>
      </c>
      <c r="D133" s="276" t="s">
        <v>269</v>
      </c>
      <c r="E133" s="277" t="s">
        <v>270</v>
      </c>
      <c r="F133" s="278" t="s">
        <v>271</v>
      </c>
      <c r="G133" s="279" t="s">
        <v>229</v>
      </c>
      <c r="H133" s="280">
        <v>2</v>
      </c>
      <c r="I133" s="281"/>
      <c r="J133" s="282">
        <f>ROUND(I133*H133,2)</f>
        <v>0</v>
      </c>
      <c r="K133" s="278" t="s">
        <v>1</v>
      </c>
      <c r="L133" s="283"/>
      <c r="M133" s="284" t="s">
        <v>1</v>
      </c>
      <c r="N133" s="285" t="s">
        <v>44</v>
      </c>
      <c r="O133" s="92"/>
      <c r="P133" s="236">
        <f>O133*H133</f>
        <v>0</v>
      </c>
      <c r="Q133" s="236">
        <v>0.0023</v>
      </c>
      <c r="R133" s="236">
        <f>Q133*H133</f>
        <v>0.0045999999999999999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135</v>
      </c>
      <c r="AT133" s="238" t="s">
        <v>269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272</v>
      </c>
    </row>
    <row r="134" s="2" customFormat="1">
      <c r="A134" s="39"/>
      <c r="B134" s="40"/>
      <c r="C134" s="41"/>
      <c r="D134" s="242" t="s">
        <v>273</v>
      </c>
      <c r="E134" s="41"/>
      <c r="F134" s="286" t="s">
        <v>274</v>
      </c>
      <c r="G134" s="41"/>
      <c r="H134" s="41"/>
      <c r="I134" s="287"/>
      <c r="J134" s="41"/>
      <c r="K134" s="41"/>
      <c r="L134" s="45"/>
      <c r="M134" s="288"/>
      <c r="N134" s="28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273</v>
      </c>
      <c r="AU134" s="18" t="s">
        <v>87</v>
      </c>
    </row>
    <row r="135" s="2" customFormat="1" ht="14.4" customHeight="1">
      <c r="A135" s="39"/>
      <c r="B135" s="40"/>
      <c r="C135" s="276" t="s">
        <v>111</v>
      </c>
      <c r="D135" s="276" t="s">
        <v>269</v>
      </c>
      <c r="E135" s="277" t="s">
        <v>275</v>
      </c>
      <c r="F135" s="278" t="s">
        <v>276</v>
      </c>
      <c r="G135" s="279" t="s">
        <v>277</v>
      </c>
      <c r="H135" s="280">
        <v>1</v>
      </c>
      <c r="I135" s="281"/>
      <c r="J135" s="282">
        <f>ROUND(I135*H135,2)</f>
        <v>0</v>
      </c>
      <c r="K135" s="278" t="s">
        <v>1</v>
      </c>
      <c r="L135" s="283"/>
      <c r="M135" s="284" t="s">
        <v>1</v>
      </c>
      <c r="N135" s="285" t="s">
        <v>44</v>
      </c>
      <c r="O135" s="92"/>
      <c r="P135" s="236">
        <f>O135*H135</f>
        <v>0</v>
      </c>
      <c r="Q135" s="236">
        <v>0.0070000000000000001</v>
      </c>
      <c r="R135" s="236">
        <f>Q135*H135</f>
        <v>0.0070000000000000001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135</v>
      </c>
      <c r="AT135" s="238" t="s">
        <v>269</v>
      </c>
      <c r="AU135" s="238" t="s">
        <v>87</v>
      </c>
      <c r="AY135" s="18" t="s">
        <v>164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111</v>
      </c>
      <c r="BM135" s="238" t="s">
        <v>278</v>
      </c>
    </row>
    <row r="136" s="2" customFormat="1">
      <c r="A136" s="39"/>
      <c r="B136" s="40"/>
      <c r="C136" s="41"/>
      <c r="D136" s="242" t="s">
        <v>273</v>
      </c>
      <c r="E136" s="41"/>
      <c r="F136" s="286" t="s">
        <v>274</v>
      </c>
      <c r="G136" s="41"/>
      <c r="H136" s="41"/>
      <c r="I136" s="287"/>
      <c r="J136" s="41"/>
      <c r="K136" s="41"/>
      <c r="L136" s="45"/>
      <c r="M136" s="288"/>
      <c r="N136" s="28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273</v>
      </c>
      <c r="AU136" s="18" t="s">
        <v>87</v>
      </c>
    </row>
    <row r="137" s="2" customFormat="1" ht="26.4" customHeight="1">
      <c r="A137" s="39"/>
      <c r="B137" s="40"/>
      <c r="C137" s="227" t="s">
        <v>117</v>
      </c>
      <c r="D137" s="227" t="s">
        <v>166</v>
      </c>
      <c r="E137" s="228" t="s">
        <v>279</v>
      </c>
      <c r="F137" s="229" t="s">
        <v>280</v>
      </c>
      <c r="G137" s="230" t="s">
        <v>229</v>
      </c>
      <c r="H137" s="231">
        <v>3</v>
      </c>
      <c r="I137" s="232"/>
      <c r="J137" s="233">
        <f>ROUND(I137*H137,2)</f>
        <v>0</v>
      </c>
      <c r="K137" s="229" t="s">
        <v>216</v>
      </c>
      <c r="L137" s="45"/>
      <c r="M137" s="234" t="s">
        <v>1</v>
      </c>
      <c r="N137" s="235" t="s">
        <v>44</v>
      </c>
      <c r="O137" s="92"/>
      <c r="P137" s="236">
        <f>O137*H137</f>
        <v>0</v>
      </c>
      <c r="Q137" s="236">
        <v>6.0000000000000002E-05</v>
      </c>
      <c r="R137" s="236">
        <f>Q137*H137</f>
        <v>0.00018000000000000001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111</v>
      </c>
      <c r="AT137" s="238" t="s">
        <v>166</v>
      </c>
      <c r="AU137" s="238" t="s">
        <v>87</v>
      </c>
      <c r="AY137" s="18" t="s">
        <v>164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111</v>
      </c>
      <c r="BM137" s="238" t="s">
        <v>281</v>
      </c>
    </row>
    <row r="138" s="14" customFormat="1">
      <c r="A138" s="14"/>
      <c r="B138" s="251"/>
      <c r="C138" s="252"/>
      <c r="D138" s="242" t="s">
        <v>171</v>
      </c>
      <c r="E138" s="253" t="s">
        <v>1</v>
      </c>
      <c r="F138" s="254" t="s">
        <v>282</v>
      </c>
      <c r="G138" s="252"/>
      <c r="H138" s="255">
        <v>3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171</v>
      </c>
      <c r="AU138" s="261" t="s">
        <v>87</v>
      </c>
      <c r="AV138" s="14" t="s">
        <v>87</v>
      </c>
      <c r="AW138" s="14" t="s">
        <v>34</v>
      </c>
      <c r="AX138" s="14" t="s">
        <v>83</v>
      </c>
      <c r="AY138" s="261" t="s">
        <v>164</v>
      </c>
    </row>
    <row r="139" s="2" customFormat="1" ht="14.4" customHeight="1">
      <c r="A139" s="39"/>
      <c r="B139" s="40"/>
      <c r="C139" s="276" t="s">
        <v>123</v>
      </c>
      <c r="D139" s="276" t="s">
        <v>269</v>
      </c>
      <c r="E139" s="277" t="s">
        <v>283</v>
      </c>
      <c r="F139" s="278" t="s">
        <v>284</v>
      </c>
      <c r="G139" s="279" t="s">
        <v>229</v>
      </c>
      <c r="H139" s="280">
        <v>3</v>
      </c>
      <c r="I139" s="281"/>
      <c r="J139" s="282">
        <f>ROUND(I139*H139,2)</f>
        <v>0</v>
      </c>
      <c r="K139" s="278" t="s">
        <v>216</v>
      </c>
      <c r="L139" s="283"/>
      <c r="M139" s="284" t="s">
        <v>1</v>
      </c>
      <c r="N139" s="285" t="s">
        <v>44</v>
      </c>
      <c r="O139" s="92"/>
      <c r="P139" s="236">
        <f>O139*H139</f>
        <v>0</v>
      </c>
      <c r="Q139" s="236">
        <v>0.0058999999999999999</v>
      </c>
      <c r="R139" s="236">
        <f>Q139*H139</f>
        <v>0.0177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135</v>
      </c>
      <c r="AT139" s="238" t="s">
        <v>269</v>
      </c>
      <c r="AU139" s="238" t="s">
        <v>87</v>
      </c>
      <c r="AY139" s="18" t="s">
        <v>164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111</v>
      </c>
      <c r="BM139" s="238" t="s">
        <v>285</v>
      </c>
    </row>
    <row r="140" s="14" customFormat="1">
      <c r="A140" s="14"/>
      <c r="B140" s="251"/>
      <c r="C140" s="252"/>
      <c r="D140" s="242" t="s">
        <v>171</v>
      </c>
      <c r="E140" s="253" t="s">
        <v>1</v>
      </c>
      <c r="F140" s="254" t="s">
        <v>105</v>
      </c>
      <c r="G140" s="252"/>
      <c r="H140" s="255">
        <v>3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171</v>
      </c>
      <c r="AU140" s="261" t="s">
        <v>87</v>
      </c>
      <c r="AV140" s="14" t="s">
        <v>87</v>
      </c>
      <c r="AW140" s="14" t="s">
        <v>34</v>
      </c>
      <c r="AX140" s="14" t="s">
        <v>83</v>
      </c>
      <c r="AY140" s="261" t="s">
        <v>164</v>
      </c>
    </row>
    <row r="141" s="12" customFormat="1" ht="22.8" customHeight="1">
      <c r="A141" s="12"/>
      <c r="B141" s="211"/>
      <c r="C141" s="212"/>
      <c r="D141" s="213" t="s">
        <v>78</v>
      </c>
      <c r="E141" s="225" t="s">
        <v>286</v>
      </c>
      <c r="F141" s="225" t="s">
        <v>287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P142</f>
        <v>0</v>
      </c>
      <c r="Q141" s="219"/>
      <c r="R141" s="220">
        <f>R142</f>
        <v>0</v>
      </c>
      <c r="S141" s="219"/>
      <c r="T141" s="22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83</v>
      </c>
      <c r="AT141" s="223" t="s">
        <v>78</v>
      </c>
      <c r="AU141" s="223" t="s">
        <v>83</v>
      </c>
      <c r="AY141" s="222" t="s">
        <v>164</v>
      </c>
      <c r="BK141" s="224">
        <f>BK142</f>
        <v>0</v>
      </c>
    </row>
    <row r="142" s="2" customFormat="1" ht="26.4" customHeight="1">
      <c r="A142" s="39"/>
      <c r="B142" s="40"/>
      <c r="C142" s="227" t="s">
        <v>288</v>
      </c>
      <c r="D142" s="227" t="s">
        <v>166</v>
      </c>
      <c r="E142" s="228" t="s">
        <v>289</v>
      </c>
      <c r="F142" s="229" t="s">
        <v>290</v>
      </c>
      <c r="G142" s="230" t="s">
        <v>291</v>
      </c>
      <c r="H142" s="231">
        <v>0.029000000000000001</v>
      </c>
      <c r="I142" s="232"/>
      <c r="J142" s="233">
        <f>ROUND(I142*H142,2)</f>
        <v>0</v>
      </c>
      <c r="K142" s="229" t="s">
        <v>216</v>
      </c>
      <c r="L142" s="45"/>
      <c r="M142" s="290" t="s">
        <v>1</v>
      </c>
      <c r="N142" s="291" t="s">
        <v>44</v>
      </c>
      <c r="O142" s="292"/>
      <c r="P142" s="293">
        <f>O142*H142</f>
        <v>0</v>
      </c>
      <c r="Q142" s="293">
        <v>0</v>
      </c>
      <c r="R142" s="293">
        <f>Q142*H142</f>
        <v>0</v>
      </c>
      <c r="S142" s="293">
        <v>0</v>
      </c>
      <c r="T142" s="29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111</v>
      </c>
      <c r="AT142" s="238" t="s">
        <v>166</v>
      </c>
      <c r="AU142" s="238" t="s">
        <v>87</v>
      </c>
      <c r="AY142" s="18" t="s">
        <v>164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111</v>
      </c>
      <c r="BM142" s="238" t="s">
        <v>292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p5It91t5Yw7xtryHYzfHiRtEDjofGw13rCLtWHACJ6A/G+Yje8W1Q2qcwmDlfdaMKZ2dFPc+i8ZFjgtmbzrWAg==" hashValue="ozMJqejjMb8mman2ZoXVY0QExqMmqNFq3CckbZr0e6Bl8EVL9ikzXvhp/vAuYsyDAprsK8EgNJe4ufU3HNryKw==" algorithmName="SHA-512" password="CC35"/>
  <autoFilter ref="C122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22. 4. 2021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28</v>
      </c>
      <c r="F15" s="39"/>
      <c r="G15" s="39"/>
      <c r="H15" s="39"/>
      <c r="I15" s="151" t="s">
        <v>29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29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5.5" customHeight="1">
      <c r="A27" s="155"/>
      <c r="B27" s="156"/>
      <c r="C27" s="155"/>
      <c r="D27" s="155"/>
      <c r="E27" s="157" t="s">
        <v>38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ROUND((SUM(BE118:BE152)),  2)</f>
        <v>0</v>
      </c>
      <c r="G33" s="39"/>
      <c r="H33" s="39"/>
      <c r="I33" s="165">
        <v>0.20999999999999999</v>
      </c>
      <c r="J33" s="164">
        <f>ROUND(((SUM(BE118:BE152))*I33),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ROUND((SUM(BF118:BF152)),  2)</f>
        <v>0</v>
      </c>
      <c r="G34" s="39"/>
      <c r="H34" s="39"/>
      <c r="I34" s="165">
        <v>0.14999999999999999</v>
      </c>
      <c r="J34" s="164">
        <f>ROUND(((SUM(BF118:BF152))*I34),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ROUND((SUM(BG118:BG152)),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ROUND((SUM(BH118:BH152)),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ROUND((SUM(BI118:BI152)),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2 - SO 2 Obora ř. km 1,224 - 3,491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Třebechovice,Týniště,Lípa,Čestice,Častolovice</v>
      </c>
      <c r="G89" s="41"/>
      <c r="H89" s="41"/>
      <c r="I89" s="33" t="s">
        <v>24</v>
      </c>
      <c r="J89" s="80" t="str">
        <f>IF(J12="","",J12)</f>
        <v>22. 4. 2021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3.05" customHeight="1">
      <c r="A91" s="39"/>
      <c r="B91" s="40"/>
      <c r="C91" s="33" t="s">
        <v>26</v>
      </c>
      <c r="D91" s="41"/>
      <c r="E91" s="41"/>
      <c r="F91" s="28" t="str">
        <f>E15</f>
        <v>Povodí Labe, státní podnik, Víta Nejedlého 951 HK3</v>
      </c>
      <c r="G91" s="41"/>
      <c r="H91" s="41"/>
      <c r="I91" s="33" t="s">
        <v>32</v>
      </c>
      <c r="J91" s="37" t="str">
        <f>E21</f>
        <v>Multiaqua s.r.o.,Veverkova 1343, Hradec Králové 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Pavel Romášek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146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147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149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8.5" customHeight="1">
      <c r="A108" s="39"/>
      <c r="B108" s="40"/>
      <c r="C108" s="41"/>
      <c r="D108" s="41"/>
      <c r="E108" s="184" t="str">
        <f>E7</f>
        <v>Alba, Třebechovice - Častolovice, těžení nánosů ř. km 0,000 - 17,200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2 - SO 2 Obora ř. km 1,224 - 3,491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22</v>
      </c>
      <c r="D112" s="41"/>
      <c r="E112" s="41"/>
      <c r="F112" s="28" t="str">
        <f>F12</f>
        <v>Třebechovice,Týniště,Lípa,Čestice,Častolovice</v>
      </c>
      <c r="G112" s="41"/>
      <c r="H112" s="41"/>
      <c r="I112" s="33" t="s">
        <v>24</v>
      </c>
      <c r="J112" s="80" t="str">
        <f>IF(J12="","",J12)</f>
        <v>22. 4. 2021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3.05" customHeight="1">
      <c r="A114" s="39"/>
      <c r="B114" s="40"/>
      <c r="C114" s="33" t="s">
        <v>26</v>
      </c>
      <c r="D114" s="41"/>
      <c r="E114" s="41"/>
      <c r="F114" s="28" t="str">
        <f>E15</f>
        <v>Povodí Labe, státní podnik, Víta Nejedlého 951 HK3</v>
      </c>
      <c r="G114" s="41"/>
      <c r="H114" s="41"/>
      <c r="I114" s="33" t="s">
        <v>32</v>
      </c>
      <c r="J114" s="37" t="str">
        <f>E21</f>
        <v>Multiaqua s.r.o.,Veverkova 1343, Hradec Králové 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>Ing. Pavel Romášek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150</v>
      </c>
      <c r="D117" s="203" t="s">
        <v>64</v>
      </c>
      <c r="E117" s="203" t="s">
        <v>60</v>
      </c>
      <c r="F117" s="203" t="s">
        <v>61</v>
      </c>
      <c r="G117" s="203" t="s">
        <v>151</v>
      </c>
      <c r="H117" s="203" t="s">
        <v>152</v>
      </c>
      <c r="I117" s="203" t="s">
        <v>153</v>
      </c>
      <c r="J117" s="203" t="s">
        <v>143</v>
      </c>
      <c r="K117" s="204" t="s">
        <v>154</v>
      </c>
      <c r="L117" s="205"/>
      <c r="M117" s="101" t="s">
        <v>1</v>
      </c>
      <c r="N117" s="102" t="s">
        <v>43</v>
      </c>
      <c r="O117" s="102" t="s">
        <v>155</v>
      </c>
      <c r="P117" s="102" t="s">
        <v>156</v>
      </c>
      <c r="Q117" s="102" t="s">
        <v>157</v>
      </c>
      <c r="R117" s="102" t="s">
        <v>158</v>
      </c>
      <c r="S117" s="102" t="s">
        <v>159</v>
      </c>
      <c r="T117" s="103" t="s">
        <v>160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161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145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78</v>
      </c>
      <c r="E119" s="214" t="s">
        <v>162</v>
      </c>
      <c r="F119" s="214" t="s">
        <v>163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83</v>
      </c>
      <c r="AT119" s="223" t="s">
        <v>78</v>
      </c>
      <c r="AU119" s="223" t="s">
        <v>79</v>
      </c>
      <c r="AY119" s="222" t="s">
        <v>164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78</v>
      </c>
      <c r="E120" s="225" t="s">
        <v>83</v>
      </c>
      <c r="F120" s="225" t="s">
        <v>165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SUM(P121:P152)</f>
        <v>0</v>
      </c>
      <c r="Q120" s="219"/>
      <c r="R120" s="220">
        <f>SUM(R121:R152)</f>
        <v>0</v>
      </c>
      <c r="S120" s="219"/>
      <c r="T120" s="221">
        <f>SUM(T121:T152)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83</v>
      </c>
      <c r="AT120" s="223" t="s">
        <v>78</v>
      </c>
      <c r="AU120" s="223" t="s">
        <v>83</v>
      </c>
      <c r="AY120" s="222" t="s">
        <v>164</v>
      </c>
      <c r="BK120" s="224">
        <f>SUM(BK121:BK152)</f>
        <v>0</v>
      </c>
    </row>
    <row r="121" s="2" customFormat="1" ht="14.4" customHeight="1">
      <c r="A121" s="39"/>
      <c r="B121" s="40"/>
      <c r="C121" s="227" t="s">
        <v>83</v>
      </c>
      <c r="D121" s="227" t="s">
        <v>166</v>
      </c>
      <c r="E121" s="228" t="s">
        <v>294</v>
      </c>
      <c r="F121" s="229" t="s">
        <v>168</v>
      </c>
      <c r="G121" s="230" t="s">
        <v>196</v>
      </c>
      <c r="H121" s="231">
        <v>1140.6800000000001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44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111</v>
      </c>
      <c r="AT121" s="238" t="s">
        <v>166</v>
      </c>
      <c r="AU121" s="238" t="s">
        <v>87</v>
      </c>
      <c r="AY121" s="18" t="s">
        <v>164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111</v>
      </c>
      <c r="BM121" s="238" t="s">
        <v>295</v>
      </c>
    </row>
    <row r="122" s="13" customFormat="1">
      <c r="A122" s="13"/>
      <c r="B122" s="240"/>
      <c r="C122" s="241"/>
      <c r="D122" s="242" t="s">
        <v>171</v>
      </c>
      <c r="E122" s="243" t="s">
        <v>1</v>
      </c>
      <c r="F122" s="244" t="s">
        <v>172</v>
      </c>
      <c r="G122" s="241"/>
      <c r="H122" s="243" t="s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171</v>
      </c>
      <c r="AU122" s="250" t="s">
        <v>87</v>
      </c>
      <c r="AV122" s="13" t="s">
        <v>83</v>
      </c>
      <c r="AW122" s="13" t="s">
        <v>34</v>
      </c>
      <c r="AX122" s="13" t="s">
        <v>79</v>
      </c>
      <c r="AY122" s="250" t="s">
        <v>164</v>
      </c>
    </row>
    <row r="123" s="13" customFormat="1">
      <c r="A123" s="13"/>
      <c r="B123" s="240"/>
      <c r="C123" s="241"/>
      <c r="D123" s="242" t="s">
        <v>171</v>
      </c>
      <c r="E123" s="243" t="s">
        <v>1</v>
      </c>
      <c r="F123" s="244" t="s">
        <v>173</v>
      </c>
      <c r="G123" s="241"/>
      <c r="H123" s="243" t="s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171</v>
      </c>
      <c r="AU123" s="250" t="s">
        <v>87</v>
      </c>
      <c r="AV123" s="13" t="s">
        <v>83</v>
      </c>
      <c r="AW123" s="13" t="s">
        <v>34</v>
      </c>
      <c r="AX123" s="13" t="s">
        <v>79</v>
      </c>
      <c r="AY123" s="250" t="s">
        <v>164</v>
      </c>
    </row>
    <row r="124" s="13" customFormat="1">
      <c r="A124" s="13"/>
      <c r="B124" s="240"/>
      <c r="C124" s="241"/>
      <c r="D124" s="242" t="s">
        <v>171</v>
      </c>
      <c r="E124" s="243" t="s">
        <v>1</v>
      </c>
      <c r="F124" s="244" t="s">
        <v>296</v>
      </c>
      <c r="G124" s="241"/>
      <c r="H124" s="243" t="s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171</v>
      </c>
      <c r="AU124" s="250" t="s">
        <v>87</v>
      </c>
      <c r="AV124" s="13" t="s">
        <v>83</v>
      </c>
      <c r="AW124" s="13" t="s">
        <v>34</v>
      </c>
      <c r="AX124" s="13" t="s">
        <v>79</v>
      </c>
      <c r="AY124" s="250" t="s">
        <v>164</v>
      </c>
    </row>
    <row r="125" s="13" customFormat="1">
      <c r="A125" s="13"/>
      <c r="B125" s="240"/>
      <c r="C125" s="241"/>
      <c r="D125" s="242" t="s">
        <v>171</v>
      </c>
      <c r="E125" s="243" t="s">
        <v>1</v>
      </c>
      <c r="F125" s="244" t="s">
        <v>297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171</v>
      </c>
      <c r="AU125" s="250" t="s">
        <v>87</v>
      </c>
      <c r="AV125" s="13" t="s">
        <v>83</v>
      </c>
      <c r="AW125" s="13" t="s">
        <v>34</v>
      </c>
      <c r="AX125" s="13" t="s">
        <v>79</v>
      </c>
      <c r="AY125" s="250" t="s">
        <v>164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298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299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87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3" customFormat="1">
      <c r="A128" s="13"/>
      <c r="B128" s="240"/>
      <c r="C128" s="241"/>
      <c r="D128" s="242" t="s">
        <v>171</v>
      </c>
      <c r="E128" s="243" t="s">
        <v>1</v>
      </c>
      <c r="F128" s="244" t="s">
        <v>300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171</v>
      </c>
      <c r="AU128" s="250" t="s">
        <v>87</v>
      </c>
      <c r="AV128" s="13" t="s">
        <v>83</v>
      </c>
      <c r="AW128" s="13" t="s">
        <v>34</v>
      </c>
      <c r="AX128" s="13" t="s">
        <v>79</v>
      </c>
      <c r="AY128" s="250" t="s">
        <v>164</v>
      </c>
    </row>
    <row r="129" s="13" customFormat="1">
      <c r="A129" s="13"/>
      <c r="B129" s="240"/>
      <c r="C129" s="241"/>
      <c r="D129" s="242" t="s">
        <v>171</v>
      </c>
      <c r="E129" s="243" t="s">
        <v>1</v>
      </c>
      <c r="F129" s="244" t="s">
        <v>301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171</v>
      </c>
      <c r="AU129" s="250" t="s">
        <v>87</v>
      </c>
      <c r="AV129" s="13" t="s">
        <v>83</v>
      </c>
      <c r="AW129" s="13" t="s">
        <v>34</v>
      </c>
      <c r="AX129" s="13" t="s">
        <v>79</v>
      </c>
      <c r="AY129" s="250" t="s">
        <v>164</v>
      </c>
    </row>
    <row r="130" s="13" customFormat="1">
      <c r="A130" s="13"/>
      <c r="B130" s="240"/>
      <c r="C130" s="241"/>
      <c r="D130" s="242" t="s">
        <v>171</v>
      </c>
      <c r="E130" s="243" t="s">
        <v>1</v>
      </c>
      <c r="F130" s="244" t="s">
        <v>302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171</v>
      </c>
      <c r="AU130" s="250" t="s">
        <v>87</v>
      </c>
      <c r="AV130" s="13" t="s">
        <v>83</v>
      </c>
      <c r="AW130" s="13" t="s">
        <v>34</v>
      </c>
      <c r="AX130" s="13" t="s">
        <v>79</v>
      </c>
      <c r="AY130" s="250" t="s">
        <v>164</v>
      </c>
    </row>
    <row r="131" s="13" customFormat="1">
      <c r="A131" s="13"/>
      <c r="B131" s="240"/>
      <c r="C131" s="241"/>
      <c r="D131" s="242" t="s">
        <v>171</v>
      </c>
      <c r="E131" s="243" t="s">
        <v>1</v>
      </c>
      <c r="F131" s="244" t="s">
        <v>303</v>
      </c>
      <c r="G131" s="241"/>
      <c r="H131" s="243" t="s">
        <v>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171</v>
      </c>
      <c r="AU131" s="250" t="s">
        <v>87</v>
      </c>
      <c r="AV131" s="13" t="s">
        <v>83</v>
      </c>
      <c r="AW131" s="13" t="s">
        <v>34</v>
      </c>
      <c r="AX131" s="13" t="s">
        <v>79</v>
      </c>
      <c r="AY131" s="250" t="s">
        <v>164</v>
      </c>
    </row>
    <row r="132" s="14" customFormat="1">
      <c r="A132" s="14"/>
      <c r="B132" s="251"/>
      <c r="C132" s="252"/>
      <c r="D132" s="242" t="s">
        <v>171</v>
      </c>
      <c r="E132" s="253" t="s">
        <v>1</v>
      </c>
      <c r="F132" s="254" t="s">
        <v>304</v>
      </c>
      <c r="G132" s="252"/>
      <c r="H132" s="255">
        <v>1140.6800000000001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171</v>
      </c>
      <c r="AU132" s="261" t="s">
        <v>87</v>
      </c>
      <c r="AV132" s="14" t="s">
        <v>87</v>
      </c>
      <c r="AW132" s="14" t="s">
        <v>34</v>
      </c>
      <c r="AX132" s="14" t="s">
        <v>83</v>
      </c>
      <c r="AY132" s="261" t="s">
        <v>164</v>
      </c>
    </row>
    <row r="133" s="2" customFormat="1" ht="40.8" customHeight="1">
      <c r="A133" s="39"/>
      <c r="B133" s="40"/>
      <c r="C133" s="227" t="s">
        <v>87</v>
      </c>
      <c r="D133" s="227" t="s">
        <v>166</v>
      </c>
      <c r="E133" s="228" t="s">
        <v>305</v>
      </c>
      <c r="F133" s="229" t="s">
        <v>183</v>
      </c>
      <c r="G133" s="230" t="s">
        <v>169</v>
      </c>
      <c r="H133" s="231">
        <v>184.66999999999999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306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173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3" customFormat="1">
      <c r="A135" s="13"/>
      <c r="B135" s="240"/>
      <c r="C135" s="241"/>
      <c r="D135" s="242" t="s">
        <v>171</v>
      </c>
      <c r="E135" s="243" t="s">
        <v>1</v>
      </c>
      <c r="F135" s="244" t="s">
        <v>307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171</v>
      </c>
      <c r="AU135" s="250" t="s">
        <v>87</v>
      </c>
      <c r="AV135" s="13" t="s">
        <v>83</v>
      </c>
      <c r="AW135" s="13" t="s">
        <v>34</v>
      </c>
      <c r="AX135" s="13" t="s">
        <v>79</v>
      </c>
      <c r="AY135" s="250" t="s">
        <v>164</v>
      </c>
    </row>
    <row r="136" s="13" customFormat="1">
      <c r="A136" s="13"/>
      <c r="B136" s="240"/>
      <c r="C136" s="241"/>
      <c r="D136" s="242" t="s">
        <v>171</v>
      </c>
      <c r="E136" s="243" t="s">
        <v>1</v>
      </c>
      <c r="F136" s="244" t="s">
        <v>308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171</v>
      </c>
      <c r="AU136" s="250" t="s">
        <v>87</v>
      </c>
      <c r="AV136" s="13" t="s">
        <v>83</v>
      </c>
      <c r="AW136" s="13" t="s">
        <v>34</v>
      </c>
      <c r="AX136" s="13" t="s">
        <v>79</v>
      </c>
      <c r="AY136" s="250" t="s">
        <v>164</v>
      </c>
    </row>
    <row r="137" s="13" customFormat="1">
      <c r="A137" s="13"/>
      <c r="B137" s="240"/>
      <c r="C137" s="241"/>
      <c r="D137" s="242" t="s">
        <v>171</v>
      </c>
      <c r="E137" s="243" t="s">
        <v>1</v>
      </c>
      <c r="F137" s="244" t="s">
        <v>186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171</v>
      </c>
      <c r="AU137" s="250" t="s">
        <v>87</v>
      </c>
      <c r="AV137" s="13" t="s">
        <v>83</v>
      </c>
      <c r="AW137" s="13" t="s">
        <v>34</v>
      </c>
      <c r="AX137" s="13" t="s">
        <v>79</v>
      </c>
      <c r="AY137" s="250" t="s">
        <v>164</v>
      </c>
    </row>
    <row r="138" s="14" customFormat="1">
      <c r="A138" s="14"/>
      <c r="B138" s="251"/>
      <c r="C138" s="252"/>
      <c r="D138" s="242" t="s">
        <v>171</v>
      </c>
      <c r="E138" s="253" t="s">
        <v>1</v>
      </c>
      <c r="F138" s="254" t="s">
        <v>309</v>
      </c>
      <c r="G138" s="252"/>
      <c r="H138" s="255">
        <v>184.66999999999999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171</v>
      </c>
      <c r="AU138" s="261" t="s">
        <v>87</v>
      </c>
      <c r="AV138" s="14" t="s">
        <v>87</v>
      </c>
      <c r="AW138" s="14" t="s">
        <v>34</v>
      </c>
      <c r="AX138" s="14" t="s">
        <v>83</v>
      </c>
      <c r="AY138" s="261" t="s">
        <v>164</v>
      </c>
    </row>
    <row r="139" s="2" customFormat="1" ht="14.4" customHeight="1">
      <c r="A139" s="39"/>
      <c r="B139" s="40"/>
      <c r="C139" s="227" t="s">
        <v>105</v>
      </c>
      <c r="D139" s="227" t="s">
        <v>166</v>
      </c>
      <c r="E139" s="228" t="s">
        <v>310</v>
      </c>
      <c r="F139" s="229" t="s">
        <v>189</v>
      </c>
      <c r="G139" s="230" t="s">
        <v>169</v>
      </c>
      <c r="H139" s="231">
        <v>956.00999999999999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44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111</v>
      </c>
      <c r="AT139" s="238" t="s">
        <v>166</v>
      </c>
      <c r="AU139" s="238" t="s">
        <v>87</v>
      </c>
      <c r="AY139" s="18" t="s">
        <v>164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111</v>
      </c>
      <c r="BM139" s="238" t="s">
        <v>311</v>
      </c>
    </row>
    <row r="140" s="13" customFormat="1">
      <c r="A140" s="13"/>
      <c r="B140" s="240"/>
      <c r="C140" s="241"/>
      <c r="D140" s="242" t="s">
        <v>171</v>
      </c>
      <c r="E140" s="243" t="s">
        <v>1</v>
      </c>
      <c r="F140" s="244" t="s">
        <v>173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171</v>
      </c>
      <c r="AU140" s="250" t="s">
        <v>87</v>
      </c>
      <c r="AV140" s="13" t="s">
        <v>83</v>
      </c>
      <c r="AW140" s="13" t="s">
        <v>34</v>
      </c>
      <c r="AX140" s="13" t="s">
        <v>79</v>
      </c>
      <c r="AY140" s="250" t="s">
        <v>164</v>
      </c>
    </row>
    <row r="141" s="13" customFormat="1">
      <c r="A141" s="13"/>
      <c r="B141" s="240"/>
      <c r="C141" s="241"/>
      <c r="D141" s="242" t="s">
        <v>171</v>
      </c>
      <c r="E141" s="243" t="s">
        <v>1</v>
      </c>
      <c r="F141" s="244" t="s">
        <v>312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171</v>
      </c>
      <c r="AU141" s="250" t="s">
        <v>87</v>
      </c>
      <c r="AV141" s="13" t="s">
        <v>83</v>
      </c>
      <c r="AW141" s="13" t="s">
        <v>34</v>
      </c>
      <c r="AX141" s="13" t="s">
        <v>79</v>
      </c>
      <c r="AY141" s="250" t="s">
        <v>164</v>
      </c>
    </row>
    <row r="142" s="13" customFormat="1">
      <c r="A142" s="13"/>
      <c r="B142" s="240"/>
      <c r="C142" s="241"/>
      <c r="D142" s="242" t="s">
        <v>171</v>
      </c>
      <c r="E142" s="243" t="s">
        <v>1</v>
      </c>
      <c r="F142" s="244" t="s">
        <v>313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171</v>
      </c>
      <c r="AU142" s="250" t="s">
        <v>87</v>
      </c>
      <c r="AV142" s="13" t="s">
        <v>83</v>
      </c>
      <c r="AW142" s="13" t="s">
        <v>34</v>
      </c>
      <c r="AX142" s="13" t="s">
        <v>79</v>
      </c>
      <c r="AY142" s="250" t="s">
        <v>164</v>
      </c>
    </row>
    <row r="143" s="13" customFormat="1">
      <c r="A143" s="13"/>
      <c r="B143" s="240"/>
      <c r="C143" s="241"/>
      <c r="D143" s="242" t="s">
        <v>171</v>
      </c>
      <c r="E143" s="243" t="s">
        <v>1</v>
      </c>
      <c r="F143" s="244" t="s">
        <v>314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171</v>
      </c>
      <c r="AU143" s="250" t="s">
        <v>87</v>
      </c>
      <c r="AV143" s="13" t="s">
        <v>83</v>
      </c>
      <c r="AW143" s="13" t="s">
        <v>34</v>
      </c>
      <c r="AX143" s="13" t="s">
        <v>79</v>
      </c>
      <c r="AY143" s="250" t="s">
        <v>164</v>
      </c>
    </row>
    <row r="144" s="14" customFormat="1">
      <c r="A144" s="14"/>
      <c r="B144" s="251"/>
      <c r="C144" s="252"/>
      <c r="D144" s="242" t="s">
        <v>171</v>
      </c>
      <c r="E144" s="253" t="s">
        <v>1</v>
      </c>
      <c r="F144" s="254" t="s">
        <v>315</v>
      </c>
      <c r="G144" s="252"/>
      <c r="H144" s="255">
        <v>956.00999999999999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171</v>
      </c>
      <c r="AU144" s="261" t="s">
        <v>87</v>
      </c>
      <c r="AV144" s="14" t="s">
        <v>87</v>
      </c>
      <c r="AW144" s="14" t="s">
        <v>34</v>
      </c>
      <c r="AX144" s="14" t="s">
        <v>83</v>
      </c>
      <c r="AY144" s="261" t="s">
        <v>164</v>
      </c>
    </row>
    <row r="145" s="2" customFormat="1" ht="14.4" customHeight="1">
      <c r="A145" s="39"/>
      <c r="B145" s="40"/>
      <c r="C145" s="227" t="s">
        <v>111</v>
      </c>
      <c r="D145" s="227" t="s">
        <v>166</v>
      </c>
      <c r="E145" s="228" t="s">
        <v>316</v>
      </c>
      <c r="F145" s="229" t="s">
        <v>317</v>
      </c>
      <c r="G145" s="230" t="s">
        <v>196</v>
      </c>
      <c r="H145" s="231">
        <v>1123.5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44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111</v>
      </c>
      <c r="AT145" s="238" t="s">
        <v>166</v>
      </c>
      <c r="AU145" s="238" t="s">
        <v>87</v>
      </c>
      <c r="AY145" s="18" t="s">
        <v>164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111</v>
      </c>
      <c r="BM145" s="238" t="s">
        <v>318</v>
      </c>
    </row>
    <row r="146" s="13" customFormat="1">
      <c r="A146" s="13"/>
      <c r="B146" s="240"/>
      <c r="C146" s="241"/>
      <c r="D146" s="242" t="s">
        <v>171</v>
      </c>
      <c r="E146" s="243" t="s">
        <v>1</v>
      </c>
      <c r="F146" s="244" t="s">
        <v>319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171</v>
      </c>
      <c r="AU146" s="250" t="s">
        <v>87</v>
      </c>
      <c r="AV146" s="13" t="s">
        <v>83</v>
      </c>
      <c r="AW146" s="13" t="s">
        <v>34</v>
      </c>
      <c r="AX146" s="13" t="s">
        <v>79</v>
      </c>
      <c r="AY146" s="250" t="s">
        <v>164</v>
      </c>
    </row>
    <row r="147" s="13" customFormat="1">
      <c r="A147" s="13"/>
      <c r="B147" s="240"/>
      <c r="C147" s="241"/>
      <c r="D147" s="242" t="s">
        <v>171</v>
      </c>
      <c r="E147" s="243" t="s">
        <v>1</v>
      </c>
      <c r="F147" s="244" t="s">
        <v>320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171</v>
      </c>
      <c r="AU147" s="250" t="s">
        <v>87</v>
      </c>
      <c r="AV147" s="13" t="s">
        <v>83</v>
      </c>
      <c r="AW147" s="13" t="s">
        <v>34</v>
      </c>
      <c r="AX147" s="13" t="s">
        <v>79</v>
      </c>
      <c r="AY147" s="250" t="s">
        <v>164</v>
      </c>
    </row>
    <row r="148" s="14" customFormat="1">
      <c r="A148" s="14"/>
      <c r="B148" s="251"/>
      <c r="C148" s="252"/>
      <c r="D148" s="242" t="s">
        <v>171</v>
      </c>
      <c r="E148" s="253" t="s">
        <v>1</v>
      </c>
      <c r="F148" s="254" t="s">
        <v>321</v>
      </c>
      <c r="G148" s="252"/>
      <c r="H148" s="255">
        <v>1123.5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171</v>
      </c>
      <c r="AU148" s="261" t="s">
        <v>87</v>
      </c>
      <c r="AV148" s="14" t="s">
        <v>87</v>
      </c>
      <c r="AW148" s="14" t="s">
        <v>34</v>
      </c>
      <c r="AX148" s="14" t="s">
        <v>83</v>
      </c>
      <c r="AY148" s="261" t="s">
        <v>164</v>
      </c>
    </row>
    <row r="149" s="2" customFormat="1" ht="26.4" customHeight="1">
      <c r="A149" s="39"/>
      <c r="B149" s="40"/>
      <c r="C149" s="227" t="s">
        <v>117</v>
      </c>
      <c r="D149" s="227" t="s">
        <v>166</v>
      </c>
      <c r="E149" s="228" t="s">
        <v>322</v>
      </c>
      <c r="F149" s="229" t="s">
        <v>201</v>
      </c>
      <c r="G149" s="230" t="s">
        <v>202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44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111</v>
      </c>
      <c r="AT149" s="238" t="s">
        <v>166</v>
      </c>
      <c r="AU149" s="238" t="s">
        <v>87</v>
      </c>
      <c r="AY149" s="18" t="s">
        <v>164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111</v>
      </c>
      <c r="BM149" s="238" t="s">
        <v>323</v>
      </c>
    </row>
    <row r="150" s="13" customFormat="1">
      <c r="A150" s="13"/>
      <c r="B150" s="240"/>
      <c r="C150" s="241"/>
      <c r="D150" s="242" t="s">
        <v>171</v>
      </c>
      <c r="E150" s="243" t="s">
        <v>1</v>
      </c>
      <c r="F150" s="244" t="s">
        <v>204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171</v>
      </c>
      <c r="AU150" s="250" t="s">
        <v>87</v>
      </c>
      <c r="AV150" s="13" t="s">
        <v>83</v>
      </c>
      <c r="AW150" s="13" t="s">
        <v>34</v>
      </c>
      <c r="AX150" s="13" t="s">
        <v>79</v>
      </c>
      <c r="AY150" s="250" t="s">
        <v>164</v>
      </c>
    </row>
    <row r="151" s="13" customFormat="1">
      <c r="A151" s="13"/>
      <c r="B151" s="240"/>
      <c r="C151" s="241"/>
      <c r="D151" s="242" t="s">
        <v>171</v>
      </c>
      <c r="E151" s="243" t="s">
        <v>1</v>
      </c>
      <c r="F151" s="244" t="s">
        <v>205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171</v>
      </c>
      <c r="AU151" s="250" t="s">
        <v>87</v>
      </c>
      <c r="AV151" s="13" t="s">
        <v>83</v>
      </c>
      <c r="AW151" s="13" t="s">
        <v>34</v>
      </c>
      <c r="AX151" s="13" t="s">
        <v>79</v>
      </c>
      <c r="AY151" s="250" t="s">
        <v>164</v>
      </c>
    </row>
    <row r="152" s="14" customFormat="1">
      <c r="A152" s="14"/>
      <c r="B152" s="251"/>
      <c r="C152" s="252"/>
      <c r="D152" s="242" t="s">
        <v>171</v>
      </c>
      <c r="E152" s="253" t="s">
        <v>1</v>
      </c>
      <c r="F152" s="254" t="s">
        <v>83</v>
      </c>
      <c r="G152" s="252"/>
      <c r="H152" s="255">
        <v>1</v>
      </c>
      <c r="I152" s="256"/>
      <c r="J152" s="252"/>
      <c r="K152" s="252"/>
      <c r="L152" s="257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171</v>
      </c>
      <c r="AU152" s="261" t="s">
        <v>87</v>
      </c>
      <c r="AV152" s="14" t="s">
        <v>87</v>
      </c>
      <c r="AW152" s="14" t="s">
        <v>34</v>
      </c>
      <c r="AX152" s="14" t="s">
        <v>83</v>
      </c>
      <c r="AY152" s="261" t="s">
        <v>164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IPa7iLDOckcK6bMkA6VYhHt7uGFP5a45L+9TiLV/MA7ZYgPSzf11//P16PlOMkZK3fhCo6Q5mbN7OtXHiIyOig==" hashValue="feRpI5O6zVZvgvhwdQD85rZmudIOYfwHr/0Bq7N+e2M5uSMIBYSKzCvOMZ2PDsNjtWf09dwDWwpp8XR6yNXDPQ==" algorithmName="SHA-512" password="CC35"/>
  <autoFilter ref="C117:K15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1" customFormat="1" ht="12" customHeight="1">
      <c r="B8" s="21"/>
      <c r="D8" s="151" t="s">
        <v>139</v>
      </c>
      <c r="L8" s="21"/>
    </row>
    <row r="9" s="2" customFormat="1" ht="16.5" customHeight="1">
      <c r="A9" s="39"/>
      <c r="B9" s="45"/>
      <c r="C9" s="39"/>
      <c r="D9" s="39"/>
      <c r="E9" s="152" t="s">
        <v>293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22. 4. 2021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.5" customHeight="1">
      <c r="A29" s="155"/>
      <c r="B29" s="156"/>
      <c r="C29" s="155"/>
      <c r="D29" s="155"/>
      <c r="E29" s="157" t="s">
        <v>38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ROUND((SUM(BE122:BE156)),  2)</f>
        <v>0</v>
      </c>
      <c r="G35" s="39"/>
      <c r="H35" s="39"/>
      <c r="I35" s="165">
        <v>0.20999999999999999</v>
      </c>
      <c r="J35" s="164">
        <f>ROUND(((SUM(BE122:BE156))*I35),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ROUND((SUM(BF122:BF156)),  2)</f>
        <v>0</v>
      </c>
      <c r="G36" s="39"/>
      <c r="H36" s="39"/>
      <c r="I36" s="165">
        <v>0.14999999999999999</v>
      </c>
      <c r="J36" s="164">
        <f>ROUND(((SUM(BF122:BF156))*I36),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ROUND((SUM(BG122:BG156)),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ROUND((SUM(BH122:BH156)),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ROUND((SUM(BI122:BI156)),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2.1 - SO 2.1  Kácení dřevin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Třebechovice,Týniště,Lípa,Čestice,Častolovice</v>
      </c>
      <c r="G91" s="41"/>
      <c r="H91" s="41"/>
      <c r="I91" s="33" t="s">
        <v>24</v>
      </c>
      <c r="J91" s="80" t="str">
        <f>IF(J14="","",J14)</f>
        <v>22. 4. 2021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3.05" customHeight="1">
      <c r="A93" s="39"/>
      <c r="B93" s="40"/>
      <c r="C93" s="33" t="s">
        <v>26</v>
      </c>
      <c r="D93" s="41"/>
      <c r="E93" s="41"/>
      <c r="F93" s="28" t="str">
        <f>E17</f>
        <v>Povodí Labe, státní podnik, Víta Nejedlého 951 HK3</v>
      </c>
      <c r="G93" s="41"/>
      <c r="H93" s="41"/>
      <c r="I93" s="33" t="s">
        <v>32</v>
      </c>
      <c r="J93" s="37" t="str">
        <f>E23</f>
        <v>Multiaqua s.r.o.,Veverkova 1343, Hradec Králové 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Pavel Romášek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8.5" customHeight="1">
      <c r="A110" s="39"/>
      <c r="B110" s="40"/>
      <c r="C110" s="41"/>
      <c r="D110" s="41"/>
      <c r="E110" s="184" t="str">
        <f>E7</f>
        <v>Alba, Třebechovice - Častolovice, těžení nánosů ř. km 0,000 - 17,200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293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2.1 - SO 2.1  Kácení dřevin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Třebechovice,Týniště,Lípa,Čestice,Častolovice</v>
      </c>
      <c r="G116" s="41"/>
      <c r="H116" s="41"/>
      <c r="I116" s="33" t="s">
        <v>24</v>
      </c>
      <c r="J116" s="80" t="str">
        <f>IF(J14="","",J14)</f>
        <v>22. 4. 2021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3.05" customHeight="1">
      <c r="A118" s="39"/>
      <c r="B118" s="40"/>
      <c r="C118" s="33" t="s">
        <v>26</v>
      </c>
      <c r="D118" s="41"/>
      <c r="E118" s="41"/>
      <c r="F118" s="28" t="str">
        <f>E17</f>
        <v>Povodí Labe, státní podnik, Víta Nejedlého 951 HK3</v>
      </c>
      <c r="G118" s="41"/>
      <c r="H118" s="41"/>
      <c r="I118" s="33" t="s">
        <v>32</v>
      </c>
      <c r="J118" s="37" t="str">
        <f>E23</f>
        <v>Multiaqua s.r.o.,Veverkova 1343, Hradec Králové 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Ing. Pavel Romášek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150</v>
      </c>
      <c r="D121" s="203" t="s">
        <v>64</v>
      </c>
      <c r="E121" s="203" t="s">
        <v>60</v>
      </c>
      <c r="F121" s="203" t="s">
        <v>61</v>
      </c>
      <c r="G121" s="203" t="s">
        <v>151</v>
      </c>
      <c r="H121" s="203" t="s">
        <v>152</v>
      </c>
      <c r="I121" s="203" t="s">
        <v>153</v>
      </c>
      <c r="J121" s="203" t="s">
        <v>143</v>
      </c>
      <c r="K121" s="204" t="s">
        <v>154</v>
      </c>
      <c r="L121" s="205"/>
      <c r="M121" s="101" t="s">
        <v>1</v>
      </c>
      <c r="N121" s="102" t="s">
        <v>43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145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78</v>
      </c>
      <c r="E123" s="214" t="s">
        <v>162</v>
      </c>
      <c r="F123" s="214" t="s">
        <v>163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78</v>
      </c>
      <c r="AU123" s="223" t="s">
        <v>79</v>
      </c>
      <c r="AY123" s="222" t="s">
        <v>164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78</v>
      </c>
      <c r="E124" s="225" t="s">
        <v>83</v>
      </c>
      <c r="F124" s="225" t="s">
        <v>165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SUM(P125:P156)</f>
        <v>0</v>
      </c>
      <c r="Q124" s="219"/>
      <c r="R124" s="220">
        <f>SUM(R125:R156)</f>
        <v>0</v>
      </c>
      <c r="S124" s="219"/>
      <c r="T124" s="221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83</v>
      </c>
      <c r="AY124" s="222" t="s">
        <v>164</v>
      </c>
      <c r="BK124" s="224">
        <f>SUM(BK125:BK156)</f>
        <v>0</v>
      </c>
    </row>
    <row r="125" s="2" customFormat="1" ht="26.4" customHeight="1">
      <c r="A125" s="39"/>
      <c r="B125" s="40"/>
      <c r="C125" s="227" t="s">
        <v>83</v>
      </c>
      <c r="D125" s="227" t="s">
        <v>166</v>
      </c>
      <c r="E125" s="228" t="s">
        <v>214</v>
      </c>
      <c r="F125" s="229" t="s">
        <v>215</v>
      </c>
      <c r="G125" s="230" t="s">
        <v>196</v>
      </c>
      <c r="H125" s="231">
        <v>105</v>
      </c>
      <c r="I125" s="232"/>
      <c r="J125" s="233">
        <f>ROUND(I125*H125,2)</f>
        <v>0</v>
      </c>
      <c r="K125" s="229" t="s">
        <v>216</v>
      </c>
      <c r="L125" s="45"/>
      <c r="M125" s="234" t="s">
        <v>1</v>
      </c>
      <c r="N125" s="235" t="s">
        <v>44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111</v>
      </c>
      <c r="AT125" s="238" t="s">
        <v>166</v>
      </c>
      <c r="AU125" s="238" t="s">
        <v>87</v>
      </c>
      <c r="AY125" s="18" t="s">
        <v>164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111</v>
      </c>
      <c r="BM125" s="238" t="s">
        <v>325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218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4" customFormat="1">
      <c r="A127" s="14"/>
      <c r="B127" s="251"/>
      <c r="C127" s="252"/>
      <c r="D127" s="242" t="s">
        <v>171</v>
      </c>
      <c r="E127" s="253" t="s">
        <v>1</v>
      </c>
      <c r="F127" s="254" t="s">
        <v>326</v>
      </c>
      <c r="G127" s="252"/>
      <c r="H127" s="255">
        <v>105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171</v>
      </c>
      <c r="AU127" s="261" t="s">
        <v>87</v>
      </c>
      <c r="AV127" s="14" t="s">
        <v>87</v>
      </c>
      <c r="AW127" s="14" t="s">
        <v>34</v>
      </c>
      <c r="AX127" s="14" t="s">
        <v>83</v>
      </c>
      <c r="AY127" s="261" t="s">
        <v>164</v>
      </c>
    </row>
    <row r="128" s="2" customFormat="1" ht="26.4" customHeight="1">
      <c r="A128" s="39"/>
      <c r="B128" s="40"/>
      <c r="C128" s="227" t="s">
        <v>87</v>
      </c>
      <c r="D128" s="227" t="s">
        <v>166</v>
      </c>
      <c r="E128" s="228" t="s">
        <v>220</v>
      </c>
      <c r="F128" s="229" t="s">
        <v>221</v>
      </c>
      <c r="G128" s="230" t="s">
        <v>169</v>
      </c>
      <c r="H128" s="231">
        <v>1.69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44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111</v>
      </c>
      <c r="AT128" s="238" t="s">
        <v>166</v>
      </c>
      <c r="AU128" s="238" t="s">
        <v>87</v>
      </c>
      <c r="AY128" s="18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111</v>
      </c>
      <c r="BM128" s="238" t="s">
        <v>327</v>
      </c>
    </row>
    <row r="129" s="14" customFormat="1">
      <c r="A129" s="14"/>
      <c r="B129" s="251"/>
      <c r="C129" s="252"/>
      <c r="D129" s="242" t="s">
        <v>171</v>
      </c>
      <c r="E129" s="253" t="s">
        <v>1</v>
      </c>
      <c r="F129" s="254" t="s">
        <v>328</v>
      </c>
      <c r="G129" s="252"/>
      <c r="H129" s="255">
        <v>0.83999999999999997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171</v>
      </c>
      <c r="AU129" s="261" t="s">
        <v>87</v>
      </c>
      <c r="AV129" s="14" t="s">
        <v>87</v>
      </c>
      <c r="AW129" s="14" t="s">
        <v>34</v>
      </c>
      <c r="AX129" s="14" t="s">
        <v>79</v>
      </c>
      <c r="AY129" s="261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329</v>
      </c>
      <c r="G130" s="252"/>
      <c r="H130" s="255">
        <v>0.64000000000000001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79</v>
      </c>
      <c r="AY130" s="261" t="s">
        <v>164</v>
      </c>
    </row>
    <row r="131" s="14" customFormat="1">
      <c r="A131" s="14"/>
      <c r="B131" s="251"/>
      <c r="C131" s="252"/>
      <c r="D131" s="242" t="s">
        <v>171</v>
      </c>
      <c r="E131" s="253" t="s">
        <v>1</v>
      </c>
      <c r="F131" s="254" t="s">
        <v>330</v>
      </c>
      <c r="G131" s="252"/>
      <c r="H131" s="255">
        <v>0.20999999999999999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171</v>
      </c>
      <c r="AU131" s="261" t="s">
        <v>87</v>
      </c>
      <c r="AV131" s="14" t="s">
        <v>87</v>
      </c>
      <c r="AW131" s="14" t="s">
        <v>34</v>
      </c>
      <c r="AX131" s="14" t="s">
        <v>79</v>
      </c>
      <c r="AY131" s="261" t="s">
        <v>164</v>
      </c>
    </row>
    <row r="132" s="15" customFormat="1">
      <c r="A132" s="15"/>
      <c r="B132" s="265"/>
      <c r="C132" s="266"/>
      <c r="D132" s="242" t="s">
        <v>171</v>
      </c>
      <c r="E132" s="267" t="s">
        <v>1</v>
      </c>
      <c r="F132" s="268" t="s">
        <v>226</v>
      </c>
      <c r="G132" s="266"/>
      <c r="H132" s="269">
        <v>1.69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5" t="s">
        <v>171</v>
      </c>
      <c r="AU132" s="275" t="s">
        <v>87</v>
      </c>
      <c r="AV132" s="15" t="s">
        <v>111</v>
      </c>
      <c r="AW132" s="15" t="s">
        <v>34</v>
      </c>
      <c r="AX132" s="15" t="s">
        <v>83</v>
      </c>
      <c r="AY132" s="275" t="s">
        <v>164</v>
      </c>
    </row>
    <row r="133" s="2" customFormat="1" ht="26.4" customHeight="1">
      <c r="A133" s="39"/>
      <c r="B133" s="40"/>
      <c r="C133" s="227" t="s">
        <v>105</v>
      </c>
      <c r="D133" s="227" t="s">
        <v>166</v>
      </c>
      <c r="E133" s="228" t="s">
        <v>227</v>
      </c>
      <c r="F133" s="229" t="s">
        <v>228</v>
      </c>
      <c r="G133" s="230" t="s">
        <v>229</v>
      </c>
      <c r="H133" s="231">
        <v>32</v>
      </c>
      <c r="I133" s="232"/>
      <c r="J133" s="233">
        <f>ROUND(I133*H133,2)</f>
        <v>0</v>
      </c>
      <c r="K133" s="229" t="s">
        <v>216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331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332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4" customFormat="1">
      <c r="A135" s="14"/>
      <c r="B135" s="251"/>
      <c r="C135" s="252"/>
      <c r="D135" s="242" t="s">
        <v>171</v>
      </c>
      <c r="E135" s="253" t="s">
        <v>1</v>
      </c>
      <c r="F135" s="254" t="s">
        <v>333</v>
      </c>
      <c r="G135" s="252"/>
      <c r="H135" s="255">
        <v>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171</v>
      </c>
      <c r="AU135" s="261" t="s">
        <v>87</v>
      </c>
      <c r="AV135" s="14" t="s">
        <v>87</v>
      </c>
      <c r="AW135" s="14" t="s">
        <v>34</v>
      </c>
      <c r="AX135" s="14" t="s">
        <v>79</v>
      </c>
      <c r="AY135" s="261" t="s">
        <v>164</v>
      </c>
    </row>
    <row r="136" s="14" customFormat="1">
      <c r="A136" s="14"/>
      <c r="B136" s="251"/>
      <c r="C136" s="252"/>
      <c r="D136" s="242" t="s">
        <v>171</v>
      </c>
      <c r="E136" s="253" t="s">
        <v>1</v>
      </c>
      <c r="F136" s="254" t="s">
        <v>334</v>
      </c>
      <c r="G136" s="252"/>
      <c r="H136" s="255">
        <v>9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87</v>
      </c>
      <c r="AV136" s="14" t="s">
        <v>87</v>
      </c>
      <c r="AW136" s="14" t="s">
        <v>34</v>
      </c>
      <c r="AX136" s="14" t="s">
        <v>79</v>
      </c>
      <c r="AY136" s="261" t="s">
        <v>164</v>
      </c>
    </row>
    <row r="137" s="14" customFormat="1">
      <c r="A137" s="14"/>
      <c r="B137" s="251"/>
      <c r="C137" s="252"/>
      <c r="D137" s="242" t="s">
        <v>171</v>
      </c>
      <c r="E137" s="253" t="s">
        <v>1</v>
      </c>
      <c r="F137" s="254" t="s">
        <v>335</v>
      </c>
      <c r="G137" s="252"/>
      <c r="H137" s="255">
        <v>1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171</v>
      </c>
      <c r="AU137" s="261" t="s">
        <v>87</v>
      </c>
      <c r="AV137" s="14" t="s">
        <v>87</v>
      </c>
      <c r="AW137" s="14" t="s">
        <v>34</v>
      </c>
      <c r="AX137" s="14" t="s">
        <v>79</v>
      </c>
      <c r="AY137" s="261" t="s">
        <v>164</v>
      </c>
    </row>
    <row r="138" s="14" customFormat="1">
      <c r="A138" s="14"/>
      <c r="B138" s="251"/>
      <c r="C138" s="252"/>
      <c r="D138" s="242" t="s">
        <v>171</v>
      </c>
      <c r="E138" s="253" t="s">
        <v>1</v>
      </c>
      <c r="F138" s="254" t="s">
        <v>336</v>
      </c>
      <c r="G138" s="252"/>
      <c r="H138" s="255">
        <v>17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171</v>
      </c>
      <c r="AU138" s="261" t="s">
        <v>87</v>
      </c>
      <c r="AV138" s="14" t="s">
        <v>87</v>
      </c>
      <c r="AW138" s="14" t="s">
        <v>34</v>
      </c>
      <c r="AX138" s="14" t="s">
        <v>79</v>
      </c>
      <c r="AY138" s="261" t="s">
        <v>164</v>
      </c>
    </row>
    <row r="139" s="15" customFormat="1">
      <c r="A139" s="15"/>
      <c r="B139" s="265"/>
      <c r="C139" s="266"/>
      <c r="D139" s="242" t="s">
        <v>171</v>
      </c>
      <c r="E139" s="267" t="s">
        <v>1</v>
      </c>
      <c r="F139" s="268" t="s">
        <v>226</v>
      </c>
      <c r="G139" s="266"/>
      <c r="H139" s="269">
        <v>32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5" t="s">
        <v>171</v>
      </c>
      <c r="AU139" s="275" t="s">
        <v>87</v>
      </c>
      <c r="AV139" s="15" t="s">
        <v>111</v>
      </c>
      <c r="AW139" s="15" t="s">
        <v>34</v>
      </c>
      <c r="AX139" s="15" t="s">
        <v>83</v>
      </c>
      <c r="AY139" s="275" t="s">
        <v>164</v>
      </c>
    </row>
    <row r="140" s="2" customFormat="1" ht="26.4" customHeight="1">
      <c r="A140" s="39"/>
      <c r="B140" s="40"/>
      <c r="C140" s="227" t="s">
        <v>111</v>
      </c>
      <c r="D140" s="227" t="s">
        <v>166</v>
      </c>
      <c r="E140" s="228" t="s">
        <v>234</v>
      </c>
      <c r="F140" s="229" t="s">
        <v>235</v>
      </c>
      <c r="G140" s="230" t="s">
        <v>229</v>
      </c>
      <c r="H140" s="231">
        <v>7</v>
      </c>
      <c r="I140" s="232"/>
      <c r="J140" s="233">
        <f>ROUND(I140*H140,2)</f>
        <v>0</v>
      </c>
      <c r="K140" s="229" t="s">
        <v>216</v>
      </c>
      <c r="L140" s="45"/>
      <c r="M140" s="234" t="s">
        <v>1</v>
      </c>
      <c r="N140" s="235" t="s">
        <v>44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111</v>
      </c>
      <c r="AT140" s="238" t="s">
        <v>166</v>
      </c>
      <c r="AU140" s="238" t="s">
        <v>87</v>
      </c>
      <c r="AY140" s="18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111</v>
      </c>
      <c r="BM140" s="238" t="s">
        <v>337</v>
      </c>
    </row>
    <row r="141" s="13" customFormat="1">
      <c r="A141" s="13"/>
      <c r="B141" s="240"/>
      <c r="C141" s="241"/>
      <c r="D141" s="242" t="s">
        <v>171</v>
      </c>
      <c r="E141" s="243" t="s">
        <v>1</v>
      </c>
      <c r="F141" s="244" t="s">
        <v>332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171</v>
      </c>
      <c r="AU141" s="250" t="s">
        <v>87</v>
      </c>
      <c r="AV141" s="13" t="s">
        <v>83</v>
      </c>
      <c r="AW141" s="13" t="s">
        <v>34</v>
      </c>
      <c r="AX141" s="13" t="s">
        <v>79</v>
      </c>
      <c r="AY141" s="250" t="s">
        <v>164</v>
      </c>
    </row>
    <row r="142" s="14" customFormat="1">
      <c r="A142" s="14"/>
      <c r="B142" s="251"/>
      <c r="C142" s="252"/>
      <c r="D142" s="242" t="s">
        <v>171</v>
      </c>
      <c r="E142" s="253" t="s">
        <v>1</v>
      </c>
      <c r="F142" s="254" t="s">
        <v>338</v>
      </c>
      <c r="G142" s="252"/>
      <c r="H142" s="255">
        <v>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171</v>
      </c>
      <c r="AU142" s="261" t="s">
        <v>87</v>
      </c>
      <c r="AV142" s="14" t="s">
        <v>87</v>
      </c>
      <c r="AW142" s="14" t="s">
        <v>34</v>
      </c>
      <c r="AX142" s="14" t="s">
        <v>79</v>
      </c>
      <c r="AY142" s="261" t="s">
        <v>164</v>
      </c>
    </row>
    <row r="143" s="14" customFormat="1">
      <c r="A143" s="14"/>
      <c r="B143" s="251"/>
      <c r="C143" s="252"/>
      <c r="D143" s="242" t="s">
        <v>171</v>
      </c>
      <c r="E143" s="253" t="s">
        <v>1</v>
      </c>
      <c r="F143" s="254" t="s">
        <v>335</v>
      </c>
      <c r="G143" s="252"/>
      <c r="H143" s="255">
        <v>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171</v>
      </c>
      <c r="AU143" s="261" t="s">
        <v>87</v>
      </c>
      <c r="AV143" s="14" t="s">
        <v>87</v>
      </c>
      <c r="AW143" s="14" t="s">
        <v>34</v>
      </c>
      <c r="AX143" s="14" t="s">
        <v>79</v>
      </c>
      <c r="AY143" s="261" t="s">
        <v>164</v>
      </c>
    </row>
    <row r="144" s="16" customFormat="1">
      <c r="A144" s="16"/>
      <c r="B144" s="295"/>
      <c r="C144" s="296"/>
      <c r="D144" s="242" t="s">
        <v>171</v>
      </c>
      <c r="E144" s="297" t="s">
        <v>1</v>
      </c>
      <c r="F144" s="298" t="s">
        <v>339</v>
      </c>
      <c r="G144" s="296"/>
      <c r="H144" s="299">
        <v>2</v>
      </c>
      <c r="I144" s="300"/>
      <c r="J144" s="296"/>
      <c r="K144" s="296"/>
      <c r="L144" s="301"/>
      <c r="M144" s="302"/>
      <c r="N144" s="303"/>
      <c r="O144" s="303"/>
      <c r="P144" s="303"/>
      <c r="Q144" s="303"/>
      <c r="R144" s="303"/>
      <c r="S144" s="303"/>
      <c r="T144" s="304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5" t="s">
        <v>171</v>
      </c>
      <c r="AU144" s="305" t="s">
        <v>87</v>
      </c>
      <c r="AV144" s="16" t="s">
        <v>105</v>
      </c>
      <c r="AW144" s="16" t="s">
        <v>34</v>
      </c>
      <c r="AX144" s="16" t="s">
        <v>79</v>
      </c>
      <c r="AY144" s="305" t="s">
        <v>164</v>
      </c>
    </row>
    <row r="145" s="14" customFormat="1">
      <c r="A145" s="14"/>
      <c r="B145" s="251"/>
      <c r="C145" s="252"/>
      <c r="D145" s="242" t="s">
        <v>171</v>
      </c>
      <c r="E145" s="253" t="s">
        <v>1</v>
      </c>
      <c r="F145" s="254" t="s">
        <v>340</v>
      </c>
      <c r="G145" s="252"/>
      <c r="H145" s="255">
        <v>5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171</v>
      </c>
      <c r="AU145" s="261" t="s">
        <v>87</v>
      </c>
      <c r="AV145" s="14" t="s">
        <v>87</v>
      </c>
      <c r="AW145" s="14" t="s">
        <v>34</v>
      </c>
      <c r="AX145" s="14" t="s">
        <v>79</v>
      </c>
      <c r="AY145" s="261" t="s">
        <v>164</v>
      </c>
    </row>
    <row r="146" s="15" customFormat="1">
      <c r="A146" s="15"/>
      <c r="B146" s="265"/>
      <c r="C146" s="266"/>
      <c r="D146" s="242" t="s">
        <v>171</v>
      </c>
      <c r="E146" s="267" t="s">
        <v>1</v>
      </c>
      <c r="F146" s="268" t="s">
        <v>226</v>
      </c>
      <c r="G146" s="266"/>
      <c r="H146" s="269">
        <v>7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171</v>
      </c>
      <c r="AU146" s="275" t="s">
        <v>87</v>
      </c>
      <c r="AV146" s="15" t="s">
        <v>111</v>
      </c>
      <c r="AW146" s="15" t="s">
        <v>34</v>
      </c>
      <c r="AX146" s="15" t="s">
        <v>83</v>
      </c>
      <c r="AY146" s="275" t="s">
        <v>164</v>
      </c>
    </row>
    <row r="147" s="2" customFormat="1" ht="14.4" customHeight="1">
      <c r="A147" s="39"/>
      <c r="B147" s="40"/>
      <c r="C147" s="227" t="s">
        <v>117</v>
      </c>
      <c r="D147" s="227" t="s">
        <v>166</v>
      </c>
      <c r="E147" s="228" t="s">
        <v>239</v>
      </c>
      <c r="F147" s="229" t="s">
        <v>240</v>
      </c>
      <c r="G147" s="230" t="s">
        <v>229</v>
      </c>
      <c r="H147" s="231">
        <v>32</v>
      </c>
      <c r="I147" s="232"/>
      <c r="J147" s="233">
        <f>ROUND(I147*H147,2)</f>
        <v>0</v>
      </c>
      <c r="K147" s="229" t="s">
        <v>216</v>
      </c>
      <c r="L147" s="45"/>
      <c r="M147" s="234" t="s">
        <v>1</v>
      </c>
      <c r="N147" s="235" t="s">
        <v>44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111</v>
      </c>
      <c r="AT147" s="238" t="s">
        <v>166</v>
      </c>
      <c r="AU147" s="238" t="s">
        <v>87</v>
      </c>
      <c r="AY147" s="18" t="s">
        <v>164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111</v>
      </c>
      <c r="BM147" s="238" t="s">
        <v>341</v>
      </c>
    </row>
    <row r="148" s="14" customFormat="1">
      <c r="A148" s="14"/>
      <c r="B148" s="251"/>
      <c r="C148" s="252"/>
      <c r="D148" s="242" t="s">
        <v>171</v>
      </c>
      <c r="E148" s="253" t="s">
        <v>1</v>
      </c>
      <c r="F148" s="254" t="s">
        <v>342</v>
      </c>
      <c r="G148" s="252"/>
      <c r="H148" s="255">
        <v>32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171</v>
      </c>
      <c r="AU148" s="261" t="s">
        <v>87</v>
      </c>
      <c r="AV148" s="14" t="s">
        <v>87</v>
      </c>
      <c r="AW148" s="14" t="s">
        <v>34</v>
      </c>
      <c r="AX148" s="14" t="s">
        <v>83</v>
      </c>
      <c r="AY148" s="261" t="s">
        <v>164</v>
      </c>
    </row>
    <row r="149" s="2" customFormat="1" ht="14.4" customHeight="1">
      <c r="A149" s="39"/>
      <c r="B149" s="40"/>
      <c r="C149" s="227" t="s">
        <v>123</v>
      </c>
      <c r="D149" s="227" t="s">
        <v>166</v>
      </c>
      <c r="E149" s="228" t="s">
        <v>243</v>
      </c>
      <c r="F149" s="229" t="s">
        <v>244</v>
      </c>
      <c r="G149" s="230" t="s">
        <v>229</v>
      </c>
      <c r="H149" s="231">
        <v>2</v>
      </c>
      <c r="I149" s="232"/>
      <c r="J149" s="233">
        <f>ROUND(I149*H149,2)</f>
        <v>0</v>
      </c>
      <c r="K149" s="229" t="s">
        <v>216</v>
      </c>
      <c r="L149" s="45"/>
      <c r="M149" s="234" t="s">
        <v>1</v>
      </c>
      <c r="N149" s="235" t="s">
        <v>44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111</v>
      </c>
      <c r="AT149" s="238" t="s">
        <v>166</v>
      </c>
      <c r="AU149" s="238" t="s">
        <v>87</v>
      </c>
      <c r="AY149" s="18" t="s">
        <v>164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111</v>
      </c>
      <c r="BM149" s="238" t="s">
        <v>343</v>
      </c>
    </row>
    <row r="150" s="14" customFormat="1">
      <c r="A150" s="14"/>
      <c r="B150" s="251"/>
      <c r="C150" s="252"/>
      <c r="D150" s="242" t="s">
        <v>171</v>
      </c>
      <c r="E150" s="253" t="s">
        <v>1</v>
      </c>
      <c r="F150" s="254" t="s">
        <v>344</v>
      </c>
      <c r="G150" s="252"/>
      <c r="H150" s="255">
        <v>2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171</v>
      </c>
      <c r="AU150" s="261" t="s">
        <v>87</v>
      </c>
      <c r="AV150" s="14" t="s">
        <v>87</v>
      </c>
      <c r="AW150" s="14" t="s">
        <v>34</v>
      </c>
      <c r="AX150" s="14" t="s">
        <v>83</v>
      </c>
      <c r="AY150" s="261" t="s">
        <v>164</v>
      </c>
    </row>
    <row r="151" s="2" customFormat="1" ht="26.4" customHeight="1">
      <c r="A151" s="39"/>
      <c r="B151" s="40"/>
      <c r="C151" s="227" t="s">
        <v>129</v>
      </c>
      <c r="D151" s="227" t="s">
        <v>166</v>
      </c>
      <c r="E151" s="228" t="s">
        <v>247</v>
      </c>
      <c r="F151" s="229" t="s">
        <v>248</v>
      </c>
      <c r="G151" s="230" t="s">
        <v>249</v>
      </c>
      <c r="H151" s="231">
        <v>10.561999999999999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44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111</v>
      </c>
      <c r="AT151" s="238" t="s">
        <v>166</v>
      </c>
      <c r="AU151" s="238" t="s">
        <v>87</v>
      </c>
      <c r="AY151" s="18" t="s">
        <v>164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111</v>
      </c>
      <c r="BM151" s="238" t="s">
        <v>345</v>
      </c>
    </row>
    <row r="152" s="14" customFormat="1">
      <c r="A152" s="14"/>
      <c r="B152" s="251"/>
      <c r="C152" s="252"/>
      <c r="D152" s="242" t="s">
        <v>171</v>
      </c>
      <c r="E152" s="253" t="s">
        <v>1</v>
      </c>
      <c r="F152" s="254" t="s">
        <v>346</v>
      </c>
      <c r="G152" s="252"/>
      <c r="H152" s="255">
        <v>5.3120000000000003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171</v>
      </c>
      <c r="AU152" s="261" t="s">
        <v>87</v>
      </c>
      <c r="AV152" s="14" t="s">
        <v>87</v>
      </c>
      <c r="AW152" s="14" t="s">
        <v>34</v>
      </c>
      <c r="AX152" s="14" t="s">
        <v>79</v>
      </c>
      <c r="AY152" s="261" t="s">
        <v>164</v>
      </c>
    </row>
    <row r="153" s="14" customFormat="1">
      <c r="A153" s="14"/>
      <c r="B153" s="251"/>
      <c r="C153" s="252"/>
      <c r="D153" s="242" t="s">
        <v>171</v>
      </c>
      <c r="E153" s="253" t="s">
        <v>1</v>
      </c>
      <c r="F153" s="254" t="s">
        <v>347</v>
      </c>
      <c r="G153" s="252"/>
      <c r="H153" s="255">
        <v>5.25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171</v>
      </c>
      <c r="AU153" s="261" t="s">
        <v>87</v>
      </c>
      <c r="AV153" s="14" t="s">
        <v>87</v>
      </c>
      <c r="AW153" s="14" t="s">
        <v>34</v>
      </c>
      <c r="AX153" s="14" t="s">
        <v>79</v>
      </c>
      <c r="AY153" s="261" t="s">
        <v>164</v>
      </c>
    </row>
    <row r="154" s="15" customFormat="1">
      <c r="A154" s="15"/>
      <c r="B154" s="265"/>
      <c r="C154" s="266"/>
      <c r="D154" s="242" t="s">
        <v>171</v>
      </c>
      <c r="E154" s="267" t="s">
        <v>1</v>
      </c>
      <c r="F154" s="268" t="s">
        <v>226</v>
      </c>
      <c r="G154" s="266"/>
      <c r="H154" s="269">
        <v>10.561999999999999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171</v>
      </c>
      <c r="AU154" s="275" t="s">
        <v>87</v>
      </c>
      <c r="AV154" s="15" t="s">
        <v>111</v>
      </c>
      <c r="AW154" s="15" t="s">
        <v>34</v>
      </c>
      <c r="AX154" s="15" t="s">
        <v>83</v>
      </c>
      <c r="AY154" s="275" t="s">
        <v>164</v>
      </c>
    </row>
    <row r="155" s="2" customFormat="1" ht="26.4" customHeight="1">
      <c r="A155" s="39"/>
      <c r="B155" s="40"/>
      <c r="C155" s="227" t="s">
        <v>135</v>
      </c>
      <c r="D155" s="227" t="s">
        <v>166</v>
      </c>
      <c r="E155" s="228" t="s">
        <v>253</v>
      </c>
      <c r="F155" s="229" t="s">
        <v>254</v>
      </c>
      <c r="G155" s="230" t="s">
        <v>229</v>
      </c>
      <c r="H155" s="231">
        <v>65</v>
      </c>
      <c r="I155" s="232"/>
      <c r="J155" s="233">
        <f>ROUND(I155*H155,2)</f>
        <v>0</v>
      </c>
      <c r="K155" s="229" t="s">
        <v>216</v>
      </c>
      <c r="L155" s="45"/>
      <c r="M155" s="234" t="s">
        <v>1</v>
      </c>
      <c r="N155" s="235" t="s">
        <v>44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111</v>
      </c>
      <c r="AT155" s="238" t="s">
        <v>166</v>
      </c>
      <c r="AU155" s="238" t="s">
        <v>87</v>
      </c>
      <c r="AY155" s="18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111</v>
      </c>
      <c r="BM155" s="238" t="s">
        <v>348</v>
      </c>
    </row>
    <row r="156" s="14" customFormat="1">
      <c r="A156" s="14"/>
      <c r="B156" s="251"/>
      <c r="C156" s="252"/>
      <c r="D156" s="242" t="s">
        <v>171</v>
      </c>
      <c r="E156" s="253" t="s">
        <v>1</v>
      </c>
      <c r="F156" s="254" t="s">
        <v>349</v>
      </c>
      <c r="G156" s="252"/>
      <c r="H156" s="255">
        <v>65</v>
      </c>
      <c r="I156" s="256"/>
      <c r="J156" s="252"/>
      <c r="K156" s="252"/>
      <c r="L156" s="257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171</v>
      </c>
      <c r="AU156" s="261" t="s">
        <v>87</v>
      </c>
      <c r="AV156" s="14" t="s">
        <v>87</v>
      </c>
      <c r="AW156" s="14" t="s">
        <v>34</v>
      </c>
      <c r="AX156" s="14" t="s">
        <v>83</v>
      </c>
      <c r="AY156" s="261" t="s">
        <v>164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e4add0ukelHIdahKabEUMiQkcNwjRlnmuFwTOrYC+x7+qTul9AQonUE3iK1CggkD2vX/G522louil4sB/z9NEQ==" hashValue="k89DpjqAzfq+DE+S85ihYcw6Wq/l8IITYBvQlgs0sWYwrNz7ikupPT1BdvT7y7kcmX/kWsGs97orMRIANP8Vmg==" algorithmName="SHA-512" password="CC35"/>
  <autoFilter ref="C121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1" customFormat="1" ht="12" customHeight="1">
      <c r="B8" s="21"/>
      <c r="D8" s="151" t="s">
        <v>139</v>
      </c>
      <c r="L8" s="21"/>
    </row>
    <row r="9" s="2" customFormat="1" ht="16.5" customHeight="1">
      <c r="A9" s="39"/>
      <c r="B9" s="45"/>
      <c r="C9" s="39"/>
      <c r="D9" s="39"/>
      <c r="E9" s="152" t="s">
        <v>293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22. 4. 2021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.5" customHeight="1">
      <c r="A29" s="155"/>
      <c r="B29" s="156"/>
      <c r="C29" s="155"/>
      <c r="D29" s="155"/>
      <c r="E29" s="157" t="s">
        <v>38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ROUND((SUM(BE123:BE138)),  2)</f>
        <v>0</v>
      </c>
      <c r="G35" s="39"/>
      <c r="H35" s="39"/>
      <c r="I35" s="165">
        <v>0.20999999999999999</v>
      </c>
      <c r="J35" s="164">
        <f>ROUND(((SUM(BE123:BE138))*I35),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ROUND((SUM(BF123:BF138)),  2)</f>
        <v>0</v>
      </c>
      <c r="G36" s="39"/>
      <c r="H36" s="39"/>
      <c r="I36" s="165">
        <v>0.14999999999999999</v>
      </c>
      <c r="J36" s="164">
        <f>ROUND(((SUM(BF123:BF138))*I36),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ROUND((SUM(BG123:BG138)),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ROUND((SUM(BH123:BH138)),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ROUND((SUM(BI123:BI138)),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2.2 - SO 2.2 Náhradní výsadba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Třebechovice,Týniště,Lípa,Čestice,Častolovice</v>
      </c>
      <c r="G91" s="41"/>
      <c r="H91" s="41"/>
      <c r="I91" s="33" t="s">
        <v>24</v>
      </c>
      <c r="J91" s="80" t="str">
        <f>IF(J14="","",J14)</f>
        <v>22. 4. 2021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3.05" customHeight="1">
      <c r="A93" s="39"/>
      <c r="B93" s="40"/>
      <c r="C93" s="33" t="s">
        <v>26</v>
      </c>
      <c r="D93" s="41"/>
      <c r="E93" s="41"/>
      <c r="F93" s="28" t="str">
        <f>E17</f>
        <v>Povodí Labe, státní podnik, Víta Nejedlého 951 HK3</v>
      </c>
      <c r="G93" s="41"/>
      <c r="H93" s="41"/>
      <c r="I93" s="33" t="s">
        <v>32</v>
      </c>
      <c r="J93" s="37" t="str">
        <f>E23</f>
        <v>Multiaqua s.r.o.,Veverkova 1343, Hradec Králové 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Pavel Romášek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258</v>
      </c>
      <c r="E101" s="197"/>
      <c r="F101" s="197"/>
      <c r="G101" s="197"/>
      <c r="H101" s="197"/>
      <c r="I101" s="197"/>
      <c r="J101" s="198">
        <f>J137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8.5" customHeight="1">
      <c r="A111" s="39"/>
      <c r="B111" s="40"/>
      <c r="C111" s="41"/>
      <c r="D111" s="41"/>
      <c r="E111" s="184" t="str">
        <f>E7</f>
        <v>Alba, Třebechovice - Častolovice, těžení nánosů ř. km 0,000 - 17,200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139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293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212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2.2 - SO 2.2 Náhradní výsadba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>Třebechovice,Týniště,Lípa,Čestice,Častolovice</v>
      </c>
      <c r="G117" s="41"/>
      <c r="H117" s="41"/>
      <c r="I117" s="33" t="s">
        <v>24</v>
      </c>
      <c r="J117" s="80" t="str">
        <f>IF(J14="","",J14)</f>
        <v>22. 4. 2021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3.05" customHeight="1">
      <c r="A119" s="39"/>
      <c r="B119" s="40"/>
      <c r="C119" s="33" t="s">
        <v>26</v>
      </c>
      <c r="D119" s="41"/>
      <c r="E119" s="41"/>
      <c r="F119" s="28" t="str">
        <f>E17</f>
        <v>Povodí Labe, státní podnik, Víta Nejedlého 951 HK3</v>
      </c>
      <c r="G119" s="41"/>
      <c r="H119" s="41"/>
      <c r="I119" s="33" t="s">
        <v>32</v>
      </c>
      <c r="J119" s="37" t="str">
        <f>E23</f>
        <v>Multiaqua s.r.o.,Veverkova 1343, Hradec Králové 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Ing. Pavel Romášek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150</v>
      </c>
      <c r="D122" s="203" t="s">
        <v>64</v>
      </c>
      <c r="E122" s="203" t="s">
        <v>60</v>
      </c>
      <c r="F122" s="203" t="s">
        <v>61</v>
      </c>
      <c r="G122" s="203" t="s">
        <v>151</v>
      </c>
      <c r="H122" s="203" t="s">
        <v>152</v>
      </c>
      <c r="I122" s="203" t="s">
        <v>153</v>
      </c>
      <c r="J122" s="203" t="s">
        <v>143</v>
      </c>
      <c r="K122" s="204" t="s">
        <v>154</v>
      </c>
      <c r="L122" s="205"/>
      <c r="M122" s="101" t="s">
        <v>1</v>
      </c>
      <c r="N122" s="102" t="s">
        <v>43</v>
      </c>
      <c r="O122" s="102" t="s">
        <v>155</v>
      </c>
      <c r="P122" s="102" t="s">
        <v>156</v>
      </c>
      <c r="Q122" s="102" t="s">
        <v>157</v>
      </c>
      <c r="R122" s="102" t="s">
        <v>158</v>
      </c>
      <c r="S122" s="102" t="s">
        <v>159</v>
      </c>
      <c r="T122" s="103" t="s">
        <v>160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161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0.00826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78</v>
      </c>
      <c r="AU123" s="18" t="s">
        <v>145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78</v>
      </c>
      <c r="E124" s="214" t="s">
        <v>162</v>
      </c>
      <c r="F124" s="214" t="s">
        <v>163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P125+P137</f>
        <v>0</v>
      </c>
      <c r="Q124" s="219"/>
      <c r="R124" s="220">
        <f>R125+R137</f>
        <v>0.00826</v>
      </c>
      <c r="S124" s="219"/>
      <c r="T124" s="221">
        <f>T125+T137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79</v>
      </c>
      <c r="AY124" s="222" t="s">
        <v>164</v>
      </c>
      <c r="BK124" s="224">
        <f>BK125+BK137</f>
        <v>0</v>
      </c>
    </row>
    <row r="125" s="12" customFormat="1" ht="22.8" customHeight="1">
      <c r="A125" s="12"/>
      <c r="B125" s="211"/>
      <c r="C125" s="212"/>
      <c r="D125" s="213" t="s">
        <v>78</v>
      </c>
      <c r="E125" s="225" t="s">
        <v>83</v>
      </c>
      <c r="F125" s="225" t="s">
        <v>165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SUM(P126:P136)</f>
        <v>0</v>
      </c>
      <c r="Q125" s="219"/>
      <c r="R125" s="220">
        <f>SUM(R126:R136)</f>
        <v>0.00826</v>
      </c>
      <c r="S125" s="219"/>
      <c r="T125" s="221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78</v>
      </c>
      <c r="AU125" s="223" t="s">
        <v>83</v>
      </c>
      <c r="AY125" s="222" t="s">
        <v>164</v>
      </c>
      <c r="BK125" s="224">
        <f>SUM(BK126:BK136)</f>
        <v>0</v>
      </c>
    </row>
    <row r="126" s="2" customFormat="1" ht="26.4" customHeight="1">
      <c r="A126" s="39"/>
      <c r="B126" s="40"/>
      <c r="C126" s="227" t="s">
        <v>83</v>
      </c>
      <c r="D126" s="227" t="s">
        <v>166</v>
      </c>
      <c r="E126" s="228" t="s">
        <v>259</v>
      </c>
      <c r="F126" s="229" t="s">
        <v>260</v>
      </c>
      <c r="G126" s="230" t="s">
        <v>229</v>
      </c>
      <c r="H126" s="231">
        <v>1</v>
      </c>
      <c r="I126" s="232"/>
      <c r="J126" s="233">
        <f>ROUND(I126*H126,2)</f>
        <v>0</v>
      </c>
      <c r="K126" s="229" t="s">
        <v>216</v>
      </c>
      <c r="L126" s="45"/>
      <c r="M126" s="234" t="s">
        <v>1</v>
      </c>
      <c r="N126" s="235" t="s">
        <v>44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111</v>
      </c>
      <c r="AT126" s="238" t="s">
        <v>166</v>
      </c>
      <c r="AU126" s="238" t="s">
        <v>87</v>
      </c>
      <c r="AY126" s="18" t="s">
        <v>164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111</v>
      </c>
      <c r="BM126" s="238" t="s">
        <v>351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352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87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4" customFormat="1">
      <c r="A128" s="14"/>
      <c r="B128" s="251"/>
      <c r="C128" s="252"/>
      <c r="D128" s="242" t="s">
        <v>171</v>
      </c>
      <c r="E128" s="253" t="s">
        <v>1</v>
      </c>
      <c r="F128" s="254" t="s">
        <v>83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171</v>
      </c>
      <c r="AU128" s="261" t="s">
        <v>87</v>
      </c>
      <c r="AV128" s="14" t="s">
        <v>87</v>
      </c>
      <c r="AW128" s="14" t="s">
        <v>34</v>
      </c>
      <c r="AX128" s="14" t="s">
        <v>83</v>
      </c>
      <c r="AY128" s="261" t="s">
        <v>164</v>
      </c>
    </row>
    <row r="129" s="2" customFormat="1" ht="26.4" customHeight="1">
      <c r="A129" s="39"/>
      <c r="B129" s="40"/>
      <c r="C129" s="227" t="s">
        <v>87</v>
      </c>
      <c r="D129" s="227" t="s">
        <v>166</v>
      </c>
      <c r="E129" s="228" t="s">
        <v>264</v>
      </c>
      <c r="F129" s="229" t="s">
        <v>265</v>
      </c>
      <c r="G129" s="230" t="s">
        <v>229</v>
      </c>
      <c r="H129" s="231">
        <v>1</v>
      </c>
      <c r="I129" s="232"/>
      <c r="J129" s="233">
        <f>ROUND(I129*H129,2)</f>
        <v>0</v>
      </c>
      <c r="K129" s="229" t="s">
        <v>216</v>
      </c>
      <c r="L129" s="45"/>
      <c r="M129" s="234" t="s">
        <v>1</v>
      </c>
      <c r="N129" s="235" t="s">
        <v>44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111</v>
      </c>
      <c r="AT129" s="238" t="s">
        <v>166</v>
      </c>
      <c r="AU129" s="238" t="s">
        <v>87</v>
      </c>
      <c r="AY129" s="18" t="s">
        <v>164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111</v>
      </c>
      <c r="BM129" s="238" t="s">
        <v>353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354</v>
      </c>
      <c r="G130" s="252"/>
      <c r="H130" s="255">
        <v>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83</v>
      </c>
      <c r="AY130" s="261" t="s">
        <v>164</v>
      </c>
    </row>
    <row r="131" s="2" customFormat="1" ht="14.4" customHeight="1">
      <c r="A131" s="39"/>
      <c r="B131" s="40"/>
      <c r="C131" s="276" t="s">
        <v>105</v>
      </c>
      <c r="D131" s="276" t="s">
        <v>269</v>
      </c>
      <c r="E131" s="277" t="s">
        <v>270</v>
      </c>
      <c r="F131" s="278" t="s">
        <v>271</v>
      </c>
      <c r="G131" s="279" t="s">
        <v>229</v>
      </c>
      <c r="H131" s="280">
        <v>1</v>
      </c>
      <c r="I131" s="281"/>
      <c r="J131" s="282">
        <f>ROUND(I131*H131,2)</f>
        <v>0</v>
      </c>
      <c r="K131" s="278" t="s">
        <v>1</v>
      </c>
      <c r="L131" s="283"/>
      <c r="M131" s="284" t="s">
        <v>1</v>
      </c>
      <c r="N131" s="285" t="s">
        <v>44</v>
      </c>
      <c r="O131" s="92"/>
      <c r="P131" s="236">
        <f>O131*H131</f>
        <v>0</v>
      </c>
      <c r="Q131" s="236">
        <v>0.0023</v>
      </c>
      <c r="R131" s="236">
        <f>Q131*H131</f>
        <v>0.0023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135</v>
      </c>
      <c r="AT131" s="238" t="s">
        <v>269</v>
      </c>
      <c r="AU131" s="238" t="s">
        <v>87</v>
      </c>
      <c r="AY131" s="18" t="s">
        <v>164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111</v>
      </c>
      <c r="BM131" s="238" t="s">
        <v>355</v>
      </c>
    </row>
    <row r="132" s="2" customFormat="1">
      <c r="A132" s="39"/>
      <c r="B132" s="40"/>
      <c r="C132" s="41"/>
      <c r="D132" s="242" t="s">
        <v>273</v>
      </c>
      <c r="E132" s="41"/>
      <c r="F132" s="286" t="s">
        <v>274</v>
      </c>
      <c r="G132" s="41"/>
      <c r="H132" s="41"/>
      <c r="I132" s="287"/>
      <c r="J132" s="41"/>
      <c r="K132" s="41"/>
      <c r="L132" s="45"/>
      <c r="M132" s="288"/>
      <c r="N132" s="28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273</v>
      </c>
      <c r="AU132" s="18" t="s">
        <v>87</v>
      </c>
    </row>
    <row r="133" s="2" customFormat="1" ht="26.4" customHeight="1">
      <c r="A133" s="39"/>
      <c r="B133" s="40"/>
      <c r="C133" s="227" t="s">
        <v>111</v>
      </c>
      <c r="D133" s="227" t="s">
        <v>166</v>
      </c>
      <c r="E133" s="228" t="s">
        <v>279</v>
      </c>
      <c r="F133" s="229" t="s">
        <v>280</v>
      </c>
      <c r="G133" s="230" t="s">
        <v>229</v>
      </c>
      <c r="H133" s="231">
        <v>1</v>
      </c>
      <c r="I133" s="232"/>
      <c r="J133" s="233">
        <f>ROUND(I133*H133,2)</f>
        <v>0</v>
      </c>
      <c r="K133" s="229" t="s">
        <v>216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6.0000000000000002E-05</v>
      </c>
      <c r="R133" s="236">
        <f>Q133*H133</f>
        <v>6.0000000000000002E-05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356</v>
      </c>
    </row>
    <row r="134" s="14" customFormat="1">
      <c r="A134" s="14"/>
      <c r="B134" s="251"/>
      <c r="C134" s="252"/>
      <c r="D134" s="242" t="s">
        <v>171</v>
      </c>
      <c r="E134" s="253" t="s">
        <v>1</v>
      </c>
      <c r="F134" s="254" t="s">
        <v>357</v>
      </c>
      <c r="G134" s="252"/>
      <c r="H134" s="255">
        <v>1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171</v>
      </c>
      <c r="AU134" s="261" t="s">
        <v>87</v>
      </c>
      <c r="AV134" s="14" t="s">
        <v>87</v>
      </c>
      <c r="AW134" s="14" t="s">
        <v>34</v>
      </c>
      <c r="AX134" s="14" t="s">
        <v>83</v>
      </c>
      <c r="AY134" s="261" t="s">
        <v>164</v>
      </c>
    </row>
    <row r="135" s="2" customFormat="1" ht="14.4" customHeight="1">
      <c r="A135" s="39"/>
      <c r="B135" s="40"/>
      <c r="C135" s="276" t="s">
        <v>117</v>
      </c>
      <c r="D135" s="276" t="s">
        <v>269</v>
      </c>
      <c r="E135" s="277" t="s">
        <v>283</v>
      </c>
      <c r="F135" s="278" t="s">
        <v>284</v>
      </c>
      <c r="G135" s="279" t="s">
        <v>229</v>
      </c>
      <c r="H135" s="280">
        <v>1</v>
      </c>
      <c r="I135" s="281"/>
      <c r="J135" s="282">
        <f>ROUND(I135*H135,2)</f>
        <v>0</v>
      </c>
      <c r="K135" s="278" t="s">
        <v>216</v>
      </c>
      <c r="L135" s="283"/>
      <c r="M135" s="284" t="s">
        <v>1</v>
      </c>
      <c r="N135" s="285" t="s">
        <v>44</v>
      </c>
      <c r="O135" s="92"/>
      <c r="P135" s="236">
        <f>O135*H135</f>
        <v>0</v>
      </c>
      <c r="Q135" s="236">
        <v>0.0058999999999999999</v>
      </c>
      <c r="R135" s="236">
        <f>Q135*H135</f>
        <v>0.0058999999999999999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135</v>
      </c>
      <c r="AT135" s="238" t="s">
        <v>269</v>
      </c>
      <c r="AU135" s="238" t="s">
        <v>87</v>
      </c>
      <c r="AY135" s="18" t="s">
        <v>164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111</v>
      </c>
      <c r="BM135" s="238" t="s">
        <v>358</v>
      </c>
    </row>
    <row r="136" s="14" customFormat="1">
      <c r="A136" s="14"/>
      <c r="B136" s="251"/>
      <c r="C136" s="252"/>
      <c r="D136" s="242" t="s">
        <v>171</v>
      </c>
      <c r="E136" s="253" t="s">
        <v>1</v>
      </c>
      <c r="F136" s="254" t="s">
        <v>83</v>
      </c>
      <c r="G136" s="252"/>
      <c r="H136" s="255">
        <v>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87</v>
      </c>
      <c r="AV136" s="14" t="s">
        <v>87</v>
      </c>
      <c r="AW136" s="14" t="s">
        <v>34</v>
      </c>
      <c r="AX136" s="14" t="s">
        <v>83</v>
      </c>
      <c r="AY136" s="261" t="s">
        <v>164</v>
      </c>
    </row>
    <row r="137" s="12" customFormat="1" ht="22.8" customHeight="1">
      <c r="A137" s="12"/>
      <c r="B137" s="211"/>
      <c r="C137" s="212"/>
      <c r="D137" s="213" t="s">
        <v>78</v>
      </c>
      <c r="E137" s="225" t="s">
        <v>286</v>
      </c>
      <c r="F137" s="225" t="s">
        <v>287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P138</f>
        <v>0</v>
      </c>
      <c r="Q137" s="219"/>
      <c r="R137" s="220">
        <f>R138</f>
        <v>0</v>
      </c>
      <c r="S137" s="219"/>
      <c r="T137" s="22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83</v>
      </c>
      <c r="AT137" s="223" t="s">
        <v>78</v>
      </c>
      <c r="AU137" s="223" t="s">
        <v>83</v>
      </c>
      <c r="AY137" s="222" t="s">
        <v>164</v>
      </c>
      <c r="BK137" s="224">
        <f>BK138</f>
        <v>0</v>
      </c>
    </row>
    <row r="138" s="2" customFormat="1" ht="26.4" customHeight="1">
      <c r="A138" s="39"/>
      <c r="B138" s="40"/>
      <c r="C138" s="227" t="s">
        <v>135</v>
      </c>
      <c r="D138" s="227" t="s">
        <v>166</v>
      </c>
      <c r="E138" s="228" t="s">
        <v>289</v>
      </c>
      <c r="F138" s="229" t="s">
        <v>290</v>
      </c>
      <c r="G138" s="230" t="s">
        <v>291</v>
      </c>
      <c r="H138" s="231">
        <v>0.0080000000000000002</v>
      </c>
      <c r="I138" s="232"/>
      <c r="J138" s="233">
        <f>ROUND(I138*H138,2)</f>
        <v>0</v>
      </c>
      <c r="K138" s="229" t="s">
        <v>216</v>
      </c>
      <c r="L138" s="45"/>
      <c r="M138" s="290" t="s">
        <v>1</v>
      </c>
      <c r="N138" s="291" t="s">
        <v>44</v>
      </c>
      <c r="O138" s="292"/>
      <c r="P138" s="293">
        <f>O138*H138</f>
        <v>0</v>
      </c>
      <c r="Q138" s="293">
        <v>0</v>
      </c>
      <c r="R138" s="293">
        <f>Q138*H138</f>
        <v>0</v>
      </c>
      <c r="S138" s="293">
        <v>0</v>
      </c>
      <c r="T138" s="29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111</v>
      </c>
      <c r="AT138" s="238" t="s">
        <v>166</v>
      </c>
      <c r="AU138" s="238" t="s">
        <v>87</v>
      </c>
      <c r="AY138" s="18" t="s">
        <v>164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111</v>
      </c>
      <c r="BM138" s="238" t="s">
        <v>359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EaZP0D5BMxU56lNwakrLeHa/xUYwcomhRoW2tGsX2hGwL1e54cc8PKAvIaBJVYBkViiaxmWIH8la8z9dHlN/2Q==" hashValue="0wuc72jltPVz3YKnfoXGbs5P0WvCaxFZq66/7ELI5oVktALET2l6RgviYCHQqsjNkl5THVJ0XpFYpqa7H0G7QA==" algorithmName="SHA-512" password="CC35"/>
  <autoFilter ref="C122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22. 4. 2021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28</v>
      </c>
      <c r="F15" s="39"/>
      <c r="G15" s="39"/>
      <c r="H15" s="39"/>
      <c r="I15" s="151" t="s">
        <v>29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29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5.5" customHeight="1">
      <c r="A27" s="155"/>
      <c r="B27" s="156"/>
      <c r="C27" s="155"/>
      <c r="D27" s="155"/>
      <c r="E27" s="157" t="s">
        <v>38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ROUND((SUM(BE118:BE145)),  2)</f>
        <v>0</v>
      </c>
      <c r="G33" s="39"/>
      <c r="H33" s="39"/>
      <c r="I33" s="165">
        <v>0.20999999999999999</v>
      </c>
      <c r="J33" s="164">
        <f>ROUND(((SUM(BE118:BE145))*I33),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ROUND((SUM(BF118:BF145)),  2)</f>
        <v>0</v>
      </c>
      <c r="G34" s="39"/>
      <c r="H34" s="39"/>
      <c r="I34" s="165">
        <v>0.14999999999999999</v>
      </c>
      <c r="J34" s="164">
        <f>ROUND(((SUM(BF118:BF145))*I34),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ROUND((SUM(BG118:BG145)),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ROUND((SUM(BH118:BH145)),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ROUND((SUM(BI118:BI145)),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3 - SO 3 PR U Houkvice a PP Týnišťské Poorličí ř.km 3,491 - 6,991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Třebechovice,Týniště,Lípa,Čestice,Častolovice</v>
      </c>
      <c r="G89" s="41"/>
      <c r="H89" s="41"/>
      <c r="I89" s="33" t="s">
        <v>24</v>
      </c>
      <c r="J89" s="80" t="str">
        <f>IF(J12="","",J12)</f>
        <v>22. 4. 2021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3.05" customHeight="1">
      <c r="A91" s="39"/>
      <c r="B91" s="40"/>
      <c r="C91" s="33" t="s">
        <v>26</v>
      </c>
      <c r="D91" s="41"/>
      <c r="E91" s="41"/>
      <c r="F91" s="28" t="str">
        <f>E15</f>
        <v>Povodí Labe, státní podnik, Víta Nejedlého 951 HK3</v>
      </c>
      <c r="G91" s="41"/>
      <c r="H91" s="41"/>
      <c r="I91" s="33" t="s">
        <v>32</v>
      </c>
      <c r="J91" s="37" t="str">
        <f>E21</f>
        <v>Multiaqua s.r.o.,Veverkova 1343, Hradec Králové 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Pavel Romášek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146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147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149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8.5" customHeight="1">
      <c r="A108" s="39"/>
      <c r="B108" s="40"/>
      <c r="C108" s="41"/>
      <c r="D108" s="41"/>
      <c r="E108" s="184" t="str">
        <f>E7</f>
        <v>Alba, Třebechovice - Častolovice, těžení nánosů ř. km 0,000 - 17,200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30" customHeight="1">
      <c r="A110" s="39"/>
      <c r="B110" s="40"/>
      <c r="C110" s="41"/>
      <c r="D110" s="41"/>
      <c r="E110" s="77" t="str">
        <f>E9</f>
        <v>3 - SO 3 PR U Houkvice a PP Týnišťské Poorličí ř.km 3,491 - 6,991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22</v>
      </c>
      <c r="D112" s="41"/>
      <c r="E112" s="41"/>
      <c r="F112" s="28" t="str">
        <f>F12</f>
        <v>Třebechovice,Týniště,Lípa,Čestice,Častolovice</v>
      </c>
      <c r="G112" s="41"/>
      <c r="H112" s="41"/>
      <c r="I112" s="33" t="s">
        <v>24</v>
      </c>
      <c r="J112" s="80" t="str">
        <f>IF(J12="","",J12)</f>
        <v>22. 4. 2021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3.05" customHeight="1">
      <c r="A114" s="39"/>
      <c r="B114" s="40"/>
      <c r="C114" s="33" t="s">
        <v>26</v>
      </c>
      <c r="D114" s="41"/>
      <c r="E114" s="41"/>
      <c r="F114" s="28" t="str">
        <f>E15</f>
        <v>Povodí Labe, státní podnik, Víta Nejedlého 951 HK3</v>
      </c>
      <c r="G114" s="41"/>
      <c r="H114" s="41"/>
      <c r="I114" s="33" t="s">
        <v>32</v>
      </c>
      <c r="J114" s="37" t="str">
        <f>E21</f>
        <v>Multiaqua s.r.o.,Veverkova 1343, Hradec Králové 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>Ing. Pavel Romášek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150</v>
      </c>
      <c r="D117" s="203" t="s">
        <v>64</v>
      </c>
      <c r="E117" s="203" t="s">
        <v>60</v>
      </c>
      <c r="F117" s="203" t="s">
        <v>61</v>
      </c>
      <c r="G117" s="203" t="s">
        <v>151</v>
      </c>
      <c r="H117" s="203" t="s">
        <v>152</v>
      </c>
      <c r="I117" s="203" t="s">
        <v>153</v>
      </c>
      <c r="J117" s="203" t="s">
        <v>143</v>
      </c>
      <c r="K117" s="204" t="s">
        <v>154</v>
      </c>
      <c r="L117" s="205"/>
      <c r="M117" s="101" t="s">
        <v>1</v>
      </c>
      <c r="N117" s="102" t="s">
        <v>43</v>
      </c>
      <c r="O117" s="102" t="s">
        <v>155</v>
      </c>
      <c r="P117" s="102" t="s">
        <v>156</v>
      </c>
      <c r="Q117" s="102" t="s">
        <v>157</v>
      </c>
      <c r="R117" s="102" t="s">
        <v>158</v>
      </c>
      <c r="S117" s="102" t="s">
        <v>159</v>
      </c>
      <c r="T117" s="103" t="s">
        <v>160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161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145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78</v>
      </c>
      <c r="E119" s="214" t="s">
        <v>162</v>
      </c>
      <c r="F119" s="214" t="s">
        <v>163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83</v>
      </c>
      <c r="AT119" s="223" t="s">
        <v>78</v>
      </c>
      <c r="AU119" s="223" t="s">
        <v>79</v>
      </c>
      <c r="AY119" s="222" t="s">
        <v>164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78</v>
      </c>
      <c r="E120" s="225" t="s">
        <v>83</v>
      </c>
      <c r="F120" s="225" t="s">
        <v>165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SUM(P121:P145)</f>
        <v>0</v>
      </c>
      <c r="Q120" s="219"/>
      <c r="R120" s="220">
        <f>SUM(R121:R145)</f>
        <v>0</v>
      </c>
      <c r="S120" s="219"/>
      <c r="T120" s="221">
        <f>SUM(T121:T145)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83</v>
      </c>
      <c r="AT120" s="223" t="s">
        <v>78</v>
      </c>
      <c r="AU120" s="223" t="s">
        <v>83</v>
      </c>
      <c r="AY120" s="222" t="s">
        <v>164</v>
      </c>
      <c r="BK120" s="224">
        <f>SUM(BK121:BK145)</f>
        <v>0</v>
      </c>
    </row>
    <row r="121" s="2" customFormat="1" ht="14.4" customHeight="1">
      <c r="A121" s="39"/>
      <c r="B121" s="40"/>
      <c r="C121" s="227" t="s">
        <v>83</v>
      </c>
      <c r="D121" s="227" t="s">
        <v>166</v>
      </c>
      <c r="E121" s="228" t="s">
        <v>361</v>
      </c>
      <c r="F121" s="229" t="s">
        <v>168</v>
      </c>
      <c r="G121" s="230" t="s">
        <v>169</v>
      </c>
      <c r="H121" s="231">
        <v>3356.29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44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111</v>
      </c>
      <c r="AT121" s="238" t="s">
        <v>166</v>
      </c>
      <c r="AU121" s="238" t="s">
        <v>87</v>
      </c>
      <c r="AY121" s="18" t="s">
        <v>164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111</v>
      </c>
      <c r="BM121" s="238" t="s">
        <v>362</v>
      </c>
    </row>
    <row r="122" s="13" customFormat="1">
      <c r="A122" s="13"/>
      <c r="B122" s="240"/>
      <c r="C122" s="241"/>
      <c r="D122" s="242" t="s">
        <v>171</v>
      </c>
      <c r="E122" s="243" t="s">
        <v>1</v>
      </c>
      <c r="F122" s="244" t="s">
        <v>363</v>
      </c>
      <c r="G122" s="241"/>
      <c r="H122" s="243" t="s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171</v>
      </c>
      <c r="AU122" s="250" t="s">
        <v>87</v>
      </c>
      <c r="AV122" s="13" t="s">
        <v>83</v>
      </c>
      <c r="AW122" s="13" t="s">
        <v>34</v>
      </c>
      <c r="AX122" s="13" t="s">
        <v>79</v>
      </c>
      <c r="AY122" s="250" t="s">
        <v>164</v>
      </c>
    </row>
    <row r="123" s="13" customFormat="1">
      <c r="A123" s="13"/>
      <c r="B123" s="240"/>
      <c r="C123" s="241"/>
      <c r="D123" s="242" t="s">
        <v>171</v>
      </c>
      <c r="E123" s="243" t="s">
        <v>1</v>
      </c>
      <c r="F123" s="244" t="s">
        <v>173</v>
      </c>
      <c r="G123" s="241"/>
      <c r="H123" s="243" t="s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171</v>
      </c>
      <c r="AU123" s="250" t="s">
        <v>87</v>
      </c>
      <c r="AV123" s="13" t="s">
        <v>83</v>
      </c>
      <c r="AW123" s="13" t="s">
        <v>34</v>
      </c>
      <c r="AX123" s="13" t="s">
        <v>79</v>
      </c>
      <c r="AY123" s="250" t="s">
        <v>164</v>
      </c>
    </row>
    <row r="124" s="13" customFormat="1">
      <c r="A124" s="13"/>
      <c r="B124" s="240"/>
      <c r="C124" s="241"/>
      <c r="D124" s="242" t="s">
        <v>171</v>
      </c>
      <c r="E124" s="243" t="s">
        <v>1</v>
      </c>
      <c r="F124" s="244" t="s">
        <v>296</v>
      </c>
      <c r="G124" s="241"/>
      <c r="H124" s="243" t="s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171</v>
      </c>
      <c r="AU124" s="250" t="s">
        <v>87</v>
      </c>
      <c r="AV124" s="13" t="s">
        <v>83</v>
      </c>
      <c r="AW124" s="13" t="s">
        <v>34</v>
      </c>
      <c r="AX124" s="13" t="s">
        <v>79</v>
      </c>
      <c r="AY124" s="250" t="s">
        <v>164</v>
      </c>
    </row>
    <row r="125" s="13" customFormat="1">
      <c r="A125" s="13"/>
      <c r="B125" s="240"/>
      <c r="C125" s="241"/>
      <c r="D125" s="242" t="s">
        <v>171</v>
      </c>
      <c r="E125" s="243" t="s">
        <v>1</v>
      </c>
      <c r="F125" s="244" t="s">
        <v>364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171</v>
      </c>
      <c r="AU125" s="250" t="s">
        <v>87</v>
      </c>
      <c r="AV125" s="13" t="s">
        <v>83</v>
      </c>
      <c r="AW125" s="13" t="s">
        <v>34</v>
      </c>
      <c r="AX125" s="13" t="s">
        <v>79</v>
      </c>
      <c r="AY125" s="250" t="s">
        <v>164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365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366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87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3" customFormat="1">
      <c r="A128" s="13"/>
      <c r="B128" s="240"/>
      <c r="C128" s="241"/>
      <c r="D128" s="242" t="s">
        <v>171</v>
      </c>
      <c r="E128" s="243" t="s">
        <v>1</v>
      </c>
      <c r="F128" s="244" t="s">
        <v>301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171</v>
      </c>
      <c r="AU128" s="250" t="s">
        <v>87</v>
      </c>
      <c r="AV128" s="13" t="s">
        <v>83</v>
      </c>
      <c r="AW128" s="13" t="s">
        <v>34</v>
      </c>
      <c r="AX128" s="13" t="s">
        <v>79</v>
      </c>
      <c r="AY128" s="250" t="s">
        <v>164</v>
      </c>
    </row>
    <row r="129" s="13" customFormat="1">
      <c r="A129" s="13"/>
      <c r="B129" s="240"/>
      <c r="C129" s="241"/>
      <c r="D129" s="242" t="s">
        <v>171</v>
      </c>
      <c r="E129" s="243" t="s">
        <v>1</v>
      </c>
      <c r="F129" s="244" t="s">
        <v>367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171</v>
      </c>
      <c r="AU129" s="250" t="s">
        <v>87</v>
      </c>
      <c r="AV129" s="13" t="s">
        <v>83</v>
      </c>
      <c r="AW129" s="13" t="s">
        <v>34</v>
      </c>
      <c r="AX129" s="13" t="s">
        <v>79</v>
      </c>
      <c r="AY129" s="250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368</v>
      </c>
      <c r="G130" s="252"/>
      <c r="H130" s="255">
        <v>3356.29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83</v>
      </c>
      <c r="AY130" s="261" t="s">
        <v>164</v>
      </c>
    </row>
    <row r="131" s="2" customFormat="1" ht="40.8" customHeight="1">
      <c r="A131" s="39"/>
      <c r="B131" s="40"/>
      <c r="C131" s="227" t="s">
        <v>87</v>
      </c>
      <c r="D131" s="227" t="s">
        <v>166</v>
      </c>
      <c r="E131" s="228" t="s">
        <v>369</v>
      </c>
      <c r="F131" s="229" t="s">
        <v>370</v>
      </c>
      <c r="G131" s="230" t="s">
        <v>169</v>
      </c>
      <c r="H131" s="231">
        <v>6.71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44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111</v>
      </c>
      <c r="AT131" s="238" t="s">
        <v>166</v>
      </c>
      <c r="AU131" s="238" t="s">
        <v>87</v>
      </c>
      <c r="AY131" s="18" t="s">
        <v>164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111</v>
      </c>
      <c r="BM131" s="238" t="s">
        <v>371</v>
      </c>
    </row>
    <row r="132" s="13" customFormat="1">
      <c r="A132" s="13"/>
      <c r="B132" s="240"/>
      <c r="C132" s="241"/>
      <c r="D132" s="242" t="s">
        <v>171</v>
      </c>
      <c r="E132" s="243" t="s">
        <v>1</v>
      </c>
      <c r="F132" s="244" t="s">
        <v>173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171</v>
      </c>
      <c r="AU132" s="250" t="s">
        <v>87</v>
      </c>
      <c r="AV132" s="13" t="s">
        <v>83</v>
      </c>
      <c r="AW132" s="13" t="s">
        <v>34</v>
      </c>
      <c r="AX132" s="13" t="s">
        <v>79</v>
      </c>
      <c r="AY132" s="250" t="s">
        <v>164</v>
      </c>
    </row>
    <row r="133" s="13" customFormat="1">
      <c r="A133" s="13"/>
      <c r="B133" s="240"/>
      <c r="C133" s="241"/>
      <c r="D133" s="242" t="s">
        <v>171</v>
      </c>
      <c r="E133" s="243" t="s">
        <v>1</v>
      </c>
      <c r="F133" s="244" t="s">
        <v>372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171</v>
      </c>
      <c r="AU133" s="250" t="s">
        <v>87</v>
      </c>
      <c r="AV133" s="13" t="s">
        <v>83</v>
      </c>
      <c r="AW133" s="13" t="s">
        <v>34</v>
      </c>
      <c r="AX133" s="13" t="s">
        <v>79</v>
      </c>
      <c r="AY133" s="250" t="s">
        <v>164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373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4" customFormat="1">
      <c r="A135" s="14"/>
      <c r="B135" s="251"/>
      <c r="C135" s="252"/>
      <c r="D135" s="242" t="s">
        <v>171</v>
      </c>
      <c r="E135" s="253" t="s">
        <v>1</v>
      </c>
      <c r="F135" s="254" t="s">
        <v>374</v>
      </c>
      <c r="G135" s="252"/>
      <c r="H135" s="255">
        <v>6.71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171</v>
      </c>
      <c r="AU135" s="261" t="s">
        <v>87</v>
      </c>
      <c r="AV135" s="14" t="s">
        <v>87</v>
      </c>
      <c r="AW135" s="14" t="s">
        <v>34</v>
      </c>
      <c r="AX135" s="14" t="s">
        <v>83</v>
      </c>
      <c r="AY135" s="261" t="s">
        <v>164</v>
      </c>
    </row>
    <row r="136" s="2" customFormat="1" ht="14.4" customHeight="1">
      <c r="A136" s="39"/>
      <c r="B136" s="40"/>
      <c r="C136" s="227" t="s">
        <v>105</v>
      </c>
      <c r="D136" s="227" t="s">
        <v>166</v>
      </c>
      <c r="E136" s="228" t="s">
        <v>375</v>
      </c>
      <c r="F136" s="229" t="s">
        <v>376</v>
      </c>
      <c r="G136" s="230" t="s">
        <v>169</v>
      </c>
      <c r="H136" s="231">
        <v>3349.5799999999999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44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111</v>
      </c>
      <c r="AT136" s="238" t="s">
        <v>166</v>
      </c>
      <c r="AU136" s="238" t="s">
        <v>87</v>
      </c>
      <c r="AY136" s="18" t="s">
        <v>164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111</v>
      </c>
      <c r="BM136" s="238" t="s">
        <v>377</v>
      </c>
    </row>
    <row r="137" s="13" customFormat="1">
      <c r="A137" s="13"/>
      <c r="B137" s="240"/>
      <c r="C137" s="241"/>
      <c r="D137" s="242" t="s">
        <v>171</v>
      </c>
      <c r="E137" s="243" t="s">
        <v>1</v>
      </c>
      <c r="F137" s="244" t="s">
        <v>173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171</v>
      </c>
      <c r="AU137" s="250" t="s">
        <v>87</v>
      </c>
      <c r="AV137" s="13" t="s">
        <v>83</v>
      </c>
      <c r="AW137" s="13" t="s">
        <v>34</v>
      </c>
      <c r="AX137" s="13" t="s">
        <v>79</v>
      </c>
      <c r="AY137" s="250" t="s">
        <v>164</v>
      </c>
    </row>
    <row r="138" s="13" customFormat="1">
      <c r="A138" s="13"/>
      <c r="B138" s="240"/>
      <c r="C138" s="241"/>
      <c r="D138" s="242" t="s">
        <v>171</v>
      </c>
      <c r="E138" s="243" t="s">
        <v>1</v>
      </c>
      <c r="F138" s="244" t="s">
        <v>312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171</v>
      </c>
      <c r="AU138" s="250" t="s">
        <v>87</v>
      </c>
      <c r="AV138" s="13" t="s">
        <v>83</v>
      </c>
      <c r="AW138" s="13" t="s">
        <v>34</v>
      </c>
      <c r="AX138" s="13" t="s">
        <v>79</v>
      </c>
      <c r="AY138" s="250" t="s">
        <v>164</v>
      </c>
    </row>
    <row r="139" s="13" customFormat="1">
      <c r="A139" s="13"/>
      <c r="B139" s="240"/>
      <c r="C139" s="241"/>
      <c r="D139" s="242" t="s">
        <v>171</v>
      </c>
      <c r="E139" s="243" t="s">
        <v>1</v>
      </c>
      <c r="F139" s="244" t="s">
        <v>378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171</v>
      </c>
      <c r="AU139" s="250" t="s">
        <v>87</v>
      </c>
      <c r="AV139" s="13" t="s">
        <v>83</v>
      </c>
      <c r="AW139" s="13" t="s">
        <v>34</v>
      </c>
      <c r="AX139" s="13" t="s">
        <v>79</v>
      </c>
      <c r="AY139" s="250" t="s">
        <v>164</v>
      </c>
    </row>
    <row r="140" s="13" customFormat="1">
      <c r="A140" s="13"/>
      <c r="B140" s="240"/>
      <c r="C140" s="241"/>
      <c r="D140" s="242" t="s">
        <v>171</v>
      </c>
      <c r="E140" s="243" t="s">
        <v>1</v>
      </c>
      <c r="F140" s="244" t="s">
        <v>314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171</v>
      </c>
      <c r="AU140" s="250" t="s">
        <v>87</v>
      </c>
      <c r="AV140" s="13" t="s">
        <v>83</v>
      </c>
      <c r="AW140" s="13" t="s">
        <v>34</v>
      </c>
      <c r="AX140" s="13" t="s">
        <v>79</v>
      </c>
      <c r="AY140" s="250" t="s">
        <v>164</v>
      </c>
    </row>
    <row r="141" s="14" customFormat="1">
      <c r="A141" s="14"/>
      <c r="B141" s="251"/>
      <c r="C141" s="252"/>
      <c r="D141" s="242" t="s">
        <v>171</v>
      </c>
      <c r="E141" s="253" t="s">
        <v>1</v>
      </c>
      <c r="F141" s="254" t="s">
        <v>379</v>
      </c>
      <c r="G141" s="252"/>
      <c r="H141" s="255">
        <v>3349.5799999999999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171</v>
      </c>
      <c r="AU141" s="261" t="s">
        <v>87</v>
      </c>
      <c r="AV141" s="14" t="s">
        <v>87</v>
      </c>
      <c r="AW141" s="14" t="s">
        <v>34</v>
      </c>
      <c r="AX141" s="14" t="s">
        <v>83</v>
      </c>
      <c r="AY141" s="261" t="s">
        <v>164</v>
      </c>
    </row>
    <row r="142" s="2" customFormat="1" ht="26.4" customHeight="1">
      <c r="A142" s="39"/>
      <c r="B142" s="40"/>
      <c r="C142" s="227" t="s">
        <v>111</v>
      </c>
      <c r="D142" s="227" t="s">
        <v>166</v>
      </c>
      <c r="E142" s="228" t="s">
        <v>380</v>
      </c>
      <c r="F142" s="229" t="s">
        <v>201</v>
      </c>
      <c r="G142" s="230" t="s">
        <v>202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44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111</v>
      </c>
      <c r="AT142" s="238" t="s">
        <v>166</v>
      </c>
      <c r="AU142" s="238" t="s">
        <v>87</v>
      </c>
      <c r="AY142" s="18" t="s">
        <v>164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111</v>
      </c>
      <c r="BM142" s="238" t="s">
        <v>381</v>
      </c>
    </row>
    <row r="143" s="13" customFormat="1">
      <c r="A143" s="13"/>
      <c r="B143" s="240"/>
      <c r="C143" s="241"/>
      <c r="D143" s="242" t="s">
        <v>171</v>
      </c>
      <c r="E143" s="243" t="s">
        <v>1</v>
      </c>
      <c r="F143" s="244" t="s">
        <v>204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171</v>
      </c>
      <c r="AU143" s="250" t="s">
        <v>87</v>
      </c>
      <c r="AV143" s="13" t="s">
        <v>83</v>
      </c>
      <c r="AW143" s="13" t="s">
        <v>34</v>
      </c>
      <c r="AX143" s="13" t="s">
        <v>79</v>
      </c>
      <c r="AY143" s="250" t="s">
        <v>164</v>
      </c>
    </row>
    <row r="144" s="13" customFormat="1">
      <c r="A144" s="13"/>
      <c r="B144" s="240"/>
      <c r="C144" s="241"/>
      <c r="D144" s="242" t="s">
        <v>171</v>
      </c>
      <c r="E144" s="243" t="s">
        <v>1</v>
      </c>
      <c r="F144" s="244" t="s">
        <v>205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171</v>
      </c>
      <c r="AU144" s="250" t="s">
        <v>87</v>
      </c>
      <c r="AV144" s="13" t="s">
        <v>83</v>
      </c>
      <c r="AW144" s="13" t="s">
        <v>34</v>
      </c>
      <c r="AX144" s="13" t="s">
        <v>79</v>
      </c>
      <c r="AY144" s="250" t="s">
        <v>164</v>
      </c>
    </row>
    <row r="145" s="14" customFormat="1">
      <c r="A145" s="14"/>
      <c r="B145" s="251"/>
      <c r="C145" s="252"/>
      <c r="D145" s="242" t="s">
        <v>171</v>
      </c>
      <c r="E145" s="253" t="s">
        <v>1</v>
      </c>
      <c r="F145" s="254" t="s">
        <v>83</v>
      </c>
      <c r="G145" s="252"/>
      <c r="H145" s="255">
        <v>1</v>
      </c>
      <c r="I145" s="256"/>
      <c r="J145" s="252"/>
      <c r="K145" s="252"/>
      <c r="L145" s="257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171</v>
      </c>
      <c r="AU145" s="261" t="s">
        <v>87</v>
      </c>
      <c r="AV145" s="14" t="s">
        <v>87</v>
      </c>
      <c r="AW145" s="14" t="s">
        <v>34</v>
      </c>
      <c r="AX145" s="14" t="s">
        <v>83</v>
      </c>
      <c r="AY145" s="261" t="s">
        <v>164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1NxZxbzIvIf9hF1hF9JLUTn0ekvV/MBGFALM7IBwMYF4pNwNIX0N7KdzCjdp3857MCTqXqN1HdGrlJPl3+ND5g==" hashValue="w36gJMCn2A/cnI8m3yjut2jjaUSKQwYhDf+wFQxWbiuu3GFNyBA7vMEEjJkGwnBc/2q8Fr1aQDOON89wkZAZzg==" algorithmName="SHA-512" password="CC35"/>
  <autoFilter ref="C117:K14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1" customFormat="1" ht="12" customHeight="1">
      <c r="B8" s="21"/>
      <c r="D8" s="151" t="s">
        <v>139</v>
      </c>
      <c r="L8" s="21"/>
    </row>
    <row r="9" s="2" customFormat="1" ht="16.5" customHeight="1">
      <c r="A9" s="39"/>
      <c r="B9" s="45"/>
      <c r="C9" s="39"/>
      <c r="D9" s="39"/>
      <c r="E9" s="152" t="s">
        <v>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22. 4. 2021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.5" customHeight="1">
      <c r="A29" s="155"/>
      <c r="B29" s="156"/>
      <c r="C29" s="155"/>
      <c r="D29" s="155"/>
      <c r="E29" s="157" t="s">
        <v>38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ROUND((SUM(BE122:BE171)),  2)</f>
        <v>0</v>
      </c>
      <c r="G35" s="39"/>
      <c r="H35" s="39"/>
      <c r="I35" s="165">
        <v>0.20999999999999999</v>
      </c>
      <c r="J35" s="164">
        <f>ROUND(((SUM(BE122:BE171))*I35),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ROUND((SUM(BF122:BF171)),  2)</f>
        <v>0</v>
      </c>
      <c r="G36" s="39"/>
      <c r="H36" s="39"/>
      <c r="I36" s="165">
        <v>0.14999999999999999</v>
      </c>
      <c r="J36" s="164">
        <f>ROUND(((SUM(BF122:BF171))*I36),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ROUND((SUM(BG122:BG171)),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ROUND((SUM(BH122:BH171)),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ROUND((SUM(BI122:BI171)),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3.1 - SO 3.1  Kácení dřevin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Třebechovice,Týniště,Lípa,Čestice,Častolovice</v>
      </c>
      <c r="G91" s="41"/>
      <c r="H91" s="41"/>
      <c r="I91" s="33" t="s">
        <v>24</v>
      </c>
      <c r="J91" s="80" t="str">
        <f>IF(J14="","",J14)</f>
        <v>22. 4. 2021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3.05" customHeight="1">
      <c r="A93" s="39"/>
      <c r="B93" s="40"/>
      <c r="C93" s="33" t="s">
        <v>26</v>
      </c>
      <c r="D93" s="41"/>
      <c r="E93" s="41"/>
      <c r="F93" s="28" t="str">
        <f>E17</f>
        <v>Povodí Labe, státní podnik, Víta Nejedlého 951 HK3</v>
      </c>
      <c r="G93" s="41"/>
      <c r="H93" s="41"/>
      <c r="I93" s="33" t="s">
        <v>32</v>
      </c>
      <c r="J93" s="37" t="str">
        <f>E23</f>
        <v>Multiaqua s.r.o.,Veverkova 1343, Hradec Králové 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Pavel Romášek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8.5" customHeight="1">
      <c r="A110" s="39"/>
      <c r="B110" s="40"/>
      <c r="C110" s="41"/>
      <c r="D110" s="41"/>
      <c r="E110" s="184" t="str">
        <f>E7</f>
        <v>Alba, Třebechovice - Častolovice, těžení nánosů ř. km 0,000 - 17,200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360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3.1 - SO 3.1  Kácení dřevin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Třebechovice,Týniště,Lípa,Čestice,Častolovice</v>
      </c>
      <c r="G116" s="41"/>
      <c r="H116" s="41"/>
      <c r="I116" s="33" t="s">
        <v>24</v>
      </c>
      <c r="J116" s="80" t="str">
        <f>IF(J14="","",J14)</f>
        <v>22. 4. 2021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3.05" customHeight="1">
      <c r="A118" s="39"/>
      <c r="B118" s="40"/>
      <c r="C118" s="33" t="s">
        <v>26</v>
      </c>
      <c r="D118" s="41"/>
      <c r="E118" s="41"/>
      <c r="F118" s="28" t="str">
        <f>E17</f>
        <v>Povodí Labe, státní podnik, Víta Nejedlého 951 HK3</v>
      </c>
      <c r="G118" s="41"/>
      <c r="H118" s="41"/>
      <c r="I118" s="33" t="s">
        <v>32</v>
      </c>
      <c r="J118" s="37" t="str">
        <f>E23</f>
        <v>Multiaqua s.r.o.,Veverkova 1343, Hradec Králové 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Ing. Pavel Romášek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150</v>
      </c>
      <c r="D121" s="203" t="s">
        <v>64</v>
      </c>
      <c r="E121" s="203" t="s">
        <v>60</v>
      </c>
      <c r="F121" s="203" t="s">
        <v>61</v>
      </c>
      <c r="G121" s="203" t="s">
        <v>151</v>
      </c>
      <c r="H121" s="203" t="s">
        <v>152</v>
      </c>
      <c r="I121" s="203" t="s">
        <v>153</v>
      </c>
      <c r="J121" s="203" t="s">
        <v>143</v>
      </c>
      <c r="K121" s="204" t="s">
        <v>154</v>
      </c>
      <c r="L121" s="205"/>
      <c r="M121" s="101" t="s">
        <v>1</v>
      </c>
      <c r="N121" s="102" t="s">
        <v>43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145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78</v>
      </c>
      <c r="E123" s="214" t="s">
        <v>162</v>
      </c>
      <c r="F123" s="214" t="s">
        <v>163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78</v>
      </c>
      <c r="AU123" s="223" t="s">
        <v>79</v>
      </c>
      <c r="AY123" s="222" t="s">
        <v>164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78</v>
      </c>
      <c r="E124" s="225" t="s">
        <v>83</v>
      </c>
      <c r="F124" s="225" t="s">
        <v>165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SUM(P125:P171)</f>
        <v>0</v>
      </c>
      <c r="Q124" s="219"/>
      <c r="R124" s="220">
        <f>SUM(R125:R171)</f>
        <v>0</v>
      </c>
      <c r="S124" s="219"/>
      <c r="T124" s="221">
        <f>SUM(T125:T171)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83</v>
      </c>
      <c r="AY124" s="222" t="s">
        <v>164</v>
      </c>
      <c r="BK124" s="224">
        <f>SUM(BK125:BK171)</f>
        <v>0</v>
      </c>
    </row>
    <row r="125" s="2" customFormat="1" ht="26.4" customHeight="1">
      <c r="A125" s="39"/>
      <c r="B125" s="40"/>
      <c r="C125" s="227" t="s">
        <v>83</v>
      </c>
      <c r="D125" s="227" t="s">
        <v>166</v>
      </c>
      <c r="E125" s="228" t="s">
        <v>214</v>
      </c>
      <c r="F125" s="229" t="s">
        <v>215</v>
      </c>
      <c r="G125" s="230" t="s">
        <v>196</v>
      </c>
      <c r="H125" s="231">
        <v>300</v>
      </c>
      <c r="I125" s="232"/>
      <c r="J125" s="233">
        <f>ROUND(I125*H125,2)</f>
        <v>0</v>
      </c>
      <c r="K125" s="229" t="s">
        <v>216</v>
      </c>
      <c r="L125" s="45"/>
      <c r="M125" s="234" t="s">
        <v>1</v>
      </c>
      <c r="N125" s="235" t="s">
        <v>44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111</v>
      </c>
      <c r="AT125" s="238" t="s">
        <v>166</v>
      </c>
      <c r="AU125" s="238" t="s">
        <v>87</v>
      </c>
      <c r="AY125" s="18" t="s">
        <v>164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111</v>
      </c>
      <c r="BM125" s="238" t="s">
        <v>383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218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4" customFormat="1">
      <c r="A127" s="14"/>
      <c r="B127" s="251"/>
      <c r="C127" s="252"/>
      <c r="D127" s="242" t="s">
        <v>171</v>
      </c>
      <c r="E127" s="253" t="s">
        <v>1</v>
      </c>
      <c r="F127" s="254" t="s">
        <v>384</v>
      </c>
      <c r="G127" s="252"/>
      <c r="H127" s="255">
        <v>300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171</v>
      </c>
      <c r="AU127" s="261" t="s">
        <v>87</v>
      </c>
      <c r="AV127" s="14" t="s">
        <v>87</v>
      </c>
      <c r="AW127" s="14" t="s">
        <v>34</v>
      </c>
      <c r="AX127" s="14" t="s">
        <v>83</v>
      </c>
      <c r="AY127" s="261" t="s">
        <v>164</v>
      </c>
    </row>
    <row r="128" s="2" customFormat="1" ht="26.4" customHeight="1">
      <c r="A128" s="39"/>
      <c r="B128" s="40"/>
      <c r="C128" s="227" t="s">
        <v>87</v>
      </c>
      <c r="D128" s="227" t="s">
        <v>166</v>
      </c>
      <c r="E128" s="228" t="s">
        <v>220</v>
      </c>
      <c r="F128" s="229" t="s">
        <v>221</v>
      </c>
      <c r="G128" s="230" t="s">
        <v>169</v>
      </c>
      <c r="H128" s="231">
        <v>5.2599999999999998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44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111</v>
      </c>
      <c r="AT128" s="238" t="s">
        <v>166</v>
      </c>
      <c r="AU128" s="238" t="s">
        <v>87</v>
      </c>
      <c r="AY128" s="18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111</v>
      </c>
      <c r="BM128" s="238" t="s">
        <v>385</v>
      </c>
    </row>
    <row r="129" s="14" customFormat="1">
      <c r="A129" s="14"/>
      <c r="B129" s="251"/>
      <c r="C129" s="252"/>
      <c r="D129" s="242" t="s">
        <v>171</v>
      </c>
      <c r="E129" s="253" t="s">
        <v>1</v>
      </c>
      <c r="F129" s="254" t="s">
        <v>386</v>
      </c>
      <c r="G129" s="252"/>
      <c r="H129" s="255">
        <v>2.3999999999999999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171</v>
      </c>
      <c r="AU129" s="261" t="s">
        <v>87</v>
      </c>
      <c r="AV129" s="14" t="s">
        <v>87</v>
      </c>
      <c r="AW129" s="14" t="s">
        <v>34</v>
      </c>
      <c r="AX129" s="14" t="s">
        <v>79</v>
      </c>
      <c r="AY129" s="261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387</v>
      </c>
      <c r="G130" s="252"/>
      <c r="H130" s="255">
        <v>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79</v>
      </c>
      <c r="AY130" s="261" t="s">
        <v>164</v>
      </c>
    </row>
    <row r="131" s="14" customFormat="1">
      <c r="A131" s="14"/>
      <c r="B131" s="251"/>
      <c r="C131" s="252"/>
      <c r="D131" s="242" t="s">
        <v>171</v>
      </c>
      <c r="E131" s="253" t="s">
        <v>1</v>
      </c>
      <c r="F131" s="254" t="s">
        <v>388</v>
      </c>
      <c r="G131" s="252"/>
      <c r="H131" s="255">
        <v>1.8600000000000001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171</v>
      </c>
      <c r="AU131" s="261" t="s">
        <v>87</v>
      </c>
      <c r="AV131" s="14" t="s">
        <v>87</v>
      </c>
      <c r="AW131" s="14" t="s">
        <v>34</v>
      </c>
      <c r="AX131" s="14" t="s">
        <v>79</v>
      </c>
      <c r="AY131" s="261" t="s">
        <v>164</v>
      </c>
    </row>
    <row r="132" s="15" customFormat="1">
      <c r="A132" s="15"/>
      <c r="B132" s="265"/>
      <c r="C132" s="266"/>
      <c r="D132" s="242" t="s">
        <v>171</v>
      </c>
      <c r="E132" s="267" t="s">
        <v>1</v>
      </c>
      <c r="F132" s="268" t="s">
        <v>226</v>
      </c>
      <c r="G132" s="266"/>
      <c r="H132" s="269">
        <v>5.2599999999999998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5" t="s">
        <v>171</v>
      </c>
      <c r="AU132" s="275" t="s">
        <v>87</v>
      </c>
      <c r="AV132" s="15" t="s">
        <v>111</v>
      </c>
      <c r="AW132" s="15" t="s">
        <v>34</v>
      </c>
      <c r="AX132" s="15" t="s">
        <v>83</v>
      </c>
      <c r="AY132" s="275" t="s">
        <v>164</v>
      </c>
    </row>
    <row r="133" s="2" customFormat="1" ht="26.4" customHeight="1">
      <c r="A133" s="39"/>
      <c r="B133" s="40"/>
      <c r="C133" s="227" t="s">
        <v>105</v>
      </c>
      <c r="D133" s="227" t="s">
        <v>166</v>
      </c>
      <c r="E133" s="228" t="s">
        <v>227</v>
      </c>
      <c r="F133" s="229" t="s">
        <v>228</v>
      </c>
      <c r="G133" s="230" t="s">
        <v>229</v>
      </c>
      <c r="H133" s="231">
        <v>49</v>
      </c>
      <c r="I133" s="232"/>
      <c r="J133" s="233">
        <f>ROUND(I133*H133,2)</f>
        <v>0</v>
      </c>
      <c r="K133" s="229" t="s">
        <v>216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389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218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4" customFormat="1">
      <c r="A135" s="14"/>
      <c r="B135" s="251"/>
      <c r="C135" s="252"/>
      <c r="D135" s="242" t="s">
        <v>171</v>
      </c>
      <c r="E135" s="253" t="s">
        <v>1</v>
      </c>
      <c r="F135" s="254" t="s">
        <v>390</v>
      </c>
      <c r="G135" s="252"/>
      <c r="H135" s="255">
        <v>27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171</v>
      </c>
      <c r="AU135" s="261" t="s">
        <v>87</v>
      </c>
      <c r="AV135" s="14" t="s">
        <v>87</v>
      </c>
      <c r="AW135" s="14" t="s">
        <v>34</v>
      </c>
      <c r="AX135" s="14" t="s">
        <v>79</v>
      </c>
      <c r="AY135" s="261" t="s">
        <v>164</v>
      </c>
    </row>
    <row r="136" s="14" customFormat="1">
      <c r="A136" s="14"/>
      <c r="B136" s="251"/>
      <c r="C136" s="252"/>
      <c r="D136" s="242" t="s">
        <v>171</v>
      </c>
      <c r="E136" s="253" t="s">
        <v>1</v>
      </c>
      <c r="F136" s="254" t="s">
        <v>391</v>
      </c>
      <c r="G136" s="252"/>
      <c r="H136" s="255">
        <v>2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87</v>
      </c>
      <c r="AV136" s="14" t="s">
        <v>87</v>
      </c>
      <c r="AW136" s="14" t="s">
        <v>34</v>
      </c>
      <c r="AX136" s="14" t="s">
        <v>79</v>
      </c>
      <c r="AY136" s="261" t="s">
        <v>164</v>
      </c>
    </row>
    <row r="137" s="14" customFormat="1">
      <c r="A137" s="14"/>
      <c r="B137" s="251"/>
      <c r="C137" s="252"/>
      <c r="D137" s="242" t="s">
        <v>171</v>
      </c>
      <c r="E137" s="253" t="s">
        <v>1</v>
      </c>
      <c r="F137" s="254" t="s">
        <v>392</v>
      </c>
      <c r="G137" s="252"/>
      <c r="H137" s="255">
        <v>6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171</v>
      </c>
      <c r="AU137" s="261" t="s">
        <v>87</v>
      </c>
      <c r="AV137" s="14" t="s">
        <v>87</v>
      </c>
      <c r="AW137" s="14" t="s">
        <v>34</v>
      </c>
      <c r="AX137" s="14" t="s">
        <v>79</v>
      </c>
      <c r="AY137" s="261" t="s">
        <v>164</v>
      </c>
    </row>
    <row r="138" s="14" customFormat="1">
      <c r="A138" s="14"/>
      <c r="B138" s="251"/>
      <c r="C138" s="252"/>
      <c r="D138" s="242" t="s">
        <v>171</v>
      </c>
      <c r="E138" s="253" t="s">
        <v>1</v>
      </c>
      <c r="F138" s="254" t="s">
        <v>393</v>
      </c>
      <c r="G138" s="252"/>
      <c r="H138" s="255">
        <v>8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171</v>
      </c>
      <c r="AU138" s="261" t="s">
        <v>87</v>
      </c>
      <c r="AV138" s="14" t="s">
        <v>87</v>
      </c>
      <c r="AW138" s="14" t="s">
        <v>34</v>
      </c>
      <c r="AX138" s="14" t="s">
        <v>79</v>
      </c>
      <c r="AY138" s="261" t="s">
        <v>164</v>
      </c>
    </row>
    <row r="139" s="14" customFormat="1">
      <c r="A139" s="14"/>
      <c r="B139" s="251"/>
      <c r="C139" s="252"/>
      <c r="D139" s="242" t="s">
        <v>171</v>
      </c>
      <c r="E139" s="253" t="s">
        <v>1</v>
      </c>
      <c r="F139" s="254" t="s">
        <v>394</v>
      </c>
      <c r="G139" s="252"/>
      <c r="H139" s="255">
        <v>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171</v>
      </c>
      <c r="AU139" s="261" t="s">
        <v>87</v>
      </c>
      <c r="AV139" s="14" t="s">
        <v>87</v>
      </c>
      <c r="AW139" s="14" t="s">
        <v>34</v>
      </c>
      <c r="AX139" s="14" t="s">
        <v>79</v>
      </c>
      <c r="AY139" s="261" t="s">
        <v>164</v>
      </c>
    </row>
    <row r="140" s="14" customFormat="1">
      <c r="A140" s="14"/>
      <c r="B140" s="251"/>
      <c r="C140" s="252"/>
      <c r="D140" s="242" t="s">
        <v>171</v>
      </c>
      <c r="E140" s="253" t="s">
        <v>1</v>
      </c>
      <c r="F140" s="254" t="s">
        <v>395</v>
      </c>
      <c r="G140" s="252"/>
      <c r="H140" s="255">
        <v>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171</v>
      </c>
      <c r="AU140" s="261" t="s">
        <v>87</v>
      </c>
      <c r="AV140" s="14" t="s">
        <v>87</v>
      </c>
      <c r="AW140" s="14" t="s">
        <v>34</v>
      </c>
      <c r="AX140" s="14" t="s">
        <v>79</v>
      </c>
      <c r="AY140" s="261" t="s">
        <v>164</v>
      </c>
    </row>
    <row r="141" s="15" customFormat="1">
      <c r="A141" s="15"/>
      <c r="B141" s="265"/>
      <c r="C141" s="266"/>
      <c r="D141" s="242" t="s">
        <v>171</v>
      </c>
      <c r="E141" s="267" t="s">
        <v>1</v>
      </c>
      <c r="F141" s="268" t="s">
        <v>226</v>
      </c>
      <c r="G141" s="266"/>
      <c r="H141" s="269">
        <v>49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171</v>
      </c>
      <c r="AU141" s="275" t="s">
        <v>87</v>
      </c>
      <c r="AV141" s="15" t="s">
        <v>111</v>
      </c>
      <c r="AW141" s="15" t="s">
        <v>34</v>
      </c>
      <c r="AX141" s="15" t="s">
        <v>83</v>
      </c>
      <c r="AY141" s="275" t="s">
        <v>164</v>
      </c>
    </row>
    <row r="142" s="2" customFormat="1" ht="26.4" customHeight="1">
      <c r="A142" s="39"/>
      <c r="B142" s="40"/>
      <c r="C142" s="227" t="s">
        <v>111</v>
      </c>
      <c r="D142" s="227" t="s">
        <v>166</v>
      </c>
      <c r="E142" s="228" t="s">
        <v>234</v>
      </c>
      <c r="F142" s="229" t="s">
        <v>235</v>
      </c>
      <c r="G142" s="230" t="s">
        <v>229</v>
      </c>
      <c r="H142" s="231">
        <v>61</v>
      </c>
      <c r="I142" s="232"/>
      <c r="J142" s="233">
        <f>ROUND(I142*H142,2)</f>
        <v>0</v>
      </c>
      <c r="K142" s="229" t="s">
        <v>216</v>
      </c>
      <c r="L142" s="45"/>
      <c r="M142" s="234" t="s">
        <v>1</v>
      </c>
      <c r="N142" s="235" t="s">
        <v>44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111</v>
      </c>
      <c r="AT142" s="238" t="s">
        <v>166</v>
      </c>
      <c r="AU142" s="238" t="s">
        <v>87</v>
      </c>
      <c r="AY142" s="18" t="s">
        <v>164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111</v>
      </c>
      <c r="BM142" s="238" t="s">
        <v>396</v>
      </c>
    </row>
    <row r="143" s="13" customFormat="1">
      <c r="A143" s="13"/>
      <c r="B143" s="240"/>
      <c r="C143" s="241"/>
      <c r="D143" s="242" t="s">
        <v>171</v>
      </c>
      <c r="E143" s="243" t="s">
        <v>1</v>
      </c>
      <c r="F143" s="244" t="s">
        <v>218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171</v>
      </c>
      <c r="AU143" s="250" t="s">
        <v>87</v>
      </c>
      <c r="AV143" s="13" t="s">
        <v>83</v>
      </c>
      <c r="AW143" s="13" t="s">
        <v>34</v>
      </c>
      <c r="AX143" s="13" t="s">
        <v>79</v>
      </c>
      <c r="AY143" s="250" t="s">
        <v>164</v>
      </c>
    </row>
    <row r="144" s="14" customFormat="1">
      <c r="A144" s="14"/>
      <c r="B144" s="251"/>
      <c r="C144" s="252"/>
      <c r="D144" s="242" t="s">
        <v>171</v>
      </c>
      <c r="E144" s="253" t="s">
        <v>1</v>
      </c>
      <c r="F144" s="254" t="s">
        <v>333</v>
      </c>
      <c r="G144" s="252"/>
      <c r="H144" s="255">
        <v>5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171</v>
      </c>
      <c r="AU144" s="261" t="s">
        <v>87</v>
      </c>
      <c r="AV144" s="14" t="s">
        <v>87</v>
      </c>
      <c r="AW144" s="14" t="s">
        <v>34</v>
      </c>
      <c r="AX144" s="14" t="s">
        <v>79</v>
      </c>
      <c r="AY144" s="261" t="s">
        <v>164</v>
      </c>
    </row>
    <row r="145" s="14" customFormat="1">
      <c r="A145" s="14"/>
      <c r="B145" s="251"/>
      <c r="C145" s="252"/>
      <c r="D145" s="242" t="s">
        <v>171</v>
      </c>
      <c r="E145" s="253" t="s">
        <v>1</v>
      </c>
      <c r="F145" s="254" t="s">
        <v>397</v>
      </c>
      <c r="G145" s="252"/>
      <c r="H145" s="255">
        <v>2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171</v>
      </c>
      <c r="AU145" s="261" t="s">
        <v>87</v>
      </c>
      <c r="AV145" s="14" t="s">
        <v>87</v>
      </c>
      <c r="AW145" s="14" t="s">
        <v>34</v>
      </c>
      <c r="AX145" s="14" t="s">
        <v>79</v>
      </c>
      <c r="AY145" s="261" t="s">
        <v>164</v>
      </c>
    </row>
    <row r="146" s="14" customFormat="1">
      <c r="A146" s="14"/>
      <c r="B146" s="251"/>
      <c r="C146" s="252"/>
      <c r="D146" s="242" t="s">
        <v>171</v>
      </c>
      <c r="E146" s="253" t="s">
        <v>1</v>
      </c>
      <c r="F146" s="254" t="s">
        <v>397</v>
      </c>
      <c r="G146" s="252"/>
      <c r="H146" s="255">
        <v>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171</v>
      </c>
      <c r="AU146" s="261" t="s">
        <v>87</v>
      </c>
      <c r="AV146" s="14" t="s">
        <v>87</v>
      </c>
      <c r="AW146" s="14" t="s">
        <v>34</v>
      </c>
      <c r="AX146" s="14" t="s">
        <v>79</v>
      </c>
      <c r="AY146" s="261" t="s">
        <v>164</v>
      </c>
    </row>
    <row r="147" s="14" customFormat="1">
      <c r="A147" s="14"/>
      <c r="B147" s="251"/>
      <c r="C147" s="252"/>
      <c r="D147" s="242" t="s">
        <v>171</v>
      </c>
      <c r="E147" s="253" t="s">
        <v>1</v>
      </c>
      <c r="F147" s="254" t="s">
        <v>335</v>
      </c>
      <c r="G147" s="252"/>
      <c r="H147" s="255">
        <v>1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171</v>
      </c>
      <c r="AU147" s="261" t="s">
        <v>87</v>
      </c>
      <c r="AV147" s="14" t="s">
        <v>87</v>
      </c>
      <c r="AW147" s="14" t="s">
        <v>34</v>
      </c>
      <c r="AX147" s="14" t="s">
        <v>79</v>
      </c>
      <c r="AY147" s="261" t="s">
        <v>164</v>
      </c>
    </row>
    <row r="148" s="14" customFormat="1">
      <c r="A148" s="14"/>
      <c r="B148" s="251"/>
      <c r="C148" s="252"/>
      <c r="D148" s="242" t="s">
        <v>171</v>
      </c>
      <c r="E148" s="253" t="s">
        <v>1</v>
      </c>
      <c r="F148" s="254" t="s">
        <v>398</v>
      </c>
      <c r="G148" s="252"/>
      <c r="H148" s="255">
        <v>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171</v>
      </c>
      <c r="AU148" s="261" t="s">
        <v>87</v>
      </c>
      <c r="AV148" s="14" t="s">
        <v>87</v>
      </c>
      <c r="AW148" s="14" t="s">
        <v>34</v>
      </c>
      <c r="AX148" s="14" t="s">
        <v>79</v>
      </c>
      <c r="AY148" s="261" t="s">
        <v>164</v>
      </c>
    </row>
    <row r="149" s="16" customFormat="1">
      <c r="A149" s="16"/>
      <c r="B149" s="295"/>
      <c r="C149" s="296"/>
      <c r="D149" s="242" t="s">
        <v>171</v>
      </c>
      <c r="E149" s="297" t="s">
        <v>1</v>
      </c>
      <c r="F149" s="298" t="s">
        <v>339</v>
      </c>
      <c r="G149" s="296"/>
      <c r="H149" s="299">
        <v>12</v>
      </c>
      <c r="I149" s="300"/>
      <c r="J149" s="296"/>
      <c r="K149" s="296"/>
      <c r="L149" s="301"/>
      <c r="M149" s="302"/>
      <c r="N149" s="303"/>
      <c r="O149" s="303"/>
      <c r="P149" s="303"/>
      <c r="Q149" s="303"/>
      <c r="R149" s="303"/>
      <c r="S149" s="303"/>
      <c r="T149" s="30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305" t="s">
        <v>171</v>
      </c>
      <c r="AU149" s="305" t="s">
        <v>87</v>
      </c>
      <c r="AV149" s="16" t="s">
        <v>105</v>
      </c>
      <c r="AW149" s="16" t="s">
        <v>34</v>
      </c>
      <c r="AX149" s="16" t="s">
        <v>79</v>
      </c>
      <c r="AY149" s="305" t="s">
        <v>164</v>
      </c>
    </row>
    <row r="150" s="14" customFormat="1">
      <c r="A150" s="14"/>
      <c r="B150" s="251"/>
      <c r="C150" s="252"/>
      <c r="D150" s="242" t="s">
        <v>171</v>
      </c>
      <c r="E150" s="253" t="s">
        <v>1</v>
      </c>
      <c r="F150" s="254" t="s">
        <v>399</v>
      </c>
      <c r="G150" s="252"/>
      <c r="H150" s="255">
        <v>49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171</v>
      </c>
      <c r="AU150" s="261" t="s">
        <v>87</v>
      </c>
      <c r="AV150" s="14" t="s">
        <v>87</v>
      </c>
      <c r="AW150" s="14" t="s">
        <v>34</v>
      </c>
      <c r="AX150" s="14" t="s">
        <v>79</v>
      </c>
      <c r="AY150" s="261" t="s">
        <v>164</v>
      </c>
    </row>
    <row r="151" s="15" customFormat="1">
      <c r="A151" s="15"/>
      <c r="B151" s="265"/>
      <c r="C151" s="266"/>
      <c r="D151" s="242" t="s">
        <v>171</v>
      </c>
      <c r="E151" s="267" t="s">
        <v>1</v>
      </c>
      <c r="F151" s="268" t="s">
        <v>226</v>
      </c>
      <c r="G151" s="266"/>
      <c r="H151" s="269">
        <v>61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171</v>
      </c>
      <c r="AU151" s="275" t="s">
        <v>87</v>
      </c>
      <c r="AV151" s="15" t="s">
        <v>111</v>
      </c>
      <c r="AW151" s="15" t="s">
        <v>34</v>
      </c>
      <c r="AX151" s="15" t="s">
        <v>83</v>
      </c>
      <c r="AY151" s="275" t="s">
        <v>164</v>
      </c>
    </row>
    <row r="152" s="2" customFormat="1" ht="26.4" customHeight="1">
      <c r="A152" s="39"/>
      <c r="B152" s="40"/>
      <c r="C152" s="227" t="s">
        <v>117</v>
      </c>
      <c r="D152" s="227" t="s">
        <v>166</v>
      </c>
      <c r="E152" s="228" t="s">
        <v>400</v>
      </c>
      <c r="F152" s="229" t="s">
        <v>401</v>
      </c>
      <c r="G152" s="230" t="s">
        <v>229</v>
      </c>
      <c r="H152" s="231">
        <v>1</v>
      </c>
      <c r="I152" s="232"/>
      <c r="J152" s="233">
        <f>ROUND(I152*H152,2)</f>
        <v>0</v>
      </c>
      <c r="K152" s="229" t="s">
        <v>216</v>
      </c>
      <c r="L152" s="45"/>
      <c r="M152" s="234" t="s">
        <v>1</v>
      </c>
      <c r="N152" s="235" t="s">
        <v>44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111</v>
      </c>
      <c r="AT152" s="238" t="s">
        <v>166</v>
      </c>
      <c r="AU152" s="238" t="s">
        <v>87</v>
      </c>
      <c r="AY152" s="18" t="s">
        <v>164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111</v>
      </c>
      <c r="BM152" s="238" t="s">
        <v>402</v>
      </c>
    </row>
    <row r="153" s="14" customFormat="1">
      <c r="A153" s="14"/>
      <c r="B153" s="251"/>
      <c r="C153" s="252"/>
      <c r="D153" s="242" t="s">
        <v>171</v>
      </c>
      <c r="E153" s="253" t="s">
        <v>1</v>
      </c>
      <c r="F153" s="254" t="s">
        <v>403</v>
      </c>
      <c r="G153" s="252"/>
      <c r="H153" s="255">
        <v>1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171</v>
      </c>
      <c r="AU153" s="261" t="s">
        <v>87</v>
      </c>
      <c r="AV153" s="14" t="s">
        <v>87</v>
      </c>
      <c r="AW153" s="14" t="s">
        <v>34</v>
      </c>
      <c r="AX153" s="14" t="s">
        <v>83</v>
      </c>
      <c r="AY153" s="261" t="s">
        <v>164</v>
      </c>
    </row>
    <row r="154" s="2" customFormat="1" ht="26.4" customHeight="1">
      <c r="A154" s="39"/>
      <c r="B154" s="40"/>
      <c r="C154" s="227" t="s">
        <v>123</v>
      </c>
      <c r="D154" s="227" t="s">
        <v>166</v>
      </c>
      <c r="E154" s="228" t="s">
        <v>404</v>
      </c>
      <c r="F154" s="229" t="s">
        <v>405</v>
      </c>
      <c r="G154" s="230" t="s">
        <v>229</v>
      </c>
      <c r="H154" s="231">
        <v>1</v>
      </c>
      <c r="I154" s="232"/>
      <c r="J154" s="233">
        <f>ROUND(I154*H154,2)</f>
        <v>0</v>
      </c>
      <c r="K154" s="229" t="s">
        <v>216</v>
      </c>
      <c r="L154" s="45"/>
      <c r="M154" s="234" t="s">
        <v>1</v>
      </c>
      <c r="N154" s="235" t="s">
        <v>44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111</v>
      </c>
      <c r="AT154" s="238" t="s">
        <v>166</v>
      </c>
      <c r="AU154" s="238" t="s">
        <v>87</v>
      </c>
      <c r="AY154" s="18" t="s">
        <v>164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111</v>
      </c>
      <c r="BM154" s="238" t="s">
        <v>406</v>
      </c>
    </row>
    <row r="155" s="13" customFormat="1">
      <c r="A155" s="13"/>
      <c r="B155" s="240"/>
      <c r="C155" s="241"/>
      <c r="D155" s="242" t="s">
        <v>171</v>
      </c>
      <c r="E155" s="243" t="s">
        <v>1</v>
      </c>
      <c r="F155" s="244" t="s">
        <v>218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171</v>
      </c>
      <c r="AU155" s="250" t="s">
        <v>87</v>
      </c>
      <c r="AV155" s="13" t="s">
        <v>83</v>
      </c>
      <c r="AW155" s="13" t="s">
        <v>34</v>
      </c>
      <c r="AX155" s="13" t="s">
        <v>79</v>
      </c>
      <c r="AY155" s="250" t="s">
        <v>164</v>
      </c>
    </row>
    <row r="156" s="14" customFormat="1">
      <c r="A156" s="14"/>
      <c r="B156" s="251"/>
      <c r="C156" s="252"/>
      <c r="D156" s="242" t="s">
        <v>171</v>
      </c>
      <c r="E156" s="253" t="s">
        <v>1</v>
      </c>
      <c r="F156" s="254" t="s">
        <v>335</v>
      </c>
      <c r="G156" s="252"/>
      <c r="H156" s="255">
        <v>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171</v>
      </c>
      <c r="AU156" s="261" t="s">
        <v>87</v>
      </c>
      <c r="AV156" s="14" t="s">
        <v>87</v>
      </c>
      <c r="AW156" s="14" t="s">
        <v>34</v>
      </c>
      <c r="AX156" s="14" t="s">
        <v>83</v>
      </c>
      <c r="AY156" s="261" t="s">
        <v>164</v>
      </c>
    </row>
    <row r="157" s="2" customFormat="1" ht="14.4" customHeight="1">
      <c r="A157" s="39"/>
      <c r="B157" s="40"/>
      <c r="C157" s="227" t="s">
        <v>129</v>
      </c>
      <c r="D157" s="227" t="s">
        <v>166</v>
      </c>
      <c r="E157" s="228" t="s">
        <v>239</v>
      </c>
      <c r="F157" s="229" t="s">
        <v>240</v>
      </c>
      <c r="G157" s="230" t="s">
        <v>229</v>
      </c>
      <c r="H157" s="231">
        <v>50</v>
      </c>
      <c r="I157" s="232"/>
      <c r="J157" s="233">
        <f>ROUND(I157*H157,2)</f>
        <v>0</v>
      </c>
      <c r="K157" s="229" t="s">
        <v>216</v>
      </c>
      <c r="L157" s="45"/>
      <c r="M157" s="234" t="s">
        <v>1</v>
      </c>
      <c r="N157" s="235" t="s">
        <v>44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111</v>
      </c>
      <c r="AT157" s="238" t="s">
        <v>166</v>
      </c>
      <c r="AU157" s="238" t="s">
        <v>87</v>
      </c>
      <c r="AY157" s="18" t="s">
        <v>164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111</v>
      </c>
      <c r="BM157" s="238" t="s">
        <v>407</v>
      </c>
    </row>
    <row r="158" s="14" customFormat="1">
      <c r="A158" s="14"/>
      <c r="B158" s="251"/>
      <c r="C158" s="252"/>
      <c r="D158" s="242" t="s">
        <v>171</v>
      </c>
      <c r="E158" s="253" t="s">
        <v>1</v>
      </c>
      <c r="F158" s="254" t="s">
        <v>408</v>
      </c>
      <c r="G158" s="252"/>
      <c r="H158" s="255">
        <v>49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171</v>
      </c>
      <c r="AU158" s="261" t="s">
        <v>87</v>
      </c>
      <c r="AV158" s="14" t="s">
        <v>87</v>
      </c>
      <c r="AW158" s="14" t="s">
        <v>34</v>
      </c>
      <c r="AX158" s="14" t="s">
        <v>79</v>
      </c>
      <c r="AY158" s="261" t="s">
        <v>164</v>
      </c>
    </row>
    <row r="159" s="14" customFormat="1">
      <c r="A159" s="14"/>
      <c r="B159" s="251"/>
      <c r="C159" s="252"/>
      <c r="D159" s="242" t="s">
        <v>171</v>
      </c>
      <c r="E159" s="253" t="s">
        <v>1</v>
      </c>
      <c r="F159" s="254" t="s">
        <v>409</v>
      </c>
      <c r="G159" s="252"/>
      <c r="H159" s="255">
        <v>1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171</v>
      </c>
      <c r="AU159" s="261" t="s">
        <v>87</v>
      </c>
      <c r="AV159" s="14" t="s">
        <v>87</v>
      </c>
      <c r="AW159" s="14" t="s">
        <v>34</v>
      </c>
      <c r="AX159" s="14" t="s">
        <v>79</v>
      </c>
      <c r="AY159" s="261" t="s">
        <v>164</v>
      </c>
    </row>
    <row r="160" s="15" customFormat="1">
      <c r="A160" s="15"/>
      <c r="B160" s="265"/>
      <c r="C160" s="266"/>
      <c r="D160" s="242" t="s">
        <v>171</v>
      </c>
      <c r="E160" s="267" t="s">
        <v>1</v>
      </c>
      <c r="F160" s="268" t="s">
        <v>226</v>
      </c>
      <c r="G160" s="266"/>
      <c r="H160" s="269">
        <v>50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171</v>
      </c>
      <c r="AU160" s="275" t="s">
        <v>87</v>
      </c>
      <c r="AV160" s="15" t="s">
        <v>111</v>
      </c>
      <c r="AW160" s="15" t="s">
        <v>34</v>
      </c>
      <c r="AX160" s="15" t="s">
        <v>83</v>
      </c>
      <c r="AY160" s="275" t="s">
        <v>164</v>
      </c>
    </row>
    <row r="161" s="2" customFormat="1" ht="14.4" customHeight="1">
      <c r="A161" s="39"/>
      <c r="B161" s="40"/>
      <c r="C161" s="227" t="s">
        <v>135</v>
      </c>
      <c r="D161" s="227" t="s">
        <v>166</v>
      </c>
      <c r="E161" s="228" t="s">
        <v>243</v>
      </c>
      <c r="F161" s="229" t="s">
        <v>244</v>
      </c>
      <c r="G161" s="230" t="s">
        <v>229</v>
      </c>
      <c r="H161" s="231">
        <v>12</v>
      </c>
      <c r="I161" s="232"/>
      <c r="J161" s="233">
        <f>ROUND(I161*H161,2)</f>
        <v>0</v>
      </c>
      <c r="K161" s="229" t="s">
        <v>216</v>
      </c>
      <c r="L161" s="45"/>
      <c r="M161" s="234" t="s">
        <v>1</v>
      </c>
      <c r="N161" s="235" t="s">
        <v>44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111</v>
      </c>
      <c r="AT161" s="238" t="s">
        <v>166</v>
      </c>
      <c r="AU161" s="238" t="s">
        <v>87</v>
      </c>
      <c r="AY161" s="18" t="s">
        <v>164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111</v>
      </c>
      <c r="BM161" s="238" t="s">
        <v>410</v>
      </c>
    </row>
    <row r="162" s="14" customFormat="1">
      <c r="A162" s="14"/>
      <c r="B162" s="251"/>
      <c r="C162" s="252"/>
      <c r="D162" s="242" t="s">
        <v>171</v>
      </c>
      <c r="E162" s="253" t="s">
        <v>1</v>
      </c>
      <c r="F162" s="254" t="s">
        <v>411</v>
      </c>
      <c r="G162" s="252"/>
      <c r="H162" s="255">
        <v>12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171</v>
      </c>
      <c r="AU162" s="261" t="s">
        <v>87</v>
      </c>
      <c r="AV162" s="14" t="s">
        <v>87</v>
      </c>
      <c r="AW162" s="14" t="s">
        <v>34</v>
      </c>
      <c r="AX162" s="14" t="s">
        <v>83</v>
      </c>
      <c r="AY162" s="261" t="s">
        <v>164</v>
      </c>
    </row>
    <row r="163" s="2" customFormat="1" ht="14.4" customHeight="1">
      <c r="A163" s="39"/>
      <c r="B163" s="40"/>
      <c r="C163" s="227" t="s">
        <v>288</v>
      </c>
      <c r="D163" s="227" t="s">
        <v>166</v>
      </c>
      <c r="E163" s="228" t="s">
        <v>412</v>
      </c>
      <c r="F163" s="229" t="s">
        <v>413</v>
      </c>
      <c r="G163" s="230" t="s">
        <v>229</v>
      </c>
      <c r="H163" s="231">
        <v>1</v>
      </c>
      <c r="I163" s="232"/>
      <c r="J163" s="233">
        <f>ROUND(I163*H163,2)</f>
        <v>0</v>
      </c>
      <c r="K163" s="229" t="s">
        <v>216</v>
      </c>
      <c r="L163" s="45"/>
      <c r="M163" s="234" t="s">
        <v>1</v>
      </c>
      <c r="N163" s="235" t="s">
        <v>44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111</v>
      </c>
      <c r="AT163" s="238" t="s">
        <v>166</v>
      </c>
      <c r="AU163" s="238" t="s">
        <v>87</v>
      </c>
      <c r="AY163" s="18" t="s">
        <v>164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111</v>
      </c>
      <c r="BM163" s="238" t="s">
        <v>414</v>
      </c>
    </row>
    <row r="164" s="14" customFormat="1">
      <c r="A164" s="14"/>
      <c r="B164" s="251"/>
      <c r="C164" s="252"/>
      <c r="D164" s="242" t="s">
        <v>171</v>
      </c>
      <c r="E164" s="253" t="s">
        <v>1</v>
      </c>
      <c r="F164" s="254" t="s">
        <v>83</v>
      </c>
      <c r="G164" s="252"/>
      <c r="H164" s="255">
        <v>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171</v>
      </c>
      <c r="AU164" s="261" t="s">
        <v>87</v>
      </c>
      <c r="AV164" s="14" t="s">
        <v>87</v>
      </c>
      <c r="AW164" s="14" t="s">
        <v>34</v>
      </c>
      <c r="AX164" s="14" t="s">
        <v>83</v>
      </c>
      <c r="AY164" s="261" t="s">
        <v>164</v>
      </c>
    </row>
    <row r="165" s="2" customFormat="1" ht="26.4" customHeight="1">
      <c r="A165" s="39"/>
      <c r="B165" s="40"/>
      <c r="C165" s="227" t="s">
        <v>415</v>
      </c>
      <c r="D165" s="227" t="s">
        <v>166</v>
      </c>
      <c r="E165" s="228" t="s">
        <v>247</v>
      </c>
      <c r="F165" s="229" t="s">
        <v>248</v>
      </c>
      <c r="G165" s="230" t="s">
        <v>249</v>
      </c>
      <c r="H165" s="231">
        <v>56.780000000000001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44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111</v>
      </c>
      <c r="AT165" s="238" t="s">
        <v>166</v>
      </c>
      <c r="AU165" s="238" t="s">
        <v>87</v>
      </c>
      <c r="AY165" s="18" t="s">
        <v>164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111</v>
      </c>
      <c r="BM165" s="238" t="s">
        <v>416</v>
      </c>
    </row>
    <row r="166" s="14" customFormat="1">
      <c r="A166" s="14"/>
      <c r="B166" s="251"/>
      <c r="C166" s="252"/>
      <c r="D166" s="242" t="s">
        <v>171</v>
      </c>
      <c r="E166" s="253" t="s">
        <v>1</v>
      </c>
      <c r="F166" s="254" t="s">
        <v>417</v>
      </c>
      <c r="G166" s="252"/>
      <c r="H166" s="255">
        <v>8.3000000000000007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171</v>
      </c>
      <c r="AU166" s="261" t="s">
        <v>87</v>
      </c>
      <c r="AV166" s="14" t="s">
        <v>87</v>
      </c>
      <c r="AW166" s="14" t="s">
        <v>34</v>
      </c>
      <c r="AX166" s="14" t="s">
        <v>79</v>
      </c>
      <c r="AY166" s="261" t="s">
        <v>164</v>
      </c>
    </row>
    <row r="167" s="14" customFormat="1">
      <c r="A167" s="14"/>
      <c r="B167" s="251"/>
      <c r="C167" s="252"/>
      <c r="D167" s="242" t="s">
        <v>171</v>
      </c>
      <c r="E167" s="253" t="s">
        <v>1</v>
      </c>
      <c r="F167" s="254" t="s">
        <v>418</v>
      </c>
      <c r="G167" s="252"/>
      <c r="H167" s="255">
        <v>45.75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171</v>
      </c>
      <c r="AU167" s="261" t="s">
        <v>87</v>
      </c>
      <c r="AV167" s="14" t="s">
        <v>87</v>
      </c>
      <c r="AW167" s="14" t="s">
        <v>34</v>
      </c>
      <c r="AX167" s="14" t="s">
        <v>79</v>
      </c>
      <c r="AY167" s="261" t="s">
        <v>164</v>
      </c>
    </row>
    <row r="168" s="14" customFormat="1">
      <c r="A168" s="14"/>
      <c r="B168" s="251"/>
      <c r="C168" s="252"/>
      <c r="D168" s="242" t="s">
        <v>171</v>
      </c>
      <c r="E168" s="253" t="s">
        <v>1</v>
      </c>
      <c r="F168" s="254" t="s">
        <v>419</v>
      </c>
      <c r="G168" s="252"/>
      <c r="H168" s="255">
        <v>2.73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171</v>
      </c>
      <c r="AU168" s="261" t="s">
        <v>87</v>
      </c>
      <c r="AV168" s="14" t="s">
        <v>87</v>
      </c>
      <c r="AW168" s="14" t="s">
        <v>34</v>
      </c>
      <c r="AX168" s="14" t="s">
        <v>79</v>
      </c>
      <c r="AY168" s="261" t="s">
        <v>164</v>
      </c>
    </row>
    <row r="169" s="15" customFormat="1">
      <c r="A169" s="15"/>
      <c r="B169" s="265"/>
      <c r="C169" s="266"/>
      <c r="D169" s="242" t="s">
        <v>171</v>
      </c>
      <c r="E169" s="267" t="s">
        <v>1</v>
      </c>
      <c r="F169" s="268" t="s">
        <v>226</v>
      </c>
      <c r="G169" s="266"/>
      <c r="H169" s="269">
        <v>56.780000000000001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5" t="s">
        <v>171</v>
      </c>
      <c r="AU169" s="275" t="s">
        <v>87</v>
      </c>
      <c r="AV169" s="15" t="s">
        <v>111</v>
      </c>
      <c r="AW169" s="15" t="s">
        <v>34</v>
      </c>
      <c r="AX169" s="15" t="s">
        <v>83</v>
      </c>
      <c r="AY169" s="275" t="s">
        <v>164</v>
      </c>
    </row>
    <row r="170" s="2" customFormat="1" ht="26.4" customHeight="1">
      <c r="A170" s="39"/>
      <c r="B170" s="40"/>
      <c r="C170" s="227" t="s">
        <v>420</v>
      </c>
      <c r="D170" s="227" t="s">
        <v>166</v>
      </c>
      <c r="E170" s="228" t="s">
        <v>253</v>
      </c>
      <c r="F170" s="229" t="s">
        <v>254</v>
      </c>
      <c r="G170" s="230" t="s">
        <v>229</v>
      </c>
      <c r="H170" s="231">
        <v>80</v>
      </c>
      <c r="I170" s="232"/>
      <c r="J170" s="233">
        <f>ROUND(I170*H170,2)</f>
        <v>0</v>
      </c>
      <c r="K170" s="229" t="s">
        <v>216</v>
      </c>
      <c r="L170" s="45"/>
      <c r="M170" s="234" t="s">
        <v>1</v>
      </c>
      <c r="N170" s="235" t="s">
        <v>44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111</v>
      </c>
      <c r="AT170" s="238" t="s">
        <v>166</v>
      </c>
      <c r="AU170" s="238" t="s">
        <v>87</v>
      </c>
      <c r="AY170" s="18" t="s">
        <v>164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111</v>
      </c>
      <c r="BM170" s="238" t="s">
        <v>421</v>
      </c>
    </row>
    <row r="171" s="14" customFormat="1">
      <c r="A171" s="14"/>
      <c r="B171" s="251"/>
      <c r="C171" s="252"/>
      <c r="D171" s="242" t="s">
        <v>171</v>
      </c>
      <c r="E171" s="253" t="s">
        <v>1</v>
      </c>
      <c r="F171" s="254" t="s">
        <v>422</v>
      </c>
      <c r="G171" s="252"/>
      <c r="H171" s="255">
        <v>80</v>
      </c>
      <c r="I171" s="256"/>
      <c r="J171" s="252"/>
      <c r="K171" s="252"/>
      <c r="L171" s="257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171</v>
      </c>
      <c r="AU171" s="261" t="s">
        <v>87</v>
      </c>
      <c r="AV171" s="14" t="s">
        <v>87</v>
      </c>
      <c r="AW171" s="14" t="s">
        <v>34</v>
      </c>
      <c r="AX171" s="14" t="s">
        <v>83</v>
      </c>
      <c r="AY171" s="261" t="s">
        <v>164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GXiqrOpUJdDzuq0MR+x3a8IF49sRaavTJvoOwx9GODEEzcvv8XCKvWGqOrlGzDOuUyikpikcEt8PT7ItrGBdoA==" hashValue="oD7kB18HKhnuax/pBJVpV6LRRbPHh00YenwN3UwrCQRRgzW9WlohPXmOzEK3qMavUsOb4lvTRQOjZ180iJqA0A==" algorithmName="SHA-512" password="CC35"/>
  <autoFilter ref="C121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22. 4. 2021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28</v>
      </c>
      <c r="F15" s="39"/>
      <c r="G15" s="39"/>
      <c r="H15" s="39"/>
      <c r="I15" s="151" t="s">
        <v>29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29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5.5" customHeight="1">
      <c r="A27" s="155"/>
      <c r="B27" s="156"/>
      <c r="C27" s="155"/>
      <c r="D27" s="155"/>
      <c r="E27" s="157" t="s">
        <v>38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ROUND((SUM(BE119:BE168)),  2)</f>
        <v>0</v>
      </c>
      <c r="G33" s="39"/>
      <c r="H33" s="39"/>
      <c r="I33" s="165">
        <v>0.20999999999999999</v>
      </c>
      <c r="J33" s="164">
        <f>ROUND(((SUM(BE119:BE168))*I33),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ROUND((SUM(BF119:BF168)),  2)</f>
        <v>0</v>
      </c>
      <c r="G34" s="39"/>
      <c r="H34" s="39"/>
      <c r="I34" s="165">
        <v>0.14999999999999999</v>
      </c>
      <c r="J34" s="164">
        <f>ROUND(((SUM(BF119:BF168))*I34),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ROUND((SUM(BG119:BG168)),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ROUND((SUM(BH119:BH168)),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ROUND((SUM(BI119:BI168)),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4 - SO 4  Týniště nad Orlicí 1 ř.km 6,991 - 8,682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Třebechovice,Týniště,Lípa,Čestice,Častolovice</v>
      </c>
      <c r="G89" s="41"/>
      <c r="H89" s="41"/>
      <c r="I89" s="33" t="s">
        <v>24</v>
      </c>
      <c r="J89" s="80" t="str">
        <f>IF(J12="","",J12)</f>
        <v>22. 4. 2021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3.05" customHeight="1">
      <c r="A91" s="39"/>
      <c r="B91" s="40"/>
      <c r="C91" s="33" t="s">
        <v>26</v>
      </c>
      <c r="D91" s="41"/>
      <c r="E91" s="41"/>
      <c r="F91" s="28" t="str">
        <f>E15</f>
        <v>Povodí Labe, státní podnik, Víta Nejedlého 951 HK3</v>
      </c>
      <c r="G91" s="41"/>
      <c r="H91" s="41"/>
      <c r="I91" s="33" t="s">
        <v>32</v>
      </c>
      <c r="J91" s="37" t="str">
        <f>E21</f>
        <v>Multiaqua s.r.o.,Veverkova 1343, Hradec Králové 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Pavel Romášek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146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147</v>
      </c>
      <c r="E98" s="197"/>
      <c r="F98" s="197"/>
      <c r="G98" s="197"/>
      <c r="H98" s="197"/>
      <c r="I98" s="197"/>
      <c r="J98" s="198">
        <f>J121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148</v>
      </c>
      <c r="E99" s="197"/>
      <c r="F99" s="197"/>
      <c r="G99" s="197"/>
      <c r="H99" s="197"/>
      <c r="I99" s="197"/>
      <c r="J99" s="198">
        <f>J165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149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8.5" customHeight="1">
      <c r="A109" s="39"/>
      <c r="B109" s="40"/>
      <c r="C109" s="41"/>
      <c r="D109" s="41"/>
      <c r="E109" s="184" t="str">
        <f>E7</f>
        <v>Alba, Třebechovice - Častolovice, těžení nánosů ř. km 0,000 - 17,200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139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 xml:space="preserve">4 - SO 4  Týniště nad Orlicí 1 ř.km 6,991 - 8,682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22</v>
      </c>
      <c r="D113" s="41"/>
      <c r="E113" s="41"/>
      <c r="F113" s="28" t="str">
        <f>F12</f>
        <v>Třebechovice,Týniště,Lípa,Čestice,Častolovice</v>
      </c>
      <c r="G113" s="41"/>
      <c r="H113" s="41"/>
      <c r="I113" s="33" t="s">
        <v>24</v>
      </c>
      <c r="J113" s="80" t="str">
        <f>IF(J12="","",J12)</f>
        <v>22. 4. 2021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43.05" customHeight="1">
      <c r="A115" s="39"/>
      <c r="B115" s="40"/>
      <c r="C115" s="33" t="s">
        <v>26</v>
      </c>
      <c r="D115" s="41"/>
      <c r="E115" s="41"/>
      <c r="F115" s="28" t="str">
        <f>E15</f>
        <v>Povodí Labe, státní podnik, Víta Nejedlého 951 HK3</v>
      </c>
      <c r="G115" s="41"/>
      <c r="H115" s="41"/>
      <c r="I115" s="33" t="s">
        <v>32</v>
      </c>
      <c r="J115" s="37" t="str">
        <f>E21</f>
        <v>Multiaqua s.r.o.,Veverkova 1343, Hradec Králové 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30</v>
      </c>
      <c r="D116" s="41"/>
      <c r="E116" s="41"/>
      <c r="F116" s="28" t="str">
        <f>IF(E18="","",E18)</f>
        <v>Vyplň údaj</v>
      </c>
      <c r="G116" s="41"/>
      <c r="H116" s="41"/>
      <c r="I116" s="33" t="s">
        <v>35</v>
      </c>
      <c r="J116" s="37" t="str">
        <f>E24</f>
        <v>Ing. Pavel Romášek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150</v>
      </c>
      <c r="D118" s="203" t="s">
        <v>64</v>
      </c>
      <c r="E118" s="203" t="s">
        <v>60</v>
      </c>
      <c r="F118" s="203" t="s">
        <v>61</v>
      </c>
      <c r="G118" s="203" t="s">
        <v>151</v>
      </c>
      <c r="H118" s="203" t="s">
        <v>152</v>
      </c>
      <c r="I118" s="203" t="s">
        <v>153</v>
      </c>
      <c r="J118" s="203" t="s">
        <v>143</v>
      </c>
      <c r="K118" s="204" t="s">
        <v>154</v>
      </c>
      <c r="L118" s="205"/>
      <c r="M118" s="101" t="s">
        <v>1</v>
      </c>
      <c r="N118" s="102" t="s">
        <v>43</v>
      </c>
      <c r="O118" s="102" t="s">
        <v>155</v>
      </c>
      <c r="P118" s="102" t="s">
        <v>156</v>
      </c>
      <c r="Q118" s="102" t="s">
        <v>157</v>
      </c>
      <c r="R118" s="102" t="s">
        <v>158</v>
      </c>
      <c r="S118" s="102" t="s">
        <v>159</v>
      </c>
      <c r="T118" s="103" t="s">
        <v>160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161</v>
      </c>
      <c r="D119" s="41"/>
      <c r="E119" s="41"/>
      <c r="F119" s="41"/>
      <c r="G119" s="41"/>
      <c r="H119" s="41"/>
      <c r="I119" s="41"/>
      <c r="J119" s="206">
        <f>BK119</f>
        <v>0</v>
      </c>
      <c r="K119" s="41"/>
      <c r="L119" s="45"/>
      <c r="M119" s="104"/>
      <c r="N119" s="207"/>
      <c r="O119" s="105"/>
      <c r="P119" s="208">
        <f>P120</f>
        <v>0</v>
      </c>
      <c r="Q119" s="105"/>
      <c r="R119" s="208">
        <f>R120</f>
        <v>0</v>
      </c>
      <c r="S119" s="105"/>
      <c r="T119" s="209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78</v>
      </c>
      <c r="AU119" s="18" t="s">
        <v>145</v>
      </c>
      <c r="BK119" s="210">
        <f>BK120</f>
        <v>0</v>
      </c>
    </row>
    <row r="120" s="12" customFormat="1" ht="25.92" customHeight="1">
      <c r="A120" s="12"/>
      <c r="B120" s="211"/>
      <c r="C120" s="212"/>
      <c r="D120" s="213" t="s">
        <v>78</v>
      </c>
      <c r="E120" s="214" t="s">
        <v>162</v>
      </c>
      <c r="F120" s="214" t="s">
        <v>163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P121+P165</f>
        <v>0</v>
      </c>
      <c r="Q120" s="219"/>
      <c r="R120" s="220">
        <f>R121+R165</f>
        <v>0</v>
      </c>
      <c r="S120" s="219"/>
      <c r="T120" s="221">
        <f>T121+T165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83</v>
      </c>
      <c r="AT120" s="223" t="s">
        <v>78</v>
      </c>
      <c r="AU120" s="223" t="s">
        <v>79</v>
      </c>
      <c r="AY120" s="222" t="s">
        <v>164</v>
      </c>
      <c r="BK120" s="224">
        <f>BK121+BK165</f>
        <v>0</v>
      </c>
    </row>
    <row r="121" s="12" customFormat="1" ht="22.8" customHeight="1">
      <c r="A121" s="12"/>
      <c r="B121" s="211"/>
      <c r="C121" s="212"/>
      <c r="D121" s="213" t="s">
        <v>78</v>
      </c>
      <c r="E121" s="225" t="s">
        <v>83</v>
      </c>
      <c r="F121" s="225" t="s">
        <v>165</v>
      </c>
      <c r="G121" s="212"/>
      <c r="H121" s="212"/>
      <c r="I121" s="215"/>
      <c r="J121" s="226">
        <f>BK121</f>
        <v>0</v>
      </c>
      <c r="K121" s="212"/>
      <c r="L121" s="217"/>
      <c r="M121" s="218"/>
      <c r="N121" s="219"/>
      <c r="O121" s="219"/>
      <c r="P121" s="220">
        <f>SUM(P122:P164)</f>
        <v>0</v>
      </c>
      <c r="Q121" s="219"/>
      <c r="R121" s="220">
        <f>SUM(R122:R164)</f>
        <v>0</v>
      </c>
      <c r="S121" s="219"/>
      <c r="T121" s="221">
        <f>SUM(T122:T164)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83</v>
      </c>
      <c r="AT121" s="223" t="s">
        <v>78</v>
      </c>
      <c r="AU121" s="223" t="s">
        <v>83</v>
      </c>
      <c r="AY121" s="222" t="s">
        <v>164</v>
      </c>
      <c r="BK121" s="224">
        <f>SUM(BK122:BK164)</f>
        <v>0</v>
      </c>
    </row>
    <row r="122" s="2" customFormat="1" ht="14.4" customHeight="1">
      <c r="A122" s="39"/>
      <c r="B122" s="40"/>
      <c r="C122" s="227" t="s">
        <v>83</v>
      </c>
      <c r="D122" s="227" t="s">
        <v>166</v>
      </c>
      <c r="E122" s="228" t="s">
        <v>424</v>
      </c>
      <c r="F122" s="229" t="s">
        <v>168</v>
      </c>
      <c r="G122" s="230" t="s">
        <v>169</v>
      </c>
      <c r="H122" s="231">
        <v>1092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44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111</v>
      </c>
      <c r="AT122" s="238" t="s">
        <v>166</v>
      </c>
      <c r="AU122" s="238" t="s">
        <v>87</v>
      </c>
      <c r="AY122" s="18" t="s">
        <v>164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111</v>
      </c>
      <c r="BM122" s="238" t="s">
        <v>425</v>
      </c>
    </row>
    <row r="123" s="13" customFormat="1">
      <c r="A123" s="13"/>
      <c r="B123" s="240"/>
      <c r="C123" s="241"/>
      <c r="D123" s="242" t="s">
        <v>171</v>
      </c>
      <c r="E123" s="243" t="s">
        <v>1</v>
      </c>
      <c r="F123" s="244" t="s">
        <v>363</v>
      </c>
      <c r="G123" s="241"/>
      <c r="H123" s="243" t="s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171</v>
      </c>
      <c r="AU123" s="250" t="s">
        <v>87</v>
      </c>
      <c r="AV123" s="13" t="s">
        <v>83</v>
      </c>
      <c r="AW123" s="13" t="s">
        <v>34</v>
      </c>
      <c r="AX123" s="13" t="s">
        <v>79</v>
      </c>
      <c r="AY123" s="250" t="s">
        <v>164</v>
      </c>
    </row>
    <row r="124" s="13" customFormat="1">
      <c r="A124" s="13"/>
      <c r="B124" s="240"/>
      <c r="C124" s="241"/>
      <c r="D124" s="242" t="s">
        <v>171</v>
      </c>
      <c r="E124" s="243" t="s">
        <v>1</v>
      </c>
      <c r="F124" s="244" t="s">
        <v>173</v>
      </c>
      <c r="G124" s="241"/>
      <c r="H124" s="243" t="s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171</v>
      </c>
      <c r="AU124" s="250" t="s">
        <v>87</v>
      </c>
      <c r="AV124" s="13" t="s">
        <v>83</v>
      </c>
      <c r="AW124" s="13" t="s">
        <v>34</v>
      </c>
      <c r="AX124" s="13" t="s">
        <v>79</v>
      </c>
      <c r="AY124" s="250" t="s">
        <v>164</v>
      </c>
    </row>
    <row r="125" s="13" customFormat="1">
      <c r="A125" s="13"/>
      <c r="B125" s="240"/>
      <c r="C125" s="241"/>
      <c r="D125" s="242" t="s">
        <v>171</v>
      </c>
      <c r="E125" s="243" t="s">
        <v>1</v>
      </c>
      <c r="F125" s="244" t="s">
        <v>426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171</v>
      </c>
      <c r="AU125" s="250" t="s">
        <v>87</v>
      </c>
      <c r="AV125" s="13" t="s">
        <v>83</v>
      </c>
      <c r="AW125" s="13" t="s">
        <v>34</v>
      </c>
      <c r="AX125" s="13" t="s">
        <v>79</v>
      </c>
      <c r="AY125" s="250" t="s">
        <v>164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427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428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87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3" customFormat="1">
      <c r="A128" s="13"/>
      <c r="B128" s="240"/>
      <c r="C128" s="241"/>
      <c r="D128" s="242" t="s">
        <v>171</v>
      </c>
      <c r="E128" s="243" t="s">
        <v>1</v>
      </c>
      <c r="F128" s="244" t="s">
        <v>429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171</v>
      </c>
      <c r="AU128" s="250" t="s">
        <v>87</v>
      </c>
      <c r="AV128" s="13" t="s">
        <v>83</v>
      </c>
      <c r="AW128" s="13" t="s">
        <v>34</v>
      </c>
      <c r="AX128" s="13" t="s">
        <v>79</v>
      </c>
      <c r="AY128" s="250" t="s">
        <v>164</v>
      </c>
    </row>
    <row r="129" s="13" customFormat="1">
      <c r="A129" s="13"/>
      <c r="B129" s="240"/>
      <c r="C129" s="241"/>
      <c r="D129" s="242" t="s">
        <v>171</v>
      </c>
      <c r="E129" s="243" t="s">
        <v>1</v>
      </c>
      <c r="F129" s="244" t="s">
        <v>430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171</v>
      </c>
      <c r="AU129" s="250" t="s">
        <v>87</v>
      </c>
      <c r="AV129" s="13" t="s">
        <v>83</v>
      </c>
      <c r="AW129" s="13" t="s">
        <v>34</v>
      </c>
      <c r="AX129" s="13" t="s">
        <v>79</v>
      </c>
      <c r="AY129" s="250" t="s">
        <v>164</v>
      </c>
    </row>
    <row r="130" s="13" customFormat="1">
      <c r="A130" s="13"/>
      <c r="B130" s="240"/>
      <c r="C130" s="241"/>
      <c r="D130" s="242" t="s">
        <v>171</v>
      </c>
      <c r="E130" s="243" t="s">
        <v>1</v>
      </c>
      <c r="F130" s="244" t="s">
        <v>431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171</v>
      </c>
      <c r="AU130" s="250" t="s">
        <v>87</v>
      </c>
      <c r="AV130" s="13" t="s">
        <v>83</v>
      </c>
      <c r="AW130" s="13" t="s">
        <v>34</v>
      </c>
      <c r="AX130" s="13" t="s">
        <v>79</v>
      </c>
      <c r="AY130" s="250" t="s">
        <v>164</v>
      </c>
    </row>
    <row r="131" s="13" customFormat="1">
      <c r="A131" s="13"/>
      <c r="B131" s="240"/>
      <c r="C131" s="241"/>
      <c r="D131" s="242" t="s">
        <v>171</v>
      </c>
      <c r="E131" s="243" t="s">
        <v>1</v>
      </c>
      <c r="F131" s="244" t="s">
        <v>432</v>
      </c>
      <c r="G131" s="241"/>
      <c r="H131" s="243" t="s">
        <v>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171</v>
      </c>
      <c r="AU131" s="250" t="s">
        <v>87</v>
      </c>
      <c r="AV131" s="13" t="s">
        <v>83</v>
      </c>
      <c r="AW131" s="13" t="s">
        <v>34</v>
      </c>
      <c r="AX131" s="13" t="s">
        <v>79</v>
      </c>
      <c r="AY131" s="250" t="s">
        <v>164</v>
      </c>
    </row>
    <row r="132" s="13" customFormat="1">
      <c r="A132" s="13"/>
      <c r="B132" s="240"/>
      <c r="C132" s="241"/>
      <c r="D132" s="242" t="s">
        <v>171</v>
      </c>
      <c r="E132" s="243" t="s">
        <v>1</v>
      </c>
      <c r="F132" s="244" t="s">
        <v>433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171</v>
      </c>
      <c r="AU132" s="250" t="s">
        <v>87</v>
      </c>
      <c r="AV132" s="13" t="s">
        <v>83</v>
      </c>
      <c r="AW132" s="13" t="s">
        <v>34</v>
      </c>
      <c r="AX132" s="13" t="s">
        <v>79</v>
      </c>
      <c r="AY132" s="250" t="s">
        <v>164</v>
      </c>
    </row>
    <row r="133" s="14" customFormat="1">
      <c r="A133" s="14"/>
      <c r="B133" s="251"/>
      <c r="C133" s="252"/>
      <c r="D133" s="242" t="s">
        <v>171</v>
      </c>
      <c r="E133" s="253" t="s">
        <v>1</v>
      </c>
      <c r="F133" s="254" t="s">
        <v>434</v>
      </c>
      <c r="G133" s="252"/>
      <c r="H133" s="255">
        <v>1092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171</v>
      </c>
      <c r="AU133" s="261" t="s">
        <v>87</v>
      </c>
      <c r="AV133" s="14" t="s">
        <v>87</v>
      </c>
      <c r="AW133" s="14" t="s">
        <v>34</v>
      </c>
      <c r="AX133" s="14" t="s">
        <v>83</v>
      </c>
      <c r="AY133" s="261" t="s">
        <v>164</v>
      </c>
    </row>
    <row r="134" s="2" customFormat="1" ht="40.8" customHeight="1">
      <c r="A134" s="39"/>
      <c r="B134" s="40"/>
      <c r="C134" s="227" t="s">
        <v>87</v>
      </c>
      <c r="D134" s="227" t="s">
        <v>166</v>
      </c>
      <c r="E134" s="228" t="s">
        <v>435</v>
      </c>
      <c r="F134" s="229" t="s">
        <v>436</v>
      </c>
      <c r="G134" s="230" t="s">
        <v>169</v>
      </c>
      <c r="H134" s="231">
        <v>624.37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44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111</v>
      </c>
      <c r="AT134" s="238" t="s">
        <v>166</v>
      </c>
      <c r="AU134" s="238" t="s">
        <v>87</v>
      </c>
      <c r="AY134" s="18" t="s">
        <v>164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111</v>
      </c>
      <c r="BM134" s="238" t="s">
        <v>437</v>
      </c>
    </row>
    <row r="135" s="13" customFormat="1">
      <c r="A135" s="13"/>
      <c r="B135" s="240"/>
      <c r="C135" s="241"/>
      <c r="D135" s="242" t="s">
        <v>171</v>
      </c>
      <c r="E135" s="243" t="s">
        <v>1</v>
      </c>
      <c r="F135" s="244" t="s">
        <v>319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171</v>
      </c>
      <c r="AU135" s="250" t="s">
        <v>87</v>
      </c>
      <c r="AV135" s="13" t="s">
        <v>83</v>
      </c>
      <c r="AW135" s="13" t="s">
        <v>34</v>
      </c>
      <c r="AX135" s="13" t="s">
        <v>79</v>
      </c>
      <c r="AY135" s="250" t="s">
        <v>164</v>
      </c>
    </row>
    <row r="136" s="13" customFormat="1">
      <c r="A136" s="13"/>
      <c r="B136" s="240"/>
      <c r="C136" s="241"/>
      <c r="D136" s="242" t="s">
        <v>171</v>
      </c>
      <c r="E136" s="243" t="s">
        <v>1</v>
      </c>
      <c r="F136" s="244" t="s">
        <v>438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171</v>
      </c>
      <c r="AU136" s="250" t="s">
        <v>87</v>
      </c>
      <c r="AV136" s="13" t="s">
        <v>83</v>
      </c>
      <c r="AW136" s="13" t="s">
        <v>34</v>
      </c>
      <c r="AX136" s="13" t="s">
        <v>79</v>
      </c>
      <c r="AY136" s="250" t="s">
        <v>164</v>
      </c>
    </row>
    <row r="137" s="13" customFormat="1">
      <c r="A137" s="13"/>
      <c r="B137" s="240"/>
      <c r="C137" s="241"/>
      <c r="D137" s="242" t="s">
        <v>171</v>
      </c>
      <c r="E137" s="243" t="s">
        <v>1</v>
      </c>
      <c r="F137" s="244" t="s">
        <v>439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171</v>
      </c>
      <c r="AU137" s="250" t="s">
        <v>87</v>
      </c>
      <c r="AV137" s="13" t="s">
        <v>83</v>
      </c>
      <c r="AW137" s="13" t="s">
        <v>34</v>
      </c>
      <c r="AX137" s="13" t="s">
        <v>79</v>
      </c>
      <c r="AY137" s="250" t="s">
        <v>164</v>
      </c>
    </row>
    <row r="138" s="14" customFormat="1">
      <c r="A138" s="14"/>
      <c r="B138" s="251"/>
      <c r="C138" s="252"/>
      <c r="D138" s="242" t="s">
        <v>171</v>
      </c>
      <c r="E138" s="253" t="s">
        <v>1</v>
      </c>
      <c r="F138" s="254" t="s">
        <v>440</v>
      </c>
      <c r="G138" s="252"/>
      <c r="H138" s="255">
        <v>624.37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171</v>
      </c>
      <c r="AU138" s="261" t="s">
        <v>87</v>
      </c>
      <c r="AV138" s="14" t="s">
        <v>87</v>
      </c>
      <c r="AW138" s="14" t="s">
        <v>34</v>
      </c>
      <c r="AX138" s="14" t="s">
        <v>83</v>
      </c>
      <c r="AY138" s="261" t="s">
        <v>164</v>
      </c>
    </row>
    <row r="139" s="2" customFormat="1" ht="40.8" customHeight="1">
      <c r="A139" s="39"/>
      <c r="B139" s="40"/>
      <c r="C139" s="227" t="s">
        <v>105</v>
      </c>
      <c r="D139" s="227" t="s">
        <v>166</v>
      </c>
      <c r="E139" s="228" t="s">
        <v>441</v>
      </c>
      <c r="F139" s="229" t="s">
        <v>183</v>
      </c>
      <c r="G139" s="230" t="s">
        <v>169</v>
      </c>
      <c r="H139" s="231">
        <v>135.44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44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111</v>
      </c>
      <c r="AT139" s="238" t="s">
        <v>166</v>
      </c>
      <c r="AU139" s="238" t="s">
        <v>87</v>
      </c>
      <c r="AY139" s="18" t="s">
        <v>164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111</v>
      </c>
      <c r="BM139" s="238" t="s">
        <v>442</v>
      </c>
    </row>
    <row r="140" s="13" customFormat="1">
      <c r="A140" s="13"/>
      <c r="B140" s="240"/>
      <c r="C140" s="241"/>
      <c r="D140" s="242" t="s">
        <v>171</v>
      </c>
      <c r="E140" s="243" t="s">
        <v>1</v>
      </c>
      <c r="F140" s="244" t="s">
        <v>319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171</v>
      </c>
      <c r="AU140" s="250" t="s">
        <v>87</v>
      </c>
      <c r="AV140" s="13" t="s">
        <v>83</v>
      </c>
      <c r="AW140" s="13" t="s">
        <v>34</v>
      </c>
      <c r="AX140" s="13" t="s">
        <v>79</v>
      </c>
      <c r="AY140" s="250" t="s">
        <v>164</v>
      </c>
    </row>
    <row r="141" s="13" customFormat="1">
      <c r="A141" s="13"/>
      <c r="B141" s="240"/>
      <c r="C141" s="241"/>
      <c r="D141" s="242" t="s">
        <v>171</v>
      </c>
      <c r="E141" s="243" t="s">
        <v>1</v>
      </c>
      <c r="F141" s="244" t="s">
        <v>443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171</v>
      </c>
      <c r="AU141" s="250" t="s">
        <v>87</v>
      </c>
      <c r="AV141" s="13" t="s">
        <v>83</v>
      </c>
      <c r="AW141" s="13" t="s">
        <v>34</v>
      </c>
      <c r="AX141" s="13" t="s">
        <v>79</v>
      </c>
      <c r="AY141" s="250" t="s">
        <v>164</v>
      </c>
    </row>
    <row r="142" s="13" customFormat="1">
      <c r="A142" s="13"/>
      <c r="B142" s="240"/>
      <c r="C142" s="241"/>
      <c r="D142" s="242" t="s">
        <v>171</v>
      </c>
      <c r="E142" s="243" t="s">
        <v>1</v>
      </c>
      <c r="F142" s="244" t="s">
        <v>444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171</v>
      </c>
      <c r="AU142" s="250" t="s">
        <v>87</v>
      </c>
      <c r="AV142" s="13" t="s">
        <v>83</v>
      </c>
      <c r="AW142" s="13" t="s">
        <v>34</v>
      </c>
      <c r="AX142" s="13" t="s">
        <v>79</v>
      </c>
      <c r="AY142" s="250" t="s">
        <v>164</v>
      </c>
    </row>
    <row r="143" s="13" customFormat="1">
      <c r="A143" s="13"/>
      <c r="B143" s="240"/>
      <c r="C143" s="241"/>
      <c r="D143" s="242" t="s">
        <v>171</v>
      </c>
      <c r="E143" s="243" t="s">
        <v>1</v>
      </c>
      <c r="F143" s="244" t="s">
        <v>445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171</v>
      </c>
      <c r="AU143" s="250" t="s">
        <v>87</v>
      </c>
      <c r="AV143" s="13" t="s">
        <v>83</v>
      </c>
      <c r="AW143" s="13" t="s">
        <v>34</v>
      </c>
      <c r="AX143" s="13" t="s">
        <v>79</v>
      </c>
      <c r="AY143" s="250" t="s">
        <v>164</v>
      </c>
    </row>
    <row r="144" s="14" customFormat="1">
      <c r="A144" s="14"/>
      <c r="B144" s="251"/>
      <c r="C144" s="252"/>
      <c r="D144" s="242" t="s">
        <v>171</v>
      </c>
      <c r="E144" s="253" t="s">
        <v>1</v>
      </c>
      <c r="F144" s="254" t="s">
        <v>446</v>
      </c>
      <c r="G144" s="252"/>
      <c r="H144" s="255">
        <v>135.44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171</v>
      </c>
      <c r="AU144" s="261" t="s">
        <v>87</v>
      </c>
      <c r="AV144" s="14" t="s">
        <v>87</v>
      </c>
      <c r="AW144" s="14" t="s">
        <v>34</v>
      </c>
      <c r="AX144" s="14" t="s">
        <v>83</v>
      </c>
      <c r="AY144" s="261" t="s">
        <v>164</v>
      </c>
    </row>
    <row r="145" s="2" customFormat="1" ht="14.4" customHeight="1">
      <c r="A145" s="39"/>
      <c r="B145" s="40"/>
      <c r="C145" s="227" t="s">
        <v>111</v>
      </c>
      <c r="D145" s="227" t="s">
        <v>166</v>
      </c>
      <c r="E145" s="228" t="s">
        <v>447</v>
      </c>
      <c r="F145" s="229" t="s">
        <v>189</v>
      </c>
      <c r="G145" s="230" t="s">
        <v>169</v>
      </c>
      <c r="H145" s="231">
        <v>332.19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44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111</v>
      </c>
      <c r="AT145" s="238" t="s">
        <v>166</v>
      </c>
      <c r="AU145" s="238" t="s">
        <v>87</v>
      </c>
      <c r="AY145" s="18" t="s">
        <v>164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111</v>
      </c>
      <c r="BM145" s="238" t="s">
        <v>448</v>
      </c>
    </row>
    <row r="146" s="13" customFormat="1">
      <c r="A146" s="13"/>
      <c r="B146" s="240"/>
      <c r="C146" s="241"/>
      <c r="D146" s="242" t="s">
        <v>171</v>
      </c>
      <c r="E146" s="243" t="s">
        <v>1</v>
      </c>
      <c r="F146" s="244" t="s">
        <v>173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171</v>
      </c>
      <c r="AU146" s="250" t="s">
        <v>87</v>
      </c>
      <c r="AV146" s="13" t="s">
        <v>83</v>
      </c>
      <c r="AW146" s="13" t="s">
        <v>34</v>
      </c>
      <c r="AX146" s="13" t="s">
        <v>79</v>
      </c>
      <c r="AY146" s="250" t="s">
        <v>164</v>
      </c>
    </row>
    <row r="147" s="13" customFormat="1">
      <c r="A147" s="13"/>
      <c r="B147" s="240"/>
      <c r="C147" s="241"/>
      <c r="D147" s="242" t="s">
        <v>171</v>
      </c>
      <c r="E147" s="243" t="s">
        <v>1</v>
      </c>
      <c r="F147" s="244" t="s">
        <v>312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171</v>
      </c>
      <c r="AU147" s="250" t="s">
        <v>87</v>
      </c>
      <c r="AV147" s="13" t="s">
        <v>83</v>
      </c>
      <c r="AW147" s="13" t="s">
        <v>34</v>
      </c>
      <c r="AX147" s="13" t="s">
        <v>79</v>
      </c>
      <c r="AY147" s="250" t="s">
        <v>164</v>
      </c>
    </row>
    <row r="148" s="13" customFormat="1">
      <c r="A148" s="13"/>
      <c r="B148" s="240"/>
      <c r="C148" s="241"/>
      <c r="D148" s="242" t="s">
        <v>171</v>
      </c>
      <c r="E148" s="243" t="s">
        <v>1</v>
      </c>
      <c r="F148" s="244" t="s">
        <v>449</v>
      </c>
      <c r="G148" s="241"/>
      <c r="H148" s="243" t="s">
        <v>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171</v>
      </c>
      <c r="AU148" s="250" t="s">
        <v>87</v>
      </c>
      <c r="AV148" s="13" t="s">
        <v>83</v>
      </c>
      <c r="AW148" s="13" t="s">
        <v>34</v>
      </c>
      <c r="AX148" s="13" t="s">
        <v>79</v>
      </c>
      <c r="AY148" s="250" t="s">
        <v>164</v>
      </c>
    </row>
    <row r="149" s="13" customFormat="1">
      <c r="A149" s="13"/>
      <c r="B149" s="240"/>
      <c r="C149" s="241"/>
      <c r="D149" s="242" t="s">
        <v>171</v>
      </c>
      <c r="E149" s="243" t="s">
        <v>1</v>
      </c>
      <c r="F149" s="244" t="s">
        <v>314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171</v>
      </c>
      <c r="AU149" s="250" t="s">
        <v>87</v>
      </c>
      <c r="AV149" s="13" t="s">
        <v>83</v>
      </c>
      <c r="AW149" s="13" t="s">
        <v>34</v>
      </c>
      <c r="AX149" s="13" t="s">
        <v>79</v>
      </c>
      <c r="AY149" s="250" t="s">
        <v>164</v>
      </c>
    </row>
    <row r="150" s="14" customFormat="1">
      <c r="A150" s="14"/>
      <c r="B150" s="251"/>
      <c r="C150" s="252"/>
      <c r="D150" s="242" t="s">
        <v>171</v>
      </c>
      <c r="E150" s="253" t="s">
        <v>1</v>
      </c>
      <c r="F150" s="254" t="s">
        <v>450</v>
      </c>
      <c r="G150" s="252"/>
      <c r="H150" s="255">
        <v>332.19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171</v>
      </c>
      <c r="AU150" s="261" t="s">
        <v>87</v>
      </c>
      <c r="AV150" s="14" t="s">
        <v>87</v>
      </c>
      <c r="AW150" s="14" t="s">
        <v>34</v>
      </c>
      <c r="AX150" s="14" t="s">
        <v>83</v>
      </c>
      <c r="AY150" s="261" t="s">
        <v>164</v>
      </c>
    </row>
    <row r="151" s="2" customFormat="1" ht="14.4" customHeight="1">
      <c r="A151" s="39"/>
      <c r="B151" s="40"/>
      <c r="C151" s="227" t="s">
        <v>117</v>
      </c>
      <c r="D151" s="227" t="s">
        <v>166</v>
      </c>
      <c r="E151" s="228" t="s">
        <v>451</v>
      </c>
      <c r="F151" s="229" t="s">
        <v>452</v>
      </c>
      <c r="G151" s="230" t="s">
        <v>196</v>
      </c>
      <c r="H151" s="231">
        <v>4305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44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111</v>
      </c>
      <c r="AT151" s="238" t="s">
        <v>166</v>
      </c>
      <c r="AU151" s="238" t="s">
        <v>87</v>
      </c>
      <c r="AY151" s="18" t="s">
        <v>164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111</v>
      </c>
      <c r="BM151" s="238" t="s">
        <v>453</v>
      </c>
    </row>
    <row r="152" s="13" customFormat="1">
      <c r="A152" s="13"/>
      <c r="B152" s="240"/>
      <c r="C152" s="241"/>
      <c r="D152" s="242" t="s">
        <v>171</v>
      </c>
      <c r="E152" s="243" t="s">
        <v>1</v>
      </c>
      <c r="F152" s="244" t="s">
        <v>173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171</v>
      </c>
      <c r="AU152" s="250" t="s">
        <v>87</v>
      </c>
      <c r="AV152" s="13" t="s">
        <v>83</v>
      </c>
      <c r="AW152" s="13" t="s">
        <v>34</v>
      </c>
      <c r="AX152" s="13" t="s">
        <v>79</v>
      </c>
      <c r="AY152" s="250" t="s">
        <v>164</v>
      </c>
    </row>
    <row r="153" s="13" customFormat="1">
      <c r="A153" s="13"/>
      <c r="B153" s="240"/>
      <c r="C153" s="241"/>
      <c r="D153" s="242" t="s">
        <v>171</v>
      </c>
      <c r="E153" s="243" t="s">
        <v>1</v>
      </c>
      <c r="F153" s="244" t="s">
        <v>454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171</v>
      </c>
      <c r="AU153" s="250" t="s">
        <v>87</v>
      </c>
      <c r="AV153" s="13" t="s">
        <v>83</v>
      </c>
      <c r="AW153" s="13" t="s">
        <v>34</v>
      </c>
      <c r="AX153" s="13" t="s">
        <v>79</v>
      </c>
      <c r="AY153" s="250" t="s">
        <v>164</v>
      </c>
    </row>
    <row r="154" s="14" customFormat="1">
      <c r="A154" s="14"/>
      <c r="B154" s="251"/>
      <c r="C154" s="252"/>
      <c r="D154" s="242" t="s">
        <v>171</v>
      </c>
      <c r="E154" s="253" t="s">
        <v>1</v>
      </c>
      <c r="F154" s="254" t="s">
        <v>455</v>
      </c>
      <c r="G154" s="252"/>
      <c r="H154" s="255">
        <v>4305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171</v>
      </c>
      <c r="AU154" s="261" t="s">
        <v>87</v>
      </c>
      <c r="AV154" s="14" t="s">
        <v>87</v>
      </c>
      <c r="AW154" s="14" t="s">
        <v>34</v>
      </c>
      <c r="AX154" s="14" t="s">
        <v>83</v>
      </c>
      <c r="AY154" s="261" t="s">
        <v>164</v>
      </c>
    </row>
    <row r="155" s="2" customFormat="1" ht="26.4" customHeight="1">
      <c r="A155" s="39"/>
      <c r="B155" s="40"/>
      <c r="C155" s="227" t="s">
        <v>123</v>
      </c>
      <c r="D155" s="227" t="s">
        <v>166</v>
      </c>
      <c r="E155" s="228" t="s">
        <v>456</v>
      </c>
      <c r="F155" s="229" t="s">
        <v>201</v>
      </c>
      <c r="G155" s="230" t="s">
        <v>202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44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111</v>
      </c>
      <c r="AT155" s="238" t="s">
        <v>166</v>
      </c>
      <c r="AU155" s="238" t="s">
        <v>87</v>
      </c>
      <c r="AY155" s="18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111</v>
      </c>
      <c r="BM155" s="238" t="s">
        <v>457</v>
      </c>
    </row>
    <row r="156" s="13" customFormat="1">
      <c r="A156" s="13"/>
      <c r="B156" s="240"/>
      <c r="C156" s="241"/>
      <c r="D156" s="242" t="s">
        <v>171</v>
      </c>
      <c r="E156" s="243" t="s">
        <v>1</v>
      </c>
      <c r="F156" s="244" t="s">
        <v>204</v>
      </c>
      <c r="G156" s="241"/>
      <c r="H156" s="243" t="s">
        <v>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171</v>
      </c>
      <c r="AU156" s="250" t="s">
        <v>87</v>
      </c>
      <c r="AV156" s="13" t="s">
        <v>83</v>
      </c>
      <c r="AW156" s="13" t="s">
        <v>34</v>
      </c>
      <c r="AX156" s="13" t="s">
        <v>79</v>
      </c>
      <c r="AY156" s="250" t="s">
        <v>164</v>
      </c>
    </row>
    <row r="157" s="13" customFormat="1">
      <c r="A157" s="13"/>
      <c r="B157" s="240"/>
      <c r="C157" s="241"/>
      <c r="D157" s="242" t="s">
        <v>171</v>
      </c>
      <c r="E157" s="243" t="s">
        <v>1</v>
      </c>
      <c r="F157" s="244" t="s">
        <v>205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171</v>
      </c>
      <c r="AU157" s="250" t="s">
        <v>87</v>
      </c>
      <c r="AV157" s="13" t="s">
        <v>83</v>
      </c>
      <c r="AW157" s="13" t="s">
        <v>34</v>
      </c>
      <c r="AX157" s="13" t="s">
        <v>79</v>
      </c>
      <c r="AY157" s="250" t="s">
        <v>164</v>
      </c>
    </row>
    <row r="158" s="14" customFormat="1">
      <c r="A158" s="14"/>
      <c r="B158" s="251"/>
      <c r="C158" s="252"/>
      <c r="D158" s="242" t="s">
        <v>171</v>
      </c>
      <c r="E158" s="253" t="s">
        <v>1</v>
      </c>
      <c r="F158" s="254" t="s">
        <v>83</v>
      </c>
      <c r="G158" s="252"/>
      <c r="H158" s="255">
        <v>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171</v>
      </c>
      <c r="AU158" s="261" t="s">
        <v>87</v>
      </c>
      <c r="AV158" s="14" t="s">
        <v>87</v>
      </c>
      <c r="AW158" s="14" t="s">
        <v>34</v>
      </c>
      <c r="AX158" s="14" t="s">
        <v>83</v>
      </c>
      <c r="AY158" s="261" t="s">
        <v>164</v>
      </c>
    </row>
    <row r="159" s="2" customFormat="1" ht="26.4" customHeight="1">
      <c r="A159" s="39"/>
      <c r="B159" s="40"/>
      <c r="C159" s="227" t="s">
        <v>129</v>
      </c>
      <c r="D159" s="227" t="s">
        <v>166</v>
      </c>
      <c r="E159" s="228" t="s">
        <v>458</v>
      </c>
      <c r="F159" s="229" t="s">
        <v>459</v>
      </c>
      <c r="G159" s="230" t="s">
        <v>196</v>
      </c>
      <c r="H159" s="231">
        <v>48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44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111</v>
      </c>
      <c r="AT159" s="238" t="s">
        <v>166</v>
      </c>
      <c r="AU159" s="238" t="s">
        <v>87</v>
      </c>
      <c r="AY159" s="18" t="s">
        <v>164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111</v>
      </c>
      <c r="BM159" s="238" t="s">
        <v>460</v>
      </c>
    </row>
    <row r="160" s="13" customFormat="1">
      <c r="A160" s="13"/>
      <c r="B160" s="240"/>
      <c r="C160" s="241"/>
      <c r="D160" s="242" t="s">
        <v>171</v>
      </c>
      <c r="E160" s="243" t="s">
        <v>1</v>
      </c>
      <c r="F160" s="244" t="s">
        <v>461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171</v>
      </c>
      <c r="AU160" s="250" t="s">
        <v>87</v>
      </c>
      <c r="AV160" s="13" t="s">
        <v>83</v>
      </c>
      <c r="AW160" s="13" t="s">
        <v>34</v>
      </c>
      <c r="AX160" s="13" t="s">
        <v>79</v>
      </c>
      <c r="AY160" s="250" t="s">
        <v>164</v>
      </c>
    </row>
    <row r="161" s="13" customFormat="1">
      <c r="A161" s="13"/>
      <c r="B161" s="240"/>
      <c r="C161" s="241"/>
      <c r="D161" s="242" t="s">
        <v>171</v>
      </c>
      <c r="E161" s="243" t="s">
        <v>1</v>
      </c>
      <c r="F161" s="244" t="s">
        <v>462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171</v>
      </c>
      <c r="AU161" s="250" t="s">
        <v>87</v>
      </c>
      <c r="AV161" s="13" t="s">
        <v>83</v>
      </c>
      <c r="AW161" s="13" t="s">
        <v>34</v>
      </c>
      <c r="AX161" s="13" t="s">
        <v>79</v>
      </c>
      <c r="AY161" s="250" t="s">
        <v>164</v>
      </c>
    </row>
    <row r="162" s="13" customFormat="1">
      <c r="A162" s="13"/>
      <c r="B162" s="240"/>
      <c r="C162" s="241"/>
      <c r="D162" s="242" t="s">
        <v>171</v>
      </c>
      <c r="E162" s="243" t="s">
        <v>1</v>
      </c>
      <c r="F162" s="244" t="s">
        <v>204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171</v>
      </c>
      <c r="AU162" s="250" t="s">
        <v>87</v>
      </c>
      <c r="AV162" s="13" t="s">
        <v>83</v>
      </c>
      <c r="AW162" s="13" t="s">
        <v>34</v>
      </c>
      <c r="AX162" s="13" t="s">
        <v>79</v>
      </c>
      <c r="AY162" s="250" t="s">
        <v>164</v>
      </c>
    </row>
    <row r="163" s="13" customFormat="1">
      <c r="A163" s="13"/>
      <c r="B163" s="240"/>
      <c r="C163" s="241"/>
      <c r="D163" s="242" t="s">
        <v>171</v>
      </c>
      <c r="E163" s="243" t="s">
        <v>1</v>
      </c>
      <c r="F163" s="244" t="s">
        <v>463</v>
      </c>
      <c r="G163" s="241"/>
      <c r="H163" s="243" t="s">
        <v>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171</v>
      </c>
      <c r="AU163" s="250" t="s">
        <v>87</v>
      </c>
      <c r="AV163" s="13" t="s">
        <v>83</v>
      </c>
      <c r="AW163" s="13" t="s">
        <v>34</v>
      </c>
      <c r="AX163" s="13" t="s">
        <v>79</v>
      </c>
      <c r="AY163" s="250" t="s">
        <v>164</v>
      </c>
    </row>
    <row r="164" s="14" customFormat="1">
      <c r="A164" s="14"/>
      <c r="B164" s="251"/>
      <c r="C164" s="252"/>
      <c r="D164" s="242" t="s">
        <v>171</v>
      </c>
      <c r="E164" s="253" t="s">
        <v>1</v>
      </c>
      <c r="F164" s="254" t="s">
        <v>464</v>
      </c>
      <c r="G164" s="252"/>
      <c r="H164" s="255">
        <v>48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171</v>
      </c>
      <c r="AU164" s="261" t="s">
        <v>87</v>
      </c>
      <c r="AV164" s="14" t="s">
        <v>87</v>
      </c>
      <c r="AW164" s="14" t="s">
        <v>34</v>
      </c>
      <c r="AX164" s="14" t="s">
        <v>83</v>
      </c>
      <c r="AY164" s="261" t="s">
        <v>164</v>
      </c>
    </row>
    <row r="165" s="12" customFormat="1" ht="22.8" customHeight="1">
      <c r="A165" s="12"/>
      <c r="B165" s="211"/>
      <c r="C165" s="212"/>
      <c r="D165" s="213" t="s">
        <v>78</v>
      </c>
      <c r="E165" s="225" t="s">
        <v>105</v>
      </c>
      <c r="F165" s="225" t="s">
        <v>206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SUM(P166:P168)</f>
        <v>0</v>
      </c>
      <c r="Q165" s="219"/>
      <c r="R165" s="220">
        <f>SUM(R166:R168)</f>
        <v>0</v>
      </c>
      <c r="S165" s="219"/>
      <c r="T165" s="221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83</v>
      </c>
      <c r="AT165" s="223" t="s">
        <v>78</v>
      </c>
      <c r="AU165" s="223" t="s">
        <v>83</v>
      </c>
      <c r="AY165" s="222" t="s">
        <v>164</v>
      </c>
      <c r="BK165" s="224">
        <f>SUM(BK166:BK168)</f>
        <v>0</v>
      </c>
    </row>
    <row r="166" s="2" customFormat="1" ht="14.4" customHeight="1">
      <c r="A166" s="39"/>
      <c r="B166" s="40"/>
      <c r="C166" s="227" t="s">
        <v>135</v>
      </c>
      <c r="D166" s="227" t="s">
        <v>166</v>
      </c>
      <c r="E166" s="228" t="s">
        <v>465</v>
      </c>
      <c r="F166" s="229" t="s">
        <v>466</v>
      </c>
      <c r="G166" s="230" t="s">
        <v>209</v>
      </c>
      <c r="H166" s="231">
        <v>190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44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111</v>
      </c>
      <c r="AT166" s="238" t="s">
        <v>166</v>
      </c>
      <c r="AU166" s="238" t="s">
        <v>87</v>
      </c>
      <c r="AY166" s="18" t="s">
        <v>164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111</v>
      </c>
      <c r="BM166" s="238" t="s">
        <v>467</v>
      </c>
    </row>
    <row r="167" s="13" customFormat="1">
      <c r="A167" s="13"/>
      <c r="B167" s="240"/>
      <c r="C167" s="241"/>
      <c r="D167" s="242" t="s">
        <v>171</v>
      </c>
      <c r="E167" s="243" t="s">
        <v>1</v>
      </c>
      <c r="F167" s="244" t="s">
        <v>468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171</v>
      </c>
      <c r="AU167" s="250" t="s">
        <v>87</v>
      </c>
      <c r="AV167" s="13" t="s">
        <v>83</v>
      </c>
      <c r="AW167" s="13" t="s">
        <v>34</v>
      </c>
      <c r="AX167" s="13" t="s">
        <v>79</v>
      </c>
      <c r="AY167" s="250" t="s">
        <v>164</v>
      </c>
    </row>
    <row r="168" s="14" customFormat="1">
      <c r="A168" s="14"/>
      <c r="B168" s="251"/>
      <c r="C168" s="252"/>
      <c r="D168" s="242" t="s">
        <v>171</v>
      </c>
      <c r="E168" s="253" t="s">
        <v>1</v>
      </c>
      <c r="F168" s="254" t="s">
        <v>469</v>
      </c>
      <c r="G168" s="252"/>
      <c r="H168" s="255">
        <v>190</v>
      </c>
      <c r="I168" s="256"/>
      <c r="J168" s="252"/>
      <c r="K168" s="252"/>
      <c r="L168" s="257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171</v>
      </c>
      <c r="AU168" s="261" t="s">
        <v>87</v>
      </c>
      <c r="AV168" s="14" t="s">
        <v>87</v>
      </c>
      <c r="AW168" s="14" t="s">
        <v>34</v>
      </c>
      <c r="AX168" s="14" t="s">
        <v>83</v>
      </c>
      <c r="AY168" s="261" t="s">
        <v>164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/MdWFtMW92m5XFWl8gounaIdp6UYhFBhCu4GjkWPdbLv3pu/WuPkN4YkWRaGVixsSBSPLLgdMhVxeV7eqP8bRA==" hashValue="5TevIVqO0ttEIWaOJ4z9hAK2qAYV+hWxuw0pDtATbJPxNDVO5cGwVbwwDHQE+bmetGgWRiS7SBjD69xq5B1sKg==" algorithmName="SHA-512" password="CC35"/>
  <autoFilter ref="C118:K16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1" customFormat="1" ht="12" customHeight="1">
      <c r="B8" s="21"/>
      <c r="D8" s="151" t="s">
        <v>139</v>
      </c>
      <c r="L8" s="21"/>
    </row>
    <row r="9" s="2" customFormat="1" ht="16.5" customHeight="1">
      <c r="A9" s="39"/>
      <c r="B9" s="45"/>
      <c r="C9" s="39"/>
      <c r="D9" s="39"/>
      <c r="E9" s="152" t="s">
        <v>423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22. 4. 2021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.5" customHeight="1">
      <c r="A29" s="155"/>
      <c r="B29" s="156"/>
      <c r="C29" s="155"/>
      <c r="D29" s="155"/>
      <c r="E29" s="157" t="s">
        <v>38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ROUND((SUM(BE122:BE158)),  2)</f>
        <v>0</v>
      </c>
      <c r="G35" s="39"/>
      <c r="H35" s="39"/>
      <c r="I35" s="165">
        <v>0.20999999999999999</v>
      </c>
      <c r="J35" s="164">
        <f>ROUND(((SUM(BE122:BE158))*I35),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ROUND((SUM(BF122:BF158)),  2)</f>
        <v>0</v>
      </c>
      <c r="G36" s="39"/>
      <c r="H36" s="39"/>
      <c r="I36" s="165">
        <v>0.14999999999999999</v>
      </c>
      <c r="J36" s="164">
        <f>ROUND(((SUM(BF122:BF158))*I36),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ROUND((SUM(BG122:BG158)),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ROUND((SUM(BH122:BH158)),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ROUND((SUM(BI122:BI158)),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4.1 - SO 4.1  Kácení dřevin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Třebechovice,Týniště,Lípa,Čestice,Častolovice</v>
      </c>
      <c r="G91" s="41"/>
      <c r="H91" s="41"/>
      <c r="I91" s="33" t="s">
        <v>24</v>
      </c>
      <c r="J91" s="80" t="str">
        <f>IF(J14="","",J14)</f>
        <v>22. 4. 2021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3.05" customHeight="1">
      <c r="A93" s="39"/>
      <c r="B93" s="40"/>
      <c r="C93" s="33" t="s">
        <v>26</v>
      </c>
      <c r="D93" s="41"/>
      <c r="E93" s="41"/>
      <c r="F93" s="28" t="str">
        <f>E17</f>
        <v>Povodí Labe, státní podnik, Víta Nejedlého 951 HK3</v>
      </c>
      <c r="G93" s="41"/>
      <c r="H93" s="41"/>
      <c r="I93" s="33" t="s">
        <v>32</v>
      </c>
      <c r="J93" s="37" t="str">
        <f>E23</f>
        <v>Multiaqua s.r.o.,Veverkova 1343, Hradec Králové 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Pavel Romášek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8.5" customHeight="1">
      <c r="A110" s="39"/>
      <c r="B110" s="40"/>
      <c r="C110" s="41"/>
      <c r="D110" s="41"/>
      <c r="E110" s="184" t="str">
        <f>E7</f>
        <v>Alba, Třebechovice - Častolovice, těžení nánosů ř. km 0,000 - 17,200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423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4.1 - SO 4.1  Kácení dřevin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Třebechovice,Týniště,Lípa,Čestice,Častolovice</v>
      </c>
      <c r="G116" s="41"/>
      <c r="H116" s="41"/>
      <c r="I116" s="33" t="s">
        <v>24</v>
      </c>
      <c r="J116" s="80" t="str">
        <f>IF(J14="","",J14)</f>
        <v>22. 4. 2021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3.05" customHeight="1">
      <c r="A118" s="39"/>
      <c r="B118" s="40"/>
      <c r="C118" s="33" t="s">
        <v>26</v>
      </c>
      <c r="D118" s="41"/>
      <c r="E118" s="41"/>
      <c r="F118" s="28" t="str">
        <f>E17</f>
        <v>Povodí Labe, státní podnik, Víta Nejedlého 951 HK3</v>
      </c>
      <c r="G118" s="41"/>
      <c r="H118" s="41"/>
      <c r="I118" s="33" t="s">
        <v>32</v>
      </c>
      <c r="J118" s="37" t="str">
        <f>E23</f>
        <v>Multiaqua s.r.o.,Veverkova 1343, Hradec Králové 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Ing. Pavel Romášek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150</v>
      </c>
      <c r="D121" s="203" t="s">
        <v>64</v>
      </c>
      <c r="E121" s="203" t="s">
        <v>60</v>
      </c>
      <c r="F121" s="203" t="s">
        <v>61</v>
      </c>
      <c r="G121" s="203" t="s">
        <v>151</v>
      </c>
      <c r="H121" s="203" t="s">
        <v>152</v>
      </c>
      <c r="I121" s="203" t="s">
        <v>153</v>
      </c>
      <c r="J121" s="203" t="s">
        <v>143</v>
      </c>
      <c r="K121" s="204" t="s">
        <v>154</v>
      </c>
      <c r="L121" s="205"/>
      <c r="M121" s="101" t="s">
        <v>1</v>
      </c>
      <c r="N121" s="102" t="s">
        <v>43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145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78</v>
      </c>
      <c r="E123" s="214" t="s">
        <v>162</v>
      </c>
      <c r="F123" s="214" t="s">
        <v>163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78</v>
      </c>
      <c r="AU123" s="223" t="s">
        <v>79</v>
      </c>
      <c r="AY123" s="222" t="s">
        <v>164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78</v>
      </c>
      <c r="E124" s="225" t="s">
        <v>83</v>
      </c>
      <c r="F124" s="225" t="s">
        <v>165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SUM(P125:P158)</f>
        <v>0</v>
      </c>
      <c r="Q124" s="219"/>
      <c r="R124" s="220">
        <f>SUM(R125:R158)</f>
        <v>0</v>
      </c>
      <c r="S124" s="219"/>
      <c r="T124" s="221">
        <f>SUM(T125:T158)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83</v>
      </c>
      <c r="AY124" s="222" t="s">
        <v>164</v>
      </c>
      <c r="BK124" s="224">
        <f>SUM(BK125:BK158)</f>
        <v>0</v>
      </c>
    </row>
    <row r="125" s="2" customFormat="1" ht="26.4" customHeight="1">
      <c r="A125" s="39"/>
      <c r="B125" s="40"/>
      <c r="C125" s="227" t="s">
        <v>83</v>
      </c>
      <c r="D125" s="227" t="s">
        <v>166</v>
      </c>
      <c r="E125" s="228" t="s">
        <v>214</v>
      </c>
      <c r="F125" s="229" t="s">
        <v>215</v>
      </c>
      <c r="G125" s="230" t="s">
        <v>196</v>
      </c>
      <c r="H125" s="231">
        <v>10</v>
      </c>
      <c r="I125" s="232"/>
      <c r="J125" s="233">
        <f>ROUND(I125*H125,2)</f>
        <v>0</v>
      </c>
      <c r="K125" s="229" t="s">
        <v>471</v>
      </c>
      <c r="L125" s="45"/>
      <c r="M125" s="234" t="s">
        <v>1</v>
      </c>
      <c r="N125" s="235" t="s">
        <v>44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111</v>
      </c>
      <c r="AT125" s="238" t="s">
        <v>166</v>
      </c>
      <c r="AU125" s="238" t="s">
        <v>87</v>
      </c>
      <c r="AY125" s="18" t="s">
        <v>164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111</v>
      </c>
      <c r="BM125" s="238" t="s">
        <v>472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473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4" customFormat="1">
      <c r="A127" s="14"/>
      <c r="B127" s="251"/>
      <c r="C127" s="252"/>
      <c r="D127" s="242" t="s">
        <v>171</v>
      </c>
      <c r="E127" s="253" t="s">
        <v>1</v>
      </c>
      <c r="F127" s="254" t="s">
        <v>474</v>
      </c>
      <c r="G127" s="252"/>
      <c r="H127" s="255">
        <v>10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171</v>
      </c>
      <c r="AU127" s="261" t="s">
        <v>87</v>
      </c>
      <c r="AV127" s="14" t="s">
        <v>87</v>
      </c>
      <c r="AW127" s="14" t="s">
        <v>34</v>
      </c>
      <c r="AX127" s="14" t="s">
        <v>83</v>
      </c>
      <c r="AY127" s="261" t="s">
        <v>164</v>
      </c>
    </row>
    <row r="128" s="2" customFormat="1" ht="26.4" customHeight="1">
      <c r="A128" s="39"/>
      <c r="B128" s="40"/>
      <c r="C128" s="227" t="s">
        <v>87</v>
      </c>
      <c r="D128" s="227" t="s">
        <v>166</v>
      </c>
      <c r="E128" s="228" t="s">
        <v>220</v>
      </c>
      <c r="F128" s="229" t="s">
        <v>221</v>
      </c>
      <c r="G128" s="230" t="s">
        <v>169</v>
      </c>
      <c r="H128" s="231">
        <v>0.85999999999999999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44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111</v>
      </c>
      <c r="AT128" s="238" t="s">
        <v>166</v>
      </c>
      <c r="AU128" s="238" t="s">
        <v>87</v>
      </c>
      <c r="AY128" s="18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111</v>
      </c>
      <c r="BM128" s="238" t="s">
        <v>475</v>
      </c>
    </row>
    <row r="129" s="14" customFormat="1">
      <c r="A129" s="14"/>
      <c r="B129" s="251"/>
      <c r="C129" s="252"/>
      <c r="D129" s="242" t="s">
        <v>171</v>
      </c>
      <c r="E129" s="253" t="s">
        <v>1</v>
      </c>
      <c r="F129" s="254" t="s">
        <v>476</v>
      </c>
      <c r="G129" s="252"/>
      <c r="H129" s="255">
        <v>0.080000000000000002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171</v>
      </c>
      <c r="AU129" s="261" t="s">
        <v>87</v>
      </c>
      <c r="AV129" s="14" t="s">
        <v>87</v>
      </c>
      <c r="AW129" s="14" t="s">
        <v>34</v>
      </c>
      <c r="AX129" s="14" t="s">
        <v>79</v>
      </c>
      <c r="AY129" s="261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477</v>
      </c>
      <c r="G130" s="252"/>
      <c r="H130" s="255">
        <v>0.35999999999999999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79</v>
      </c>
      <c r="AY130" s="261" t="s">
        <v>164</v>
      </c>
    </row>
    <row r="131" s="14" customFormat="1">
      <c r="A131" s="14"/>
      <c r="B131" s="251"/>
      <c r="C131" s="252"/>
      <c r="D131" s="242" t="s">
        <v>171</v>
      </c>
      <c r="E131" s="253" t="s">
        <v>1</v>
      </c>
      <c r="F131" s="254" t="s">
        <v>478</v>
      </c>
      <c r="G131" s="252"/>
      <c r="H131" s="255">
        <v>0.41999999999999998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171</v>
      </c>
      <c r="AU131" s="261" t="s">
        <v>87</v>
      </c>
      <c r="AV131" s="14" t="s">
        <v>87</v>
      </c>
      <c r="AW131" s="14" t="s">
        <v>34</v>
      </c>
      <c r="AX131" s="14" t="s">
        <v>79</v>
      </c>
      <c r="AY131" s="261" t="s">
        <v>164</v>
      </c>
    </row>
    <row r="132" s="15" customFormat="1">
      <c r="A132" s="15"/>
      <c r="B132" s="265"/>
      <c r="C132" s="266"/>
      <c r="D132" s="242" t="s">
        <v>171</v>
      </c>
      <c r="E132" s="267" t="s">
        <v>1</v>
      </c>
      <c r="F132" s="268" t="s">
        <v>226</v>
      </c>
      <c r="G132" s="266"/>
      <c r="H132" s="269">
        <v>0.85999999999999999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5" t="s">
        <v>171</v>
      </c>
      <c r="AU132" s="275" t="s">
        <v>87</v>
      </c>
      <c r="AV132" s="15" t="s">
        <v>111</v>
      </c>
      <c r="AW132" s="15" t="s">
        <v>34</v>
      </c>
      <c r="AX132" s="15" t="s">
        <v>83</v>
      </c>
      <c r="AY132" s="275" t="s">
        <v>164</v>
      </c>
    </row>
    <row r="133" s="2" customFormat="1" ht="26.4" customHeight="1">
      <c r="A133" s="39"/>
      <c r="B133" s="40"/>
      <c r="C133" s="227" t="s">
        <v>105</v>
      </c>
      <c r="D133" s="227" t="s">
        <v>166</v>
      </c>
      <c r="E133" s="228" t="s">
        <v>227</v>
      </c>
      <c r="F133" s="229" t="s">
        <v>228</v>
      </c>
      <c r="G133" s="230" t="s">
        <v>229</v>
      </c>
      <c r="H133" s="231">
        <v>18</v>
      </c>
      <c r="I133" s="232"/>
      <c r="J133" s="233">
        <f>ROUND(I133*H133,2)</f>
        <v>0</v>
      </c>
      <c r="K133" s="229" t="s">
        <v>216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479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473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4" customFormat="1">
      <c r="A135" s="14"/>
      <c r="B135" s="251"/>
      <c r="C135" s="252"/>
      <c r="D135" s="242" t="s">
        <v>171</v>
      </c>
      <c r="E135" s="253" t="s">
        <v>1</v>
      </c>
      <c r="F135" s="254" t="s">
        <v>480</v>
      </c>
      <c r="G135" s="252"/>
      <c r="H135" s="255">
        <v>7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171</v>
      </c>
      <c r="AU135" s="261" t="s">
        <v>87</v>
      </c>
      <c r="AV135" s="14" t="s">
        <v>87</v>
      </c>
      <c r="AW135" s="14" t="s">
        <v>34</v>
      </c>
      <c r="AX135" s="14" t="s">
        <v>79</v>
      </c>
      <c r="AY135" s="261" t="s">
        <v>164</v>
      </c>
    </row>
    <row r="136" s="14" customFormat="1">
      <c r="A136" s="14"/>
      <c r="B136" s="251"/>
      <c r="C136" s="252"/>
      <c r="D136" s="242" t="s">
        <v>171</v>
      </c>
      <c r="E136" s="253" t="s">
        <v>1</v>
      </c>
      <c r="F136" s="254" t="s">
        <v>481</v>
      </c>
      <c r="G136" s="252"/>
      <c r="H136" s="255">
        <v>3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87</v>
      </c>
      <c r="AV136" s="14" t="s">
        <v>87</v>
      </c>
      <c r="AW136" s="14" t="s">
        <v>34</v>
      </c>
      <c r="AX136" s="14" t="s">
        <v>79</v>
      </c>
      <c r="AY136" s="261" t="s">
        <v>164</v>
      </c>
    </row>
    <row r="137" s="14" customFormat="1">
      <c r="A137" s="14"/>
      <c r="B137" s="251"/>
      <c r="C137" s="252"/>
      <c r="D137" s="242" t="s">
        <v>171</v>
      </c>
      <c r="E137" s="253" t="s">
        <v>1</v>
      </c>
      <c r="F137" s="254" t="s">
        <v>482</v>
      </c>
      <c r="G137" s="252"/>
      <c r="H137" s="255">
        <v>4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171</v>
      </c>
      <c r="AU137" s="261" t="s">
        <v>87</v>
      </c>
      <c r="AV137" s="14" t="s">
        <v>87</v>
      </c>
      <c r="AW137" s="14" t="s">
        <v>34</v>
      </c>
      <c r="AX137" s="14" t="s">
        <v>79</v>
      </c>
      <c r="AY137" s="261" t="s">
        <v>164</v>
      </c>
    </row>
    <row r="138" s="14" customFormat="1">
      <c r="A138" s="14"/>
      <c r="B138" s="251"/>
      <c r="C138" s="252"/>
      <c r="D138" s="242" t="s">
        <v>171</v>
      </c>
      <c r="E138" s="253" t="s">
        <v>1</v>
      </c>
      <c r="F138" s="254" t="s">
        <v>483</v>
      </c>
      <c r="G138" s="252"/>
      <c r="H138" s="255">
        <v>4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171</v>
      </c>
      <c r="AU138" s="261" t="s">
        <v>87</v>
      </c>
      <c r="AV138" s="14" t="s">
        <v>87</v>
      </c>
      <c r="AW138" s="14" t="s">
        <v>34</v>
      </c>
      <c r="AX138" s="14" t="s">
        <v>79</v>
      </c>
      <c r="AY138" s="261" t="s">
        <v>164</v>
      </c>
    </row>
    <row r="139" s="15" customFormat="1">
      <c r="A139" s="15"/>
      <c r="B139" s="265"/>
      <c r="C139" s="266"/>
      <c r="D139" s="242" t="s">
        <v>171</v>
      </c>
      <c r="E139" s="267" t="s">
        <v>1</v>
      </c>
      <c r="F139" s="268" t="s">
        <v>226</v>
      </c>
      <c r="G139" s="266"/>
      <c r="H139" s="269">
        <v>18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5" t="s">
        <v>171</v>
      </c>
      <c r="AU139" s="275" t="s">
        <v>87</v>
      </c>
      <c r="AV139" s="15" t="s">
        <v>111</v>
      </c>
      <c r="AW139" s="15" t="s">
        <v>34</v>
      </c>
      <c r="AX139" s="15" t="s">
        <v>83</v>
      </c>
      <c r="AY139" s="275" t="s">
        <v>164</v>
      </c>
    </row>
    <row r="140" s="2" customFormat="1" ht="26.4" customHeight="1">
      <c r="A140" s="39"/>
      <c r="B140" s="40"/>
      <c r="C140" s="227" t="s">
        <v>111</v>
      </c>
      <c r="D140" s="227" t="s">
        <v>166</v>
      </c>
      <c r="E140" s="228" t="s">
        <v>234</v>
      </c>
      <c r="F140" s="229" t="s">
        <v>235</v>
      </c>
      <c r="G140" s="230" t="s">
        <v>229</v>
      </c>
      <c r="H140" s="231">
        <v>14</v>
      </c>
      <c r="I140" s="232"/>
      <c r="J140" s="233">
        <f>ROUND(I140*H140,2)</f>
        <v>0</v>
      </c>
      <c r="K140" s="229" t="s">
        <v>216</v>
      </c>
      <c r="L140" s="45"/>
      <c r="M140" s="234" t="s">
        <v>1</v>
      </c>
      <c r="N140" s="235" t="s">
        <v>44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111</v>
      </c>
      <c r="AT140" s="238" t="s">
        <v>166</v>
      </c>
      <c r="AU140" s="238" t="s">
        <v>87</v>
      </c>
      <c r="AY140" s="18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111</v>
      </c>
      <c r="BM140" s="238" t="s">
        <v>484</v>
      </c>
    </row>
    <row r="141" s="13" customFormat="1">
      <c r="A141" s="13"/>
      <c r="B141" s="240"/>
      <c r="C141" s="241"/>
      <c r="D141" s="242" t="s">
        <v>171</v>
      </c>
      <c r="E141" s="243" t="s">
        <v>1</v>
      </c>
      <c r="F141" s="244" t="s">
        <v>473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171</v>
      </c>
      <c r="AU141" s="250" t="s">
        <v>87</v>
      </c>
      <c r="AV141" s="13" t="s">
        <v>83</v>
      </c>
      <c r="AW141" s="13" t="s">
        <v>34</v>
      </c>
      <c r="AX141" s="13" t="s">
        <v>79</v>
      </c>
      <c r="AY141" s="250" t="s">
        <v>164</v>
      </c>
    </row>
    <row r="142" s="14" customFormat="1">
      <c r="A142" s="14"/>
      <c r="B142" s="251"/>
      <c r="C142" s="252"/>
      <c r="D142" s="242" t="s">
        <v>171</v>
      </c>
      <c r="E142" s="253" t="s">
        <v>1</v>
      </c>
      <c r="F142" s="254" t="s">
        <v>485</v>
      </c>
      <c r="G142" s="252"/>
      <c r="H142" s="255">
        <v>2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171</v>
      </c>
      <c r="AU142" s="261" t="s">
        <v>87</v>
      </c>
      <c r="AV142" s="14" t="s">
        <v>87</v>
      </c>
      <c r="AW142" s="14" t="s">
        <v>34</v>
      </c>
      <c r="AX142" s="14" t="s">
        <v>79</v>
      </c>
      <c r="AY142" s="261" t="s">
        <v>164</v>
      </c>
    </row>
    <row r="143" s="14" customFormat="1">
      <c r="A143" s="14"/>
      <c r="B143" s="251"/>
      <c r="C143" s="252"/>
      <c r="D143" s="242" t="s">
        <v>171</v>
      </c>
      <c r="E143" s="253" t="s">
        <v>1</v>
      </c>
      <c r="F143" s="254" t="s">
        <v>486</v>
      </c>
      <c r="G143" s="252"/>
      <c r="H143" s="255">
        <v>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171</v>
      </c>
      <c r="AU143" s="261" t="s">
        <v>87</v>
      </c>
      <c r="AV143" s="14" t="s">
        <v>87</v>
      </c>
      <c r="AW143" s="14" t="s">
        <v>34</v>
      </c>
      <c r="AX143" s="14" t="s">
        <v>79</v>
      </c>
      <c r="AY143" s="261" t="s">
        <v>164</v>
      </c>
    </row>
    <row r="144" s="14" customFormat="1">
      <c r="A144" s="14"/>
      <c r="B144" s="251"/>
      <c r="C144" s="252"/>
      <c r="D144" s="242" t="s">
        <v>171</v>
      </c>
      <c r="E144" s="253" t="s">
        <v>1</v>
      </c>
      <c r="F144" s="254" t="s">
        <v>335</v>
      </c>
      <c r="G144" s="252"/>
      <c r="H144" s="255">
        <v>1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171</v>
      </c>
      <c r="AU144" s="261" t="s">
        <v>87</v>
      </c>
      <c r="AV144" s="14" t="s">
        <v>87</v>
      </c>
      <c r="AW144" s="14" t="s">
        <v>34</v>
      </c>
      <c r="AX144" s="14" t="s">
        <v>79</v>
      </c>
      <c r="AY144" s="261" t="s">
        <v>164</v>
      </c>
    </row>
    <row r="145" s="14" customFormat="1">
      <c r="A145" s="14"/>
      <c r="B145" s="251"/>
      <c r="C145" s="252"/>
      <c r="D145" s="242" t="s">
        <v>171</v>
      </c>
      <c r="E145" s="253" t="s">
        <v>1</v>
      </c>
      <c r="F145" s="254" t="s">
        <v>487</v>
      </c>
      <c r="G145" s="252"/>
      <c r="H145" s="255">
        <v>1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171</v>
      </c>
      <c r="AU145" s="261" t="s">
        <v>87</v>
      </c>
      <c r="AV145" s="14" t="s">
        <v>87</v>
      </c>
      <c r="AW145" s="14" t="s">
        <v>34</v>
      </c>
      <c r="AX145" s="14" t="s">
        <v>79</v>
      </c>
      <c r="AY145" s="261" t="s">
        <v>164</v>
      </c>
    </row>
    <row r="146" s="16" customFormat="1">
      <c r="A146" s="16"/>
      <c r="B146" s="295"/>
      <c r="C146" s="296"/>
      <c r="D146" s="242" t="s">
        <v>171</v>
      </c>
      <c r="E146" s="297" t="s">
        <v>1</v>
      </c>
      <c r="F146" s="298" t="s">
        <v>339</v>
      </c>
      <c r="G146" s="296"/>
      <c r="H146" s="299">
        <v>5</v>
      </c>
      <c r="I146" s="300"/>
      <c r="J146" s="296"/>
      <c r="K146" s="296"/>
      <c r="L146" s="301"/>
      <c r="M146" s="302"/>
      <c r="N146" s="303"/>
      <c r="O146" s="303"/>
      <c r="P146" s="303"/>
      <c r="Q146" s="303"/>
      <c r="R146" s="303"/>
      <c r="S146" s="303"/>
      <c r="T146" s="30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305" t="s">
        <v>171</v>
      </c>
      <c r="AU146" s="305" t="s">
        <v>87</v>
      </c>
      <c r="AV146" s="16" t="s">
        <v>105</v>
      </c>
      <c r="AW146" s="16" t="s">
        <v>34</v>
      </c>
      <c r="AX146" s="16" t="s">
        <v>79</v>
      </c>
      <c r="AY146" s="305" t="s">
        <v>164</v>
      </c>
    </row>
    <row r="147" s="14" customFormat="1">
      <c r="A147" s="14"/>
      <c r="B147" s="251"/>
      <c r="C147" s="252"/>
      <c r="D147" s="242" t="s">
        <v>171</v>
      </c>
      <c r="E147" s="253" t="s">
        <v>1</v>
      </c>
      <c r="F147" s="254" t="s">
        <v>488</v>
      </c>
      <c r="G147" s="252"/>
      <c r="H147" s="255">
        <v>9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171</v>
      </c>
      <c r="AU147" s="261" t="s">
        <v>87</v>
      </c>
      <c r="AV147" s="14" t="s">
        <v>87</v>
      </c>
      <c r="AW147" s="14" t="s">
        <v>34</v>
      </c>
      <c r="AX147" s="14" t="s">
        <v>79</v>
      </c>
      <c r="AY147" s="261" t="s">
        <v>164</v>
      </c>
    </row>
    <row r="148" s="15" customFormat="1">
      <c r="A148" s="15"/>
      <c r="B148" s="265"/>
      <c r="C148" s="266"/>
      <c r="D148" s="242" t="s">
        <v>171</v>
      </c>
      <c r="E148" s="267" t="s">
        <v>1</v>
      </c>
      <c r="F148" s="268" t="s">
        <v>226</v>
      </c>
      <c r="G148" s="266"/>
      <c r="H148" s="269">
        <v>14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5" t="s">
        <v>171</v>
      </c>
      <c r="AU148" s="275" t="s">
        <v>87</v>
      </c>
      <c r="AV148" s="15" t="s">
        <v>111</v>
      </c>
      <c r="AW148" s="15" t="s">
        <v>34</v>
      </c>
      <c r="AX148" s="15" t="s">
        <v>83</v>
      </c>
      <c r="AY148" s="275" t="s">
        <v>164</v>
      </c>
    </row>
    <row r="149" s="2" customFormat="1" ht="14.4" customHeight="1">
      <c r="A149" s="39"/>
      <c r="B149" s="40"/>
      <c r="C149" s="227" t="s">
        <v>117</v>
      </c>
      <c r="D149" s="227" t="s">
        <v>166</v>
      </c>
      <c r="E149" s="228" t="s">
        <v>239</v>
      </c>
      <c r="F149" s="229" t="s">
        <v>240</v>
      </c>
      <c r="G149" s="230" t="s">
        <v>229</v>
      </c>
      <c r="H149" s="231">
        <v>18</v>
      </c>
      <c r="I149" s="232"/>
      <c r="J149" s="233">
        <f>ROUND(I149*H149,2)</f>
        <v>0</v>
      </c>
      <c r="K149" s="229" t="s">
        <v>216</v>
      </c>
      <c r="L149" s="45"/>
      <c r="M149" s="234" t="s">
        <v>1</v>
      </c>
      <c r="N149" s="235" t="s">
        <v>44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111</v>
      </c>
      <c r="AT149" s="238" t="s">
        <v>166</v>
      </c>
      <c r="AU149" s="238" t="s">
        <v>87</v>
      </c>
      <c r="AY149" s="18" t="s">
        <v>164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111</v>
      </c>
      <c r="BM149" s="238" t="s">
        <v>489</v>
      </c>
    </row>
    <row r="150" s="14" customFormat="1">
      <c r="A150" s="14"/>
      <c r="B150" s="251"/>
      <c r="C150" s="252"/>
      <c r="D150" s="242" t="s">
        <v>171</v>
      </c>
      <c r="E150" s="253" t="s">
        <v>1</v>
      </c>
      <c r="F150" s="254" t="s">
        <v>490</v>
      </c>
      <c r="G150" s="252"/>
      <c r="H150" s="255">
        <v>18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171</v>
      </c>
      <c r="AU150" s="261" t="s">
        <v>87</v>
      </c>
      <c r="AV150" s="14" t="s">
        <v>87</v>
      </c>
      <c r="AW150" s="14" t="s">
        <v>34</v>
      </c>
      <c r="AX150" s="14" t="s">
        <v>83</v>
      </c>
      <c r="AY150" s="261" t="s">
        <v>164</v>
      </c>
    </row>
    <row r="151" s="2" customFormat="1" ht="14.4" customHeight="1">
      <c r="A151" s="39"/>
      <c r="B151" s="40"/>
      <c r="C151" s="227" t="s">
        <v>123</v>
      </c>
      <c r="D151" s="227" t="s">
        <v>166</v>
      </c>
      <c r="E151" s="228" t="s">
        <v>243</v>
      </c>
      <c r="F151" s="229" t="s">
        <v>244</v>
      </c>
      <c r="G151" s="230" t="s">
        <v>229</v>
      </c>
      <c r="H151" s="231">
        <v>5</v>
      </c>
      <c r="I151" s="232"/>
      <c r="J151" s="233">
        <f>ROUND(I151*H151,2)</f>
        <v>0</v>
      </c>
      <c r="K151" s="229" t="s">
        <v>216</v>
      </c>
      <c r="L151" s="45"/>
      <c r="M151" s="234" t="s">
        <v>1</v>
      </c>
      <c r="N151" s="235" t="s">
        <v>44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111</v>
      </c>
      <c r="AT151" s="238" t="s">
        <v>166</v>
      </c>
      <c r="AU151" s="238" t="s">
        <v>87</v>
      </c>
      <c r="AY151" s="18" t="s">
        <v>164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111</v>
      </c>
      <c r="BM151" s="238" t="s">
        <v>491</v>
      </c>
    </row>
    <row r="152" s="14" customFormat="1">
      <c r="A152" s="14"/>
      <c r="B152" s="251"/>
      <c r="C152" s="252"/>
      <c r="D152" s="242" t="s">
        <v>171</v>
      </c>
      <c r="E152" s="253" t="s">
        <v>1</v>
      </c>
      <c r="F152" s="254" t="s">
        <v>492</v>
      </c>
      <c r="G152" s="252"/>
      <c r="H152" s="255">
        <v>5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171</v>
      </c>
      <c r="AU152" s="261" t="s">
        <v>87</v>
      </c>
      <c r="AV152" s="14" t="s">
        <v>87</v>
      </c>
      <c r="AW152" s="14" t="s">
        <v>34</v>
      </c>
      <c r="AX152" s="14" t="s">
        <v>83</v>
      </c>
      <c r="AY152" s="261" t="s">
        <v>164</v>
      </c>
    </row>
    <row r="153" s="2" customFormat="1" ht="26.4" customHeight="1">
      <c r="A153" s="39"/>
      <c r="B153" s="40"/>
      <c r="C153" s="227" t="s">
        <v>129</v>
      </c>
      <c r="D153" s="227" t="s">
        <v>166</v>
      </c>
      <c r="E153" s="228" t="s">
        <v>247</v>
      </c>
      <c r="F153" s="229" t="s">
        <v>248</v>
      </c>
      <c r="G153" s="230" t="s">
        <v>249</v>
      </c>
      <c r="H153" s="231">
        <v>13.488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44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111</v>
      </c>
      <c r="AT153" s="238" t="s">
        <v>166</v>
      </c>
      <c r="AU153" s="238" t="s">
        <v>87</v>
      </c>
      <c r="AY153" s="18" t="s">
        <v>164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111</v>
      </c>
      <c r="BM153" s="238" t="s">
        <v>493</v>
      </c>
    </row>
    <row r="154" s="14" customFormat="1">
      <c r="A154" s="14"/>
      <c r="B154" s="251"/>
      <c r="C154" s="252"/>
      <c r="D154" s="242" t="s">
        <v>171</v>
      </c>
      <c r="E154" s="253" t="s">
        <v>1</v>
      </c>
      <c r="F154" s="254" t="s">
        <v>494</v>
      </c>
      <c r="G154" s="252"/>
      <c r="H154" s="255">
        <v>2.988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171</v>
      </c>
      <c r="AU154" s="261" t="s">
        <v>87</v>
      </c>
      <c r="AV154" s="14" t="s">
        <v>87</v>
      </c>
      <c r="AW154" s="14" t="s">
        <v>34</v>
      </c>
      <c r="AX154" s="14" t="s">
        <v>79</v>
      </c>
      <c r="AY154" s="261" t="s">
        <v>164</v>
      </c>
    </row>
    <row r="155" s="14" customFormat="1">
      <c r="A155" s="14"/>
      <c r="B155" s="251"/>
      <c r="C155" s="252"/>
      <c r="D155" s="242" t="s">
        <v>171</v>
      </c>
      <c r="E155" s="253" t="s">
        <v>1</v>
      </c>
      <c r="F155" s="254" t="s">
        <v>495</v>
      </c>
      <c r="G155" s="252"/>
      <c r="H155" s="255">
        <v>10.5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171</v>
      </c>
      <c r="AU155" s="261" t="s">
        <v>87</v>
      </c>
      <c r="AV155" s="14" t="s">
        <v>87</v>
      </c>
      <c r="AW155" s="14" t="s">
        <v>34</v>
      </c>
      <c r="AX155" s="14" t="s">
        <v>79</v>
      </c>
      <c r="AY155" s="261" t="s">
        <v>164</v>
      </c>
    </row>
    <row r="156" s="15" customFormat="1">
      <c r="A156" s="15"/>
      <c r="B156" s="265"/>
      <c r="C156" s="266"/>
      <c r="D156" s="242" t="s">
        <v>171</v>
      </c>
      <c r="E156" s="267" t="s">
        <v>1</v>
      </c>
      <c r="F156" s="268" t="s">
        <v>226</v>
      </c>
      <c r="G156" s="266"/>
      <c r="H156" s="269">
        <v>13.488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5" t="s">
        <v>171</v>
      </c>
      <c r="AU156" s="275" t="s">
        <v>87</v>
      </c>
      <c r="AV156" s="15" t="s">
        <v>111</v>
      </c>
      <c r="AW156" s="15" t="s">
        <v>34</v>
      </c>
      <c r="AX156" s="15" t="s">
        <v>83</v>
      </c>
      <c r="AY156" s="275" t="s">
        <v>164</v>
      </c>
    </row>
    <row r="157" s="2" customFormat="1" ht="26.4" customHeight="1">
      <c r="A157" s="39"/>
      <c r="B157" s="40"/>
      <c r="C157" s="227" t="s">
        <v>135</v>
      </c>
      <c r="D157" s="227" t="s">
        <v>166</v>
      </c>
      <c r="E157" s="228" t="s">
        <v>253</v>
      </c>
      <c r="F157" s="229" t="s">
        <v>254</v>
      </c>
      <c r="G157" s="230" t="s">
        <v>229</v>
      </c>
      <c r="H157" s="231">
        <v>65</v>
      </c>
      <c r="I157" s="232"/>
      <c r="J157" s="233">
        <f>ROUND(I157*H157,2)</f>
        <v>0</v>
      </c>
      <c r="K157" s="229" t="s">
        <v>216</v>
      </c>
      <c r="L157" s="45"/>
      <c r="M157" s="234" t="s">
        <v>1</v>
      </c>
      <c r="N157" s="235" t="s">
        <v>44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111</v>
      </c>
      <c r="AT157" s="238" t="s">
        <v>166</v>
      </c>
      <c r="AU157" s="238" t="s">
        <v>87</v>
      </c>
      <c r="AY157" s="18" t="s">
        <v>164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111</v>
      </c>
      <c r="BM157" s="238" t="s">
        <v>496</v>
      </c>
    </row>
    <row r="158" s="14" customFormat="1">
      <c r="A158" s="14"/>
      <c r="B158" s="251"/>
      <c r="C158" s="252"/>
      <c r="D158" s="242" t="s">
        <v>171</v>
      </c>
      <c r="E158" s="253" t="s">
        <v>1</v>
      </c>
      <c r="F158" s="254" t="s">
        <v>349</v>
      </c>
      <c r="G158" s="252"/>
      <c r="H158" s="255">
        <v>65</v>
      </c>
      <c r="I158" s="256"/>
      <c r="J158" s="252"/>
      <c r="K158" s="252"/>
      <c r="L158" s="257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171</v>
      </c>
      <c r="AU158" s="261" t="s">
        <v>87</v>
      </c>
      <c r="AV158" s="14" t="s">
        <v>87</v>
      </c>
      <c r="AW158" s="14" t="s">
        <v>34</v>
      </c>
      <c r="AX158" s="14" t="s">
        <v>83</v>
      </c>
      <c r="AY158" s="261" t="s">
        <v>164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GmGcZ9+KmbCwVAME6fev2nwskKNkOLn1TYPcZWY8ZU1DyysrnjG2BpEZaVQJY4/YsAYvP59I6szQg0kHExhoYw==" hashValue="sRj4LYSUmaKqr6I0KgbKMAPFAkGaGyayiQ6fOFp7f6Y5ZqoAavh83T5z/nNMkeOKUgRi9Coylh6tnSWfiXO2QQ==" algorithmName="SHA-512" password="CC35"/>
  <autoFilter ref="C121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22. 4. 2021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28</v>
      </c>
      <c r="F15" s="39"/>
      <c r="G15" s="39"/>
      <c r="H15" s="39"/>
      <c r="I15" s="151" t="s">
        <v>29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29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5.5" customHeight="1">
      <c r="A27" s="155"/>
      <c r="B27" s="156"/>
      <c r="C27" s="155"/>
      <c r="D27" s="155"/>
      <c r="E27" s="157" t="s">
        <v>38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ROUND((SUM(BE118:BE166)),  2)</f>
        <v>0</v>
      </c>
      <c r="G33" s="39"/>
      <c r="H33" s="39"/>
      <c r="I33" s="165">
        <v>0.20999999999999999</v>
      </c>
      <c r="J33" s="164">
        <f>ROUND(((SUM(BE118:BE166))*I33),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ROUND((SUM(BF118:BF166)),  2)</f>
        <v>0</v>
      </c>
      <c r="G34" s="39"/>
      <c r="H34" s="39"/>
      <c r="I34" s="165">
        <v>0.14999999999999999</v>
      </c>
      <c r="J34" s="164">
        <f>ROUND(((SUM(BF118:BF166))*I34),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ROUND((SUM(BG118:BG166)),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ROUND((SUM(BH118:BH166)),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ROUND((SUM(BI118:BI166)),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5 - SO 5   Týniště nad Orlicí 2 ř. km  8,682 - 12,233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Třebechovice,Týniště,Lípa,Čestice,Častolovice</v>
      </c>
      <c r="G89" s="41"/>
      <c r="H89" s="41"/>
      <c r="I89" s="33" t="s">
        <v>24</v>
      </c>
      <c r="J89" s="80" t="str">
        <f>IF(J12="","",J12)</f>
        <v>22. 4. 2021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3.05" customHeight="1">
      <c r="A91" s="39"/>
      <c r="B91" s="40"/>
      <c r="C91" s="33" t="s">
        <v>26</v>
      </c>
      <c r="D91" s="41"/>
      <c r="E91" s="41"/>
      <c r="F91" s="28" t="str">
        <f>E15</f>
        <v>Povodí Labe, státní podnik, Víta Nejedlého 951 HK3</v>
      </c>
      <c r="G91" s="41"/>
      <c r="H91" s="41"/>
      <c r="I91" s="33" t="s">
        <v>32</v>
      </c>
      <c r="J91" s="37" t="str">
        <f>E21</f>
        <v>Multiaqua s.r.o.,Veverkova 1343, Hradec Králové 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Pavel Romášek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146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147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149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8.5" customHeight="1">
      <c r="A108" s="39"/>
      <c r="B108" s="40"/>
      <c r="C108" s="41"/>
      <c r="D108" s="41"/>
      <c r="E108" s="184" t="str">
        <f>E7</f>
        <v>Alba, Třebechovice - Častolovice, těžení nánosů ř. km 0,000 - 17,200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 xml:space="preserve">5 - SO 5   Týniště nad Orlicí 2 ř. km  8,682 - 12,233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22</v>
      </c>
      <c r="D112" s="41"/>
      <c r="E112" s="41"/>
      <c r="F112" s="28" t="str">
        <f>F12</f>
        <v>Třebechovice,Týniště,Lípa,Čestice,Častolovice</v>
      </c>
      <c r="G112" s="41"/>
      <c r="H112" s="41"/>
      <c r="I112" s="33" t="s">
        <v>24</v>
      </c>
      <c r="J112" s="80" t="str">
        <f>IF(J12="","",J12)</f>
        <v>22. 4. 2021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3.05" customHeight="1">
      <c r="A114" s="39"/>
      <c r="B114" s="40"/>
      <c r="C114" s="33" t="s">
        <v>26</v>
      </c>
      <c r="D114" s="41"/>
      <c r="E114" s="41"/>
      <c r="F114" s="28" t="str">
        <f>E15</f>
        <v>Povodí Labe, státní podnik, Víta Nejedlého 951 HK3</v>
      </c>
      <c r="G114" s="41"/>
      <c r="H114" s="41"/>
      <c r="I114" s="33" t="s">
        <v>32</v>
      </c>
      <c r="J114" s="37" t="str">
        <f>E21</f>
        <v>Multiaqua s.r.o.,Veverkova 1343, Hradec Králové 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>Ing. Pavel Romášek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150</v>
      </c>
      <c r="D117" s="203" t="s">
        <v>64</v>
      </c>
      <c r="E117" s="203" t="s">
        <v>60</v>
      </c>
      <c r="F117" s="203" t="s">
        <v>61</v>
      </c>
      <c r="G117" s="203" t="s">
        <v>151</v>
      </c>
      <c r="H117" s="203" t="s">
        <v>152</v>
      </c>
      <c r="I117" s="203" t="s">
        <v>153</v>
      </c>
      <c r="J117" s="203" t="s">
        <v>143</v>
      </c>
      <c r="K117" s="204" t="s">
        <v>154</v>
      </c>
      <c r="L117" s="205"/>
      <c r="M117" s="101" t="s">
        <v>1</v>
      </c>
      <c r="N117" s="102" t="s">
        <v>43</v>
      </c>
      <c r="O117" s="102" t="s">
        <v>155</v>
      </c>
      <c r="P117" s="102" t="s">
        <v>156</v>
      </c>
      <c r="Q117" s="102" t="s">
        <v>157</v>
      </c>
      <c r="R117" s="102" t="s">
        <v>158</v>
      </c>
      <c r="S117" s="102" t="s">
        <v>159</v>
      </c>
      <c r="T117" s="103" t="s">
        <v>160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161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145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78</v>
      </c>
      <c r="E119" s="214" t="s">
        <v>162</v>
      </c>
      <c r="F119" s="214" t="s">
        <v>163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83</v>
      </c>
      <c r="AT119" s="223" t="s">
        <v>78</v>
      </c>
      <c r="AU119" s="223" t="s">
        <v>79</v>
      </c>
      <c r="AY119" s="222" t="s">
        <v>164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78</v>
      </c>
      <c r="E120" s="225" t="s">
        <v>83</v>
      </c>
      <c r="F120" s="225" t="s">
        <v>165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SUM(P121:P166)</f>
        <v>0</v>
      </c>
      <c r="Q120" s="219"/>
      <c r="R120" s="220">
        <f>SUM(R121:R166)</f>
        <v>0</v>
      </c>
      <c r="S120" s="219"/>
      <c r="T120" s="221">
        <f>SUM(T121:T166)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83</v>
      </c>
      <c r="AT120" s="223" t="s">
        <v>78</v>
      </c>
      <c r="AU120" s="223" t="s">
        <v>83</v>
      </c>
      <c r="AY120" s="222" t="s">
        <v>164</v>
      </c>
      <c r="BK120" s="224">
        <f>SUM(BK121:BK166)</f>
        <v>0</v>
      </c>
    </row>
    <row r="121" s="2" customFormat="1" ht="14.4" customHeight="1">
      <c r="A121" s="39"/>
      <c r="B121" s="40"/>
      <c r="C121" s="227" t="s">
        <v>83</v>
      </c>
      <c r="D121" s="227" t="s">
        <v>166</v>
      </c>
      <c r="E121" s="228" t="s">
        <v>498</v>
      </c>
      <c r="F121" s="229" t="s">
        <v>168</v>
      </c>
      <c r="G121" s="230" t="s">
        <v>169</v>
      </c>
      <c r="H121" s="231">
        <v>2857.5100000000002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44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111</v>
      </c>
      <c r="AT121" s="238" t="s">
        <v>166</v>
      </c>
      <c r="AU121" s="238" t="s">
        <v>87</v>
      </c>
      <c r="AY121" s="18" t="s">
        <v>164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111</v>
      </c>
      <c r="BM121" s="238" t="s">
        <v>499</v>
      </c>
    </row>
    <row r="122" s="13" customFormat="1">
      <c r="A122" s="13"/>
      <c r="B122" s="240"/>
      <c r="C122" s="241"/>
      <c r="D122" s="242" t="s">
        <v>171</v>
      </c>
      <c r="E122" s="243" t="s">
        <v>1</v>
      </c>
      <c r="F122" s="244" t="s">
        <v>363</v>
      </c>
      <c r="G122" s="241"/>
      <c r="H122" s="243" t="s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171</v>
      </c>
      <c r="AU122" s="250" t="s">
        <v>87</v>
      </c>
      <c r="AV122" s="13" t="s">
        <v>83</v>
      </c>
      <c r="AW122" s="13" t="s">
        <v>34</v>
      </c>
      <c r="AX122" s="13" t="s">
        <v>79</v>
      </c>
      <c r="AY122" s="250" t="s">
        <v>164</v>
      </c>
    </row>
    <row r="123" s="13" customFormat="1">
      <c r="A123" s="13"/>
      <c r="B123" s="240"/>
      <c r="C123" s="241"/>
      <c r="D123" s="242" t="s">
        <v>171</v>
      </c>
      <c r="E123" s="243" t="s">
        <v>1</v>
      </c>
      <c r="F123" s="244" t="s">
        <v>173</v>
      </c>
      <c r="G123" s="241"/>
      <c r="H123" s="243" t="s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171</v>
      </c>
      <c r="AU123" s="250" t="s">
        <v>87</v>
      </c>
      <c r="AV123" s="13" t="s">
        <v>83</v>
      </c>
      <c r="AW123" s="13" t="s">
        <v>34</v>
      </c>
      <c r="AX123" s="13" t="s">
        <v>79</v>
      </c>
      <c r="AY123" s="250" t="s">
        <v>164</v>
      </c>
    </row>
    <row r="124" s="13" customFormat="1">
      <c r="A124" s="13"/>
      <c r="B124" s="240"/>
      <c r="C124" s="241"/>
      <c r="D124" s="242" t="s">
        <v>171</v>
      </c>
      <c r="E124" s="243" t="s">
        <v>1</v>
      </c>
      <c r="F124" s="244" t="s">
        <v>500</v>
      </c>
      <c r="G124" s="241"/>
      <c r="H124" s="243" t="s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171</v>
      </c>
      <c r="AU124" s="250" t="s">
        <v>87</v>
      </c>
      <c r="AV124" s="13" t="s">
        <v>83</v>
      </c>
      <c r="AW124" s="13" t="s">
        <v>34</v>
      </c>
      <c r="AX124" s="13" t="s">
        <v>79</v>
      </c>
      <c r="AY124" s="250" t="s">
        <v>164</v>
      </c>
    </row>
    <row r="125" s="13" customFormat="1">
      <c r="A125" s="13"/>
      <c r="B125" s="240"/>
      <c r="C125" s="241"/>
      <c r="D125" s="242" t="s">
        <v>171</v>
      </c>
      <c r="E125" s="243" t="s">
        <v>1</v>
      </c>
      <c r="F125" s="244" t="s">
        <v>501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171</v>
      </c>
      <c r="AU125" s="250" t="s">
        <v>87</v>
      </c>
      <c r="AV125" s="13" t="s">
        <v>83</v>
      </c>
      <c r="AW125" s="13" t="s">
        <v>34</v>
      </c>
      <c r="AX125" s="13" t="s">
        <v>79</v>
      </c>
      <c r="AY125" s="250" t="s">
        <v>164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502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503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87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3" customFormat="1">
      <c r="A128" s="13"/>
      <c r="B128" s="240"/>
      <c r="C128" s="241"/>
      <c r="D128" s="242" t="s">
        <v>171</v>
      </c>
      <c r="E128" s="243" t="s">
        <v>1</v>
      </c>
      <c r="F128" s="244" t="s">
        <v>504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171</v>
      </c>
      <c r="AU128" s="250" t="s">
        <v>87</v>
      </c>
      <c r="AV128" s="13" t="s">
        <v>83</v>
      </c>
      <c r="AW128" s="13" t="s">
        <v>34</v>
      </c>
      <c r="AX128" s="13" t="s">
        <v>79</v>
      </c>
      <c r="AY128" s="250" t="s">
        <v>164</v>
      </c>
    </row>
    <row r="129" s="13" customFormat="1">
      <c r="A129" s="13"/>
      <c r="B129" s="240"/>
      <c r="C129" s="241"/>
      <c r="D129" s="242" t="s">
        <v>171</v>
      </c>
      <c r="E129" s="243" t="s">
        <v>1</v>
      </c>
      <c r="F129" s="244" t="s">
        <v>505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171</v>
      </c>
      <c r="AU129" s="250" t="s">
        <v>87</v>
      </c>
      <c r="AV129" s="13" t="s">
        <v>83</v>
      </c>
      <c r="AW129" s="13" t="s">
        <v>34</v>
      </c>
      <c r="AX129" s="13" t="s">
        <v>79</v>
      </c>
      <c r="AY129" s="250" t="s">
        <v>164</v>
      </c>
    </row>
    <row r="130" s="13" customFormat="1">
      <c r="A130" s="13"/>
      <c r="B130" s="240"/>
      <c r="C130" s="241"/>
      <c r="D130" s="242" t="s">
        <v>171</v>
      </c>
      <c r="E130" s="243" t="s">
        <v>1</v>
      </c>
      <c r="F130" s="244" t="s">
        <v>506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171</v>
      </c>
      <c r="AU130" s="250" t="s">
        <v>87</v>
      </c>
      <c r="AV130" s="13" t="s">
        <v>83</v>
      </c>
      <c r="AW130" s="13" t="s">
        <v>34</v>
      </c>
      <c r="AX130" s="13" t="s">
        <v>79</v>
      </c>
      <c r="AY130" s="250" t="s">
        <v>164</v>
      </c>
    </row>
    <row r="131" s="13" customFormat="1">
      <c r="A131" s="13"/>
      <c r="B131" s="240"/>
      <c r="C131" s="241"/>
      <c r="D131" s="242" t="s">
        <v>171</v>
      </c>
      <c r="E131" s="243" t="s">
        <v>1</v>
      </c>
      <c r="F131" s="244" t="s">
        <v>507</v>
      </c>
      <c r="G131" s="241"/>
      <c r="H131" s="243" t="s">
        <v>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171</v>
      </c>
      <c r="AU131" s="250" t="s">
        <v>87</v>
      </c>
      <c r="AV131" s="13" t="s">
        <v>83</v>
      </c>
      <c r="AW131" s="13" t="s">
        <v>34</v>
      </c>
      <c r="AX131" s="13" t="s">
        <v>79</v>
      </c>
      <c r="AY131" s="250" t="s">
        <v>164</v>
      </c>
    </row>
    <row r="132" s="14" customFormat="1">
      <c r="A132" s="14"/>
      <c r="B132" s="251"/>
      <c r="C132" s="252"/>
      <c r="D132" s="242" t="s">
        <v>171</v>
      </c>
      <c r="E132" s="253" t="s">
        <v>1</v>
      </c>
      <c r="F132" s="254" t="s">
        <v>508</v>
      </c>
      <c r="G132" s="252"/>
      <c r="H132" s="255">
        <v>2857.5100000000002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171</v>
      </c>
      <c r="AU132" s="261" t="s">
        <v>87</v>
      </c>
      <c r="AV132" s="14" t="s">
        <v>87</v>
      </c>
      <c r="AW132" s="14" t="s">
        <v>34</v>
      </c>
      <c r="AX132" s="14" t="s">
        <v>83</v>
      </c>
      <c r="AY132" s="261" t="s">
        <v>164</v>
      </c>
    </row>
    <row r="133" s="2" customFormat="1" ht="40.8" customHeight="1">
      <c r="A133" s="39"/>
      <c r="B133" s="40"/>
      <c r="C133" s="227" t="s">
        <v>87</v>
      </c>
      <c r="D133" s="227" t="s">
        <v>166</v>
      </c>
      <c r="E133" s="228" t="s">
        <v>509</v>
      </c>
      <c r="F133" s="229" t="s">
        <v>436</v>
      </c>
      <c r="G133" s="230" t="s">
        <v>169</v>
      </c>
      <c r="H133" s="231">
        <v>1835.8199999999999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510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511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3" customFormat="1">
      <c r="A135" s="13"/>
      <c r="B135" s="240"/>
      <c r="C135" s="241"/>
      <c r="D135" s="242" t="s">
        <v>171</v>
      </c>
      <c r="E135" s="243" t="s">
        <v>1</v>
      </c>
      <c r="F135" s="244" t="s">
        <v>512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171</v>
      </c>
      <c r="AU135" s="250" t="s">
        <v>87</v>
      </c>
      <c r="AV135" s="13" t="s">
        <v>83</v>
      </c>
      <c r="AW135" s="13" t="s">
        <v>34</v>
      </c>
      <c r="AX135" s="13" t="s">
        <v>79</v>
      </c>
      <c r="AY135" s="250" t="s">
        <v>164</v>
      </c>
    </row>
    <row r="136" s="13" customFormat="1">
      <c r="A136" s="13"/>
      <c r="B136" s="240"/>
      <c r="C136" s="241"/>
      <c r="D136" s="242" t="s">
        <v>171</v>
      </c>
      <c r="E136" s="243" t="s">
        <v>1</v>
      </c>
      <c r="F136" s="244" t="s">
        <v>439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171</v>
      </c>
      <c r="AU136" s="250" t="s">
        <v>87</v>
      </c>
      <c r="AV136" s="13" t="s">
        <v>83</v>
      </c>
      <c r="AW136" s="13" t="s">
        <v>34</v>
      </c>
      <c r="AX136" s="13" t="s">
        <v>79</v>
      </c>
      <c r="AY136" s="250" t="s">
        <v>164</v>
      </c>
    </row>
    <row r="137" s="14" customFormat="1">
      <c r="A137" s="14"/>
      <c r="B137" s="251"/>
      <c r="C137" s="252"/>
      <c r="D137" s="242" t="s">
        <v>171</v>
      </c>
      <c r="E137" s="253" t="s">
        <v>1</v>
      </c>
      <c r="F137" s="254" t="s">
        <v>513</v>
      </c>
      <c r="G137" s="252"/>
      <c r="H137" s="255">
        <v>1835.8199999999999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171</v>
      </c>
      <c r="AU137" s="261" t="s">
        <v>87</v>
      </c>
      <c r="AV137" s="14" t="s">
        <v>87</v>
      </c>
      <c r="AW137" s="14" t="s">
        <v>34</v>
      </c>
      <c r="AX137" s="14" t="s">
        <v>83</v>
      </c>
      <c r="AY137" s="261" t="s">
        <v>164</v>
      </c>
    </row>
    <row r="138" s="2" customFormat="1" ht="40.8" customHeight="1">
      <c r="A138" s="39"/>
      <c r="B138" s="40"/>
      <c r="C138" s="227" t="s">
        <v>105</v>
      </c>
      <c r="D138" s="227" t="s">
        <v>166</v>
      </c>
      <c r="E138" s="228" t="s">
        <v>514</v>
      </c>
      <c r="F138" s="229" t="s">
        <v>183</v>
      </c>
      <c r="G138" s="230" t="s">
        <v>169</v>
      </c>
      <c r="H138" s="231">
        <v>104.31999999999999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44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111</v>
      </c>
      <c r="AT138" s="238" t="s">
        <v>166</v>
      </c>
      <c r="AU138" s="238" t="s">
        <v>87</v>
      </c>
      <c r="AY138" s="18" t="s">
        <v>164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111</v>
      </c>
      <c r="BM138" s="238" t="s">
        <v>515</v>
      </c>
    </row>
    <row r="139" s="13" customFormat="1">
      <c r="A139" s="13"/>
      <c r="B139" s="240"/>
      <c r="C139" s="241"/>
      <c r="D139" s="242" t="s">
        <v>171</v>
      </c>
      <c r="E139" s="243" t="s">
        <v>1</v>
      </c>
      <c r="F139" s="244" t="s">
        <v>516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171</v>
      </c>
      <c r="AU139" s="250" t="s">
        <v>87</v>
      </c>
      <c r="AV139" s="13" t="s">
        <v>83</v>
      </c>
      <c r="AW139" s="13" t="s">
        <v>34</v>
      </c>
      <c r="AX139" s="13" t="s">
        <v>79</v>
      </c>
      <c r="AY139" s="250" t="s">
        <v>164</v>
      </c>
    </row>
    <row r="140" s="13" customFormat="1">
      <c r="A140" s="13"/>
      <c r="B140" s="240"/>
      <c r="C140" s="241"/>
      <c r="D140" s="242" t="s">
        <v>171</v>
      </c>
      <c r="E140" s="243" t="s">
        <v>1</v>
      </c>
      <c r="F140" s="244" t="s">
        <v>517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171</v>
      </c>
      <c r="AU140" s="250" t="s">
        <v>87</v>
      </c>
      <c r="AV140" s="13" t="s">
        <v>83</v>
      </c>
      <c r="AW140" s="13" t="s">
        <v>34</v>
      </c>
      <c r="AX140" s="13" t="s">
        <v>79</v>
      </c>
      <c r="AY140" s="250" t="s">
        <v>164</v>
      </c>
    </row>
    <row r="141" s="13" customFormat="1">
      <c r="A141" s="13"/>
      <c r="B141" s="240"/>
      <c r="C141" s="241"/>
      <c r="D141" s="242" t="s">
        <v>171</v>
      </c>
      <c r="E141" s="243" t="s">
        <v>1</v>
      </c>
      <c r="F141" s="244" t="s">
        <v>518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171</v>
      </c>
      <c r="AU141" s="250" t="s">
        <v>87</v>
      </c>
      <c r="AV141" s="13" t="s">
        <v>83</v>
      </c>
      <c r="AW141" s="13" t="s">
        <v>34</v>
      </c>
      <c r="AX141" s="13" t="s">
        <v>79</v>
      </c>
      <c r="AY141" s="250" t="s">
        <v>164</v>
      </c>
    </row>
    <row r="142" s="13" customFormat="1">
      <c r="A142" s="13"/>
      <c r="B142" s="240"/>
      <c r="C142" s="241"/>
      <c r="D142" s="242" t="s">
        <v>171</v>
      </c>
      <c r="E142" s="243" t="s">
        <v>1</v>
      </c>
      <c r="F142" s="244" t="s">
        <v>445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171</v>
      </c>
      <c r="AU142" s="250" t="s">
        <v>87</v>
      </c>
      <c r="AV142" s="13" t="s">
        <v>83</v>
      </c>
      <c r="AW142" s="13" t="s">
        <v>34</v>
      </c>
      <c r="AX142" s="13" t="s">
        <v>79</v>
      </c>
      <c r="AY142" s="250" t="s">
        <v>164</v>
      </c>
    </row>
    <row r="143" s="14" customFormat="1">
      <c r="A143" s="14"/>
      <c r="B143" s="251"/>
      <c r="C143" s="252"/>
      <c r="D143" s="242" t="s">
        <v>171</v>
      </c>
      <c r="E143" s="253" t="s">
        <v>1</v>
      </c>
      <c r="F143" s="254" t="s">
        <v>519</v>
      </c>
      <c r="G143" s="252"/>
      <c r="H143" s="255">
        <v>104.31999999999999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171</v>
      </c>
      <c r="AU143" s="261" t="s">
        <v>87</v>
      </c>
      <c r="AV143" s="14" t="s">
        <v>87</v>
      </c>
      <c r="AW143" s="14" t="s">
        <v>34</v>
      </c>
      <c r="AX143" s="14" t="s">
        <v>83</v>
      </c>
      <c r="AY143" s="261" t="s">
        <v>164</v>
      </c>
    </row>
    <row r="144" s="2" customFormat="1" ht="14.4" customHeight="1">
      <c r="A144" s="39"/>
      <c r="B144" s="40"/>
      <c r="C144" s="227" t="s">
        <v>111</v>
      </c>
      <c r="D144" s="227" t="s">
        <v>166</v>
      </c>
      <c r="E144" s="228" t="s">
        <v>520</v>
      </c>
      <c r="F144" s="229" t="s">
        <v>189</v>
      </c>
      <c r="G144" s="230" t="s">
        <v>169</v>
      </c>
      <c r="H144" s="231">
        <v>917.37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44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111</v>
      </c>
      <c r="AT144" s="238" t="s">
        <v>166</v>
      </c>
      <c r="AU144" s="238" t="s">
        <v>87</v>
      </c>
      <c r="AY144" s="18" t="s">
        <v>164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111</v>
      </c>
      <c r="BM144" s="238" t="s">
        <v>521</v>
      </c>
    </row>
    <row r="145" s="13" customFormat="1">
      <c r="A145" s="13"/>
      <c r="B145" s="240"/>
      <c r="C145" s="241"/>
      <c r="D145" s="242" t="s">
        <v>171</v>
      </c>
      <c r="E145" s="243" t="s">
        <v>1</v>
      </c>
      <c r="F145" s="244" t="s">
        <v>173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171</v>
      </c>
      <c r="AU145" s="250" t="s">
        <v>87</v>
      </c>
      <c r="AV145" s="13" t="s">
        <v>83</v>
      </c>
      <c r="AW145" s="13" t="s">
        <v>34</v>
      </c>
      <c r="AX145" s="13" t="s">
        <v>79</v>
      </c>
      <c r="AY145" s="250" t="s">
        <v>164</v>
      </c>
    </row>
    <row r="146" s="13" customFormat="1">
      <c r="A146" s="13"/>
      <c r="B146" s="240"/>
      <c r="C146" s="241"/>
      <c r="D146" s="242" t="s">
        <v>171</v>
      </c>
      <c r="E146" s="243" t="s">
        <v>1</v>
      </c>
      <c r="F146" s="244" t="s">
        <v>191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171</v>
      </c>
      <c r="AU146" s="250" t="s">
        <v>87</v>
      </c>
      <c r="AV146" s="13" t="s">
        <v>83</v>
      </c>
      <c r="AW146" s="13" t="s">
        <v>34</v>
      </c>
      <c r="AX146" s="13" t="s">
        <v>79</v>
      </c>
      <c r="AY146" s="250" t="s">
        <v>164</v>
      </c>
    </row>
    <row r="147" s="13" customFormat="1">
      <c r="A147" s="13"/>
      <c r="B147" s="240"/>
      <c r="C147" s="241"/>
      <c r="D147" s="242" t="s">
        <v>171</v>
      </c>
      <c r="E147" s="243" t="s">
        <v>1</v>
      </c>
      <c r="F147" s="244" t="s">
        <v>522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171</v>
      </c>
      <c r="AU147" s="250" t="s">
        <v>87</v>
      </c>
      <c r="AV147" s="13" t="s">
        <v>83</v>
      </c>
      <c r="AW147" s="13" t="s">
        <v>34</v>
      </c>
      <c r="AX147" s="13" t="s">
        <v>79</v>
      </c>
      <c r="AY147" s="250" t="s">
        <v>164</v>
      </c>
    </row>
    <row r="148" s="13" customFormat="1">
      <c r="A148" s="13"/>
      <c r="B148" s="240"/>
      <c r="C148" s="241"/>
      <c r="D148" s="242" t="s">
        <v>171</v>
      </c>
      <c r="E148" s="243" t="s">
        <v>1</v>
      </c>
      <c r="F148" s="244" t="s">
        <v>523</v>
      </c>
      <c r="G148" s="241"/>
      <c r="H148" s="243" t="s">
        <v>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171</v>
      </c>
      <c r="AU148" s="250" t="s">
        <v>87</v>
      </c>
      <c r="AV148" s="13" t="s">
        <v>83</v>
      </c>
      <c r="AW148" s="13" t="s">
        <v>34</v>
      </c>
      <c r="AX148" s="13" t="s">
        <v>79</v>
      </c>
      <c r="AY148" s="250" t="s">
        <v>164</v>
      </c>
    </row>
    <row r="149" s="13" customFormat="1">
      <c r="A149" s="13"/>
      <c r="B149" s="240"/>
      <c r="C149" s="241"/>
      <c r="D149" s="242" t="s">
        <v>171</v>
      </c>
      <c r="E149" s="243" t="s">
        <v>1</v>
      </c>
      <c r="F149" s="244" t="s">
        <v>524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171</v>
      </c>
      <c r="AU149" s="250" t="s">
        <v>87</v>
      </c>
      <c r="AV149" s="13" t="s">
        <v>83</v>
      </c>
      <c r="AW149" s="13" t="s">
        <v>34</v>
      </c>
      <c r="AX149" s="13" t="s">
        <v>79</v>
      </c>
      <c r="AY149" s="250" t="s">
        <v>164</v>
      </c>
    </row>
    <row r="150" s="13" customFormat="1">
      <c r="A150" s="13"/>
      <c r="B150" s="240"/>
      <c r="C150" s="241"/>
      <c r="D150" s="242" t="s">
        <v>171</v>
      </c>
      <c r="E150" s="243" t="s">
        <v>1</v>
      </c>
      <c r="F150" s="244" t="s">
        <v>525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171</v>
      </c>
      <c r="AU150" s="250" t="s">
        <v>87</v>
      </c>
      <c r="AV150" s="13" t="s">
        <v>83</v>
      </c>
      <c r="AW150" s="13" t="s">
        <v>34</v>
      </c>
      <c r="AX150" s="13" t="s">
        <v>79</v>
      </c>
      <c r="AY150" s="250" t="s">
        <v>164</v>
      </c>
    </row>
    <row r="151" s="14" customFormat="1">
      <c r="A151" s="14"/>
      <c r="B151" s="251"/>
      <c r="C151" s="252"/>
      <c r="D151" s="242" t="s">
        <v>171</v>
      </c>
      <c r="E151" s="253" t="s">
        <v>1</v>
      </c>
      <c r="F151" s="254" t="s">
        <v>526</v>
      </c>
      <c r="G151" s="252"/>
      <c r="H151" s="255">
        <v>917.37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171</v>
      </c>
      <c r="AU151" s="261" t="s">
        <v>87</v>
      </c>
      <c r="AV151" s="14" t="s">
        <v>87</v>
      </c>
      <c r="AW151" s="14" t="s">
        <v>34</v>
      </c>
      <c r="AX151" s="14" t="s">
        <v>83</v>
      </c>
      <c r="AY151" s="261" t="s">
        <v>164</v>
      </c>
    </row>
    <row r="152" s="2" customFormat="1" ht="14.4" customHeight="1">
      <c r="A152" s="39"/>
      <c r="B152" s="40"/>
      <c r="C152" s="227" t="s">
        <v>117</v>
      </c>
      <c r="D152" s="227" t="s">
        <v>166</v>
      </c>
      <c r="E152" s="228" t="s">
        <v>527</v>
      </c>
      <c r="F152" s="229" t="s">
        <v>317</v>
      </c>
      <c r="G152" s="230" t="s">
        <v>196</v>
      </c>
      <c r="H152" s="231">
        <v>9222.5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44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111</v>
      </c>
      <c r="AT152" s="238" t="s">
        <v>166</v>
      </c>
      <c r="AU152" s="238" t="s">
        <v>87</v>
      </c>
      <c r="AY152" s="18" t="s">
        <v>164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111</v>
      </c>
      <c r="BM152" s="238" t="s">
        <v>528</v>
      </c>
    </row>
    <row r="153" s="13" customFormat="1">
      <c r="A153" s="13"/>
      <c r="B153" s="240"/>
      <c r="C153" s="241"/>
      <c r="D153" s="242" t="s">
        <v>171</v>
      </c>
      <c r="E153" s="243" t="s">
        <v>1</v>
      </c>
      <c r="F153" s="244" t="s">
        <v>173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171</v>
      </c>
      <c r="AU153" s="250" t="s">
        <v>87</v>
      </c>
      <c r="AV153" s="13" t="s">
        <v>83</v>
      </c>
      <c r="AW153" s="13" t="s">
        <v>34</v>
      </c>
      <c r="AX153" s="13" t="s">
        <v>79</v>
      </c>
      <c r="AY153" s="250" t="s">
        <v>164</v>
      </c>
    </row>
    <row r="154" s="13" customFormat="1">
      <c r="A154" s="13"/>
      <c r="B154" s="240"/>
      <c r="C154" s="241"/>
      <c r="D154" s="242" t="s">
        <v>171</v>
      </c>
      <c r="E154" s="243" t="s">
        <v>1</v>
      </c>
      <c r="F154" s="244" t="s">
        <v>529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171</v>
      </c>
      <c r="AU154" s="250" t="s">
        <v>87</v>
      </c>
      <c r="AV154" s="13" t="s">
        <v>83</v>
      </c>
      <c r="AW154" s="13" t="s">
        <v>34</v>
      </c>
      <c r="AX154" s="13" t="s">
        <v>79</v>
      </c>
      <c r="AY154" s="250" t="s">
        <v>164</v>
      </c>
    </row>
    <row r="155" s="13" customFormat="1">
      <c r="A155" s="13"/>
      <c r="B155" s="240"/>
      <c r="C155" s="241"/>
      <c r="D155" s="242" t="s">
        <v>171</v>
      </c>
      <c r="E155" s="243" t="s">
        <v>1</v>
      </c>
      <c r="F155" s="244" t="s">
        <v>530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171</v>
      </c>
      <c r="AU155" s="250" t="s">
        <v>87</v>
      </c>
      <c r="AV155" s="13" t="s">
        <v>83</v>
      </c>
      <c r="AW155" s="13" t="s">
        <v>34</v>
      </c>
      <c r="AX155" s="13" t="s">
        <v>79</v>
      </c>
      <c r="AY155" s="250" t="s">
        <v>164</v>
      </c>
    </row>
    <row r="156" s="14" customFormat="1">
      <c r="A156" s="14"/>
      <c r="B156" s="251"/>
      <c r="C156" s="252"/>
      <c r="D156" s="242" t="s">
        <v>171</v>
      </c>
      <c r="E156" s="253" t="s">
        <v>1</v>
      </c>
      <c r="F156" s="254" t="s">
        <v>531</v>
      </c>
      <c r="G156" s="252"/>
      <c r="H156" s="255">
        <v>9222.5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171</v>
      </c>
      <c r="AU156" s="261" t="s">
        <v>87</v>
      </c>
      <c r="AV156" s="14" t="s">
        <v>87</v>
      </c>
      <c r="AW156" s="14" t="s">
        <v>34</v>
      </c>
      <c r="AX156" s="14" t="s">
        <v>83</v>
      </c>
      <c r="AY156" s="261" t="s">
        <v>164</v>
      </c>
    </row>
    <row r="157" s="2" customFormat="1" ht="26.4" customHeight="1">
      <c r="A157" s="39"/>
      <c r="B157" s="40"/>
      <c r="C157" s="227" t="s">
        <v>123</v>
      </c>
      <c r="D157" s="227" t="s">
        <v>166</v>
      </c>
      <c r="E157" s="228" t="s">
        <v>532</v>
      </c>
      <c r="F157" s="229" t="s">
        <v>201</v>
      </c>
      <c r="G157" s="230" t="s">
        <v>202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44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111</v>
      </c>
      <c r="AT157" s="238" t="s">
        <v>166</v>
      </c>
      <c r="AU157" s="238" t="s">
        <v>87</v>
      </c>
      <c r="AY157" s="18" t="s">
        <v>164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111</v>
      </c>
      <c r="BM157" s="238" t="s">
        <v>533</v>
      </c>
    </row>
    <row r="158" s="13" customFormat="1">
      <c r="A158" s="13"/>
      <c r="B158" s="240"/>
      <c r="C158" s="241"/>
      <c r="D158" s="242" t="s">
        <v>171</v>
      </c>
      <c r="E158" s="243" t="s">
        <v>1</v>
      </c>
      <c r="F158" s="244" t="s">
        <v>204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171</v>
      </c>
      <c r="AU158" s="250" t="s">
        <v>87</v>
      </c>
      <c r="AV158" s="13" t="s">
        <v>83</v>
      </c>
      <c r="AW158" s="13" t="s">
        <v>34</v>
      </c>
      <c r="AX158" s="13" t="s">
        <v>79</v>
      </c>
      <c r="AY158" s="250" t="s">
        <v>164</v>
      </c>
    </row>
    <row r="159" s="13" customFormat="1">
      <c r="A159" s="13"/>
      <c r="B159" s="240"/>
      <c r="C159" s="241"/>
      <c r="D159" s="242" t="s">
        <v>171</v>
      </c>
      <c r="E159" s="243" t="s">
        <v>1</v>
      </c>
      <c r="F159" s="244" t="s">
        <v>205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171</v>
      </c>
      <c r="AU159" s="250" t="s">
        <v>87</v>
      </c>
      <c r="AV159" s="13" t="s">
        <v>83</v>
      </c>
      <c r="AW159" s="13" t="s">
        <v>34</v>
      </c>
      <c r="AX159" s="13" t="s">
        <v>79</v>
      </c>
      <c r="AY159" s="250" t="s">
        <v>164</v>
      </c>
    </row>
    <row r="160" s="14" customFormat="1">
      <c r="A160" s="14"/>
      <c r="B160" s="251"/>
      <c r="C160" s="252"/>
      <c r="D160" s="242" t="s">
        <v>171</v>
      </c>
      <c r="E160" s="253" t="s">
        <v>1</v>
      </c>
      <c r="F160" s="254" t="s">
        <v>83</v>
      </c>
      <c r="G160" s="252"/>
      <c r="H160" s="255">
        <v>1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171</v>
      </c>
      <c r="AU160" s="261" t="s">
        <v>87</v>
      </c>
      <c r="AV160" s="14" t="s">
        <v>87</v>
      </c>
      <c r="AW160" s="14" t="s">
        <v>34</v>
      </c>
      <c r="AX160" s="14" t="s">
        <v>83</v>
      </c>
      <c r="AY160" s="261" t="s">
        <v>164</v>
      </c>
    </row>
    <row r="161" s="2" customFormat="1" ht="26.4" customHeight="1">
      <c r="A161" s="39"/>
      <c r="B161" s="40"/>
      <c r="C161" s="227" t="s">
        <v>129</v>
      </c>
      <c r="D161" s="227" t="s">
        <v>166</v>
      </c>
      <c r="E161" s="228" t="s">
        <v>534</v>
      </c>
      <c r="F161" s="229" t="s">
        <v>459</v>
      </c>
      <c r="G161" s="230" t="s">
        <v>196</v>
      </c>
      <c r="H161" s="231">
        <v>24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44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111</v>
      </c>
      <c r="AT161" s="238" t="s">
        <v>166</v>
      </c>
      <c r="AU161" s="238" t="s">
        <v>87</v>
      </c>
      <c r="AY161" s="18" t="s">
        <v>164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111</v>
      </c>
      <c r="BM161" s="238" t="s">
        <v>535</v>
      </c>
    </row>
    <row r="162" s="13" customFormat="1">
      <c r="A162" s="13"/>
      <c r="B162" s="240"/>
      <c r="C162" s="241"/>
      <c r="D162" s="242" t="s">
        <v>171</v>
      </c>
      <c r="E162" s="243" t="s">
        <v>1</v>
      </c>
      <c r="F162" s="244" t="s">
        <v>461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171</v>
      </c>
      <c r="AU162" s="250" t="s">
        <v>87</v>
      </c>
      <c r="AV162" s="13" t="s">
        <v>83</v>
      </c>
      <c r="AW162" s="13" t="s">
        <v>34</v>
      </c>
      <c r="AX162" s="13" t="s">
        <v>79</v>
      </c>
      <c r="AY162" s="250" t="s">
        <v>164</v>
      </c>
    </row>
    <row r="163" s="13" customFormat="1">
      <c r="A163" s="13"/>
      <c r="B163" s="240"/>
      <c r="C163" s="241"/>
      <c r="D163" s="242" t="s">
        <v>171</v>
      </c>
      <c r="E163" s="243" t="s">
        <v>1</v>
      </c>
      <c r="F163" s="244" t="s">
        <v>536</v>
      </c>
      <c r="G163" s="241"/>
      <c r="H163" s="243" t="s">
        <v>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171</v>
      </c>
      <c r="AU163" s="250" t="s">
        <v>87</v>
      </c>
      <c r="AV163" s="13" t="s">
        <v>83</v>
      </c>
      <c r="AW163" s="13" t="s">
        <v>34</v>
      </c>
      <c r="AX163" s="13" t="s">
        <v>79</v>
      </c>
      <c r="AY163" s="250" t="s">
        <v>164</v>
      </c>
    </row>
    <row r="164" s="13" customFormat="1">
      <c r="A164" s="13"/>
      <c r="B164" s="240"/>
      <c r="C164" s="241"/>
      <c r="D164" s="242" t="s">
        <v>171</v>
      </c>
      <c r="E164" s="243" t="s">
        <v>1</v>
      </c>
      <c r="F164" s="244" t="s">
        <v>204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171</v>
      </c>
      <c r="AU164" s="250" t="s">
        <v>87</v>
      </c>
      <c r="AV164" s="13" t="s">
        <v>83</v>
      </c>
      <c r="AW164" s="13" t="s">
        <v>34</v>
      </c>
      <c r="AX164" s="13" t="s">
        <v>79</v>
      </c>
      <c r="AY164" s="250" t="s">
        <v>164</v>
      </c>
    </row>
    <row r="165" s="13" customFormat="1">
      <c r="A165" s="13"/>
      <c r="B165" s="240"/>
      <c r="C165" s="241"/>
      <c r="D165" s="242" t="s">
        <v>171</v>
      </c>
      <c r="E165" s="243" t="s">
        <v>1</v>
      </c>
      <c r="F165" s="244" t="s">
        <v>463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171</v>
      </c>
      <c r="AU165" s="250" t="s">
        <v>87</v>
      </c>
      <c r="AV165" s="13" t="s">
        <v>83</v>
      </c>
      <c r="AW165" s="13" t="s">
        <v>34</v>
      </c>
      <c r="AX165" s="13" t="s">
        <v>79</v>
      </c>
      <c r="AY165" s="250" t="s">
        <v>164</v>
      </c>
    </row>
    <row r="166" s="14" customFormat="1">
      <c r="A166" s="14"/>
      <c r="B166" s="251"/>
      <c r="C166" s="252"/>
      <c r="D166" s="242" t="s">
        <v>171</v>
      </c>
      <c r="E166" s="253" t="s">
        <v>1</v>
      </c>
      <c r="F166" s="254" t="s">
        <v>537</v>
      </c>
      <c r="G166" s="252"/>
      <c r="H166" s="255">
        <v>24</v>
      </c>
      <c r="I166" s="256"/>
      <c r="J166" s="252"/>
      <c r="K166" s="252"/>
      <c r="L166" s="257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171</v>
      </c>
      <c r="AU166" s="261" t="s">
        <v>87</v>
      </c>
      <c r="AV166" s="14" t="s">
        <v>87</v>
      </c>
      <c r="AW166" s="14" t="s">
        <v>34</v>
      </c>
      <c r="AX166" s="14" t="s">
        <v>83</v>
      </c>
      <c r="AY166" s="261" t="s">
        <v>164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ncoJv0hDevXMn+/JyDKlLV4Tu3T3xoOzTpdaxLXGtt2wHfLBPS7BK+2vHOhPyEwRH7ZTsmoeXWmHwPVo8OvDRw==" hashValue="VGPH32ELHZLjsx+Z4u2yYE0e7WkBFHeTU9vbG8qH7nN7KbhTLq/XSVwChjJvwA9FFEz8f9CwgY2TV46Lkg47Mw==" algorithmName="SHA-512" password="CC35"/>
  <autoFilter ref="C117:K16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1" customFormat="1" ht="12" customHeight="1">
      <c r="B8" s="21"/>
      <c r="D8" s="151" t="s">
        <v>139</v>
      </c>
      <c r="L8" s="21"/>
    </row>
    <row r="9" s="2" customFormat="1" ht="16.5" customHeight="1">
      <c r="A9" s="39"/>
      <c r="B9" s="45"/>
      <c r="C9" s="39"/>
      <c r="D9" s="39"/>
      <c r="E9" s="152" t="s">
        <v>497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538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22. 4. 2021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.5" customHeight="1">
      <c r="A29" s="155"/>
      <c r="B29" s="156"/>
      <c r="C29" s="155"/>
      <c r="D29" s="155"/>
      <c r="E29" s="157" t="s">
        <v>38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ROUND((SUM(BE122:BE195)),  2)</f>
        <v>0</v>
      </c>
      <c r="G35" s="39"/>
      <c r="H35" s="39"/>
      <c r="I35" s="165">
        <v>0.20999999999999999</v>
      </c>
      <c r="J35" s="164">
        <f>ROUND(((SUM(BE122:BE195))*I35),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ROUND((SUM(BF122:BF195)),  2)</f>
        <v>0</v>
      </c>
      <c r="G36" s="39"/>
      <c r="H36" s="39"/>
      <c r="I36" s="165">
        <v>0.14999999999999999</v>
      </c>
      <c r="J36" s="164">
        <f>ROUND(((SUM(BF122:BF195))*I36),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ROUND((SUM(BG122:BG195)),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ROUND((SUM(BH122:BH195)),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ROUND((SUM(BI122:BI195)),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497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1.5 - SO 5.1  Kácení dřevin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Třebechovice,Týniště,Lípa,Čestice,Častolovice</v>
      </c>
      <c r="G91" s="41"/>
      <c r="H91" s="41"/>
      <c r="I91" s="33" t="s">
        <v>24</v>
      </c>
      <c r="J91" s="80" t="str">
        <f>IF(J14="","",J14)</f>
        <v>22. 4. 2021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3.05" customHeight="1">
      <c r="A93" s="39"/>
      <c r="B93" s="40"/>
      <c r="C93" s="33" t="s">
        <v>26</v>
      </c>
      <c r="D93" s="41"/>
      <c r="E93" s="41"/>
      <c r="F93" s="28" t="str">
        <f>E17</f>
        <v>Povodí Labe, státní podnik, Víta Nejedlého 951 HK3</v>
      </c>
      <c r="G93" s="41"/>
      <c r="H93" s="41"/>
      <c r="I93" s="33" t="s">
        <v>32</v>
      </c>
      <c r="J93" s="37" t="str">
        <f>E23</f>
        <v>Multiaqua s.r.o.,Veverkova 1343, Hradec Králové 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Pavel Romášek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8.5" customHeight="1">
      <c r="A110" s="39"/>
      <c r="B110" s="40"/>
      <c r="C110" s="41"/>
      <c r="D110" s="41"/>
      <c r="E110" s="184" t="str">
        <f>E7</f>
        <v>Alba, Třebechovice - Častolovice, těžení nánosů ř. km 0,000 - 17,200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497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1.5 - SO 5.1  Kácení dřevin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Třebechovice,Týniště,Lípa,Čestice,Častolovice</v>
      </c>
      <c r="G116" s="41"/>
      <c r="H116" s="41"/>
      <c r="I116" s="33" t="s">
        <v>24</v>
      </c>
      <c r="J116" s="80" t="str">
        <f>IF(J14="","",J14)</f>
        <v>22. 4. 2021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3.05" customHeight="1">
      <c r="A118" s="39"/>
      <c r="B118" s="40"/>
      <c r="C118" s="33" t="s">
        <v>26</v>
      </c>
      <c r="D118" s="41"/>
      <c r="E118" s="41"/>
      <c r="F118" s="28" t="str">
        <f>E17</f>
        <v>Povodí Labe, státní podnik, Víta Nejedlého 951 HK3</v>
      </c>
      <c r="G118" s="41"/>
      <c r="H118" s="41"/>
      <c r="I118" s="33" t="s">
        <v>32</v>
      </c>
      <c r="J118" s="37" t="str">
        <f>E23</f>
        <v>Multiaqua s.r.o.,Veverkova 1343, Hradec Králové 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Ing. Pavel Romášek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150</v>
      </c>
      <c r="D121" s="203" t="s">
        <v>64</v>
      </c>
      <c r="E121" s="203" t="s">
        <v>60</v>
      </c>
      <c r="F121" s="203" t="s">
        <v>61</v>
      </c>
      <c r="G121" s="203" t="s">
        <v>151</v>
      </c>
      <c r="H121" s="203" t="s">
        <v>152</v>
      </c>
      <c r="I121" s="203" t="s">
        <v>153</v>
      </c>
      <c r="J121" s="203" t="s">
        <v>143</v>
      </c>
      <c r="K121" s="204" t="s">
        <v>154</v>
      </c>
      <c r="L121" s="205"/>
      <c r="M121" s="101" t="s">
        <v>1</v>
      </c>
      <c r="N121" s="102" t="s">
        <v>43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145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78</v>
      </c>
      <c r="E123" s="214" t="s">
        <v>162</v>
      </c>
      <c r="F123" s="214" t="s">
        <v>163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78</v>
      </c>
      <c r="AU123" s="223" t="s">
        <v>79</v>
      </c>
      <c r="AY123" s="222" t="s">
        <v>164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78</v>
      </c>
      <c r="E124" s="225" t="s">
        <v>83</v>
      </c>
      <c r="F124" s="225" t="s">
        <v>165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SUM(P125:P195)</f>
        <v>0</v>
      </c>
      <c r="Q124" s="219"/>
      <c r="R124" s="220">
        <f>SUM(R125:R195)</f>
        <v>0</v>
      </c>
      <c r="S124" s="219"/>
      <c r="T124" s="221">
        <f>SUM(T125:T195)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83</v>
      </c>
      <c r="AY124" s="222" t="s">
        <v>164</v>
      </c>
      <c r="BK124" s="224">
        <f>SUM(BK125:BK195)</f>
        <v>0</v>
      </c>
    </row>
    <row r="125" s="2" customFormat="1" ht="26.4" customHeight="1">
      <c r="A125" s="39"/>
      <c r="B125" s="40"/>
      <c r="C125" s="227" t="s">
        <v>83</v>
      </c>
      <c r="D125" s="227" t="s">
        <v>166</v>
      </c>
      <c r="E125" s="228" t="s">
        <v>539</v>
      </c>
      <c r="F125" s="229" t="s">
        <v>540</v>
      </c>
      <c r="G125" s="230" t="s">
        <v>196</v>
      </c>
      <c r="H125" s="231">
        <v>200</v>
      </c>
      <c r="I125" s="232"/>
      <c r="J125" s="233">
        <f>ROUND(I125*H125,2)</f>
        <v>0</v>
      </c>
      <c r="K125" s="229" t="s">
        <v>216</v>
      </c>
      <c r="L125" s="45"/>
      <c r="M125" s="234" t="s">
        <v>1</v>
      </c>
      <c r="N125" s="235" t="s">
        <v>44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111</v>
      </c>
      <c r="AT125" s="238" t="s">
        <v>166</v>
      </c>
      <c r="AU125" s="238" t="s">
        <v>87</v>
      </c>
      <c r="AY125" s="18" t="s">
        <v>164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111</v>
      </c>
      <c r="BM125" s="238" t="s">
        <v>541</v>
      </c>
    </row>
    <row r="126" s="14" customFormat="1">
      <c r="A126" s="14"/>
      <c r="B126" s="251"/>
      <c r="C126" s="252"/>
      <c r="D126" s="242" t="s">
        <v>171</v>
      </c>
      <c r="E126" s="253" t="s">
        <v>1</v>
      </c>
      <c r="F126" s="254" t="s">
        <v>542</v>
      </c>
      <c r="G126" s="252"/>
      <c r="H126" s="255">
        <v>200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1" t="s">
        <v>171</v>
      </c>
      <c r="AU126" s="261" t="s">
        <v>87</v>
      </c>
      <c r="AV126" s="14" t="s">
        <v>87</v>
      </c>
      <c r="AW126" s="14" t="s">
        <v>34</v>
      </c>
      <c r="AX126" s="14" t="s">
        <v>83</v>
      </c>
      <c r="AY126" s="261" t="s">
        <v>164</v>
      </c>
    </row>
    <row r="127" s="2" customFormat="1" ht="26.4" customHeight="1">
      <c r="A127" s="39"/>
      <c r="B127" s="40"/>
      <c r="C127" s="227" t="s">
        <v>87</v>
      </c>
      <c r="D127" s="227" t="s">
        <v>166</v>
      </c>
      <c r="E127" s="228" t="s">
        <v>220</v>
      </c>
      <c r="F127" s="229" t="s">
        <v>221</v>
      </c>
      <c r="G127" s="230" t="s">
        <v>169</v>
      </c>
      <c r="H127" s="231">
        <v>6.6200000000000001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44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111</v>
      </c>
      <c r="AT127" s="238" t="s">
        <v>166</v>
      </c>
      <c r="AU127" s="238" t="s">
        <v>87</v>
      </c>
      <c r="AY127" s="18" t="s">
        <v>164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111</v>
      </c>
      <c r="BM127" s="238" t="s">
        <v>543</v>
      </c>
    </row>
    <row r="128" s="14" customFormat="1">
      <c r="A128" s="14"/>
      <c r="B128" s="251"/>
      <c r="C128" s="252"/>
      <c r="D128" s="242" t="s">
        <v>171</v>
      </c>
      <c r="E128" s="253" t="s">
        <v>1</v>
      </c>
      <c r="F128" s="254" t="s">
        <v>544</v>
      </c>
      <c r="G128" s="252"/>
      <c r="H128" s="255">
        <v>1.6000000000000001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171</v>
      </c>
      <c r="AU128" s="261" t="s">
        <v>87</v>
      </c>
      <c r="AV128" s="14" t="s">
        <v>87</v>
      </c>
      <c r="AW128" s="14" t="s">
        <v>34</v>
      </c>
      <c r="AX128" s="14" t="s">
        <v>79</v>
      </c>
      <c r="AY128" s="261" t="s">
        <v>164</v>
      </c>
    </row>
    <row r="129" s="14" customFormat="1">
      <c r="A129" s="14"/>
      <c r="B129" s="251"/>
      <c r="C129" s="252"/>
      <c r="D129" s="242" t="s">
        <v>171</v>
      </c>
      <c r="E129" s="253" t="s">
        <v>1</v>
      </c>
      <c r="F129" s="254" t="s">
        <v>545</v>
      </c>
      <c r="G129" s="252"/>
      <c r="H129" s="255">
        <v>2.2000000000000002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171</v>
      </c>
      <c r="AU129" s="261" t="s">
        <v>87</v>
      </c>
      <c r="AV129" s="14" t="s">
        <v>87</v>
      </c>
      <c r="AW129" s="14" t="s">
        <v>34</v>
      </c>
      <c r="AX129" s="14" t="s">
        <v>79</v>
      </c>
      <c r="AY129" s="261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546</v>
      </c>
      <c r="G130" s="252"/>
      <c r="H130" s="255">
        <v>2.8199999999999998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79</v>
      </c>
      <c r="AY130" s="261" t="s">
        <v>164</v>
      </c>
    </row>
    <row r="131" s="15" customFormat="1">
      <c r="A131" s="15"/>
      <c r="B131" s="265"/>
      <c r="C131" s="266"/>
      <c r="D131" s="242" t="s">
        <v>171</v>
      </c>
      <c r="E131" s="267" t="s">
        <v>1</v>
      </c>
      <c r="F131" s="268" t="s">
        <v>226</v>
      </c>
      <c r="G131" s="266"/>
      <c r="H131" s="269">
        <v>6.6200000000000001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5" t="s">
        <v>171</v>
      </c>
      <c r="AU131" s="275" t="s">
        <v>87</v>
      </c>
      <c r="AV131" s="15" t="s">
        <v>111</v>
      </c>
      <c r="AW131" s="15" t="s">
        <v>34</v>
      </c>
      <c r="AX131" s="15" t="s">
        <v>83</v>
      </c>
      <c r="AY131" s="275" t="s">
        <v>164</v>
      </c>
    </row>
    <row r="132" s="2" customFormat="1" ht="26.4" customHeight="1">
      <c r="A132" s="39"/>
      <c r="B132" s="40"/>
      <c r="C132" s="227" t="s">
        <v>105</v>
      </c>
      <c r="D132" s="227" t="s">
        <v>166</v>
      </c>
      <c r="E132" s="228" t="s">
        <v>227</v>
      </c>
      <c r="F132" s="229" t="s">
        <v>228</v>
      </c>
      <c r="G132" s="230" t="s">
        <v>229</v>
      </c>
      <c r="H132" s="231">
        <v>110</v>
      </c>
      <c r="I132" s="232"/>
      <c r="J132" s="233">
        <f>ROUND(I132*H132,2)</f>
        <v>0</v>
      </c>
      <c r="K132" s="229" t="s">
        <v>216</v>
      </c>
      <c r="L132" s="45"/>
      <c r="M132" s="234" t="s">
        <v>1</v>
      </c>
      <c r="N132" s="235" t="s">
        <v>44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111</v>
      </c>
      <c r="AT132" s="238" t="s">
        <v>166</v>
      </c>
      <c r="AU132" s="238" t="s">
        <v>87</v>
      </c>
      <c r="AY132" s="18" t="s">
        <v>164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111</v>
      </c>
      <c r="BM132" s="238" t="s">
        <v>547</v>
      </c>
    </row>
    <row r="133" s="13" customFormat="1">
      <c r="A133" s="13"/>
      <c r="B133" s="240"/>
      <c r="C133" s="241"/>
      <c r="D133" s="242" t="s">
        <v>171</v>
      </c>
      <c r="E133" s="243" t="s">
        <v>1</v>
      </c>
      <c r="F133" s="244" t="s">
        <v>548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171</v>
      </c>
      <c r="AU133" s="250" t="s">
        <v>87</v>
      </c>
      <c r="AV133" s="13" t="s">
        <v>83</v>
      </c>
      <c r="AW133" s="13" t="s">
        <v>34</v>
      </c>
      <c r="AX133" s="13" t="s">
        <v>79</v>
      </c>
      <c r="AY133" s="250" t="s">
        <v>164</v>
      </c>
    </row>
    <row r="134" s="14" customFormat="1">
      <c r="A134" s="14"/>
      <c r="B134" s="251"/>
      <c r="C134" s="252"/>
      <c r="D134" s="242" t="s">
        <v>171</v>
      </c>
      <c r="E134" s="253" t="s">
        <v>1</v>
      </c>
      <c r="F134" s="254" t="s">
        <v>549</v>
      </c>
      <c r="G134" s="252"/>
      <c r="H134" s="255">
        <v>11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171</v>
      </c>
      <c r="AU134" s="261" t="s">
        <v>87</v>
      </c>
      <c r="AV134" s="14" t="s">
        <v>87</v>
      </c>
      <c r="AW134" s="14" t="s">
        <v>34</v>
      </c>
      <c r="AX134" s="14" t="s">
        <v>79</v>
      </c>
      <c r="AY134" s="261" t="s">
        <v>164</v>
      </c>
    </row>
    <row r="135" s="14" customFormat="1">
      <c r="A135" s="14"/>
      <c r="B135" s="251"/>
      <c r="C135" s="252"/>
      <c r="D135" s="242" t="s">
        <v>171</v>
      </c>
      <c r="E135" s="253" t="s">
        <v>1</v>
      </c>
      <c r="F135" s="254" t="s">
        <v>338</v>
      </c>
      <c r="G135" s="252"/>
      <c r="H135" s="255">
        <v>1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171</v>
      </c>
      <c r="AU135" s="261" t="s">
        <v>87</v>
      </c>
      <c r="AV135" s="14" t="s">
        <v>87</v>
      </c>
      <c r="AW135" s="14" t="s">
        <v>34</v>
      </c>
      <c r="AX135" s="14" t="s">
        <v>79</v>
      </c>
      <c r="AY135" s="261" t="s">
        <v>164</v>
      </c>
    </row>
    <row r="136" s="14" customFormat="1">
      <c r="A136" s="14"/>
      <c r="B136" s="251"/>
      <c r="C136" s="252"/>
      <c r="D136" s="242" t="s">
        <v>171</v>
      </c>
      <c r="E136" s="253" t="s">
        <v>1</v>
      </c>
      <c r="F136" s="254" t="s">
        <v>550</v>
      </c>
      <c r="G136" s="252"/>
      <c r="H136" s="255">
        <v>6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87</v>
      </c>
      <c r="AV136" s="14" t="s">
        <v>87</v>
      </c>
      <c r="AW136" s="14" t="s">
        <v>34</v>
      </c>
      <c r="AX136" s="14" t="s">
        <v>79</v>
      </c>
      <c r="AY136" s="261" t="s">
        <v>164</v>
      </c>
    </row>
    <row r="137" s="14" customFormat="1">
      <c r="A137" s="14"/>
      <c r="B137" s="251"/>
      <c r="C137" s="252"/>
      <c r="D137" s="242" t="s">
        <v>171</v>
      </c>
      <c r="E137" s="253" t="s">
        <v>1</v>
      </c>
      <c r="F137" s="254" t="s">
        <v>551</v>
      </c>
      <c r="G137" s="252"/>
      <c r="H137" s="255">
        <v>3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171</v>
      </c>
      <c r="AU137" s="261" t="s">
        <v>87</v>
      </c>
      <c r="AV137" s="14" t="s">
        <v>87</v>
      </c>
      <c r="AW137" s="14" t="s">
        <v>34</v>
      </c>
      <c r="AX137" s="14" t="s">
        <v>79</v>
      </c>
      <c r="AY137" s="261" t="s">
        <v>164</v>
      </c>
    </row>
    <row r="138" s="14" customFormat="1">
      <c r="A138" s="14"/>
      <c r="B138" s="251"/>
      <c r="C138" s="252"/>
      <c r="D138" s="242" t="s">
        <v>171</v>
      </c>
      <c r="E138" s="253" t="s">
        <v>1</v>
      </c>
      <c r="F138" s="254" t="s">
        <v>552</v>
      </c>
      <c r="G138" s="252"/>
      <c r="H138" s="255">
        <v>8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171</v>
      </c>
      <c r="AU138" s="261" t="s">
        <v>87</v>
      </c>
      <c r="AV138" s="14" t="s">
        <v>87</v>
      </c>
      <c r="AW138" s="14" t="s">
        <v>34</v>
      </c>
      <c r="AX138" s="14" t="s">
        <v>79</v>
      </c>
      <c r="AY138" s="261" t="s">
        <v>164</v>
      </c>
    </row>
    <row r="139" s="14" customFormat="1">
      <c r="A139" s="14"/>
      <c r="B139" s="251"/>
      <c r="C139" s="252"/>
      <c r="D139" s="242" t="s">
        <v>171</v>
      </c>
      <c r="E139" s="253" t="s">
        <v>1</v>
      </c>
      <c r="F139" s="254" t="s">
        <v>553</v>
      </c>
      <c r="G139" s="252"/>
      <c r="H139" s="255">
        <v>18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171</v>
      </c>
      <c r="AU139" s="261" t="s">
        <v>87</v>
      </c>
      <c r="AV139" s="14" t="s">
        <v>87</v>
      </c>
      <c r="AW139" s="14" t="s">
        <v>34</v>
      </c>
      <c r="AX139" s="14" t="s">
        <v>79</v>
      </c>
      <c r="AY139" s="261" t="s">
        <v>164</v>
      </c>
    </row>
    <row r="140" s="14" customFormat="1">
      <c r="A140" s="14"/>
      <c r="B140" s="251"/>
      <c r="C140" s="252"/>
      <c r="D140" s="242" t="s">
        <v>171</v>
      </c>
      <c r="E140" s="253" t="s">
        <v>1</v>
      </c>
      <c r="F140" s="254" t="s">
        <v>554</v>
      </c>
      <c r="G140" s="252"/>
      <c r="H140" s="255">
        <v>8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171</v>
      </c>
      <c r="AU140" s="261" t="s">
        <v>87</v>
      </c>
      <c r="AV140" s="14" t="s">
        <v>87</v>
      </c>
      <c r="AW140" s="14" t="s">
        <v>34</v>
      </c>
      <c r="AX140" s="14" t="s">
        <v>79</v>
      </c>
      <c r="AY140" s="261" t="s">
        <v>164</v>
      </c>
    </row>
    <row r="141" s="14" customFormat="1">
      <c r="A141" s="14"/>
      <c r="B141" s="251"/>
      <c r="C141" s="252"/>
      <c r="D141" s="242" t="s">
        <v>171</v>
      </c>
      <c r="E141" s="253" t="s">
        <v>1</v>
      </c>
      <c r="F141" s="254" t="s">
        <v>555</v>
      </c>
      <c r="G141" s="252"/>
      <c r="H141" s="255">
        <v>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171</v>
      </c>
      <c r="AU141" s="261" t="s">
        <v>87</v>
      </c>
      <c r="AV141" s="14" t="s">
        <v>87</v>
      </c>
      <c r="AW141" s="14" t="s">
        <v>34</v>
      </c>
      <c r="AX141" s="14" t="s">
        <v>79</v>
      </c>
      <c r="AY141" s="261" t="s">
        <v>164</v>
      </c>
    </row>
    <row r="142" s="14" customFormat="1">
      <c r="A142" s="14"/>
      <c r="B142" s="251"/>
      <c r="C142" s="252"/>
      <c r="D142" s="242" t="s">
        <v>171</v>
      </c>
      <c r="E142" s="253" t="s">
        <v>1</v>
      </c>
      <c r="F142" s="254" t="s">
        <v>556</v>
      </c>
      <c r="G142" s="252"/>
      <c r="H142" s="255">
        <v>45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171</v>
      </c>
      <c r="AU142" s="261" t="s">
        <v>87</v>
      </c>
      <c r="AV142" s="14" t="s">
        <v>87</v>
      </c>
      <c r="AW142" s="14" t="s">
        <v>34</v>
      </c>
      <c r="AX142" s="14" t="s">
        <v>79</v>
      </c>
      <c r="AY142" s="261" t="s">
        <v>164</v>
      </c>
    </row>
    <row r="143" s="14" customFormat="1">
      <c r="A143" s="14"/>
      <c r="B143" s="251"/>
      <c r="C143" s="252"/>
      <c r="D143" s="242" t="s">
        <v>171</v>
      </c>
      <c r="E143" s="253" t="s">
        <v>1</v>
      </c>
      <c r="F143" s="254" t="s">
        <v>557</v>
      </c>
      <c r="G143" s="252"/>
      <c r="H143" s="255">
        <v>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171</v>
      </c>
      <c r="AU143" s="261" t="s">
        <v>87</v>
      </c>
      <c r="AV143" s="14" t="s">
        <v>87</v>
      </c>
      <c r="AW143" s="14" t="s">
        <v>34</v>
      </c>
      <c r="AX143" s="14" t="s">
        <v>79</v>
      </c>
      <c r="AY143" s="261" t="s">
        <v>164</v>
      </c>
    </row>
    <row r="144" s="15" customFormat="1">
      <c r="A144" s="15"/>
      <c r="B144" s="265"/>
      <c r="C144" s="266"/>
      <c r="D144" s="242" t="s">
        <v>171</v>
      </c>
      <c r="E144" s="267" t="s">
        <v>1</v>
      </c>
      <c r="F144" s="268" t="s">
        <v>226</v>
      </c>
      <c r="G144" s="266"/>
      <c r="H144" s="269">
        <v>110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5" t="s">
        <v>171</v>
      </c>
      <c r="AU144" s="275" t="s">
        <v>87</v>
      </c>
      <c r="AV144" s="15" t="s">
        <v>111</v>
      </c>
      <c r="AW144" s="15" t="s">
        <v>34</v>
      </c>
      <c r="AX144" s="15" t="s">
        <v>83</v>
      </c>
      <c r="AY144" s="275" t="s">
        <v>164</v>
      </c>
    </row>
    <row r="145" s="2" customFormat="1" ht="26.4" customHeight="1">
      <c r="A145" s="39"/>
      <c r="B145" s="40"/>
      <c r="C145" s="227" t="s">
        <v>111</v>
      </c>
      <c r="D145" s="227" t="s">
        <v>166</v>
      </c>
      <c r="E145" s="228" t="s">
        <v>234</v>
      </c>
      <c r="F145" s="229" t="s">
        <v>235</v>
      </c>
      <c r="G145" s="230" t="s">
        <v>229</v>
      </c>
      <c r="H145" s="231">
        <v>81</v>
      </c>
      <c r="I145" s="232"/>
      <c r="J145" s="233">
        <f>ROUND(I145*H145,2)</f>
        <v>0</v>
      </c>
      <c r="K145" s="229" t="s">
        <v>216</v>
      </c>
      <c r="L145" s="45"/>
      <c r="M145" s="234" t="s">
        <v>1</v>
      </c>
      <c r="N145" s="235" t="s">
        <v>44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111</v>
      </c>
      <c r="AT145" s="238" t="s">
        <v>166</v>
      </c>
      <c r="AU145" s="238" t="s">
        <v>87</v>
      </c>
      <c r="AY145" s="18" t="s">
        <v>164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111</v>
      </c>
      <c r="BM145" s="238" t="s">
        <v>558</v>
      </c>
    </row>
    <row r="146" s="13" customFormat="1">
      <c r="A146" s="13"/>
      <c r="B146" s="240"/>
      <c r="C146" s="241"/>
      <c r="D146" s="242" t="s">
        <v>171</v>
      </c>
      <c r="E146" s="243" t="s">
        <v>1</v>
      </c>
      <c r="F146" s="244" t="s">
        <v>548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171</v>
      </c>
      <c r="AU146" s="250" t="s">
        <v>87</v>
      </c>
      <c r="AV146" s="13" t="s">
        <v>83</v>
      </c>
      <c r="AW146" s="13" t="s">
        <v>34</v>
      </c>
      <c r="AX146" s="13" t="s">
        <v>79</v>
      </c>
      <c r="AY146" s="250" t="s">
        <v>164</v>
      </c>
    </row>
    <row r="147" s="14" customFormat="1">
      <c r="A147" s="14"/>
      <c r="B147" s="251"/>
      <c r="C147" s="252"/>
      <c r="D147" s="242" t="s">
        <v>171</v>
      </c>
      <c r="E147" s="253" t="s">
        <v>1</v>
      </c>
      <c r="F147" s="254" t="s">
        <v>559</v>
      </c>
      <c r="G147" s="252"/>
      <c r="H147" s="255">
        <v>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171</v>
      </c>
      <c r="AU147" s="261" t="s">
        <v>87</v>
      </c>
      <c r="AV147" s="14" t="s">
        <v>87</v>
      </c>
      <c r="AW147" s="14" t="s">
        <v>34</v>
      </c>
      <c r="AX147" s="14" t="s">
        <v>79</v>
      </c>
      <c r="AY147" s="261" t="s">
        <v>164</v>
      </c>
    </row>
    <row r="148" s="14" customFormat="1">
      <c r="A148" s="14"/>
      <c r="B148" s="251"/>
      <c r="C148" s="252"/>
      <c r="D148" s="242" t="s">
        <v>171</v>
      </c>
      <c r="E148" s="253" t="s">
        <v>1</v>
      </c>
      <c r="F148" s="254" t="s">
        <v>560</v>
      </c>
      <c r="G148" s="252"/>
      <c r="H148" s="255">
        <v>4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171</v>
      </c>
      <c r="AU148" s="261" t="s">
        <v>87</v>
      </c>
      <c r="AV148" s="14" t="s">
        <v>87</v>
      </c>
      <c r="AW148" s="14" t="s">
        <v>34</v>
      </c>
      <c r="AX148" s="14" t="s">
        <v>79</v>
      </c>
      <c r="AY148" s="261" t="s">
        <v>164</v>
      </c>
    </row>
    <row r="149" s="14" customFormat="1">
      <c r="A149" s="14"/>
      <c r="B149" s="251"/>
      <c r="C149" s="252"/>
      <c r="D149" s="242" t="s">
        <v>171</v>
      </c>
      <c r="E149" s="253" t="s">
        <v>1</v>
      </c>
      <c r="F149" s="254" t="s">
        <v>561</v>
      </c>
      <c r="G149" s="252"/>
      <c r="H149" s="255">
        <v>7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171</v>
      </c>
      <c r="AU149" s="261" t="s">
        <v>87</v>
      </c>
      <c r="AV149" s="14" t="s">
        <v>87</v>
      </c>
      <c r="AW149" s="14" t="s">
        <v>34</v>
      </c>
      <c r="AX149" s="14" t="s">
        <v>79</v>
      </c>
      <c r="AY149" s="261" t="s">
        <v>164</v>
      </c>
    </row>
    <row r="150" s="14" customFormat="1">
      <c r="A150" s="14"/>
      <c r="B150" s="251"/>
      <c r="C150" s="252"/>
      <c r="D150" s="242" t="s">
        <v>171</v>
      </c>
      <c r="E150" s="253" t="s">
        <v>1</v>
      </c>
      <c r="F150" s="254" t="s">
        <v>562</v>
      </c>
      <c r="G150" s="252"/>
      <c r="H150" s="255">
        <v>7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171</v>
      </c>
      <c r="AU150" s="261" t="s">
        <v>87</v>
      </c>
      <c r="AV150" s="14" t="s">
        <v>87</v>
      </c>
      <c r="AW150" s="14" t="s">
        <v>34</v>
      </c>
      <c r="AX150" s="14" t="s">
        <v>79</v>
      </c>
      <c r="AY150" s="261" t="s">
        <v>164</v>
      </c>
    </row>
    <row r="151" s="14" customFormat="1">
      <c r="A151" s="14"/>
      <c r="B151" s="251"/>
      <c r="C151" s="252"/>
      <c r="D151" s="242" t="s">
        <v>171</v>
      </c>
      <c r="E151" s="253" t="s">
        <v>1</v>
      </c>
      <c r="F151" s="254" t="s">
        <v>563</v>
      </c>
      <c r="G151" s="252"/>
      <c r="H151" s="255">
        <v>4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171</v>
      </c>
      <c r="AU151" s="261" t="s">
        <v>87</v>
      </c>
      <c r="AV151" s="14" t="s">
        <v>87</v>
      </c>
      <c r="AW151" s="14" t="s">
        <v>34</v>
      </c>
      <c r="AX151" s="14" t="s">
        <v>79</v>
      </c>
      <c r="AY151" s="261" t="s">
        <v>164</v>
      </c>
    </row>
    <row r="152" s="14" customFormat="1">
      <c r="A152" s="14"/>
      <c r="B152" s="251"/>
      <c r="C152" s="252"/>
      <c r="D152" s="242" t="s">
        <v>171</v>
      </c>
      <c r="E152" s="253" t="s">
        <v>1</v>
      </c>
      <c r="F152" s="254" t="s">
        <v>564</v>
      </c>
      <c r="G152" s="252"/>
      <c r="H152" s="255">
        <v>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171</v>
      </c>
      <c r="AU152" s="261" t="s">
        <v>87</v>
      </c>
      <c r="AV152" s="14" t="s">
        <v>87</v>
      </c>
      <c r="AW152" s="14" t="s">
        <v>34</v>
      </c>
      <c r="AX152" s="14" t="s">
        <v>79</v>
      </c>
      <c r="AY152" s="261" t="s">
        <v>164</v>
      </c>
    </row>
    <row r="153" s="14" customFormat="1">
      <c r="A153" s="14"/>
      <c r="B153" s="251"/>
      <c r="C153" s="252"/>
      <c r="D153" s="242" t="s">
        <v>171</v>
      </c>
      <c r="E153" s="253" t="s">
        <v>1</v>
      </c>
      <c r="F153" s="254" t="s">
        <v>565</v>
      </c>
      <c r="G153" s="252"/>
      <c r="H153" s="255">
        <v>9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171</v>
      </c>
      <c r="AU153" s="261" t="s">
        <v>87</v>
      </c>
      <c r="AV153" s="14" t="s">
        <v>87</v>
      </c>
      <c r="AW153" s="14" t="s">
        <v>34</v>
      </c>
      <c r="AX153" s="14" t="s">
        <v>79</v>
      </c>
      <c r="AY153" s="261" t="s">
        <v>164</v>
      </c>
    </row>
    <row r="154" s="14" customFormat="1">
      <c r="A154" s="14"/>
      <c r="B154" s="251"/>
      <c r="C154" s="252"/>
      <c r="D154" s="242" t="s">
        <v>171</v>
      </c>
      <c r="E154" s="253" t="s">
        <v>1</v>
      </c>
      <c r="F154" s="254" t="s">
        <v>566</v>
      </c>
      <c r="G154" s="252"/>
      <c r="H154" s="255">
        <v>2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171</v>
      </c>
      <c r="AU154" s="261" t="s">
        <v>87</v>
      </c>
      <c r="AV154" s="14" t="s">
        <v>87</v>
      </c>
      <c r="AW154" s="14" t="s">
        <v>34</v>
      </c>
      <c r="AX154" s="14" t="s">
        <v>79</v>
      </c>
      <c r="AY154" s="261" t="s">
        <v>164</v>
      </c>
    </row>
    <row r="155" s="16" customFormat="1">
      <c r="A155" s="16"/>
      <c r="B155" s="295"/>
      <c r="C155" s="296"/>
      <c r="D155" s="242" t="s">
        <v>171</v>
      </c>
      <c r="E155" s="297" t="s">
        <v>1</v>
      </c>
      <c r="F155" s="298" t="s">
        <v>339</v>
      </c>
      <c r="G155" s="296"/>
      <c r="H155" s="299">
        <v>42</v>
      </c>
      <c r="I155" s="300"/>
      <c r="J155" s="296"/>
      <c r="K155" s="296"/>
      <c r="L155" s="301"/>
      <c r="M155" s="302"/>
      <c r="N155" s="303"/>
      <c r="O155" s="303"/>
      <c r="P155" s="303"/>
      <c r="Q155" s="303"/>
      <c r="R155" s="303"/>
      <c r="S155" s="303"/>
      <c r="T155" s="30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5" t="s">
        <v>171</v>
      </c>
      <c r="AU155" s="305" t="s">
        <v>87</v>
      </c>
      <c r="AV155" s="16" t="s">
        <v>105</v>
      </c>
      <c r="AW155" s="16" t="s">
        <v>34</v>
      </c>
      <c r="AX155" s="16" t="s">
        <v>79</v>
      </c>
      <c r="AY155" s="305" t="s">
        <v>164</v>
      </c>
    </row>
    <row r="156" s="14" customFormat="1">
      <c r="A156" s="14"/>
      <c r="B156" s="251"/>
      <c r="C156" s="252"/>
      <c r="D156" s="242" t="s">
        <v>171</v>
      </c>
      <c r="E156" s="253" t="s">
        <v>1</v>
      </c>
      <c r="F156" s="254" t="s">
        <v>567</v>
      </c>
      <c r="G156" s="252"/>
      <c r="H156" s="255">
        <v>39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171</v>
      </c>
      <c r="AU156" s="261" t="s">
        <v>87</v>
      </c>
      <c r="AV156" s="14" t="s">
        <v>87</v>
      </c>
      <c r="AW156" s="14" t="s">
        <v>34</v>
      </c>
      <c r="AX156" s="14" t="s">
        <v>79</v>
      </c>
      <c r="AY156" s="261" t="s">
        <v>164</v>
      </c>
    </row>
    <row r="157" s="15" customFormat="1">
      <c r="A157" s="15"/>
      <c r="B157" s="265"/>
      <c r="C157" s="266"/>
      <c r="D157" s="242" t="s">
        <v>171</v>
      </c>
      <c r="E157" s="267" t="s">
        <v>1</v>
      </c>
      <c r="F157" s="268" t="s">
        <v>226</v>
      </c>
      <c r="G157" s="266"/>
      <c r="H157" s="269">
        <v>81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171</v>
      </c>
      <c r="AU157" s="275" t="s">
        <v>87</v>
      </c>
      <c r="AV157" s="15" t="s">
        <v>111</v>
      </c>
      <c r="AW157" s="15" t="s">
        <v>34</v>
      </c>
      <c r="AX157" s="15" t="s">
        <v>83</v>
      </c>
      <c r="AY157" s="275" t="s">
        <v>164</v>
      </c>
    </row>
    <row r="158" s="2" customFormat="1" ht="26.4" customHeight="1">
      <c r="A158" s="39"/>
      <c r="B158" s="40"/>
      <c r="C158" s="227" t="s">
        <v>117</v>
      </c>
      <c r="D158" s="227" t="s">
        <v>166</v>
      </c>
      <c r="E158" s="228" t="s">
        <v>400</v>
      </c>
      <c r="F158" s="229" t="s">
        <v>401</v>
      </c>
      <c r="G158" s="230" t="s">
        <v>229</v>
      </c>
      <c r="H158" s="231">
        <v>11</v>
      </c>
      <c r="I158" s="232"/>
      <c r="J158" s="233">
        <f>ROUND(I158*H158,2)</f>
        <v>0</v>
      </c>
      <c r="K158" s="229" t="s">
        <v>216</v>
      </c>
      <c r="L158" s="45"/>
      <c r="M158" s="234" t="s">
        <v>1</v>
      </c>
      <c r="N158" s="235" t="s">
        <v>44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111</v>
      </c>
      <c r="AT158" s="238" t="s">
        <v>166</v>
      </c>
      <c r="AU158" s="238" t="s">
        <v>87</v>
      </c>
      <c r="AY158" s="18" t="s">
        <v>164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111</v>
      </c>
      <c r="BM158" s="238" t="s">
        <v>568</v>
      </c>
    </row>
    <row r="159" s="13" customFormat="1">
      <c r="A159" s="13"/>
      <c r="B159" s="240"/>
      <c r="C159" s="241"/>
      <c r="D159" s="242" t="s">
        <v>171</v>
      </c>
      <c r="E159" s="243" t="s">
        <v>1</v>
      </c>
      <c r="F159" s="244" t="s">
        <v>548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171</v>
      </c>
      <c r="AU159" s="250" t="s">
        <v>87</v>
      </c>
      <c r="AV159" s="13" t="s">
        <v>83</v>
      </c>
      <c r="AW159" s="13" t="s">
        <v>34</v>
      </c>
      <c r="AX159" s="13" t="s">
        <v>79</v>
      </c>
      <c r="AY159" s="250" t="s">
        <v>164</v>
      </c>
    </row>
    <row r="160" s="14" customFormat="1">
      <c r="A160" s="14"/>
      <c r="B160" s="251"/>
      <c r="C160" s="252"/>
      <c r="D160" s="242" t="s">
        <v>171</v>
      </c>
      <c r="E160" s="253" t="s">
        <v>1</v>
      </c>
      <c r="F160" s="254" t="s">
        <v>569</v>
      </c>
      <c r="G160" s="252"/>
      <c r="H160" s="255">
        <v>1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171</v>
      </c>
      <c r="AU160" s="261" t="s">
        <v>87</v>
      </c>
      <c r="AV160" s="14" t="s">
        <v>87</v>
      </c>
      <c r="AW160" s="14" t="s">
        <v>34</v>
      </c>
      <c r="AX160" s="14" t="s">
        <v>79</v>
      </c>
      <c r="AY160" s="261" t="s">
        <v>164</v>
      </c>
    </row>
    <row r="161" s="14" customFormat="1">
      <c r="A161" s="14"/>
      <c r="B161" s="251"/>
      <c r="C161" s="252"/>
      <c r="D161" s="242" t="s">
        <v>171</v>
      </c>
      <c r="E161" s="253" t="s">
        <v>1</v>
      </c>
      <c r="F161" s="254" t="s">
        <v>486</v>
      </c>
      <c r="G161" s="252"/>
      <c r="H161" s="255">
        <v>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171</v>
      </c>
      <c r="AU161" s="261" t="s">
        <v>87</v>
      </c>
      <c r="AV161" s="14" t="s">
        <v>87</v>
      </c>
      <c r="AW161" s="14" t="s">
        <v>34</v>
      </c>
      <c r="AX161" s="14" t="s">
        <v>79</v>
      </c>
      <c r="AY161" s="261" t="s">
        <v>164</v>
      </c>
    </row>
    <row r="162" s="14" customFormat="1">
      <c r="A162" s="14"/>
      <c r="B162" s="251"/>
      <c r="C162" s="252"/>
      <c r="D162" s="242" t="s">
        <v>171</v>
      </c>
      <c r="E162" s="253" t="s">
        <v>1</v>
      </c>
      <c r="F162" s="254" t="s">
        <v>570</v>
      </c>
      <c r="G162" s="252"/>
      <c r="H162" s="255">
        <v>3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171</v>
      </c>
      <c r="AU162" s="261" t="s">
        <v>87</v>
      </c>
      <c r="AV162" s="14" t="s">
        <v>87</v>
      </c>
      <c r="AW162" s="14" t="s">
        <v>34</v>
      </c>
      <c r="AX162" s="14" t="s">
        <v>79</v>
      </c>
      <c r="AY162" s="261" t="s">
        <v>164</v>
      </c>
    </row>
    <row r="163" s="14" customFormat="1">
      <c r="A163" s="14"/>
      <c r="B163" s="251"/>
      <c r="C163" s="252"/>
      <c r="D163" s="242" t="s">
        <v>171</v>
      </c>
      <c r="E163" s="253" t="s">
        <v>1</v>
      </c>
      <c r="F163" s="254" t="s">
        <v>571</v>
      </c>
      <c r="G163" s="252"/>
      <c r="H163" s="255">
        <v>3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171</v>
      </c>
      <c r="AU163" s="261" t="s">
        <v>87</v>
      </c>
      <c r="AV163" s="14" t="s">
        <v>87</v>
      </c>
      <c r="AW163" s="14" t="s">
        <v>34</v>
      </c>
      <c r="AX163" s="14" t="s">
        <v>79</v>
      </c>
      <c r="AY163" s="261" t="s">
        <v>164</v>
      </c>
    </row>
    <row r="164" s="14" customFormat="1">
      <c r="A164" s="14"/>
      <c r="B164" s="251"/>
      <c r="C164" s="252"/>
      <c r="D164" s="242" t="s">
        <v>171</v>
      </c>
      <c r="E164" s="253" t="s">
        <v>1</v>
      </c>
      <c r="F164" s="254" t="s">
        <v>555</v>
      </c>
      <c r="G164" s="252"/>
      <c r="H164" s="255">
        <v>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171</v>
      </c>
      <c r="AU164" s="261" t="s">
        <v>87</v>
      </c>
      <c r="AV164" s="14" t="s">
        <v>87</v>
      </c>
      <c r="AW164" s="14" t="s">
        <v>34</v>
      </c>
      <c r="AX164" s="14" t="s">
        <v>79</v>
      </c>
      <c r="AY164" s="261" t="s">
        <v>164</v>
      </c>
    </row>
    <row r="165" s="14" customFormat="1">
      <c r="A165" s="14"/>
      <c r="B165" s="251"/>
      <c r="C165" s="252"/>
      <c r="D165" s="242" t="s">
        <v>171</v>
      </c>
      <c r="E165" s="253" t="s">
        <v>1</v>
      </c>
      <c r="F165" s="254" t="s">
        <v>572</v>
      </c>
      <c r="G165" s="252"/>
      <c r="H165" s="255">
        <v>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171</v>
      </c>
      <c r="AU165" s="261" t="s">
        <v>87</v>
      </c>
      <c r="AV165" s="14" t="s">
        <v>87</v>
      </c>
      <c r="AW165" s="14" t="s">
        <v>34</v>
      </c>
      <c r="AX165" s="14" t="s">
        <v>79</v>
      </c>
      <c r="AY165" s="261" t="s">
        <v>164</v>
      </c>
    </row>
    <row r="166" s="14" customFormat="1">
      <c r="A166" s="14"/>
      <c r="B166" s="251"/>
      <c r="C166" s="252"/>
      <c r="D166" s="242" t="s">
        <v>171</v>
      </c>
      <c r="E166" s="253" t="s">
        <v>1</v>
      </c>
      <c r="F166" s="254" t="s">
        <v>573</v>
      </c>
      <c r="G166" s="252"/>
      <c r="H166" s="255">
        <v>1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171</v>
      </c>
      <c r="AU166" s="261" t="s">
        <v>87</v>
      </c>
      <c r="AV166" s="14" t="s">
        <v>87</v>
      </c>
      <c r="AW166" s="14" t="s">
        <v>34</v>
      </c>
      <c r="AX166" s="14" t="s">
        <v>79</v>
      </c>
      <c r="AY166" s="261" t="s">
        <v>164</v>
      </c>
    </row>
    <row r="167" s="15" customFormat="1">
      <c r="A167" s="15"/>
      <c r="B167" s="265"/>
      <c r="C167" s="266"/>
      <c r="D167" s="242" t="s">
        <v>171</v>
      </c>
      <c r="E167" s="267" t="s">
        <v>1</v>
      </c>
      <c r="F167" s="268" t="s">
        <v>226</v>
      </c>
      <c r="G167" s="266"/>
      <c r="H167" s="269">
        <v>11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171</v>
      </c>
      <c r="AU167" s="275" t="s">
        <v>87</v>
      </c>
      <c r="AV167" s="15" t="s">
        <v>111</v>
      </c>
      <c r="AW167" s="15" t="s">
        <v>34</v>
      </c>
      <c r="AX167" s="15" t="s">
        <v>83</v>
      </c>
      <c r="AY167" s="275" t="s">
        <v>164</v>
      </c>
    </row>
    <row r="168" s="2" customFormat="1" ht="26.4" customHeight="1">
      <c r="A168" s="39"/>
      <c r="B168" s="40"/>
      <c r="C168" s="227" t="s">
        <v>123</v>
      </c>
      <c r="D168" s="227" t="s">
        <v>166</v>
      </c>
      <c r="E168" s="228" t="s">
        <v>574</v>
      </c>
      <c r="F168" s="229" t="s">
        <v>575</v>
      </c>
      <c r="G168" s="230" t="s">
        <v>229</v>
      </c>
      <c r="H168" s="231">
        <v>1</v>
      </c>
      <c r="I168" s="232"/>
      <c r="J168" s="233">
        <f>ROUND(I168*H168,2)</f>
        <v>0</v>
      </c>
      <c r="K168" s="229" t="s">
        <v>216</v>
      </c>
      <c r="L168" s="45"/>
      <c r="M168" s="234" t="s">
        <v>1</v>
      </c>
      <c r="N168" s="235" t="s">
        <v>44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111</v>
      </c>
      <c r="AT168" s="238" t="s">
        <v>166</v>
      </c>
      <c r="AU168" s="238" t="s">
        <v>87</v>
      </c>
      <c r="AY168" s="18" t="s">
        <v>164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111</v>
      </c>
      <c r="BM168" s="238" t="s">
        <v>576</v>
      </c>
    </row>
    <row r="169" s="13" customFormat="1">
      <c r="A169" s="13"/>
      <c r="B169" s="240"/>
      <c r="C169" s="241"/>
      <c r="D169" s="242" t="s">
        <v>171</v>
      </c>
      <c r="E169" s="243" t="s">
        <v>1</v>
      </c>
      <c r="F169" s="244" t="s">
        <v>548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171</v>
      </c>
      <c r="AU169" s="250" t="s">
        <v>87</v>
      </c>
      <c r="AV169" s="13" t="s">
        <v>83</v>
      </c>
      <c r="AW169" s="13" t="s">
        <v>34</v>
      </c>
      <c r="AX169" s="13" t="s">
        <v>79</v>
      </c>
      <c r="AY169" s="250" t="s">
        <v>164</v>
      </c>
    </row>
    <row r="170" s="14" customFormat="1">
      <c r="A170" s="14"/>
      <c r="B170" s="251"/>
      <c r="C170" s="252"/>
      <c r="D170" s="242" t="s">
        <v>171</v>
      </c>
      <c r="E170" s="253" t="s">
        <v>1</v>
      </c>
      <c r="F170" s="254" t="s">
        <v>577</v>
      </c>
      <c r="G170" s="252"/>
      <c r="H170" s="255">
        <v>1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171</v>
      </c>
      <c r="AU170" s="261" t="s">
        <v>87</v>
      </c>
      <c r="AV170" s="14" t="s">
        <v>87</v>
      </c>
      <c r="AW170" s="14" t="s">
        <v>34</v>
      </c>
      <c r="AX170" s="14" t="s">
        <v>83</v>
      </c>
      <c r="AY170" s="261" t="s">
        <v>164</v>
      </c>
    </row>
    <row r="171" s="2" customFormat="1" ht="26.4" customHeight="1">
      <c r="A171" s="39"/>
      <c r="B171" s="40"/>
      <c r="C171" s="227" t="s">
        <v>129</v>
      </c>
      <c r="D171" s="227" t="s">
        <v>166</v>
      </c>
      <c r="E171" s="228" t="s">
        <v>578</v>
      </c>
      <c r="F171" s="229" t="s">
        <v>579</v>
      </c>
      <c r="G171" s="230" t="s">
        <v>229</v>
      </c>
      <c r="H171" s="231">
        <v>1</v>
      </c>
      <c r="I171" s="232"/>
      <c r="J171" s="233">
        <f>ROUND(I171*H171,2)</f>
        <v>0</v>
      </c>
      <c r="K171" s="229" t="s">
        <v>216</v>
      </c>
      <c r="L171" s="45"/>
      <c r="M171" s="234" t="s">
        <v>1</v>
      </c>
      <c r="N171" s="235" t="s">
        <v>44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111</v>
      </c>
      <c r="AT171" s="238" t="s">
        <v>166</v>
      </c>
      <c r="AU171" s="238" t="s">
        <v>87</v>
      </c>
      <c r="AY171" s="18" t="s">
        <v>164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111</v>
      </c>
      <c r="BM171" s="238" t="s">
        <v>580</v>
      </c>
    </row>
    <row r="172" s="13" customFormat="1">
      <c r="A172" s="13"/>
      <c r="B172" s="240"/>
      <c r="C172" s="241"/>
      <c r="D172" s="242" t="s">
        <v>171</v>
      </c>
      <c r="E172" s="243" t="s">
        <v>1</v>
      </c>
      <c r="F172" s="244" t="s">
        <v>548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171</v>
      </c>
      <c r="AU172" s="250" t="s">
        <v>87</v>
      </c>
      <c r="AV172" s="13" t="s">
        <v>83</v>
      </c>
      <c r="AW172" s="13" t="s">
        <v>34</v>
      </c>
      <c r="AX172" s="13" t="s">
        <v>79</v>
      </c>
      <c r="AY172" s="250" t="s">
        <v>164</v>
      </c>
    </row>
    <row r="173" s="14" customFormat="1">
      <c r="A173" s="14"/>
      <c r="B173" s="251"/>
      <c r="C173" s="252"/>
      <c r="D173" s="242" t="s">
        <v>171</v>
      </c>
      <c r="E173" s="253" t="s">
        <v>1</v>
      </c>
      <c r="F173" s="254" t="s">
        <v>581</v>
      </c>
      <c r="G173" s="252"/>
      <c r="H173" s="255">
        <v>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171</v>
      </c>
      <c r="AU173" s="261" t="s">
        <v>87</v>
      </c>
      <c r="AV173" s="14" t="s">
        <v>87</v>
      </c>
      <c r="AW173" s="14" t="s">
        <v>34</v>
      </c>
      <c r="AX173" s="14" t="s">
        <v>83</v>
      </c>
      <c r="AY173" s="261" t="s">
        <v>164</v>
      </c>
    </row>
    <row r="174" s="2" customFormat="1" ht="26.4" customHeight="1">
      <c r="A174" s="39"/>
      <c r="B174" s="40"/>
      <c r="C174" s="227" t="s">
        <v>135</v>
      </c>
      <c r="D174" s="227" t="s">
        <v>166</v>
      </c>
      <c r="E174" s="228" t="s">
        <v>582</v>
      </c>
      <c r="F174" s="229" t="s">
        <v>583</v>
      </c>
      <c r="G174" s="230" t="s">
        <v>229</v>
      </c>
      <c r="H174" s="231">
        <v>1</v>
      </c>
      <c r="I174" s="232"/>
      <c r="J174" s="233">
        <f>ROUND(I174*H174,2)</f>
        <v>0</v>
      </c>
      <c r="K174" s="229" t="s">
        <v>216</v>
      </c>
      <c r="L174" s="45"/>
      <c r="M174" s="234" t="s">
        <v>1</v>
      </c>
      <c r="N174" s="235" t="s">
        <v>44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111</v>
      </c>
      <c r="AT174" s="238" t="s">
        <v>166</v>
      </c>
      <c r="AU174" s="238" t="s">
        <v>87</v>
      </c>
      <c r="AY174" s="18" t="s">
        <v>164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111</v>
      </c>
      <c r="BM174" s="238" t="s">
        <v>584</v>
      </c>
    </row>
    <row r="175" s="13" customFormat="1">
      <c r="A175" s="13"/>
      <c r="B175" s="240"/>
      <c r="C175" s="241"/>
      <c r="D175" s="242" t="s">
        <v>171</v>
      </c>
      <c r="E175" s="243" t="s">
        <v>1</v>
      </c>
      <c r="F175" s="244" t="s">
        <v>548</v>
      </c>
      <c r="G175" s="241"/>
      <c r="H175" s="243" t="s">
        <v>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171</v>
      </c>
      <c r="AU175" s="250" t="s">
        <v>87</v>
      </c>
      <c r="AV175" s="13" t="s">
        <v>83</v>
      </c>
      <c r="AW175" s="13" t="s">
        <v>34</v>
      </c>
      <c r="AX175" s="13" t="s">
        <v>79</v>
      </c>
      <c r="AY175" s="250" t="s">
        <v>164</v>
      </c>
    </row>
    <row r="176" s="14" customFormat="1">
      <c r="A176" s="14"/>
      <c r="B176" s="251"/>
      <c r="C176" s="252"/>
      <c r="D176" s="242" t="s">
        <v>171</v>
      </c>
      <c r="E176" s="253" t="s">
        <v>1</v>
      </c>
      <c r="F176" s="254" t="s">
        <v>585</v>
      </c>
      <c r="G176" s="252"/>
      <c r="H176" s="255">
        <v>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171</v>
      </c>
      <c r="AU176" s="261" t="s">
        <v>87</v>
      </c>
      <c r="AV176" s="14" t="s">
        <v>87</v>
      </c>
      <c r="AW176" s="14" t="s">
        <v>34</v>
      </c>
      <c r="AX176" s="14" t="s">
        <v>83</v>
      </c>
      <c r="AY176" s="261" t="s">
        <v>164</v>
      </c>
    </row>
    <row r="177" s="2" customFormat="1" ht="14.4" customHeight="1">
      <c r="A177" s="39"/>
      <c r="B177" s="40"/>
      <c r="C177" s="227" t="s">
        <v>288</v>
      </c>
      <c r="D177" s="227" t="s">
        <v>166</v>
      </c>
      <c r="E177" s="228" t="s">
        <v>239</v>
      </c>
      <c r="F177" s="229" t="s">
        <v>240</v>
      </c>
      <c r="G177" s="230" t="s">
        <v>229</v>
      </c>
      <c r="H177" s="231">
        <v>110</v>
      </c>
      <c r="I177" s="232"/>
      <c r="J177" s="233">
        <f>ROUND(I177*H177,2)</f>
        <v>0</v>
      </c>
      <c r="K177" s="229" t="s">
        <v>216</v>
      </c>
      <c r="L177" s="45"/>
      <c r="M177" s="234" t="s">
        <v>1</v>
      </c>
      <c r="N177" s="235" t="s">
        <v>44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111</v>
      </c>
      <c r="AT177" s="238" t="s">
        <v>166</v>
      </c>
      <c r="AU177" s="238" t="s">
        <v>87</v>
      </c>
      <c r="AY177" s="18" t="s">
        <v>164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111</v>
      </c>
      <c r="BM177" s="238" t="s">
        <v>586</v>
      </c>
    </row>
    <row r="178" s="14" customFormat="1">
      <c r="A178" s="14"/>
      <c r="B178" s="251"/>
      <c r="C178" s="252"/>
      <c r="D178" s="242" t="s">
        <v>171</v>
      </c>
      <c r="E178" s="253" t="s">
        <v>1</v>
      </c>
      <c r="F178" s="254" t="s">
        <v>587</v>
      </c>
      <c r="G178" s="252"/>
      <c r="H178" s="255">
        <v>110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171</v>
      </c>
      <c r="AU178" s="261" t="s">
        <v>87</v>
      </c>
      <c r="AV178" s="14" t="s">
        <v>87</v>
      </c>
      <c r="AW178" s="14" t="s">
        <v>34</v>
      </c>
      <c r="AX178" s="14" t="s">
        <v>83</v>
      </c>
      <c r="AY178" s="261" t="s">
        <v>164</v>
      </c>
    </row>
    <row r="179" s="2" customFormat="1" ht="14.4" customHeight="1">
      <c r="A179" s="39"/>
      <c r="B179" s="40"/>
      <c r="C179" s="227" t="s">
        <v>415</v>
      </c>
      <c r="D179" s="227" t="s">
        <v>166</v>
      </c>
      <c r="E179" s="228" t="s">
        <v>243</v>
      </c>
      <c r="F179" s="229" t="s">
        <v>244</v>
      </c>
      <c r="G179" s="230" t="s">
        <v>229</v>
      </c>
      <c r="H179" s="231">
        <v>43</v>
      </c>
      <c r="I179" s="232"/>
      <c r="J179" s="233">
        <f>ROUND(I179*H179,2)</f>
        <v>0</v>
      </c>
      <c r="K179" s="229" t="s">
        <v>216</v>
      </c>
      <c r="L179" s="45"/>
      <c r="M179" s="234" t="s">
        <v>1</v>
      </c>
      <c r="N179" s="235" t="s">
        <v>44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111</v>
      </c>
      <c r="AT179" s="238" t="s">
        <v>166</v>
      </c>
      <c r="AU179" s="238" t="s">
        <v>87</v>
      </c>
      <c r="AY179" s="18" t="s">
        <v>164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111</v>
      </c>
      <c r="BM179" s="238" t="s">
        <v>588</v>
      </c>
    </row>
    <row r="180" s="14" customFormat="1">
      <c r="A180" s="14"/>
      <c r="B180" s="251"/>
      <c r="C180" s="252"/>
      <c r="D180" s="242" t="s">
        <v>171</v>
      </c>
      <c r="E180" s="253" t="s">
        <v>1</v>
      </c>
      <c r="F180" s="254" t="s">
        <v>589</v>
      </c>
      <c r="G180" s="252"/>
      <c r="H180" s="255">
        <v>42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171</v>
      </c>
      <c r="AU180" s="261" t="s">
        <v>87</v>
      </c>
      <c r="AV180" s="14" t="s">
        <v>87</v>
      </c>
      <c r="AW180" s="14" t="s">
        <v>34</v>
      </c>
      <c r="AX180" s="14" t="s">
        <v>79</v>
      </c>
      <c r="AY180" s="261" t="s">
        <v>164</v>
      </c>
    </row>
    <row r="181" s="14" customFormat="1">
      <c r="A181" s="14"/>
      <c r="B181" s="251"/>
      <c r="C181" s="252"/>
      <c r="D181" s="242" t="s">
        <v>171</v>
      </c>
      <c r="E181" s="253" t="s">
        <v>1</v>
      </c>
      <c r="F181" s="254" t="s">
        <v>590</v>
      </c>
      <c r="G181" s="252"/>
      <c r="H181" s="255">
        <v>1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171</v>
      </c>
      <c r="AU181" s="261" t="s">
        <v>87</v>
      </c>
      <c r="AV181" s="14" t="s">
        <v>87</v>
      </c>
      <c r="AW181" s="14" t="s">
        <v>34</v>
      </c>
      <c r="AX181" s="14" t="s">
        <v>79</v>
      </c>
      <c r="AY181" s="261" t="s">
        <v>164</v>
      </c>
    </row>
    <row r="182" s="15" customFormat="1">
      <c r="A182" s="15"/>
      <c r="B182" s="265"/>
      <c r="C182" s="266"/>
      <c r="D182" s="242" t="s">
        <v>171</v>
      </c>
      <c r="E182" s="267" t="s">
        <v>1</v>
      </c>
      <c r="F182" s="268" t="s">
        <v>226</v>
      </c>
      <c r="G182" s="266"/>
      <c r="H182" s="269">
        <v>43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5" t="s">
        <v>171</v>
      </c>
      <c r="AU182" s="275" t="s">
        <v>87</v>
      </c>
      <c r="AV182" s="15" t="s">
        <v>111</v>
      </c>
      <c r="AW182" s="15" t="s">
        <v>34</v>
      </c>
      <c r="AX182" s="15" t="s">
        <v>83</v>
      </c>
      <c r="AY182" s="275" t="s">
        <v>164</v>
      </c>
    </row>
    <row r="183" s="2" customFormat="1" ht="14.4" customHeight="1">
      <c r="A183" s="39"/>
      <c r="B183" s="40"/>
      <c r="C183" s="227" t="s">
        <v>420</v>
      </c>
      <c r="D183" s="227" t="s">
        <v>166</v>
      </c>
      <c r="E183" s="228" t="s">
        <v>412</v>
      </c>
      <c r="F183" s="229" t="s">
        <v>413</v>
      </c>
      <c r="G183" s="230" t="s">
        <v>229</v>
      </c>
      <c r="H183" s="231">
        <v>11</v>
      </c>
      <c r="I183" s="232"/>
      <c r="J183" s="233">
        <f>ROUND(I183*H183,2)</f>
        <v>0</v>
      </c>
      <c r="K183" s="229" t="s">
        <v>216</v>
      </c>
      <c r="L183" s="45"/>
      <c r="M183" s="234" t="s">
        <v>1</v>
      </c>
      <c r="N183" s="235" t="s">
        <v>44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111</v>
      </c>
      <c r="AT183" s="238" t="s">
        <v>166</v>
      </c>
      <c r="AU183" s="238" t="s">
        <v>87</v>
      </c>
      <c r="AY183" s="18" t="s">
        <v>164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111</v>
      </c>
      <c r="BM183" s="238" t="s">
        <v>591</v>
      </c>
    </row>
    <row r="184" s="14" customFormat="1">
      <c r="A184" s="14"/>
      <c r="B184" s="251"/>
      <c r="C184" s="252"/>
      <c r="D184" s="242" t="s">
        <v>171</v>
      </c>
      <c r="E184" s="253" t="s">
        <v>1</v>
      </c>
      <c r="F184" s="254" t="s">
        <v>592</v>
      </c>
      <c r="G184" s="252"/>
      <c r="H184" s="255">
        <v>11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171</v>
      </c>
      <c r="AU184" s="261" t="s">
        <v>87</v>
      </c>
      <c r="AV184" s="14" t="s">
        <v>87</v>
      </c>
      <c r="AW184" s="14" t="s">
        <v>34</v>
      </c>
      <c r="AX184" s="14" t="s">
        <v>83</v>
      </c>
      <c r="AY184" s="261" t="s">
        <v>164</v>
      </c>
    </row>
    <row r="185" s="2" customFormat="1" ht="14.4" customHeight="1">
      <c r="A185" s="39"/>
      <c r="B185" s="40"/>
      <c r="C185" s="227" t="s">
        <v>593</v>
      </c>
      <c r="D185" s="227" t="s">
        <v>166</v>
      </c>
      <c r="E185" s="228" t="s">
        <v>594</v>
      </c>
      <c r="F185" s="229" t="s">
        <v>595</v>
      </c>
      <c r="G185" s="230" t="s">
        <v>229</v>
      </c>
      <c r="H185" s="231">
        <v>1</v>
      </c>
      <c r="I185" s="232"/>
      <c r="J185" s="233">
        <f>ROUND(I185*H185,2)</f>
        <v>0</v>
      </c>
      <c r="K185" s="229" t="s">
        <v>216</v>
      </c>
      <c r="L185" s="45"/>
      <c r="M185" s="234" t="s">
        <v>1</v>
      </c>
      <c r="N185" s="235" t="s">
        <v>44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111</v>
      </c>
      <c r="AT185" s="238" t="s">
        <v>166</v>
      </c>
      <c r="AU185" s="238" t="s">
        <v>87</v>
      </c>
      <c r="AY185" s="18" t="s">
        <v>164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111</v>
      </c>
      <c r="BM185" s="238" t="s">
        <v>596</v>
      </c>
    </row>
    <row r="186" s="14" customFormat="1">
      <c r="A186" s="14"/>
      <c r="B186" s="251"/>
      <c r="C186" s="252"/>
      <c r="D186" s="242" t="s">
        <v>171</v>
      </c>
      <c r="E186" s="253" t="s">
        <v>1</v>
      </c>
      <c r="F186" s="254" t="s">
        <v>597</v>
      </c>
      <c r="G186" s="252"/>
      <c r="H186" s="255">
        <v>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171</v>
      </c>
      <c r="AU186" s="261" t="s">
        <v>87</v>
      </c>
      <c r="AV186" s="14" t="s">
        <v>87</v>
      </c>
      <c r="AW186" s="14" t="s">
        <v>34</v>
      </c>
      <c r="AX186" s="14" t="s">
        <v>83</v>
      </c>
      <c r="AY186" s="261" t="s">
        <v>164</v>
      </c>
    </row>
    <row r="187" s="2" customFormat="1" ht="14.4" customHeight="1">
      <c r="A187" s="39"/>
      <c r="B187" s="40"/>
      <c r="C187" s="227" t="s">
        <v>598</v>
      </c>
      <c r="D187" s="227" t="s">
        <v>166</v>
      </c>
      <c r="E187" s="228" t="s">
        <v>599</v>
      </c>
      <c r="F187" s="229" t="s">
        <v>600</v>
      </c>
      <c r="G187" s="230" t="s">
        <v>229</v>
      </c>
      <c r="H187" s="231">
        <v>1</v>
      </c>
      <c r="I187" s="232"/>
      <c r="J187" s="233">
        <f>ROUND(I187*H187,2)</f>
        <v>0</v>
      </c>
      <c r="K187" s="229" t="s">
        <v>216</v>
      </c>
      <c r="L187" s="45"/>
      <c r="M187" s="234" t="s">
        <v>1</v>
      </c>
      <c r="N187" s="235" t="s">
        <v>44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111</v>
      </c>
      <c r="AT187" s="238" t="s">
        <v>166</v>
      </c>
      <c r="AU187" s="238" t="s">
        <v>87</v>
      </c>
      <c r="AY187" s="18" t="s">
        <v>164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111</v>
      </c>
      <c r="BM187" s="238" t="s">
        <v>601</v>
      </c>
    </row>
    <row r="188" s="14" customFormat="1">
      <c r="A188" s="14"/>
      <c r="B188" s="251"/>
      <c r="C188" s="252"/>
      <c r="D188" s="242" t="s">
        <v>171</v>
      </c>
      <c r="E188" s="253" t="s">
        <v>1</v>
      </c>
      <c r="F188" s="254" t="s">
        <v>602</v>
      </c>
      <c r="G188" s="252"/>
      <c r="H188" s="255">
        <v>1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171</v>
      </c>
      <c r="AU188" s="261" t="s">
        <v>87</v>
      </c>
      <c r="AV188" s="14" t="s">
        <v>87</v>
      </c>
      <c r="AW188" s="14" t="s">
        <v>34</v>
      </c>
      <c r="AX188" s="14" t="s">
        <v>83</v>
      </c>
      <c r="AY188" s="261" t="s">
        <v>164</v>
      </c>
    </row>
    <row r="189" s="2" customFormat="1" ht="26.4" customHeight="1">
      <c r="A189" s="39"/>
      <c r="B189" s="40"/>
      <c r="C189" s="227" t="s">
        <v>603</v>
      </c>
      <c r="D189" s="227" t="s">
        <v>166</v>
      </c>
      <c r="E189" s="228" t="s">
        <v>247</v>
      </c>
      <c r="F189" s="229" t="s">
        <v>248</v>
      </c>
      <c r="G189" s="230" t="s">
        <v>249</v>
      </c>
      <c r="H189" s="231">
        <v>84.469999999999999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44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111</v>
      </c>
      <c r="AT189" s="238" t="s">
        <v>166</v>
      </c>
      <c r="AU189" s="238" t="s">
        <v>87</v>
      </c>
      <c r="AY189" s="18" t="s">
        <v>164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111</v>
      </c>
      <c r="BM189" s="238" t="s">
        <v>604</v>
      </c>
    </row>
    <row r="190" s="14" customFormat="1">
      <c r="A190" s="14"/>
      <c r="B190" s="251"/>
      <c r="C190" s="252"/>
      <c r="D190" s="242" t="s">
        <v>171</v>
      </c>
      <c r="E190" s="253" t="s">
        <v>1</v>
      </c>
      <c r="F190" s="254" t="s">
        <v>605</v>
      </c>
      <c r="G190" s="252"/>
      <c r="H190" s="255">
        <v>18.260000000000002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171</v>
      </c>
      <c r="AU190" s="261" t="s">
        <v>87</v>
      </c>
      <c r="AV190" s="14" t="s">
        <v>87</v>
      </c>
      <c r="AW190" s="14" t="s">
        <v>34</v>
      </c>
      <c r="AX190" s="14" t="s">
        <v>79</v>
      </c>
      <c r="AY190" s="261" t="s">
        <v>164</v>
      </c>
    </row>
    <row r="191" s="14" customFormat="1">
      <c r="A191" s="14"/>
      <c r="B191" s="251"/>
      <c r="C191" s="252"/>
      <c r="D191" s="242" t="s">
        <v>171</v>
      </c>
      <c r="E191" s="253" t="s">
        <v>1</v>
      </c>
      <c r="F191" s="254" t="s">
        <v>606</v>
      </c>
      <c r="G191" s="252"/>
      <c r="H191" s="255">
        <v>60.75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171</v>
      </c>
      <c r="AU191" s="261" t="s">
        <v>87</v>
      </c>
      <c r="AV191" s="14" t="s">
        <v>87</v>
      </c>
      <c r="AW191" s="14" t="s">
        <v>34</v>
      </c>
      <c r="AX191" s="14" t="s">
        <v>79</v>
      </c>
      <c r="AY191" s="261" t="s">
        <v>164</v>
      </c>
    </row>
    <row r="192" s="14" customFormat="1">
      <c r="A192" s="14"/>
      <c r="B192" s="251"/>
      <c r="C192" s="252"/>
      <c r="D192" s="242" t="s">
        <v>171</v>
      </c>
      <c r="E192" s="253" t="s">
        <v>1</v>
      </c>
      <c r="F192" s="254" t="s">
        <v>607</v>
      </c>
      <c r="G192" s="252"/>
      <c r="H192" s="255">
        <v>5.46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171</v>
      </c>
      <c r="AU192" s="261" t="s">
        <v>87</v>
      </c>
      <c r="AV192" s="14" t="s">
        <v>87</v>
      </c>
      <c r="AW192" s="14" t="s">
        <v>34</v>
      </c>
      <c r="AX192" s="14" t="s">
        <v>79</v>
      </c>
      <c r="AY192" s="261" t="s">
        <v>164</v>
      </c>
    </row>
    <row r="193" s="15" customFormat="1">
      <c r="A193" s="15"/>
      <c r="B193" s="265"/>
      <c r="C193" s="266"/>
      <c r="D193" s="242" t="s">
        <v>171</v>
      </c>
      <c r="E193" s="267" t="s">
        <v>1</v>
      </c>
      <c r="F193" s="268" t="s">
        <v>226</v>
      </c>
      <c r="G193" s="266"/>
      <c r="H193" s="269">
        <v>84.469999999999999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171</v>
      </c>
      <c r="AU193" s="275" t="s">
        <v>87</v>
      </c>
      <c r="AV193" s="15" t="s">
        <v>111</v>
      </c>
      <c r="AW193" s="15" t="s">
        <v>34</v>
      </c>
      <c r="AX193" s="15" t="s">
        <v>83</v>
      </c>
      <c r="AY193" s="275" t="s">
        <v>164</v>
      </c>
    </row>
    <row r="194" s="2" customFormat="1" ht="26.4" customHeight="1">
      <c r="A194" s="39"/>
      <c r="B194" s="40"/>
      <c r="C194" s="227" t="s">
        <v>8</v>
      </c>
      <c r="D194" s="227" t="s">
        <v>166</v>
      </c>
      <c r="E194" s="228" t="s">
        <v>253</v>
      </c>
      <c r="F194" s="229" t="s">
        <v>254</v>
      </c>
      <c r="G194" s="230" t="s">
        <v>229</v>
      </c>
      <c r="H194" s="231">
        <v>107</v>
      </c>
      <c r="I194" s="232"/>
      <c r="J194" s="233">
        <f>ROUND(I194*H194,2)</f>
        <v>0</v>
      </c>
      <c r="K194" s="229" t="s">
        <v>216</v>
      </c>
      <c r="L194" s="45"/>
      <c r="M194" s="234" t="s">
        <v>1</v>
      </c>
      <c r="N194" s="235" t="s">
        <v>44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111</v>
      </c>
      <c r="AT194" s="238" t="s">
        <v>166</v>
      </c>
      <c r="AU194" s="238" t="s">
        <v>87</v>
      </c>
      <c r="AY194" s="18" t="s">
        <v>164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111</v>
      </c>
      <c r="BM194" s="238" t="s">
        <v>608</v>
      </c>
    </row>
    <row r="195" s="14" customFormat="1">
      <c r="A195" s="14"/>
      <c r="B195" s="251"/>
      <c r="C195" s="252"/>
      <c r="D195" s="242" t="s">
        <v>171</v>
      </c>
      <c r="E195" s="253" t="s">
        <v>1</v>
      </c>
      <c r="F195" s="254" t="s">
        <v>609</v>
      </c>
      <c r="G195" s="252"/>
      <c r="H195" s="255">
        <v>107</v>
      </c>
      <c r="I195" s="256"/>
      <c r="J195" s="252"/>
      <c r="K195" s="252"/>
      <c r="L195" s="257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171</v>
      </c>
      <c r="AU195" s="261" t="s">
        <v>87</v>
      </c>
      <c r="AV195" s="14" t="s">
        <v>87</v>
      </c>
      <c r="AW195" s="14" t="s">
        <v>34</v>
      </c>
      <c r="AX195" s="14" t="s">
        <v>83</v>
      </c>
      <c r="AY195" s="261" t="s">
        <v>164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zhJ1nYiUSg+kX4nMXQ2xCGkCIxTxG81cQGqGy0a1OlwZ53IQTq15m2UvT+lHorOfeTD1uIY9lgTzgCiqjS0xTw==" hashValue="aPIFQCtcQOShLrSKK1pxyHtWii4URbM4J07rOHob5VuJwiaOgiaTxY3IJ98uCRzPFstLhZS+OU9WwWBvxh1hpQ==" algorithmName="SHA-512" password="CC35"/>
  <autoFilter ref="C121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22. 4. 2021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28</v>
      </c>
      <c r="F15" s="39"/>
      <c r="G15" s="39"/>
      <c r="H15" s="39"/>
      <c r="I15" s="151" t="s">
        <v>29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29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5.5" customHeight="1">
      <c r="A27" s="155"/>
      <c r="B27" s="156"/>
      <c r="C27" s="155"/>
      <c r="D27" s="155"/>
      <c r="E27" s="157" t="s">
        <v>38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ROUND((SUM(BE118:BE162)),  2)</f>
        <v>0</v>
      </c>
      <c r="G33" s="39"/>
      <c r="H33" s="39"/>
      <c r="I33" s="165">
        <v>0.20999999999999999</v>
      </c>
      <c r="J33" s="164">
        <f>ROUND(((SUM(BE118:BE162))*I33),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ROUND((SUM(BF118:BF162)),  2)</f>
        <v>0</v>
      </c>
      <c r="G34" s="39"/>
      <c r="H34" s="39"/>
      <c r="I34" s="165">
        <v>0.14999999999999999</v>
      </c>
      <c r="J34" s="164">
        <f>ROUND(((SUM(BF118:BF162))*I34),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ROUND((SUM(BG118:BG162)),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ROUND((SUM(BH118:BH162)),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ROUND((SUM(BI118:BI162)),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6 - SO 6  Čestice ř. km  12,233 - 14,708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Třebechovice,Týniště,Lípa,Čestice,Častolovice</v>
      </c>
      <c r="G89" s="41"/>
      <c r="H89" s="41"/>
      <c r="I89" s="33" t="s">
        <v>24</v>
      </c>
      <c r="J89" s="80" t="str">
        <f>IF(J12="","",J12)</f>
        <v>22. 4. 2021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3.05" customHeight="1">
      <c r="A91" s="39"/>
      <c r="B91" s="40"/>
      <c r="C91" s="33" t="s">
        <v>26</v>
      </c>
      <c r="D91" s="41"/>
      <c r="E91" s="41"/>
      <c r="F91" s="28" t="str">
        <f>E15</f>
        <v>Povodí Labe, státní podnik, Víta Nejedlého 951 HK3</v>
      </c>
      <c r="G91" s="41"/>
      <c r="H91" s="41"/>
      <c r="I91" s="33" t="s">
        <v>32</v>
      </c>
      <c r="J91" s="37" t="str">
        <f>E21</f>
        <v>Multiaqua s.r.o.,Veverkova 1343, Hradec Králové 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Pavel Romášek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146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147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149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8.5" customHeight="1">
      <c r="A108" s="39"/>
      <c r="B108" s="40"/>
      <c r="C108" s="41"/>
      <c r="D108" s="41"/>
      <c r="E108" s="184" t="str">
        <f>E7</f>
        <v>Alba, Třebechovice - Častolovice, těžení nánosů ř. km 0,000 - 17,200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 xml:space="preserve">6 - SO 6  Čestice ř. km  12,233 - 14,708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22</v>
      </c>
      <c r="D112" s="41"/>
      <c r="E112" s="41"/>
      <c r="F112" s="28" t="str">
        <f>F12</f>
        <v>Třebechovice,Týniště,Lípa,Čestice,Častolovice</v>
      </c>
      <c r="G112" s="41"/>
      <c r="H112" s="41"/>
      <c r="I112" s="33" t="s">
        <v>24</v>
      </c>
      <c r="J112" s="80" t="str">
        <f>IF(J12="","",J12)</f>
        <v>22. 4. 2021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3.05" customHeight="1">
      <c r="A114" s="39"/>
      <c r="B114" s="40"/>
      <c r="C114" s="33" t="s">
        <v>26</v>
      </c>
      <c r="D114" s="41"/>
      <c r="E114" s="41"/>
      <c r="F114" s="28" t="str">
        <f>E15</f>
        <v>Povodí Labe, státní podnik, Víta Nejedlého 951 HK3</v>
      </c>
      <c r="G114" s="41"/>
      <c r="H114" s="41"/>
      <c r="I114" s="33" t="s">
        <v>32</v>
      </c>
      <c r="J114" s="37" t="str">
        <f>E21</f>
        <v>Multiaqua s.r.o.,Veverkova 1343, Hradec Králové 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>Ing. Pavel Romášek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150</v>
      </c>
      <c r="D117" s="203" t="s">
        <v>64</v>
      </c>
      <c r="E117" s="203" t="s">
        <v>60</v>
      </c>
      <c r="F117" s="203" t="s">
        <v>61</v>
      </c>
      <c r="G117" s="203" t="s">
        <v>151</v>
      </c>
      <c r="H117" s="203" t="s">
        <v>152</v>
      </c>
      <c r="I117" s="203" t="s">
        <v>153</v>
      </c>
      <c r="J117" s="203" t="s">
        <v>143</v>
      </c>
      <c r="K117" s="204" t="s">
        <v>154</v>
      </c>
      <c r="L117" s="205"/>
      <c r="M117" s="101" t="s">
        <v>1</v>
      </c>
      <c r="N117" s="102" t="s">
        <v>43</v>
      </c>
      <c r="O117" s="102" t="s">
        <v>155</v>
      </c>
      <c r="P117" s="102" t="s">
        <v>156</v>
      </c>
      <c r="Q117" s="102" t="s">
        <v>157</v>
      </c>
      <c r="R117" s="102" t="s">
        <v>158</v>
      </c>
      <c r="S117" s="102" t="s">
        <v>159</v>
      </c>
      <c r="T117" s="103" t="s">
        <v>160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161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145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78</v>
      </c>
      <c r="E119" s="214" t="s">
        <v>162</v>
      </c>
      <c r="F119" s="214" t="s">
        <v>163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83</v>
      </c>
      <c r="AT119" s="223" t="s">
        <v>78</v>
      </c>
      <c r="AU119" s="223" t="s">
        <v>79</v>
      </c>
      <c r="AY119" s="222" t="s">
        <v>164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78</v>
      </c>
      <c r="E120" s="225" t="s">
        <v>83</v>
      </c>
      <c r="F120" s="225" t="s">
        <v>165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SUM(P121:P162)</f>
        <v>0</v>
      </c>
      <c r="Q120" s="219"/>
      <c r="R120" s="220">
        <f>SUM(R121:R162)</f>
        <v>0</v>
      </c>
      <c r="S120" s="219"/>
      <c r="T120" s="221">
        <f>SUM(T121:T162)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83</v>
      </c>
      <c r="AT120" s="223" t="s">
        <v>78</v>
      </c>
      <c r="AU120" s="223" t="s">
        <v>83</v>
      </c>
      <c r="AY120" s="222" t="s">
        <v>164</v>
      </c>
      <c r="BK120" s="224">
        <f>SUM(BK121:BK162)</f>
        <v>0</v>
      </c>
    </row>
    <row r="121" s="2" customFormat="1" ht="14.4" customHeight="1">
      <c r="A121" s="39"/>
      <c r="B121" s="40"/>
      <c r="C121" s="227" t="s">
        <v>83</v>
      </c>
      <c r="D121" s="227" t="s">
        <v>166</v>
      </c>
      <c r="E121" s="228" t="s">
        <v>498</v>
      </c>
      <c r="F121" s="229" t="s">
        <v>168</v>
      </c>
      <c r="G121" s="230" t="s">
        <v>169</v>
      </c>
      <c r="H121" s="231">
        <v>3637.8000000000002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44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111</v>
      </c>
      <c r="AT121" s="238" t="s">
        <v>166</v>
      </c>
      <c r="AU121" s="238" t="s">
        <v>87</v>
      </c>
      <c r="AY121" s="18" t="s">
        <v>164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111</v>
      </c>
      <c r="BM121" s="238" t="s">
        <v>611</v>
      </c>
    </row>
    <row r="122" s="13" customFormat="1">
      <c r="A122" s="13"/>
      <c r="B122" s="240"/>
      <c r="C122" s="241"/>
      <c r="D122" s="242" t="s">
        <v>171</v>
      </c>
      <c r="E122" s="243" t="s">
        <v>1</v>
      </c>
      <c r="F122" s="244" t="s">
        <v>363</v>
      </c>
      <c r="G122" s="241"/>
      <c r="H122" s="243" t="s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171</v>
      </c>
      <c r="AU122" s="250" t="s">
        <v>87</v>
      </c>
      <c r="AV122" s="13" t="s">
        <v>83</v>
      </c>
      <c r="AW122" s="13" t="s">
        <v>34</v>
      </c>
      <c r="AX122" s="13" t="s">
        <v>79</v>
      </c>
      <c r="AY122" s="250" t="s">
        <v>164</v>
      </c>
    </row>
    <row r="123" s="13" customFormat="1">
      <c r="A123" s="13"/>
      <c r="B123" s="240"/>
      <c r="C123" s="241"/>
      <c r="D123" s="242" t="s">
        <v>171</v>
      </c>
      <c r="E123" s="243" t="s">
        <v>1</v>
      </c>
      <c r="F123" s="244" t="s">
        <v>173</v>
      </c>
      <c r="G123" s="241"/>
      <c r="H123" s="243" t="s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171</v>
      </c>
      <c r="AU123" s="250" t="s">
        <v>87</v>
      </c>
      <c r="AV123" s="13" t="s">
        <v>83</v>
      </c>
      <c r="AW123" s="13" t="s">
        <v>34</v>
      </c>
      <c r="AX123" s="13" t="s">
        <v>79</v>
      </c>
      <c r="AY123" s="250" t="s">
        <v>164</v>
      </c>
    </row>
    <row r="124" s="13" customFormat="1">
      <c r="A124" s="13"/>
      <c r="B124" s="240"/>
      <c r="C124" s="241"/>
      <c r="D124" s="242" t="s">
        <v>171</v>
      </c>
      <c r="E124" s="243" t="s">
        <v>1</v>
      </c>
      <c r="F124" s="244" t="s">
        <v>612</v>
      </c>
      <c r="G124" s="241"/>
      <c r="H124" s="243" t="s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171</v>
      </c>
      <c r="AU124" s="250" t="s">
        <v>87</v>
      </c>
      <c r="AV124" s="13" t="s">
        <v>83</v>
      </c>
      <c r="AW124" s="13" t="s">
        <v>34</v>
      </c>
      <c r="AX124" s="13" t="s">
        <v>79</v>
      </c>
      <c r="AY124" s="250" t="s">
        <v>164</v>
      </c>
    </row>
    <row r="125" s="13" customFormat="1">
      <c r="A125" s="13"/>
      <c r="B125" s="240"/>
      <c r="C125" s="241"/>
      <c r="D125" s="242" t="s">
        <v>171</v>
      </c>
      <c r="E125" s="243" t="s">
        <v>1</v>
      </c>
      <c r="F125" s="244" t="s">
        <v>613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171</v>
      </c>
      <c r="AU125" s="250" t="s">
        <v>87</v>
      </c>
      <c r="AV125" s="13" t="s">
        <v>83</v>
      </c>
      <c r="AW125" s="13" t="s">
        <v>34</v>
      </c>
      <c r="AX125" s="13" t="s">
        <v>79</v>
      </c>
      <c r="AY125" s="250" t="s">
        <v>164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614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504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87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3" customFormat="1">
      <c r="A128" s="13"/>
      <c r="B128" s="240"/>
      <c r="C128" s="241"/>
      <c r="D128" s="242" t="s">
        <v>171</v>
      </c>
      <c r="E128" s="243" t="s">
        <v>1</v>
      </c>
      <c r="F128" s="244" t="s">
        <v>615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171</v>
      </c>
      <c r="AU128" s="250" t="s">
        <v>87</v>
      </c>
      <c r="AV128" s="13" t="s">
        <v>83</v>
      </c>
      <c r="AW128" s="13" t="s">
        <v>34</v>
      </c>
      <c r="AX128" s="13" t="s">
        <v>79</v>
      </c>
      <c r="AY128" s="250" t="s">
        <v>164</v>
      </c>
    </row>
    <row r="129" s="13" customFormat="1">
      <c r="A129" s="13"/>
      <c r="B129" s="240"/>
      <c r="C129" s="241"/>
      <c r="D129" s="242" t="s">
        <v>171</v>
      </c>
      <c r="E129" s="243" t="s">
        <v>1</v>
      </c>
      <c r="F129" s="244" t="s">
        <v>616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171</v>
      </c>
      <c r="AU129" s="250" t="s">
        <v>87</v>
      </c>
      <c r="AV129" s="13" t="s">
        <v>83</v>
      </c>
      <c r="AW129" s="13" t="s">
        <v>34</v>
      </c>
      <c r="AX129" s="13" t="s">
        <v>79</v>
      </c>
      <c r="AY129" s="250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617</v>
      </c>
      <c r="G130" s="252"/>
      <c r="H130" s="255">
        <v>3637.8000000000002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83</v>
      </c>
      <c r="AY130" s="261" t="s">
        <v>164</v>
      </c>
    </row>
    <row r="131" s="2" customFormat="1" ht="40.8" customHeight="1">
      <c r="A131" s="39"/>
      <c r="B131" s="40"/>
      <c r="C131" s="227" t="s">
        <v>87</v>
      </c>
      <c r="D131" s="227" t="s">
        <v>166</v>
      </c>
      <c r="E131" s="228" t="s">
        <v>618</v>
      </c>
      <c r="F131" s="229" t="s">
        <v>436</v>
      </c>
      <c r="G131" s="230" t="s">
        <v>169</v>
      </c>
      <c r="H131" s="231">
        <v>1654.04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44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111</v>
      </c>
      <c r="AT131" s="238" t="s">
        <v>166</v>
      </c>
      <c r="AU131" s="238" t="s">
        <v>87</v>
      </c>
      <c r="AY131" s="18" t="s">
        <v>164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111</v>
      </c>
      <c r="BM131" s="238" t="s">
        <v>619</v>
      </c>
    </row>
    <row r="132" s="13" customFormat="1">
      <c r="A132" s="13"/>
      <c r="B132" s="240"/>
      <c r="C132" s="241"/>
      <c r="D132" s="242" t="s">
        <v>171</v>
      </c>
      <c r="E132" s="243" t="s">
        <v>1</v>
      </c>
      <c r="F132" s="244" t="s">
        <v>516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171</v>
      </c>
      <c r="AU132" s="250" t="s">
        <v>87</v>
      </c>
      <c r="AV132" s="13" t="s">
        <v>83</v>
      </c>
      <c r="AW132" s="13" t="s">
        <v>34</v>
      </c>
      <c r="AX132" s="13" t="s">
        <v>79</v>
      </c>
      <c r="AY132" s="250" t="s">
        <v>164</v>
      </c>
    </row>
    <row r="133" s="13" customFormat="1">
      <c r="A133" s="13"/>
      <c r="B133" s="240"/>
      <c r="C133" s="241"/>
      <c r="D133" s="242" t="s">
        <v>171</v>
      </c>
      <c r="E133" s="243" t="s">
        <v>1</v>
      </c>
      <c r="F133" s="244" t="s">
        <v>620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171</v>
      </c>
      <c r="AU133" s="250" t="s">
        <v>87</v>
      </c>
      <c r="AV133" s="13" t="s">
        <v>83</v>
      </c>
      <c r="AW133" s="13" t="s">
        <v>34</v>
      </c>
      <c r="AX133" s="13" t="s">
        <v>79</v>
      </c>
      <c r="AY133" s="250" t="s">
        <v>164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439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4" customFormat="1">
      <c r="A135" s="14"/>
      <c r="B135" s="251"/>
      <c r="C135" s="252"/>
      <c r="D135" s="242" t="s">
        <v>171</v>
      </c>
      <c r="E135" s="253" t="s">
        <v>1</v>
      </c>
      <c r="F135" s="254" t="s">
        <v>621</v>
      </c>
      <c r="G135" s="252"/>
      <c r="H135" s="255">
        <v>1654.04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171</v>
      </c>
      <c r="AU135" s="261" t="s">
        <v>87</v>
      </c>
      <c r="AV135" s="14" t="s">
        <v>87</v>
      </c>
      <c r="AW135" s="14" t="s">
        <v>34</v>
      </c>
      <c r="AX135" s="14" t="s">
        <v>83</v>
      </c>
      <c r="AY135" s="261" t="s">
        <v>164</v>
      </c>
    </row>
    <row r="136" s="2" customFormat="1" ht="40.8" customHeight="1">
      <c r="A136" s="39"/>
      <c r="B136" s="40"/>
      <c r="C136" s="227" t="s">
        <v>105</v>
      </c>
      <c r="D136" s="227" t="s">
        <v>166</v>
      </c>
      <c r="E136" s="228" t="s">
        <v>622</v>
      </c>
      <c r="F136" s="229" t="s">
        <v>183</v>
      </c>
      <c r="G136" s="230" t="s">
        <v>169</v>
      </c>
      <c r="H136" s="231">
        <v>181.91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44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111</v>
      </c>
      <c r="AT136" s="238" t="s">
        <v>166</v>
      </c>
      <c r="AU136" s="238" t="s">
        <v>87</v>
      </c>
      <c r="AY136" s="18" t="s">
        <v>164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111</v>
      </c>
      <c r="BM136" s="238" t="s">
        <v>623</v>
      </c>
    </row>
    <row r="137" s="13" customFormat="1">
      <c r="A137" s="13"/>
      <c r="B137" s="240"/>
      <c r="C137" s="241"/>
      <c r="D137" s="242" t="s">
        <v>171</v>
      </c>
      <c r="E137" s="243" t="s">
        <v>1</v>
      </c>
      <c r="F137" s="244" t="s">
        <v>624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171</v>
      </c>
      <c r="AU137" s="250" t="s">
        <v>87</v>
      </c>
      <c r="AV137" s="13" t="s">
        <v>83</v>
      </c>
      <c r="AW137" s="13" t="s">
        <v>34</v>
      </c>
      <c r="AX137" s="13" t="s">
        <v>79</v>
      </c>
      <c r="AY137" s="250" t="s">
        <v>164</v>
      </c>
    </row>
    <row r="138" s="13" customFormat="1">
      <c r="A138" s="13"/>
      <c r="B138" s="240"/>
      <c r="C138" s="241"/>
      <c r="D138" s="242" t="s">
        <v>171</v>
      </c>
      <c r="E138" s="243" t="s">
        <v>1</v>
      </c>
      <c r="F138" s="244" t="s">
        <v>625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171</v>
      </c>
      <c r="AU138" s="250" t="s">
        <v>87</v>
      </c>
      <c r="AV138" s="13" t="s">
        <v>83</v>
      </c>
      <c r="AW138" s="13" t="s">
        <v>34</v>
      </c>
      <c r="AX138" s="13" t="s">
        <v>79</v>
      </c>
      <c r="AY138" s="250" t="s">
        <v>164</v>
      </c>
    </row>
    <row r="139" s="13" customFormat="1">
      <c r="A139" s="13"/>
      <c r="B139" s="240"/>
      <c r="C139" s="241"/>
      <c r="D139" s="242" t="s">
        <v>171</v>
      </c>
      <c r="E139" s="243" t="s">
        <v>1</v>
      </c>
      <c r="F139" s="244" t="s">
        <v>626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171</v>
      </c>
      <c r="AU139" s="250" t="s">
        <v>87</v>
      </c>
      <c r="AV139" s="13" t="s">
        <v>83</v>
      </c>
      <c r="AW139" s="13" t="s">
        <v>34</v>
      </c>
      <c r="AX139" s="13" t="s">
        <v>79</v>
      </c>
      <c r="AY139" s="250" t="s">
        <v>164</v>
      </c>
    </row>
    <row r="140" s="13" customFormat="1">
      <c r="A140" s="13"/>
      <c r="B140" s="240"/>
      <c r="C140" s="241"/>
      <c r="D140" s="242" t="s">
        <v>171</v>
      </c>
      <c r="E140" s="243" t="s">
        <v>1</v>
      </c>
      <c r="F140" s="244" t="s">
        <v>445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171</v>
      </c>
      <c r="AU140" s="250" t="s">
        <v>87</v>
      </c>
      <c r="AV140" s="13" t="s">
        <v>83</v>
      </c>
      <c r="AW140" s="13" t="s">
        <v>34</v>
      </c>
      <c r="AX140" s="13" t="s">
        <v>79</v>
      </c>
      <c r="AY140" s="250" t="s">
        <v>164</v>
      </c>
    </row>
    <row r="141" s="14" customFormat="1">
      <c r="A141" s="14"/>
      <c r="B141" s="251"/>
      <c r="C141" s="252"/>
      <c r="D141" s="242" t="s">
        <v>171</v>
      </c>
      <c r="E141" s="253" t="s">
        <v>1</v>
      </c>
      <c r="F141" s="254" t="s">
        <v>627</v>
      </c>
      <c r="G141" s="252"/>
      <c r="H141" s="255">
        <v>181.91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171</v>
      </c>
      <c r="AU141" s="261" t="s">
        <v>87</v>
      </c>
      <c r="AV141" s="14" t="s">
        <v>87</v>
      </c>
      <c r="AW141" s="14" t="s">
        <v>34</v>
      </c>
      <c r="AX141" s="14" t="s">
        <v>83</v>
      </c>
      <c r="AY141" s="261" t="s">
        <v>164</v>
      </c>
    </row>
    <row r="142" s="2" customFormat="1" ht="14.4" customHeight="1">
      <c r="A142" s="39"/>
      <c r="B142" s="40"/>
      <c r="C142" s="227" t="s">
        <v>111</v>
      </c>
      <c r="D142" s="227" t="s">
        <v>166</v>
      </c>
      <c r="E142" s="228" t="s">
        <v>628</v>
      </c>
      <c r="F142" s="229" t="s">
        <v>189</v>
      </c>
      <c r="G142" s="230" t="s">
        <v>169</v>
      </c>
      <c r="H142" s="231">
        <v>1801.8499999999999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44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111</v>
      </c>
      <c r="AT142" s="238" t="s">
        <v>166</v>
      </c>
      <c r="AU142" s="238" t="s">
        <v>87</v>
      </c>
      <c r="AY142" s="18" t="s">
        <v>164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111</v>
      </c>
      <c r="BM142" s="238" t="s">
        <v>629</v>
      </c>
    </row>
    <row r="143" s="13" customFormat="1">
      <c r="A143" s="13"/>
      <c r="B143" s="240"/>
      <c r="C143" s="241"/>
      <c r="D143" s="242" t="s">
        <v>171</v>
      </c>
      <c r="E143" s="243" t="s">
        <v>1</v>
      </c>
      <c r="F143" s="244" t="s">
        <v>173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171</v>
      </c>
      <c r="AU143" s="250" t="s">
        <v>87</v>
      </c>
      <c r="AV143" s="13" t="s">
        <v>83</v>
      </c>
      <c r="AW143" s="13" t="s">
        <v>34</v>
      </c>
      <c r="AX143" s="13" t="s">
        <v>79</v>
      </c>
      <c r="AY143" s="250" t="s">
        <v>164</v>
      </c>
    </row>
    <row r="144" s="13" customFormat="1">
      <c r="A144" s="13"/>
      <c r="B144" s="240"/>
      <c r="C144" s="241"/>
      <c r="D144" s="242" t="s">
        <v>171</v>
      </c>
      <c r="E144" s="243" t="s">
        <v>1</v>
      </c>
      <c r="F144" s="244" t="s">
        <v>630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171</v>
      </c>
      <c r="AU144" s="250" t="s">
        <v>87</v>
      </c>
      <c r="AV144" s="13" t="s">
        <v>83</v>
      </c>
      <c r="AW144" s="13" t="s">
        <v>34</v>
      </c>
      <c r="AX144" s="13" t="s">
        <v>79</v>
      </c>
      <c r="AY144" s="250" t="s">
        <v>164</v>
      </c>
    </row>
    <row r="145" s="13" customFormat="1">
      <c r="A145" s="13"/>
      <c r="B145" s="240"/>
      <c r="C145" s="241"/>
      <c r="D145" s="242" t="s">
        <v>171</v>
      </c>
      <c r="E145" s="243" t="s">
        <v>1</v>
      </c>
      <c r="F145" s="244" t="s">
        <v>631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171</v>
      </c>
      <c r="AU145" s="250" t="s">
        <v>87</v>
      </c>
      <c r="AV145" s="13" t="s">
        <v>83</v>
      </c>
      <c r="AW145" s="13" t="s">
        <v>34</v>
      </c>
      <c r="AX145" s="13" t="s">
        <v>79</v>
      </c>
      <c r="AY145" s="250" t="s">
        <v>164</v>
      </c>
    </row>
    <row r="146" s="13" customFormat="1">
      <c r="A146" s="13"/>
      <c r="B146" s="240"/>
      <c r="C146" s="241"/>
      <c r="D146" s="242" t="s">
        <v>171</v>
      </c>
      <c r="E146" s="243" t="s">
        <v>1</v>
      </c>
      <c r="F146" s="244" t="s">
        <v>632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171</v>
      </c>
      <c r="AU146" s="250" t="s">
        <v>87</v>
      </c>
      <c r="AV146" s="13" t="s">
        <v>83</v>
      </c>
      <c r="AW146" s="13" t="s">
        <v>34</v>
      </c>
      <c r="AX146" s="13" t="s">
        <v>79</v>
      </c>
      <c r="AY146" s="250" t="s">
        <v>164</v>
      </c>
    </row>
    <row r="147" s="13" customFormat="1">
      <c r="A147" s="13"/>
      <c r="B147" s="240"/>
      <c r="C147" s="241"/>
      <c r="D147" s="242" t="s">
        <v>171</v>
      </c>
      <c r="E147" s="243" t="s">
        <v>1</v>
      </c>
      <c r="F147" s="244" t="s">
        <v>633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171</v>
      </c>
      <c r="AU147" s="250" t="s">
        <v>87</v>
      </c>
      <c r="AV147" s="13" t="s">
        <v>83</v>
      </c>
      <c r="AW147" s="13" t="s">
        <v>34</v>
      </c>
      <c r="AX147" s="13" t="s">
        <v>79</v>
      </c>
      <c r="AY147" s="250" t="s">
        <v>164</v>
      </c>
    </row>
    <row r="148" s="14" customFormat="1">
      <c r="A148" s="14"/>
      <c r="B148" s="251"/>
      <c r="C148" s="252"/>
      <c r="D148" s="242" t="s">
        <v>171</v>
      </c>
      <c r="E148" s="253" t="s">
        <v>1</v>
      </c>
      <c r="F148" s="254" t="s">
        <v>634</v>
      </c>
      <c r="G148" s="252"/>
      <c r="H148" s="255">
        <v>1801.8499999999999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171</v>
      </c>
      <c r="AU148" s="261" t="s">
        <v>87</v>
      </c>
      <c r="AV148" s="14" t="s">
        <v>87</v>
      </c>
      <c r="AW148" s="14" t="s">
        <v>34</v>
      </c>
      <c r="AX148" s="14" t="s">
        <v>83</v>
      </c>
      <c r="AY148" s="261" t="s">
        <v>164</v>
      </c>
    </row>
    <row r="149" s="2" customFormat="1" ht="14.4" customHeight="1">
      <c r="A149" s="39"/>
      <c r="B149" s="40"/>
      <c r="C149" s="227" t="s">
        <v>117</v>
      </c>
      <c r="D149" s="227" t="s">
        <v>166</v>
      </c>
      <c r="E149" s="228" t="s">
        <v>635</v>
      </c>
      <c r="F149" s="229" t="s">
        <v>636</v>
      </c>
      <c r="G149" s="230" t="s">
        <v>196</v>
      </c>
      <c r="H149" s="231">
        <v>5845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44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111</v>
      </c>
      <c r="AT149" s="238" t="s">
        <v>166</v>
      </c>
      <c r="AU149" s="238" t="s">
        <v>87</v>
      </c>
      <c r="AY149" s="18" t="s">
        <v>164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111</v>
      </c>
      <c r="BM149" s="238" t="s">
        <v>637</v>
      </c>
    </row>
    <row r="150" s="13" customFormat="1">
      <c r="A150" s="13"/>
      <c r="B150" s="240"/>
      <c r="C150" s="241"/>
      <c r="D150" s="242" t="s">
        <v>171</v>
      </c>
      <c r="E150" s="243" t="s">
        <v>1</v>
      </c>
      <c r="F150" s="244" t="s">
        <v>319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171</v>
      </c>
      <c r="AU150" s="250" t="s">
        <v>87</v>
      </c>
      <c r="AV150" s="13" t="s">
        <v>83</v>
      </c>
      <c r="AW150" s="13" t="s">
        <v>34</v>
      </c>
      <c r="AX150" s="13" t="s">
        <v>79</v>
      </c>
      <c r="AY150" s="250" t="s">
        <v>164</v>
      </c>
    </row>
    <row r="151" s="13" customFormat="1">
      <c r="A151" s="13"/>
      <c r="B151" s="240"/>
      <c r="C151" s="241"/>
      <c r="D151" s="242" t="s">
        <v>171</v>
      </c>
      <c r="E151" s="243" t="s">
        <v>1</v>
      </c>
      <c r="F151" s="244" t="s">
        <v>638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171</v>
      </c>
      <c r="AU151" s="250" t="s">
        <v>87</v>
      </c>
      <c r="AV151" s="13" t="s">
        <v>83</v>
      </c>
      <c r="AW151" s="13" t="s">
        <v>34</v>
      </c>
      <c r="AX151" s="13" t="s">
        <v>79</v>
      </c>
      <c r="AY151" s="250" t="s">
        <v>164</v>
      </c>
    </row>
    <row r="152" s="14" customFormat="1">
      <c r="A152" s="14"/>
      <c r="B152" s="251"/>
      <c r="C152" s="252"/>
      <c r="D152" s="242" t="s">
        <v>171</v>
      </c>
      <c r="E152" s="253" t="s">
        <v>1</v>
      </c>
      <c r="F152" s="254" t="s">
        <v>639</v>
      </c>
      <c r="G152" s="252"/>
      <c r="H152" s="255">
        <v>5845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171</v>
      </c>
      <c r="AU152" s="261" t="s">
        <v>87</v>
      </c>
      <c r="AV152" s="14" t="s">
        <v>87</v>
      </c>
      <c r="AW152" s="14" t="s">
        <v>34</v>
      </c>
      <c r="AX152" s="14" t="s">
        <v>83</v>
      </c>
      <c r="AY152" s="261" t="s">
        <v>164</v>
      </c>
    </row>
    <row r="153" s="2" customFormat="1" ht="26.4" customHeight="1">
      <c r="A153" s="39"/>
      <c r="B153" s="40"/>
      <c r="C153" s="227" t="s">
        <v>123</v>
      </c>
      <c r="D153" s="227" t="s">
        <v>166</v>
      </c>
      <c r="E153" s="228" t="s">
        <v>640</v>
      </c>
      <c r="F153" s="229" t="s">
        <v>201</v>
      </c>
      <c r="G153" s="230" t="s">
        <v>202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44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111</v>
      </c>
      <c r="AT153" s="238" t="s">
        <v>166</v>
      </c>
      <c r="AU153" s="238" t="s">
        <v>87</v>
      </c>
      <c r="AY153" s="18" t="s">
        <v>164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111</v>
      </c>
      <c r="BM153" s="238" t="s">
        <v>641</v>
      </c>
    </row>
    <row r="154" s="13" customFormat="1">
      <c r="A154" s="13"/>
      <c r="B154" s="240"/>
      <c r="C154" s="241"/>
      <c r="D154" s="242" t="s">
        <v>171</v>
      </c>
      <c r="E154" s="243" t="s">
        <v>1</v>
      </c>
      <c r="F154" s="244" t="s">
        <v>204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171</v>
      </c>
      <c r="AU154" s="250" t="s">
        <v>87</v>
      </c>
      <c r="AV154" s="13" t="s">
        <v>83</v>
      </c>
      <c r="AW154" s="13" t="s">
        <v>34</v>
      </c>
      <c r="AX154" s="13" t="s">
        <v>79</v>
      </c>
      <c r="AY154" s="250" t="s">
        <v>164</v>
      </c>
    </row>
    <row r="155" s="13" customFormat="1">
      <c r="A155" s="13"/>
      <c r="B155" s="240"/>
      <c r="C155" s="241"/>
      <c r="D155" s="242" t="s">
        <v>171</v>
      </c>
      <c r="E155" s="243" t="s">
        <v>1</v>
      </c>
      <c r="F155" s="244" t="s">
        <v>205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171</v>
      </c>
      <c r="AU155" s="250" t="s">
        <v>87</v>
      </c>
      <c r="AV155" s="13" t="s">
        <v>83</v>
      </c>
      <c r="AW155" s="13" t="s">
        <v>34</v>
      </c>
      <c r="AX155" s="13" t="s">
        <v>79</v>
      </c>
      <c r="AY155" s="250" t="s">
        <v>164</v>
      </c>
    </row>
    <row r="156" s="14" customFormat="1">
      <c r="A156" s="14"/>
      <c r="B156" s="251"/>
      <c r="C156" s="252"/>
      <c r="D156" s="242" t="s">
        <v>171</v>
      </c>
      <c r="E156" s="253" t="s">
        <v>1</v>
      </c>
      <c r="F156" s="254" t="s">
        <v>83</v>
      </c>
      <c r="G156" s="252"/>
      <c r="H156" s="255">
        <v>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171</v>
      </c>
      <c r="AU156" s="261" t="s">
        <v>87</v>
      </c>
      <c r="AV156" s="14" t="s">
        <v>87</v>
      </c>
      <c r="AW156" s="14" t="s">
        <v>34</v>
      </c>
      <c r="AX156" s="14" t="s">
        <v>83</v>
      </c>
      <c r="AY156" s="261" t="s">
        <v>164</v>
      </c>
    </row>
    <row r="157" s="2" customFormat="1" ht="26.4" customHeight="1">
      <c r="A157" s="39"/>
      <c r="B157" s="40"/>
      <c r="C157" s="227" t="s">
        <v>129</v>
      </c>
      <c r="D157" s="227" t="s">
        <v>166</v>
      </c>
      <c r="E157" s="228" t="s">
        <v>642</v>
      </c>
      <c r="F157" s="229" t="s">
        <v>459</v>
      </c>
      <c r="G157" s="230" t="s">
        <v>196</v>
      </c>
      <c r="H157" s="231">
        <v>60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44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111</v>
      </c>
      <c r="AT157" s="238" t="s">
        <v>166</v>
      </c>
      <c r="AU157" s="238" t="s">
        <v>87</v>
      </c>
      <c r="AY157" s="18" t="s">
        <v>164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111</v>
      </c>
      <c r="BM157" s="238" t="s">
        <v>643</v>
      </c>
    </row>
    <row r="158" s="13" customFormat="1">
      <c r="A158" s="13"/>
      <c r="B158" s="240"/>
      <c r="C158" s="241"/>
      <c r="D158" s="242" t="s">
        <v>171</v>
      </c>
      <c r="E158" s="243" t="s">
        <v>1</v>
      </c>
      <c r="F158" s="244" t="s">
        <v>461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171</v>
      </c>
      <c r="AU158" s="250" t="s">
        <v>87</v>
      </c>
      <c r="AV158" s="13" t="s">
        <v>83</v>
      </c>
      <c r="AW158" s="13" t="s">
        <v>34</v>
      </c>
      <c r="AX158" s="13" t="s">
        <v>79</v>
      </c>
      <c r="AY158" s="250" t="s">
        <v>164</v>
      </c>
    </row>
    <row r="159" s="13" customFormat="1">
      <c r="A159" s="13"/>
      <c r="B159" s="240"/>
      <c r="C159" s="241"/>
      <c r="D159" s="242" t="s">
        <v>171</v>
      </c>
      <c r="E159" s="243" t="s">
        <v>1</v>
      </c>
      <c r="F159" s="244" t="s">
        <v>644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171</v>
      </c>
      <c r="AU159" s="250" t="s">
        <v>87</v>
      </c>
      <c r="AV159" s="13" t="s">
        <v>83</v>
      </c>
      <c r="AW159" s="13" t="s">
        <v>34</v>
      </c>
      <c r="AX159" s="13" t="s">
        <v>79</v>
      </c>
      <c r="AY159" s="250" t="s">
        <v>164</v>
      </c>
    </row>
    <row r="160" s="13" customFormat="1">
      <c r="A160" s="13"/>
      <c r="B160" s="240"/>
      <c r="C160" s="241"/>
      <c r="D160" s="242" t="s">
        <v>171</v>
      </c>
      <c r="E160" s="243" t="s">
        <v>1</v>
      </c>
      <c r="F160" s="244" t="s">
        <v>204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171</v>
      </c>
      <c r="AU160" s="250" t="s">
        <v>87</v>
      </c>
      <c r="AV160" s="13" t="s">
        <v>83</v>
      </c>
      <c r="AW160" s="13" t="s">
        <v>34</v>
      </c>
      <c r="AX160" s="13" t="s">
        <v>79</v>
      </c>
      <c r="AY160" s="250" t="s">
        <v>164</v>
      </c>
    </row>
    <row r="161" s="13" customFormat="1">
      <c r="A161" s="13"/>
      <c r="B161" s="240"/>
      <c r="C161" s="241"/>
      <c r="D161" s="242" t="s">
        <v>171</v>
      </c>
      <c r="E161" s="243" t="s">
        <v>1</v>
      </c>
      <c r="F161" s="244" t="s">
        <v>463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171</v>
      </c>
      <c r="AU161" s="250" t="s">
        <v>87</v>
      </c>
      <c r="AV161" s="13" t="s">
        <v>83</v>
      </c>
      <c r="AW161" s="13" t="s">
        <v>34</v>
      </c>
      <c r="AX161" s="13" t="s">
        <v>79</v>
      </c>
      <c r="AY161" s="250" t="s">
        <v>164</v>
      </c>
    </row>
    <row r="162" s="14" customFormat="1">
      <c r="A162" s="14"/>
      <c r="B162" s="251"/>
      <c r="C162" s="252"/>
      <c r="D162" s="242" t="s">
        <v>171</v>
      </c>
      <c r="E162" s="253" t="s">
        <v>1</v>
      </c>
      <c r="F162" s="254" t="s">
        <v>645</v>
      </c>
      <c r="G162" s="252"/>
      <c r="H162" s="255">
        <v>60</v>
      </c>
      <c r="I162" s="256"/>
      <c r="J162" s="252"/>
      <c r="K162" s="252"/>
      <c r="L162" s="257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171</v>
      </c>
      <c r="AU162" s="261" t="s">
        <v>87</v>
      </c>
      <c r="AV162" s="14" t="s">
        <v>87</v>
      </c>
      <c r="AW162" s="14" t="s">
        <v>34</v>
      </c>
      <c r="AX162" s="14" t="s">
        <v>83</v>
      </c>
      <c r="AY162" s="261" t="s">
        <v>164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A8NQqo8uNKi9WDbntLPW9kYdlVcqUdJ7SO4TGw7AiAIi1O+Z38S3xTYRso/QquXzO7Bf+deh8tZlyouE+FXWOw==" hashValue="cna0h+f8MhfNIDlnKQ6VzHPqPqPpWGCPab1va/HCvGAkGFk3xaikZCKydFv1jzAQUG4PhgAwdvG8OJqCBuhaeg==" algorithmName="SHA-512" password="CC35"/>
  <autoFilter ref="C117:K16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1" customFormat="1" ht="12" customHeight="1">
      <c r="B8" s="21"/>
      <c r="D8" s="151" t="s">
        <v>139</v>
      </c>
      <c r="L8" s="21"/>
    </row>
    <row r="9" s="2" customFormat="1" ht="16.5" customHeight="1">
      <c r="A9" s="39"/>
      <c r="B9" s="45"/>
      <c r="C9" s="39"/>
      <c r="D9" s="39"/>
      <c r="E9" s="152" t="s">
        <v>610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22. 4. 2021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.5" customHeight="1">
      <c r="A29" s="155"/>
      <c r="B29" s="156"/>
      <c r="C29" s="155"/>
      <c r="D29" s="155"/>
      <c r="E29" s="157" t="s">
        <v>38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ROUND((SUM(BE122:BE181)),  2)</f>
        <v>0</v>
      </c>
      <c r="G35" s="39"/>
      <c r="H35" s="39"/>
      <c r="I35" s="165">
        <v>0.20999999999999999</v>
      </c>
      <c r="J35" s="164">
        <f>ROUND(((SUM(BE122:BE181))*I35),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ROUND((SUM(BF122:BF181)),  2)</f>
        <v>0</v>
      </c>
      <c r="G36" s="39"/>
      <c r="H36" s="39"/>
      <c r="I36" s="165">
        <v>0.14999999999999999</v>
      </c>
      <c r="J36" s="164">
        <f>ROUND(((SUM(BF122:BF181))*I36),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ROUND((SUM(BG122:BG181)),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ROUND((SUM(BH122:BH181)),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ROUND((SUM(BI122:BI181)),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610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6.1 - SO 6.1  Kácení dřevin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Třebechovice,Týniště,Lípa,Čestice,Častolovice</v>
      </c>
      <c r="G91" s="41"/>
      <c r="H91" s="41"/>
      <c r="I91" s="33" t="s">
        <v>24</v>
      </c>
      <c r="J91" s="80" t="str">
        <f>IF(J14="","",J14)</f>
        <v>22. 4. 2021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3.05" customHeight="1">
      <c r="A93" s="39"/>
      <c r="B93" s="40"/>
      <c r="C93" s="33" t="s">
        <v>26</v>
      </c>
      <c r="D93" s="41"/>
      <c r="E93" s="41"/>
      <c r="F93" s="28" t="str">
        <f>E17</f>
        <v>Povodí Labe, státní podnik, Víta Nejedlého 951 HK3</v>
      </c>
      <c r="G93" s="41"/>
      <c r="H93" s="41"/>
      <c r="I93" s="33" t="s">
        <v>32</v>
      </c>
      <c r="J93" s="37" t="str">
        <f>E23</f>
        <v>Multiaqua s.r.o.,Veverkova 1343, Hradec Králové 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Pavel Romášek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8.5" customHeight="1">
      <c r="A110" s="39"/>
      <c r="B110" s="40"/>
      <c r="C110" s="41"/>
      <c r="D110" s="41"/>
      <c r="E110" s="184" t="str">
        <f>E7</f>
        <v>Alba, Třebechovice - Častolovice, těžení nánosů ř. km 0,000 - 17,200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610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6.1 - SO 6.1  Kácení dřevin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Třebechovice,Týniště,Lípa,Čestice,Častolovice</v>
      </c>
      <c r="G116" s="41"/>
      <c r="H116" s="41"/>
      <c r="I116" s="33" t="s">
        <v>24</v>
      </c>
      <c r="J116" s="80" t="str">
        <f>IF(J14="","",J14)</f>
        <v>22. 4. 2021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3.05" customHeight="1">
      <c r="A118" s="39"/>
      <c r="B118" s="40"/>
      <c r="C118" s="33" t="s">
        <v>26</v>
      </c>
      <c r="D118" s="41"/>
      <c r="E118" s="41"/>
      <c r="F118" s="28" t="str">
        <f>E17</f>
        <v>Povodí Labe, státní podnik, Víta Nejedlého 951 HK3</v>
      </c>
      <c r="G118" s="41"/>
      <c r="H118" s="41"/>
      <c r="I118" s="33" t="s">
        <v>32</v>
      </c>
      <c r="J118" s="37" t="str">
        <f>E23</f>
        <v>Multiaqua s.r.o.,Veverkova 1343, Hradec Králové 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Ing. Pavel Romášek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150</v>
      </c>
      <c r="D121" s="203" t="s">
        <v>64</v>
      </c>
      <c r="E121" s="203" t="s">
        <v>60</v>
      </c>
      <c r="F121" s="203" t="s">
        <v>61</v>
      </c>
      <c r="G121" s="203" t="s">
        <v>151</v>
      </c>
      <c r="H121" s="203" t="s">
        <v>152</v>
      </c>
      <c r="I121" s="203" t="s">
        <v>153</v>
      </c>
      <c r="J121" s="203" t="s">
        <v>143</v>
      </c>
      <c r="K121" s="204" t="s">
        <v>154</v>
      </c>
      <c r="L121" s="205"/>
      <c r="M121" s="101" t="s">
        <v>1</v>
      </c>
      <c r="N121" s="102" t="s">
        <v>43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145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78</v>
      </c>
      <c r="E123" s="214" t="s">
        <v>162</v>
      </c>
      <c r="F123" s="214" t="s">
        <v>163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78</v>
      </c>
      <c r="AU123" s="223" t="s">
        <v>79</v>
      </c>
      <c r="AY123" s="222" t="s">
        <v>164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78</v>
      </c>
      <c r="E124" s="225" t="s">
        <v>83</v>
      </c>
      <c r="F124" s="225" t="s">
        <v>165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SUM(P125:P181)</f>
        <v>0</v>
      </c>
      <c r="Q124" s="219"/>
      <c r="R124" s="220">
        <f>SUM(R125:R181)</f>
        <v>0</v>
      </c>
      <c r="S124" s="219"/>
      <c r="T124" s="221">
        <f>SUM(T125:T181)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83</v>
      </c>
      <c r="AY124" s="222" t="s">
        <v>164</v>
      </c>
      <c r="BK124" s="224">
        <f>SUM(BK125:BK181)</f>
        <v>0</v>
      </c>
    </row>
    <row r="125" s="2" customFormat="1" ht="26.4" customHeight="1">
      <c r="A125" s="39"/>
      <c r="B125" s="40"/>
      <c r="C125" s="227" t="s">
        <v>83</v>
      </c>
      <c r="D125" s="227" t="s">
        <v>166</v>
      </c>
      <c r="E125" s="228" t="s">
        <v>539</v>
      </c>
      <c r="F125" s="229" t="s">
        <v>540</v>
      </c>
      <c r="G125" s="230" t="s">
        <v>196</v>
      </c>
      <c r="H125" s="231">
        <v>100</v>
      </c>
      <c r="I125" s="232"/>
      <c r="J125" s="233">
        <f>ROUND(I125*H125,2)</f>
        <v>0</v>
      </c>
      <c r="K125" s="229" t="s">
        <v>216</v>
      </c>
      <c r="L125" s="45"/>
      <c r="M125" s="234" t="s">
        <v>1</v>
      </c>
      <c r="N125" s="235" t="s">
        <v>44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111</v>
      </c>
      <c r="AT125" s="238" t="s">
        <v>166</v>
      </c>
      <c r="AU125" s="238" t="s">
        <v>87</v>
      </c>
      <c r="AY125" s="18" t="s">
        <v>164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111</v>
      </c>
      <c r="BM125" s="238" t="s">
        <v>647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548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4" customFormat="1">
      <c r="A127" s="14"/>
      <c r="B127" s="251"/>
      <c r="C127" s="252"/>
      <c r="D127" s="242" t="s">
        <v>171</v>
      </c>
      <c r="E127" s="253" t="s">
        <v>1</v>
      </c>
      <c r="F127" s="254" t="s">
        <v>648</v>
      </c>
      <c r="G127" s="252"/>
      <c r="H127" s="255">
        <v>100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171</v>
      </c>
      <c r="AU127" s="261" t="s">
        <v>87</v>
      </c>
      <c r="AV127" s="14" t="s">
        <v>87</v>
      </c>
      <c r="AW127" s="14" t="s">
        <v>34</v>
      </c>
      <c r="AX127" s="14" t="s">
        <v>83</v>
      </c>
      <c r="AY127" s="261" t="s">
        <v>164</v>
      </c>
    </row>
    <row r="128" s="2" customFormat="1" ht="26.4" customHeight="1">
      <c r="A128" s="39"/>
      <c r="B128" s="40"/>
      <c r="C128" s="227" t="s">
        <v>87</v>
      </c>
      <c r="D128" s="227" t="s">
        <v>166</v>
      </c>
      <c r="E128" s="228" t="s">
        <v>220</v>
      </c>
      <c r="F128" s="229" t="s">
        <v>221</v>
      </c>
      <c r="G128" s="230" t="s">
        <v>169</v>
      </c>
      <c r="H128" s="231">
        <v>3.46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44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111</v>
      </c>
      <c r="AT128" s="238" t="s">
        <v>166</v>
      </c>
      <c r="AU128" s="238" t="s">
        <v>87</v>
      </c>
      <c r="AY128" s="18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111</v>
      </c>
      <c r="BM128" s="238" t="s">
        <v>649</v>
      </c>
    </row>
    <row r="129" s="14" customFormat="1">
      <c r="A129" s="14"/>
      <c r="B129" s="251"/>
      <c r="C129" s="252"/>
      <c r="D129" s="242" t="s">
        <v>171</v>
      </c>
      <c r="E129" s="253" t="s">
        <v>1</v>
      </c>
      <c r="F129" s="254" t="s">
        <v>650</v>
      </c>
      <c r="G129" s="252"/>
      <c r="H129" s="255">
        <v>0.80000000000000004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171</v>
      </c>
      <c r="AU129" s="261" t="s">
        <v>87</v>
      </c>
      <c r="AV129" s="14" t="s">
        <v>87</v>
      </c>
      <c r="AW129" s="14" t="s">
        <v>34</v>
      </c>
      <c r="AX129" s="14" t="s">
        <v>79</v>
      </c>
      <c r="AY129" s="261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651</v>
      </c>
      <c r="G130" s="252"/>
      <c r="H130" s="255">
        <v>1.3999999999999999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79</v>
      </c>
      <c r="AY130" s="261" t="s">
        <v>164</v>
      </c>
    </row>
    <row r="131" s="14" customFormat="1">
      <c r="A131" s="14"/>
      <c r="B131" s="251"/>
      <c r="C131" s="252"/>
      <c r="D131" s="242" t="s">
        <v>171</v>
      </c>
      <c r="E131" s="253" t="s">
        <v>1</v>
      </c>
      <c r="F131" s="254" t="s">
        <v>652</v>
      </c>
      <c r="G131" s="252"/>
      <c r="H131" s="255">
        <v>1.26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171</v>
      </c>
      <c r="AU131" s="261" t="s">
        <v>87</v>
      </c>
      <c r="AV131" s="14" t="s">
        <v>87</v>
      </c>
      <c r="AW131" s="14" t="s">
        <v>34</v>
      </c>
      <c r="AX131" s="14" t="s">
        <v>79</v>
      </c>
      <c r="AY131" s="261" t="s">
        <v>164</v>
      </c>
    </row>
    <row r="132" s="15" customFormat="1">
      <c r="A132" s="15"/>
      <c r="B132" s="265"/>
      <c r="C132" s="266"/>
      <c r="D132" s="242" t="s">
        <v>171</v>
      </c>
      <c r="E132" s="267" t="s">
        <v>1</v>
      </c>
      <c r="F132" s="268" t="s">
        <v>226</v>
      </c>
      <c r="G132" s="266"/>
      <c r="H132" s="269">
        <v>3.46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5" t="s">
        <v>171</v>
      </c>
      <c r="AU132" s="275" t="s">
        <v>87</v>
      </c>
      <c r="AV132" s="15" t="s">
        <v>111</v>
      </c>
      <c r="AW132" s="15" t="s">
        <v>34</v>
      </c>
      <c r="AX132" s="15" t="s">
        <v>83</v>
      </c>
      <c r="AY132" s="275" t="s">
        <v>164</v>
      </c>
    </row>
    <row r="133" s="2" customFormat="1" ht="26.4" customHeight="1">
      <c r="A133" s="39"/>
      <c r="B133" s="40"/>
      <c r="C133" s="227" t="s">
        <v>105</v>
      </c>
      <c r="D133" s="227" t="s">
        <v>166</v>
      </c>
      <c r="E133" s="228" t="s">
        <v>227</v>
      </c>
      <c r="F133" s="229" t="s">
        <v>228</v>
      </c>
      <c r="G133" s="230" t="s">
        <v>229</v>
      </c>
      <c r="H133" s="231">
        <v>66</v>
      </c>
      <c r="I133" s="232"/>
      <c r="J133" s="233">
        <f>ROUND(I133*H133,2)</f>
        <v>0</v>
      </c>
      <c r="K133" s="229" t="s">
        <v>216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653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548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4" customFormat="1">
      <c r="A135" s="14"/>
      <c r="B135" s="251"/>
      <c r="C135" s="252"/>
      <c r="D135" s="242" t="s">
        <v>171</v>
      </c>
      <c r="E135" s="253" t="s">
        <v>1</v>
      </c>
      <c r="F135" s="254" t="s">
        <v>654</v>
      </c>
      <c r="G135" s="252"/>
      <c r="H135" s="255">
        <v>17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171</v>
      </c>
      <c r="AU135" s="261" t="s">
        <v>87</v>
      </c>
      <c r="AV135" s="14" t="s">
        <v>87</v>
      </c>
      <c r="AW135" s="14" t="s">
        <v>34</v>
      </c>
      <c r="AX135" s="14" t="s">
        <v>79</v>
      </c>
      <c r="AY135" s="261" t="s">
        <v>164</v>
      </c>
    </row>
    <row r="136" s="14" customFormat="1">
      <c r="A136" s="14"/>
      <c r="B136" s="251"/>
      <c r="C136" s="252"/>
      <c r="D136" s="242" t="s">
        <v>171</v>
      </c>
      <c r="E136" s="253" t="s">
        <v>1</v>
      </c>
      <c r="F136" s="254" t="s">
        <v>655</v>
      </c>
      <c r="G136" s="252"/>
      <c r="H136" s="255">
        <v>16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87</v>
      </c>
      <c r="AV136" s="14" t="s">
        <v>87</v>
      </c>
      <c r="AW136" s="14" t="s">
        <v>34</v>
      </c>
      <c r="AX136" s="14" t="s">
        <v>79</v>
      </c>
      <c r="AY136" s="261" t="s">
        <v>164</v>
      </c>
    </row>
    <row r="137" s="14" customFormat="1">
      <c r="A137" s="14"/>
      <c r="B137" s="251"/>
      <c r="C137" s="252"/>
      <c r="D137" s="242" t="s">
        <v>171</v>
      </c>
      <c r="E137" s="253" t="s">
        <v>1</v>
      </c>
      <c r="F137" s="254" t="s">
        <v>656</v>
      </c>
      <c r="G137" s="252"/>
      <c r="H137" s="255">
        <v>8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171</v>
      </c>
      <c r="AU137" s="261" t="s">
        <v>87</v>
      </c>
      <c r="AV137" s="14" t="s">
        <v>87</v>
      </c>
      <c r="AW137" s="14" t="s">
        <v>34</v>
      </c>
      <c r="AX137" s="14" t="s">
        <v>79</v>
      </c>
      <c r="AY137" s="261" t="s">
        <v>164</v>
      </c>
    </row>
    <row r="138" s="14" customFormat="1">
      <c r="A138" s="14"/>
      <c r="B138" s="251"/>
      <c r="C138" s="252"/>
      <c r="D138" s="242" t="s">
        <v>171</v>
      </c>
      <c r="E138" s="253" t="s">
        <v>1</v>
      </c>
      <c r="F138" s="254" t="s">
        <v>657</v>
      </c>
      <c r="G138" s="252"/>
      <c r="H138" s="255">
        <v>22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171</v>
      </c>
      <c r="AU138" s="261" t="s">
        <v>87</v>
      </c>
      <c r="AV138" s="14" t="s">
        <v>87</v>
      </c>
      <c r="AW138" s="14" t="s">
        <v>34</v>
      </c>
      <c r="AX138" s="14" t="s">
        <v>79</v>
      </c>
      <c r="AY138" s="261" t="s">
        <v>164</v>
      </c>
    </row>
    <row r="139" s="14" customFormat="1">
      <c r="A139" s="14"/>
      <c r="B139" s="251"/>
      <c r="C139" s="252"/>
      <c r="D139" s="242" t="s">
        <v>171</v>
      </c>
      <c r="E139" s="253" t="s">
        <v>1</v>
      </c>
      <c r="F139" s="254" t="s">
        <v>658</v>
      </c>
      <c r="G139" s="252"/>
      <c r="H139" s="255">
        <v>3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171</v>
      </c>
      <c r="AU139" s="261" t="s">
        <v>87</v>
      </c>
      <c r="AV139" s="14" t="s">
        <v>87</v>
      </c>
      <c r="AW139" s="14" t="s">
        <v>34</v>
      </c>
      <c r="AX139" s="14" t="s">
        <v>79</v>
      </c>
      <c r="AY139" s="261" t="s">
        <v>164</v>
      </c>
    </row>
    <row r="140" s="15" customFormat="1">
      <c r="A140" s="15"/>
      <c r="B140" s="265"/>
      <c r="C140" s="266"/>
      <c r="D140" s="242" t="s">
        <v>171</v>
      </c>
      <c r="E140" s="267" t="s">
        <v>1</v>
      </c>
      <c r="F140" s="268" t="s">
        <v>226</v>
      </c>
      <c r="G140" s="266"/>
      <c r="H140" s="269">
        <v>66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5" t="s">
        <v>171</v>
      </c>
      <c r="AU140" s="275" t="s">
        <v>87</v>
      </c>
      <c r="AV140" s="15" t="s">
        <v>111</v>
      </c>
      <c r="AW140" s="15" t="s">
        <v>34</v>
      </c>
      <c r="AX140" s="15" t="s">
        <v>83</v>
      </c>
      <c r="AY140" s="275" t="s">
        <v>164</v>
      </c>
    </row>
    <row r="141" s="2" customFormat="1" ht="26.4" customHeight="1">
      <c r="A141" s="39"/>
      <c r="B141" s="40"/>
      <c r="C141" s="227" t="s">
        <v>111</v>
      </c>
      <c r="D141" s="227" t="s">
        <v>166</v>
      </c>
      <c r="E141" s="228" t="s">
        <v>234</v>
      </c>
      <c r="F141" s="229" t="s">
        <v>235</v>
      </c>
      <c r="G141" s="230" t="s">
        <v>229</v>
      </c>
      <c r="H141" s="231">
        <v>34</v>
      </c>
      <c r="I141" s="232"/>
      <c r="J141" s="233">
        <f>ROUND(I141*H141,2)</f>
        <v>0</v>
      </c>
      <c r="K141" s="229" t="s">
        <v>216</v>
      </c>
      <c r="L141" s="45"/>
      <c r="M141" s="234" t="s">
        <v>1</v>
      </c>
      <c r="N141" s="235" t="s">
        <v>44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111</v>
      </c>
      <c r="AT141" s="238" t="s">
        <v>166</v>
      </c>
      <c r="AU141" s="238" t="s">
        <v>87</v>
      </c>
      <c r="AY141" s="18" t="s">
        <v>164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111</v>
      </c>
      <c r="BM141" s="238" t="s">
        <v>659</v>
      </c>
    </row>
    <row r="142" s="13" customFormat="1">
      <c r="A142" s="13"/>
      <c r="B142" s="240"/>
      <c r="C142" s="241"/>
      <c r="D142" s="242" t="s">
        <v>171</v>
      </c>
      <c r="E142" s="243" t="s">
        <v>1</v>
      </c>
      <c r="F142" s="244" t="s">
        <v>548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171</v>
      </c>
      <c r="AU142" s="250" t="s">
        <v>87</v>
      </c>
      <c r="AV142" s="13" t="s">
        <v>83</v>
      </c>
      <c r="AW142" s="13" t="s">
        <v>34</v>
      </c>
      <c r="AX142" s="13" t="s">
        <v>79</v>
      </c>
      <c r="AY142" s="250" t="s">
        <v>164</v>
      </c>
    </row>
    <row r="143" s="14" customFormat="1">
      <c r="A143" s="14"/>
      <c r="B143" s="251"/>
      <c r="C143" s="252"/>
      <c r="D143" s="242" t="s">
        <v>171</v>
      </c>
      <c r="E143" s="253" t="s">
        <v>1</v>
      </c>
      <c r="F143" s="254" t="s">
        <v>485</v>
      </c>
      <c r="G143" s="252"/>
      <c r="H143" s="255">
        <v>2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171</v>
      </c>
      <c r="AU143" s="261" t="s">
        <v>87</v>
      </c>
      <c r="AV143" s="14" t="s">
        <v>87</v>
      </c>
      <c r="AW143" s="14" t="s">
        <v>34</v>
      </c>
      <c r="AX143" s="14" t="s">
        <v>79</v>
      </c>
      <c r="AY143" s="261" t="s">
        <v>164</v>
      </c>
    </row>
    <row r="144" s="14" customFormat="1">
      <c r="A144" s="14"/>
      <c r="B144" s="251"/>
      <c r="C144" s="252"/>
      <c r="D144" s="242" t="s">
        <v>171</v>
      </c>
      <c r="E144" s="253" t="s">
        <v>1</v>
      </c>
      <c r="F144" s="254" t="s">
        <v>660</v>
      </c>
      <c r="G144" s="252"/>
      <c r="H144" s="255">
        <v>4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171</v>
      </c>
      <c r="AU144" s="261" t="s">
        <v>87</v>
      </c>
      <c r="AV144" s="14" t="s">
        <v>87</v>
      </c>
      <c r="AW144" s="14" t="s">
        <v>34</v>
      </c>
      <c r="AX144" s="14" t="s">
        <v>79</v>
      </c>
      <c r="AY144" s="261" t="s">
        <v>164</v>
      </c>
    </row>
    <row r="145" s="14" customFormat="1">
      <c r="A145" s="14"/>
      <c r="B145" s="251"/>
      <c r="C145" s="252"/>
      <c r="D145" s="242" t="s">
        <v>171</v>
      </c>
      <c r="E145" s="253" t="s">
        <v>1</v>
      </c>
      <c r="F145" s="254" t="s">
        <v>661</v>
      </c>
      <c r="G145" s="252"/>
      <c r="H145" s="255">
        <v>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171</v>
      </c>
      <c r="AU145" s="261" t="s">
        <v>87</v>
      </c>
      <c r="AV145" s="14" t="s">
        <v>87</v>
      </c>
      <c r="AW145" s="14" t="s">
        <v>34</v>
      </c>
      <c r="AX145" s="14" t="s">
        <v>79</v>
      </c>
      <c r="AY145" s="261" t="s">
        <v>164</v>
      </c>
    </row>
    <row r="146" s="16" customFormat="1">
      <c r="A146" s="16"/>
      <c r="B146" s="295"/>
      <c r="C146" s="296"/>
      <c r="D146" s="242" t="s">
        <v>171</v>
      </c>
      <c r="E146" s="297" t="s">
        <v>1</v>
      </c>
      <c r="F146" s="298" t="s">
        <v>339</v>
      </c>
      <c r="G146" s="296"/>
      <c r="H146" s="299">
        <v>9</v>
      </c>
      <c r="I146" s="300"/>
      <c r="J146" s="296"/>
      <c r="K146" s="296"/>
      <c r="L146" s="301"/>
      <c r="M146" s="302"/>
      <c r="N146" s="303"/>
      <c r="O146" s="303"/>
      <c r="P146" s="303"/>
      <c r="Q146" s="303"/>
      <c r="R146" s="303"/>
      <c r="S146" s="303"/>
      <c r="T146" s="30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305" t="s">
        <v>171</v>
      </c>
      <c r="AU146" s="305" t="s">
        <v>87</v>
      </c>
      <c r="AV146" s="16" t="s">
        <v>105</v>
      </c>
      <c r="AW146" s="16" t="s">
        <v>34</v>
      </c>
      <c r="AX146" s="16" t="s">
        <v>79</v>
      </c>
      <c r="AY146" s="305" t="s">
        <v>164</v>
      </c>
    </row>
    <row r="147" s="14" customFormat="1">
      <c r="A147" s="14"/>
      <c r="B147" s="251"/>
      <c r="C147" s="252"/>
      <c r="D147" s="242" t="s">
        <v>171</v>
      </c>
      <c r="E147" s="253" t="s">
        <v>1</v>
      </c>
      <c r="F147" s="254" t="s">
        <v>662</v>
      </c>
      <c r="G147" s="252"/>
      <c r="H147" s="255">
        <v>25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171</v>
      </c>
      <c r="AU147" s="261" t="s">
        <v>87</v>
      </c>
      <c r="AV147" s="14" t="s">
        <v>87</v>
      </c>
      <c r="AW147" s="14" t="s">
        <v>34</v>
      </c>
      <c r="AX147" s="14" t="s">
        <v>79</v>
      </c>
      <c r="AY147" s="261" t="s">
        <v>164</v>
      </c>
    </row>
    <row r="148" s="15" customFormat="1">
      <c r="A148" s="15"/>
      <c r="B148" s="265"/>
      <c r="C148" s="266"/>
      <c r="D148" s="242" t="s">
        <v>171</v>
      </c>
      <c r="E148" s="267" t="s">
        <v>1</v>
      </c>
      <c r="F148" s="268" t="s">
        <v>226</v>
      </c>
      <c r="G148" s="266"/>
      <c r="H148" s="269">
        <v>34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5" t="s">
        <v>171</v>
      </c>
      <c r="AU148" s="275" t="s">
        <v>87</v>
      </c>
      <c r="AV148" s="15" t="s">
        <v>111</v>
      </c>
      <c r="AW148" s="15" t="s">
        <v>34</v>
      </c>
      <c r="AX148" s="15" t="s">
        <v>83</v>
      </c>
      <c r="AY148" s="275" t="s">
        <v>164</v>
      </c>
    </row>
    <row r="149" s="2" customFormat="1" ht="26.4" customHeight="1">
      <c r="A149" s="39"/>
      <c r="B149" s="40"/>
      <c r="C149" s="227" t="s">
        <v>117</v>
      </c>
      <c r="D149" s="227" t="s">
        <v>166</v>
      </c>
      <c r="E149" s="228" t="s">
        <v>400</v>
      </c>
      <c r="F149" s="229" t="s">
        <v>401</v>
      </c>
      <c r="G149" s="230" t="s">
        <v>229</v>
      </c>
      <c r="H149" s="231">
        <v>5</v>
      </c>
      <c r="I149" s="232"/>
      <c r="J149" s="233">
        <f>ROUND(I149*H149,2)</f>
        <v>0</v>
      </c>
      <c r="K149" s="229" t="s">
        <v>216</v>
      </c>
      <c r="L149" s="45"/>
      <c r="M149" s="234" t="s">
        <v>1</v>
      </c>
      <c r="N149" s="235" t="s">
        <v>44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111</v>
      </c>
      <c r="AT149" s="238" t="s">
        <v>166</v>
      </c>
      <c r="AU149" s="238" t="s">
        <v>87</v>
      </c>
      <c r="AY149" s="18" t="s">
        <v>164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111</v>
      </c>
      <c r="BM149" s="238" t="s">
        <v>663</v>
      </c>
    </row>
    <row r="150" s="13" customFormat="1">
      <c r="A150" s="13"/>
      <c r="B150" s="240"/>
      <c r="C150" s="241"/>
      <c r="D150" s="242" t="s">
        <v>171</v>
      </c>
      <c r="E150" s="243" t="s">
        <v>1</v>
      </c>
      <c r="F150" s="244" t="s">
        <v>548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171</v>
      </c>
      <c r="AU150" s="250" t="s">
        <v>87</v>
      </c>
      <c r="AV150" s="13" t="s">
        <v>83</v>
      </c>
      <c r="AW150" s="13" t="s">
        <v>34</v>
      </c>
      <c r="AX150" s="13" t="s">
        <v>79</v>
      </c>
      <c r="AY150" s="250" t="s">
        <v>164</v>
      </c>
    </row>
    <row r="151" s="14" customFormat="1">
      <c r="A151" s="14"/>
      <c r="B151" s="251"/>
      <c r="C151" s="252"/>
      <c r="D151" s="242" t="s">
        <v>171</v>
      </c>
      <c r="E151" s="253" t="s">
        <v>1</v>
      </c>
      <c r="F151" s="254" t="s">
        <v>338</v>
      </c>
      <c r="G151" s="252"/>
      <c r="H151" s="255">
        <v>1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171</v>
      </c>
      <c r="AU151" s="261" t="s">
        <v>87</v>
      </c>
      <c r="AV151" s="14" t="s">
        <v>87</v>
      </c>
      <c r="AW151" s="14" t="s">
        <v>34</v>
      </c>
      <c r="AX151" s="14" t="s">
        <v>79</v>
      </c>
      <c r="AY151" s="261" t="s">
        <v>164</v>
      </c>
    </row>
    <row r="152" s="14" customFormat="1">
      <c r="A152" s="14"/>
      <c r="B152" s="251"/>
      <c r="C152" s="252"/>
      <c r="D152" s="242" t="s">
        <v>171</v>
      </c>
      <c r="E152" s="253" t="s">
        <v>1</v>
      </c>
      <c r="F152" s="254" t="s">
        <v>486</v>
      </c>
      <c r="G152" s="252"/>
      <c r="H152" s="255">
        <v>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171</v>
      </c>
      <c r="AU152" s="261" t="s">
        <v>87</v>
      </c>
      <c r="AV152" s="14" t="s">
        <v>87</v>
      </c>
      <c r="AW152" s="14" t="s">
        <v>34</v>
      </c>
      <c r="AX152" s="14" t="s">
        <v>79</v>
      </c>
      <c r="AY152" s="261" t="s">
        <v>164</v>
      </c>
    </row>
    <row r="153" s="14" customFormat="1">
      <c r="A153" s="14"/>
      <c r="B153" s="251"/>
      <c r="C153" s="252"/>
      <c r="D153" s="242" t="s">
        <v>171</v>
      </c>
      <c r="E153" s="253" t="s">
        <v>1</v>
      </c>
      <c r="F153" s="254" t="s">
        <v>661</v>
      </c>
      <c r="G153" s="252"/>
      <c r="H153" s="255">
        <v>3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171</v>
      </c>
      <c r="AU153" s="261" t="s">
        <v>87</v>
      </c>
      <c r="AV153" s="14" t="s">
        <v>87</v>
      </c>
      <c r="AW153" s="14" t="s">
        <v>34</v>
      </c>
      <c r="AX153" s="14" t="s">
        <v>79</v>
      </c>
      <c r="AY153" s="261" t="s">
        <v>164</v>
      </c>
    </row>
    <row r="154" s="15" customFormat="1">
      <c r="A154" s="15"/>
      <c r="B154" s="265"/>
      <c r="C154" s="266"/>
      <c r="D154" s="242" t="s">
        <v>171</v>
      </c>
      <c r="E154" s="267" t="s">
        <v>1</v>
      </c>
      <c r="F154" s="268" t="s">
        <v>226</v>
      </c>
      <c r="G154" s="266"/>
      <c r="H154" s="269">
        <v>5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171</v>
      </c>
      <c r="AU154" s="275" t="s">
        <v>87</v>
      </c>
      <c r="AV154" s="15" t="s">
        <v>111</v>
      </c>
      <c r="AW154" s="15" t="s">
        <v>34</v>
      </c>
      <c r="AX154" s="15" t="s">
        <v>83</v>
      </c>
      <c r="AY154" s="275" t="s">
        <v>164</v>
      </c>
    </row>
    <row r="155" s="2" customFormat="1" ht="26.4" customHeight="1">
      <c r="A155" s="39"/>
      <c r="B155" s="40"/>
      <c r="C155" s="227" t="s">
        <v>123</v>
      </c>
      <c r="D155" s="227" t="s">
        <v>166</v>
      </c>
      <c r="E155" s="228" t="s">
        <v>574</v>
      </c>
      <c r="F155" s="229" t="s">
        <v>575</v>
      </c>
      <c r="G155" s="230" t="s">
        <v>229</v>
      </c>
      <c r="H155" s="231">
        <v>3</v>
      </c>
      <c r="I155" s="232"/>
      <c r="J155" s="233">
        <f>ROUND(I155*H155,2)</f>
        <v>0</v>
      </c>
      <c r="K155" s="229" t="s">
        <v>216</v>
      </c>
      <c r="L155" s="45"/>
      <c r="M155" s="234" t="s">
        <v>1</v>
      </c>
      <c r="N155" s="235" t="s">
        <v>44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111</v>
      </c>
      <c r="AT155" s="238" t="s">
        <v>166</v>
      </c>
      <c r="AU155" s="238" t="s">
        <v>87</v>
      </c>
      <c r="AY155" s="18" t="s">
        <v>164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111</v>
      </c>
      <c r="BM155" s="238" t="s">
        <v>664</v>
      </c>
    </row>
    <row r="156" s="13" customFormat="1">
      <c r="A156" s="13"/>
      <c r="B156" s="240"/>
      <c r="C156" s="241"/>
      <c r="D156" s="242" t="s">
        <v>171</v>
      </c>
      <c r="E156" s="243" t="s">
        <v>1</v>
      </c>
      <c r="F156" s="244" t="s">
        <v>548</v>
      </c>
      <c r="G156" s="241"/>
      <c r="H156" s="243" t="s">
        <v>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171</v>
      </c>
      <c r="AU156" s="250" t="s">
        <v>87</v>
      </c>
      <c r="AV156" s="13" t="s">
        <v>83</v>
      </c>
      <c r="AW156" s="13" t="s">
        <v>34</v>
      </c>
      <c r="AX156" s="13" t="s">
        <v>79</v>
      </c>
      <c r="AY156" s="250" t="s">
        <v>164</v>
      </c>
    </row>
    <row r="157" s="14" customFormat="1">
      <c r="A157" s="14"/>
      <c r="B157" s="251"/>
      <c r="C157" s="252"/>
      <c r="D157" s="242" t="s">
        <v>171</v>
      </c>
      <c r="E157" s="253" t="s">
        <v>1</v>
      </c>
      <c r="F157" s="254" t="s">
        <v>338</v>
      </c>
      <c r="G157" s="252"/>
      <c r="H157" s="255">
        <v>1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171</v>
      </c>
      <c r="AU157" s="261" t="s">
        <v>87</v>
      </c>
      <c r="AV157" s="14" t="s">
        <v>87</v>
      </c>
      <c r="AW157" s="14" t="s">
        <v>34</v>
      </c>
      <c r="AX157" s="14" t="s">
        <v>79</v>
      </c>
      <c r="AY157" s="261" t="s">
        <v>164</v>
      </c>
    </row>
    <row r="158" s="14" customFormat="1">
      <c r="A158" s="14"/>
      <c r="B158" s="251"/>
      <c r="C158" s="252"/>
      <c r="D158" s="242" t="s">
        <v>171</v>
      </c>
      <c r="E158" s="253" t="s">
        <v>1</v>
      </c>
      <c r="F158" s="254" t="s">
        <v>335</v>
      </c>
      <c r="G158" s="252"/>
      <c r="H158" s="255">
        <v>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171</v>
      </c>
      <c r="AU158" s="261" t="s">
        <v>87</v>
      </c>
      <c r="AV158" s="14" t="s">
        <v>87</v>
      </c>
      <c r="AW158" s="14" t="s">
        <v>34</v>
      </c>
      <c r="AX158" s="14" t="s">
        <v>79</v>
      </c>
      <c r="AY158" s="261" t="s">
        <v>164</v>
      </c>
    </row>
    <row r="159" s="14" customFormat="1">
      <c r="A159" s="14"/>
      <c r="B159" s="251"/>
      <c r="C159" s="252"/>
      <c r="D159" s="242" t="s">
        <v>171</v>
      </c>
      <c r="E159" s="253" t="s">
        <v>1</v>
      </c>
      <c r="F159" s="254" t="s">
        <v>487</v>
      </c>
      <c r="G159" s="252"/>
      <c r="H159" s="255">
        <v>1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171</v>
      </c>
      <c r="AU159" s="261" t="s">
        <v>87</v>
      </c>
      <c r="AV159" s="14" t="s">
        <v>87</v>
      </c>
      <c r="AW159" s="14" t="s">
        <v>34</v>
      </c>
      <c r="AX159" s="14" t="s">
        <v>79</v>
      </c>
      <c r="AY159" s="261" t="s">
        <v>164</v>
      </c>
    </row>
    <row r="160" s="15" customFormat="1">
      <c r="A160" s="15"/>
      <c r="B160" s="265"/>
      <c r="C160" s="266"/>
      <c r="D160" s="242" t="s">
        <v>171</v>
      </c>
      <c r="E160" s="267" t="s">
        <v>1</v>
      </c>
      <c r="F160" s="268" t="s">
        <v>226</v>
      </c>
      <c r="G160" s="266"/>
      <c r="H160" s="269">
        <v>3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171</v>
      </c>
      <c r="AU160" s="275" t="s">
        <v>87</v>
      </c>
      <c r="AV160" s="15" t="s">
        <v>111</v>
      </c>
      <c r="AW160" s="15" t="s">
        <v>34</v>
      </c>
      <c r="AX160" s="15" t="s">
        <v>83</v>
      </c>
      <c r="AY160" s="275" t="s">
        <v>164</v>
      </c>
    </row>
    <row r="161" s="2" customFormat="1" ht="26.4" customHeight="1">
      <c r="A161" s="39"/>
      <c r="B161" s="40"/>
      <c r="C161" s="227" t="s">
        <v>129</v>
      </c>
      <c r="D161" s="227" t="s">
        <v>166</v>
      </c>
      <c r="E161" s="228" t="s">
        <v>404</v>
      </c>
      <c r="F161" s="229" t="s">
        <v>405</v>
      </c>
      <c r="G161" s="230" t="s">
        <v>229</v>
      </c>
      <c r="H161" s="231">
        <v>4</v>
      </c>
      <c r="I161" s="232"/>
      <c r="J161" s="233">
        <f>ROUND(I161*H161,2)</f>
        <v>0</v>
      </c>
      <c r="K161" s="229" t="s">
        <v>216</v>
      </c>
      <c r="L161" s="45"/>
      <c r="M161" s="234" t="s">
        <v>1</v>
      </c>
      <c r="N161" s="235" t="s">
        <v>44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111</v>
      </c>
      <c r="AT161" s="238" t="s">
        <v>166</v>
      </c>
      <c r="AU161" s="238" t="s">
        <v>87</v>
      </c>
      <c r="AY161" s="18" t="s">
        <v>164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111</v>
      </c>
      <c r="BM161" s="238" t="s">
        <v>665</v>
      </c>
    </row>
    <row r="162" s="13" customFormat="1">
      <c r="A162" s="13"/>
      <c r="B162" s="240"/>
      <c r="C162" s="241"/>
      <c r="D162" s="242" t="s">
        <v>171</v>
      </c>
      <c r="E162" s="243" t="s">
        <v>1</v>
      </c>
      <c r="F162" s="244" t="s">
        <v>666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171</v>
      </c>
      <c r="AU162" s="250" t="s">
        <v>87</v>
      </c>
      <c r="AV162" s="13" t="s">
        <v>83</v>
      </c>
      <c r="AW162" s="13" t="s">
        <v>34</v>
      </c>
      <c r="AX162" s="13" t="s">
        <v>79</v>
      </c>
      <c r="AY162" s="250" t="s">
        <v>164</v>
      </c>
    </row>
    <row r="163" s="14" customFormat="1">
      <c r="A163" s="14"/>
      <c r="B163" s="251"/>
      <c r="C163" s="252"/>
      <c r="D163" s="242" t="s">
        <v>171</v>
      </c>
      <c r="E163" s="253" t="s">
        <v>1</v>
      </c>
      <c r="F163" s="254" t="s">
        <v>667</v>
      </c>
      <c r="G163" s="252"/>
      <c r="H163" s="255">
        <v>4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171</v>
      </c>
      <c r="AU163" s="261" t="s">
        <v>87</v>
      </c>
      <c r="AV163" s="14" t="s">
        <v>87</v>
      </c>
      <c r="AW163" s="14" t="s">
        <v>34</v>
      </c>
      <c r="AX163" s="14" t="s">
        <v>83</v>
      </c>
      <c r="AY163" s="261" t="s">
        <v>164</v>
      </c>
    </row>
    <row r="164" s="2" customFormat="1" ht="14.4" customHeight="1">
      <c r="A164" s="39"/>
      <c r="B164" s="40"/>
      <c r="C164" s="227" t="s">
        <v>135</v>
      </c>
      <c r="D164" s="227" t="s">
        <v>166</v>
      </c>
      <c r="E164" s="228" t="s">
        <v>239</v>
      </c>
      <c r="F164" s="229" t="s">
        <v>240</v>
      </c>
      <c r="G164" s="230" t="s">
        <v>229</v>
      </c>
      <c r="H164" s="231">
        <v>70</v>
      </c>
      <c r="I164" s="232"/>
      <c r="J164" s="233">
        <f>ROUND(I164*H164,2)</f>
        <v>0</v>
      </c>
      <c r="K164" s="229" t="s">
        <v>216</v>
      </c>
      <c r="L164" s="45"/>
      <c r="M164" s="234" t="s">
        <v>1</v>
      </c>
      <c r="N164" s="235" t="s">
        <v>44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111</v>
      </c>
      <c r="AT164" s="238" t="s">
        <v>166</v>
      </c>
      <c r="AU164" s="238" t="s">
        <v>87</v>
      </c>
      <c r="AY164" s="18" t="s">
        <v>164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111</v>
      </c>
      <c r="BM164" s="238" t="s">
        <v>668</v>
      </c>
    </row>
    <row r="165" s="14" customFormat="1">
      <c r="A165" s="14"/>
      <c r="B165" s="251"/>
      <c r="C165" s="252"/>
      <c r="D165" s="242" t="s">
        <v>171</v>
      </c>
      <c r="E165" s="253" t="s">
        <v>1</v>
      </c>
      <c r="F165" s="254" t="s">
        <v>669</v>
      </c>
      <c r="G165" s="252"/>
      <c r="H165" s="255">
        <v>66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171</v>
      </c>
      <c r="AU165" s="261" t="s">
        <v>87</v>
      </c>
      <c r="AV165" s="14" t="s">
        <v>87</v>
      </c>
      <c r="AW165" s="14" t="s">
        <v>34</v>
      </c>
      <c r="AX165" s="14" t="s">
        <v>79</v>
      </c>
      <c r="AY165" s="261" t="s">
        <v>164</v>
      </c>
    </row>
    <row r="166" s="14" customFormat="1">
      <c r="A166" s="14"/>
      <c r="B166" s="251"/>
      <c r="C166" s="252"/>
      <c r="D166" s="242" t="s">
        <v>171</v>
      </c>
      <c r="E166" s="253" t="s">
        <v>1</v>
      </c>
      <c r="F166" s="254" t="s">
        <v>670</v>
      </c>
      <c r="G166" s="252"/>
      <c r="H166" s="255">
        <v>4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171</v>
      </c>
      <c r="AU166" s="261" t="s">
        <v>87</v>
      </c>
      <c r="AV166" s="14" t="s">
        <v>87</v>
      </c>
      <c r="AW166" s="14" t="s">
        <v>34</v>
      </c>
      <c r="AX166" s="14" t="s">
        <v>79</v>
      </c>
      <c r="AY166" s="261" t="s">
        <v>164</v>
      </c>
    </row>
    <row r="167" s="15" customFormat="1">
      <c r="A167" s="15"/>
      <c r="B167" s="265"/>
      <c r="C167" s="266"/>
      <c r="D167" s="242" t="s">
        <v>171</v>
      </c>
      <c r="E167" s="267" t="s">
        <v>1</v>
      </c>
      <c r="F167" s="268" t="s">
        <v>226</v>
      </c>
      <c r="G167" s="266"/>
      <c r="H167" s="269">
        <v>70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171</v>
      </c>
      <c r="AU167" s="275" t="s">
        <v>87</v>
      </c>
      <c r="AV167" s="15" t="s">
        <v>111</v>
      </c>
      <c r="AW167" s="15" t="s">
        <v>34</v>
      </c>
      <c r="AX167" s="15" t="s">
        <v>83</v>
      </c>
      <c r="AY167" s="275" t="s">
        <v>164</v>
      </c>
    </row>
    <row r="168" s="2" customFormat="1" ht="14.4" customHeight="1">
      <c r="A168" s="39"/>
      <c r="B168" s="40"/>
      <c r="C168" s="227" t="s">
        <v>288</v>
      </c>
      <c r="D168" s="227" t="s">
        <v>166</v>
      </c>
      <c r="E168" s="228" t="s">
        <v>243</v>
      </c>
      <c r="F168" s="229" t="s">
        <v>244</v>
      </c>
      <c r="G168" s="230" t="s">
        <v>229</v>
      </c>
      <c r="H168" s="231">
        <v>9</v>
      </c>
      <c r="I168" s="232"/>
      <c r="J168" s="233">
        <f>ROUND(I168*H168,2)</f>
        <v>0</v>
      </c>
      <c r="K168" s="229" t="s">
        <v>216</v>
      </c>
      <c r="L168" s="45"/>
      <c r="M168" s="234" t="s">
        <v>1</v>
      </c>
      <c r="N168" s="235" t="s">
        <v>44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111</v>
      </c>
      <c r="AT168" s="238" t="s">
        <v>166</v>
      </c>
      <c r="AU168" s="238" t="s">
        <v>87</v>
      </c>
      <c r="AY168" s="18" t="s">
        <v>164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111</v>
      </c>
      <c r="BM168" s="238" t="s">
        <v>671</v>
      </c>
    </row>
    <row r="169" s="14" customFormat="1">
      <c r="A169" s="14"/>
      <c r="B169" s="251"/>
      <c r="C169" s="252"/>
      <c r="D169" s="242" t="s">
        <v>171</v>
      </c>
      <c r="E169" s="253" t="s">
        <v>1</v>
      </c>
      <c r="F169" s="254" t="s">
        <v>672</v>
      </c>
      <c r="G169" s="252"/>
      <c r="H169" s="255">
        <v>9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171</v>
      </c>
      <c r="AU169" s="261" t="s">
        <v>87</v>
      </c>
      <c r="AV169" s="14" t="s">
        <v>87</v>
      </c>
      <c r="AW169" s="14" t="s">
        <v>34</v>
      </c>
      <c r="AX169" s="14" t="s">
        <v>83</v>
      </c>
      <c r="AY169" s="261" t="s">
        <v>164</v>
      </c>
    </row>
    <row r="170" s="2" customFormat="1" ht="14.4" customHeight="1">
      <c r="A170" s="39"/>
      <c r="B170" s="40"/>
      <c r="C170" s="227" t="s">
        <v>415</v>
      </c>
      <c r="D170" s="227" t="s">
        <v>166</v>
      </c>
      <c r="E170" s="228" t="s">
        <v>673</v>
      </c>
      <c r="F170" s="229" t="s">
        <v>413</v>
      </c>
      <c r="G170" s="230" t="s">
        <v>229</v>
      </c>
      <c r="H170" s="231">
        <v>5</v>
      </c>
      <c r="I170" s="232"/>
      <c r="J170" s="233">
        <f>ROUND(I170*H170,2)</f>
        <v>0</v>
      </c>
      <c r="K170" s="229" t="s">
        <v>216</v>
      </c>
      <c r="L170" s="45"/>
      <c r="M170" s="234" t="s">
        <v>1</v>
      </c>
      <c r="N170" s="235" t="s">
        <v>44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111</v>
      </c>
      <c r="AT170" s="238" t="s">
        <v>166</v>
      </c>
      <c r="AU170" s="238" t="s">
        <v>87</v>
      </c>
      <c r="AY170" s="18" t="s">
        <v>164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111</v>
      </c>
      <c r="BM170" s="238" t="s">
        <v>674</v>
      </c>
    </row>
    <row r="171" s="14" customFormat="1">
      <c r="A171" s="14"/>
      <c r="B171" s="251"/>
      <c r="C171" s="252"/>
      <c r="D171" s="242" t="s">
        <v>171</v>
      </c>
      <c r="E171" s="253" t="s">
        <v>1</v>
      </c>
      <c r="F171" s="254" t="s">
        <v>675</v>
      </c>
      <c r="G171" s="252"/>
      <c r="H171" s="255">
        <v>5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171</v>
      </c>
      <c r="AU171" s="261" t="s">
        <v>87</v>
      </c>
      <c r="AV171" s="14" t="s">
        <v>87</v>
      </c>
      <c r="AW171" s="14" t="s">
        <v>34</v>
      </c>
      <c r="AX171" s="14" t="s">
        <v>83</v>
      </c>
      <c r="AY171" s="261" t="s">
        <v>164</v>
      </c>
    </row>
    <row r="172" s="2" customFormat="1" ht="14.4" customHeight="1">
      <c r="A172" s="39"/>
      <c r="B172" s="40"/>
      <c r="C172" s="227" t="s">
        <v>420</v>
      </c>
      <c r="D172" s="227" t="s">
        <v>166</v>
      </c>
      <c r="E172" s="228" t="s">
        <v>594</v>
      </c>
      <c r="F172" s="229" t="s">
        <v>595</v>
      </c>
      <c r="G172" s="230" t="s">
        <v>229</v>
      </c>
      <c r="H172" s="231">
        <v>3</v>
      </c>
      <c r="I172" s="232"/>
      <c r="J172" s="233">
        <f>ROUND(I172*H172,2)</f>
        <v>0</v>
      </c>
      <c r="K172" s="229" t="s">
        <v>216</v>
      </c>
      <c r="L172" s="45"/>
      <c r="M172" s="234" t="s">
        <v>1</v>
      </c>
      <c r="N172" s="235" t="s">
        <v>44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111</v>
      </c>
      <c r="AT172" s="238" t="s">
        <v>166</v>
      </c>
      <c r="AU172" s="238" t="s">
        <v>87</v>
      </c>
      <c r="AY172" s="18" t="s">
        <v>164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111</v>
      </c>
      <c r="BM172" s="238" t="s">
        <v>676</v>
      </c>
    </row>
    <row r="173" s="14" customFormat="1">
      <c r="A173" s="14"/>
      <c r="B173" s="251"/>
      <c r="C173" s="252"/>
      <c r="D173" s="242" t="s">
        <v>171</v>
      </c>
      <c r="E173" s="253" t="s">
        <v>1</v>
      </c>
      <c r="F173" s="254" t="s">
        <v>677</v>
      </c>
      <c r="G173" s="252"/>
      <c r="H173" s="255">
        <v>3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171</v>
      </c>
      <c r="AU173" s="261" t="s">
        <v>87</v>
      </c>
      <c r="AV173" s="14" t="s">
        <v>87</v>
      </c>
      <c r="AW173" s="14" t="s">
        <v>34</v>
      </c>
      <c r="AX173" s="14" t="s">
        <v>83</v>
      </c>
      <c r="AY173" s="261" t="s">
        <v>164</v>
      </c>
    </row>
    <row r="174" s="2" customFormat="1" ht="26.4" customHeight="1">
      <c r="A174" s="39"/>
      <c r="B174" s="40"/>
      <c r="C174" s="227" t="s">
        <v>593</v>
      </c>
      <c r="D174" s="227" t="s">
        <v>166</v>
      </c>
      <c r="E174" s="228" t="s">
        <v>247</v>
      </c>
      <c r="F174" s="229" t="s">
        <v>248</v>
      </c>
      <c r="G174" s="230" t="s">
        <v>249</v>
      </c>
      <c r="H174" s="231">
        <v>60.609999999999999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44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111</v>
      </c>
      <c r="AT174" s="238" t="s">
        <v>166</v>
      </c>
      <c r="AU174" s="238" t="s">
        <v>87</v>
      </c>
      <c r="AY174" s="18" t="s">
        <v>164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111</v>
      </c>
      <c r="BM174" s="238" t="s">
        <v>678</v>
      </c>
    </row>
    <row r="175" s="14" customFormat="1">
      <c r="A175" s="14"/>
      <c r="B175" s="251"/>
      <c r="C175" s="252"/>
      <c r="D175" s="242" t="s">
        <v>171</v>
      </c>
      <c r="E175" s="253" t="s">
        <v>1</v>
      </c>
      <c r="F175" s="254" t="s">
        <v>679</v>
      </c>
      <c r="G175" s="252"/>
      <c r="H175" s="255">
        <v>11.619999999999999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171</v>
      </c>
      <c r="AU175" s="261" t="s">
        <v>87</v>
      </c>
      <c r="AV175" s="14" t="s">
        <v>87</v>
      </c>
      <c r="AW175" s="14" t="s">
        <v>34</v>
      </c>
      <c r="AX175" s="14" t="s">
        <v>79</v>
      </c>
      <c r="AY175" s="261" t="s">
        <v>164</v>
      </c>
    </row>
    <row r="176" s="14" customFormat="1">
      <c r="A176" s="14"/>
      <c r="B176" s="251"/>
      <c r="C176" s="252"/>
      <c r="D176" s="242" t="s">
        <v>171</v>
      </c>
      <c r="E176" s="253" t="s">
        <v>1</v>
      </c>
      <c r="F176" s="254" t="s">
        <v>680</v>
      </c>
      <c r="G176" s="252"/>
      <c r="H176" s="255">
        <v>25.5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171</v>
      </c>
      <c r="AU176" s="261" t="s">
        <v>87</v>
      </c>
      <c r="AV176" s="14" t="s">
        <v>87</v>
      </c>
      <c r="AW176" s="14" t="s">
        <v>34</v>
      </c>
      <c r="AX176" s="14" t="s">
        <v>79</v>
      </c>
      <c r="AY176" s="261" t="s">
        <v>164</v>
      </c>
    </row>
    <row r="177" s="14" customFormat="1">
      <c r="A177" s="14"/>
      <c r="B177" s="251"/>
      <c r="C177" s="252"/>
      <c r="D177" s="242" t="s">
        <v>171</v>
      </c>
      <c r="E177" s="253" t="s">
        <v>1</v>
      </c>
      <c r="F177" s="254" t="s">
        <v>681</v>
      </c>
      <c r="G177" s="252"/>
      <c r="H177" s="255">
        <v>13.65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171</v>
      </c>
      <c r="AU177" s="261" t="s">
        <v>87</v>
      </c>
      <c r="AV177" s="14" t="s">
        <v>87</v>
      </c>
      <c r="AW177" s="14" t="s">
        <v>34</v>
      </c>
      <c r="AX177" s="14" t="s">
        <v>79</v>
      </c>
      <c r="AY177" s="261" t="s">
        <v>164</v>
      </c>
    </row>
    <row r="178" s="14" customFormat="1">
      <c r="A178" s="14"/>
      <c r="B178" s="251"/>
      <c r="C178" s="252"/>
      <c r="D178" s="242" t="s">
        <v>171</v>
      </c>
      <c r="E178" s="253" t="s">
        <v>1</v>
      </c>
      <c r="F178" s="254" t="s">
        <v>682</v>
      </c>
      <c r="G178" s="252"/>
      <c r="H178" s="255">
        <v>9.8399999999999999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171</v>
      </c>
      <c r="AU178" s="261" t="s">
        <v>87</v>
      </c>
      <c r="AV178" s="14" t="s">
        <v>87</v>
      </c>
      <c r="AW178" s="14" t="s">
        <v>34</v>
      </c>
      <c r="AX178" s="14" t="s">
        <v>79</v>
      </c>
      <c r="AY178" s="261" t="s">
        <v>164</v>
      </c>
    </row>
    <row r="179" s="15" customFormat="1">
      <c r="A179" s="15"/>
      <c r="B179" s="265"/>
      <c r="C179" s="266"/>
      <c r="D179" s="242" t="s">
        <v>171</v>
      </c>
      <c r="E179" s="267" t="s">
        <v>1</v>
      </c>
      <c r="F179" s="268" t="s">
        <v>226</v>
      </c>
      <c r="G179" s="266"/>
      <c r="H179" s="269">
        <v>60.609999999999999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5" t="s">
        <v>171</v>
      </c>
      <c r="AU179" s="275" t="s">
        <v>87</v>
      </c>
      <c r="AV179" s="15" t="s">
        <v>111</v>
      </c>
      <c r="AW179" s="15" t="s">
        <v>34</v>
      </c>
      <c r="AX179" s="15" t="s">
        <v>83</v>
      </c>
      <c r="AY179" s="275" t="s">
        <v>164</v>
      </c>
    </row>
    <row r="180" s="2" customFormat="1" ht="26.4" customHeight="1">
      <c r="A180" s="39"/>
      <c r="B180" s="40"/>
      <c r="C180" s="227" t="s">
        <v>598</v>
      </c>
      <c r="D180" s="227" t="s">
        <v>166</v>
      </c>
      <c r="E180" s="228" t="s">
        <v>253</v>
      </c>
      <c r="F180" s="229" t="s">
        <v>254</v>
      </c>
      <c r="G180" s="230" t="s">
        <v>229</v>
      </c>
      <c r="H180" s="231">
        <v>85</v>
      </c>
      <c r="I180" s="232"/>
      <c r="J180" s="233">
        <f>ROUND(I180*H180,2)</f>
        <v>0</v>
      </c>
      <c r="K180" s="229" t="s">
        <v>216</v>
      </c>
      <c r="L180" s="45"/>
      <c r="M180" s="234" t="s">
        <v>1</v>
      </c>
      <c r="N180" s="235" t="s">
        <v>44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111</v>
      </c>
      <c r="AT180" s="238" t="s">
        <v>166</v>
      </c>
      <c r="AU180" s="238" t="s">
        <v>87</v>
      </c>
      <c r="AY180" s="18" t="s">
        <v>164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111</v>
      </c>
      <c r="BM180" s="238" t="s">
        <v>683</v>
      </c>
    </row>
    <row r="181" s="14" customFormat="1">
      <c r="A181" s="14"/>
      <c r="B181" s="251"/>
      <c r="C181" s="252"/>
      <c r="D181" s="242" t="s">
        <v>171</v>
      </c>
      <c r="E181" s="253" t="s">
        <v>1</v>
      </c>
      <c r="F181" s="254" t="s">
        <v>684</v>
      </c>
      <c r="G181" s="252"/>
      <c r="H181" s="255">
        <v>85</v>
      </c>
      <c r="I181" s="256"/>
      <c r="J181" s="252"/>
      <c r="K181" s="252"/>
      <c r="L181" s="257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171</v>
      </c>
      <c r="AU181" s="261" t="s">
        <v>87</v>
      </c>
      <c r="AV181" s="14" t="s">
        <v>87</v>
      </c>
      <c r="AW181" s="14" t="s">
        <v>34</v>
      </c>
      <c r="AX181" s="14" t="s">
        <v>83</v>
      </c>
      <c r="AY181" s="261" t="s">
        <v>164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8Bc1TVaa60EjcWLsPFmJvuNIyXR2BMWhhIn5tWP0G3Jo12rioRP46IltCdCVGds6xx/LjQuxLt1XuU1457Afrw==" hashValue="Vs58TIpW/fAc6KLMQm15EIf14sv7HFyxTY6An59zj6JSZN7gjnV35PGwUFdwxexkvEls9h3aRaUgjEQSPZ6R7A==" algorithmName="SHA-512" password="CC35"/>
  <autoFilter ref="C121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22. 4. 2021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28</v>
      </c>
      <c r="F15" s="39"/>
      <c r="G15" s="39"/>
      <c r="H15" s="39"/>
      <c r="I15" s="151" t="s">
        <v>29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29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5.5" customHeight="1">
      <c r="A27" s="155"/>
      <c r="B27" s="156"/>
      <c r="C27" s="155"/>
      <c r="D27" s="155"/>
      <c r="E27" s="157" t="s">
        <v>38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ROUND((SUM(BE118:BE165)),  2)</f>
        <v>0</v>
      </c>
      <c r="G33" s="39"/>
      <c r="H33" s="39"/>
      <c r="I33" s="165">
        <v>0.20999999999999999</v>
      </c>
      <c r="J33" s="164">
        <f>ROUND(((SUM(BE118:BE165))*I33),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ROUND((SUM(BF118:BF165)),  2)</f>
        <v>0</v>
      </c>
      <c r="G34" s="39"/>
      <c r="H34" s="39"/>
      <c r="I34" s="165">
        <v>0.14999999999999999</v>
      </c>
      <c r="J34" s="164">
        <f>ROUND(((SUM(BF118:BF165))*I34),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ROUND((SUM(BG118:BG165)),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ROUND((SUM(BH118:BH165)),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ROUND((SUM(BI118:BI165)),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7 - SO 7  Častolovice  ř. km  14,708 - 17,422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Třebechovice,Týniště,Lípa,Čestice,Častolovice</v>
      </c>
      <c r="G89" s="41"/>
      <c r="H89" s="41"/>
      <c r="I89" s="33" t="s">
        <v>24</v>
      </c>
      <c r="J89" s="80" t="str">
        <f>IF(J12="","",J12)</f>
        <v>22. 4. 2021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3.05" customHeight="1">
      <c r="A91" s="39"/>
      <c r="B91" s="40"/>
      <c r="C91" s="33" t="s">
        <v>26</v>
      </c>
      <c r="D91" s="41"/>
      <c r="E91" s="41"/>
      <c r="F91" s="28" t="str">
        <f>E15</f>
        <v>Povodí Labe, státní podnik, Víta Nejedlého 951 HK3</v>
      </c>
      <c r="G91" s="41"/>
      <c r="H91" s="41"/>
      <c r="I91" s="33" t="s">
        <v>32</v>
      </c>
      <c r="J91" s="37" t="str">
        <f>E21</f>
        <v>Multiaqua s.r.o.,Veverkova 1343, Hradec Králové 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Pavel Romášek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146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147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149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8.5" customHeight="1">
      <c r="A108" s="39"/>
      <c r="B108" s="40"/>
      <c r="C108" s="41"/>
      <c r="D108" s="41"/>
      <c r="E108" s="184" t="str">
        <f>E7</f>
        <v>Alba, Třebechovice - Častolovice, těžení nánosů ř. km 0,000 - 17,200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 xml:space="preserve">7 - SO 7  Častolovice  ř. km  14,708 - 17,422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22</v>
      </c>
      <c r="D112" s="41"/>
      <c r="E112" s="41"/>
      <c r="F112" s="28" t="str">
        <f>F12</f>
        <v>Třebechovice,Týniště,Lípa,Čestice,Častolovice</v>
      </c>
      <c r="G112" s="41"/>
      <c r="H112" s="41"/>
      <c r="I112" s="33" t="s">
        <v>24</v>
      </c>
      <c r="J112" s="80" t="str">
        <f>IF(J12="","",J12)</f>
        <v>22. 4. 2021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3.05" customHeight="1">
      <c r="A114" s="39"/>
      <c r="B114" s="40"/>
      <c r="C114" s="33" t="s">
        <v>26</v>
      </c>
      <c r="D114" s="41"/>
      <c r="E114" s="41"/>
      <c r="F114" s="28" t="str">
        <f>E15</f>
        <v>Povodí Labe, státní podnik, Víta Nejedlého 951 HK3</v>
      </c>
      <c r="G114" s="41"/>
      <c r="H114" s="41"/>
      <c r="I114" s="33" t="s">
        <v>32</v>
      </c>
      <c r="J114" s="37" t="str">
        <f>E21</f>
        <v>Multiaqua s.r.o.,Veverkova 1343, Hradec Králové 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>Ing. Pavel Romášek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150</v>
      </c>
      <c r="D117" s="203" t="s">
        <v>64</v>
      </c>
      <c r="E117" s="203" t="s">
        <v>60</v>
      </c>
      <c r="F117" s="203" t="s">
        <v>61</v>
      </c>
      <c r="G117" s="203" t="s">
        <v>151</v>
      </c>
      <c r="H117" s="203" t="s">
        <v>152</v>
      </c>
      <c r="I117" s="203" t="s">
        <v>153</v>
      </c>
      <c r="J117" s="203" t="s">
        <v>143</v>
      </c>
      <c r="K117" s="204" t="s">
        <v>154</v>
      </c>
      <c r="L117" s="205"/>
      <c r="M117" s="101" t="s">
        <v>1</v>
      </c>
      <c r="N117" s="102" t="s">
        <v>43</v>
      </c>
      <c r="O117" s="102" t="s">
        <v>155</v>
      </c>
      <c r="P117" s="102" t="s">
        <v>156</v>
      </c>
      <c r="Q117" s="102" t="s">
        <v>157</v>
      </c>
      <c r="R117" s="102" t="s">
        <v>158</v>
      </c>
      <c r="S117" s="102" t="s">
        <v>159</v>
      </c>
      <c r="T117" s="103" t="s">
        <v>160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161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78</v>
      </c>
      <c r="AU118" s="18" t="s">
        <v>145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78</v>
      </c>
      <c r="E119" s="214" t="s">
        <v>162</v>
      </c>
      <c r="F119" s="214" t="s">
        <v>163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83</v>
      </c>
      <c r="AT119" s="223" t="s">
        <v>78</v>
      </c>
      <c r="AU119" s="223" t="s">
        <v>79</v>
      </c>
      <c r="AY119" s="222" t="s">
        <v>164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78</v>
      </c>
      <c r="E120" s="225" t="s">
        <v>83</v>
      </c>
      <c r="F120" s="225" t="s">
        <v>165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SUM(P121:P165)</f>
        <v>0</v>
      </c>
      <c r="Q120" s="219"/>
      <c r="R120" s="220">
        <f>SUM(R121:R165)</f>
        <v>0</v>
      </c>
      <c r="S120" s="219"/>
      <c r="T120" s="221">
        <f>SUM(T121:T165)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83</v>
      </c>
      <c r="AT120" s="223" t="s">
        <v>78</v>
      </c>
      <c r="AU120" s="223" t="s">
        <v>83</v>
      </c>
      <c r="AY120" s="222" t="s">
        <v>164</v>
      </c>
      <c r="BK120" s="224">
        <f>SUM(BK121:BK165)</f>
        <v>0</v>
      </c>
    </row>
    <row r="121" s="2" customFormat="1" ht="14.4" customHeight="1">
      <c r="A121" s="39"/>
      <c r="B121" s="40"/>
      <c r="C121" s="227" t="s">
        <v>83</v>
      </c>
      <c r="D121" s="227" t="s">
        <v>166</v>
      </c>
      <c r="E121" s="228" t="s">
        <v>686</v>
      </c>
      <c r="F121" s="229" t="s">
        <v>168</v>
      </c>
      <c r="G121" s="230" t="s">
        <v>169</v>
      </c>
      <c r="H121" s="231">
        <v>2757.6999999999998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44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111</v>
      </c>
      <c r="AT121" s="238" t="s">
        <v>166</v>
      </c>
      <c r="AU121" s="238" t="s">
        <v>87</v>
      </c>
      <c r="AY121" s="18" t="s">
        <v>164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111</v>
      </c>
      <c r="BM121" s="238" t="s">
        <v>687</v>
      </c>
    </row>
    <row r="122" s="13" customFormat="1">
      <c r="A122" s="13"/>
      <c r="B122" s="240"/>
      <c r="C122" s="241"/>
      <c r="D122" s="242" t="s">
        <v>171</v>
      </c>
      <c r="E122" s="243" t="s">
        <v>1</v>
      </c>
      <c r="F122" s="244" t="s">
        <v>363</v>
      </c>
      <c r="G122" s="241"/>
      <c r="H122" s="243" t="s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171</v>
      </c>
      <c r="AU122" s="250" t="s">
        <v>87</v>
      </c>
      <c r="AV122" s="13" t="s">
        <v>83</v>
      </c>
      <c r="AW122" s="13" t="s">
        <v>34</v>
      </c>
      <c r="AX122" s="13" t="s">
        <v>79</v>
      </c>
      <c r="AY122" s="250" t="s">
        <v>164</v>
      </c>
    </row>
    <row r="123" s="13" customFormat="1">
      <c r="A123" s="13"/>
      <c r="B123" s="240"/>
      <c r="C123" s="241"/>
      <c r="D123" s="242" t="s">
        <v>171</v>
      </c>
      <c r="E123" s="243" t="s">
        <v>1</v>
      </c>
      <c r="F123" s="244" t="s">
        <v>173</v>
      </c>
      <c r="G123" s="241"/>
      <c r="H123" s="243" t="s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171</v>
      </c>
      <c r="AU123" s="250" t="s">
        <v>87</v>
      </c>
      <c r="AV123" s="13" t="s">
        <v>83</v>
      </c>
      <c r="AW123" s="13" t="s">
        <v>34</v>
      </c>
      <c r="AX123" s="13" t="s">
        <v>79</v>
      </c>
      <c r="AY123" s="250" t="s">
        <v>164</v>
      </c>
    </row>
    <row r="124" s="13" customFormat="1">
      <c r="A124" s="13"/>
      <c r="B124" s="240"/>
      <c r="C124" s="241"/>
      <c r="D124" s="242" t="s">
        <v>171</v>
      </c>
      <c r="E124" s="243" t="s">
        <v>1</v>
      </c>
      <c r="F124" s="244" t="s">
        <v>688</v>
      </c>
      <c r="G124" s="241"/>
      <c r="H124" s="243" t="s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171</v>
      </c>
      <c r="AU124" s="250" t="s">
        <v>87</v>
      </c>
      <c r="AV124" s="13" t="s">
        <v>83</v>
      </c>
      <c r="AW124" s="13" t="s">
        <v>34</v>
      </c>
      <c r="AX124" s="13" t="s">
        <v>79</v>
      </c>
      <c r="AY124" s="250" t="s">
        <v>164</v>
      </c>
    </row>
    <row r="125" s="13" customFormat="1">
      <c r="A125" s="13"/>
      <c r="B125" s="240"/>
      <c r="C125" s="241"/>
      <c r="D125" s="242" t="s">
        <v>171</v>
      </c>
      <c r="E125" s="243" t="s">
        <v>1</v>
      </c>
      <c r="F125" s="244" t="s">
        <v>689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171</v>
      </c>
      <c r="AU125" s="250" t="s">
        <v>87</v>
      </c>
      <c r="AV125" s="13" t="s">
        <v>83</v>
      </c>
      <c r="AW125" s="13" t="s">
        <v>34</v>
      </c>
      <c r="AX125" s="13" t="s">
        <v>79</v>
      </c>
      <c r="AY125" s="250" t="s">
        <v>164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690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691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87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3" customFormat="1">
      <c r="A128" s="13"/>
      <c r="B128" s="240"/>
      <c r="C128" s="241"/>
      <c r="D128" s="242" t="s">
        <v>171</v>
      </c>
      <c r="E128" s="243" t="s">
        <v>1</v>
      </c>
      <c r="F128" s="244" t="s">
        <v>504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171</v>
      </c>
      <c r="AU128" s="250" t="s">
        <v>87</v>
      </c>
      <c r="AV128" s="13" t="s">
        <v>83</v>
      </c>
      <c r="AW128" s="13" t="s">
        <v>34</v>
      </c>
      <c r="AX128" s="13" t="s">
        <v>79</v>
      </c>
      <c r="AY128" s="250" t="s">
        <v>164</v>
      </c>
    </row>
    <row r="129" s="13" customFormat="1">
      <c r="A129" s="13"/>
      <c r="B129" s="240"/>
      <c r="C129" s="241"/>
      <c r="D129" s="242" t="s">
        <v>171</v>
      </c>
      <c r="E129" s="243" t="s">
        <v>1</v>
      </c>
      <c r="F129" s="244" t="s">
        <v>692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171</v>
      </c>
      <c r="AU129" s="250" t="s">
        <v>87</v>
      </c>
      <c r="AV129" s="13" t="s">
        <v>83</v>
      </c>
      <c r="AW129" s="13" t="s">
        <v>34</v>
      </c>
      <c r="AX129" s="13" t="s">
        <v>79</v>
      </c>
      <c r="AY129" s="250" t="s">
        <v>164</v>
      </c>
    </row>
    <row r="130" s="13" customFormat="1">
      <c r="A130" s="13"/>
      <c r="B130" s="240"/>
      <c r="C130" s="241"/>
      <c r="D130" s="242" t="s">
        <v>171</v>
      </c>
      <c r="E130" s="243" t="s">
        <v>1</v>
      </c>
      <c r="F130" s="244" t="s">
        <v>693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171</v>
      </c>
      <c r="AU130" s="250" t="s">
        <v>87</v>
      </c>
      <c r="AV130" s="13" t="s">
        <v>83</v>
      </c>
      <c r="AW130" s="13" t="s">
        <v>34</v>
      </c>
      <c r="AX130" s="13" t="s">
        <v>79</v>
      </c>
      <c r="AY130" s="250" t="s">
        <v>164</v>
      </c>
    </row>
    <row r="131" s="14" customFormat="1">
      <c r="A131" s="14"/>
      <c r="B131" s="251"/>
      <c r="C131" s="252"/>
      <c r="D131" s="242" t="s">
        <v>171</v>
      </c>
      <c r="E131" s="253" t="s">
        <v>1</v>
      </c>
      <c r="F131" s="254" t="s">
        <v>694</v>
      </c>
      <c r="G131" s="252"/>
      <c r="H131" s="255">
        <v>2757.6999999999998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171</v>
      </c>
      <c r="AU131" s="261" t="s">
        <v>87</v>
      </c>
      <c r="AV131" s="14" t="s">
        <v>87</v>
      </c>
      <c r="AW131" s="14" t="s">
        <v>34</v>
      </c>
      <c r="AX131" s="14" t="s">
        <v>83</v>
      </c>
      <c r="AY131" s="261" t="s">
        <v>164</v>
      </c>
    </row>
    <row r="132" s="2" customFormat="1" ht="40.8" customHeight="1">
      <c r="A132" s="39"/>
      <c r="B132" s="40"/>
      <c r="C132" s="227" t="s">
        <v>87</v>
      </c>
      <c r="D132" s="227" t="s">
        <v>166</v>
      </c>
      <c r="E132" s="228" t="s">
        <v>695</v>
      </c>
      <c r="F132" s="229" t="s">
        <v>436</v>
      </c>
      <c r="G132" s="230" t="s">
        <v>169</v>
      </c>
      <c r="H132" s="231">
        <v>2373.6199999999999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44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111</v>
      </c>
      <c r="AT132" s="238" t="s">
        <v>166</v>
      </c>
      <c r="AU132" s="238" t="s">
        <v>87</v>
      </c>
      <c r="AY132" s="18" t="s">
        <v>164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111</v>
      </c>
      <c r="BM132" s="238" t="s">
        <v>696</v>
      </c>
    </row>
    <row r="133" s="13" customFormat="1">
      <c r="A133" s="13"/>
      <c r="B133" s="240"/>
      <c r="C133" s="241"/>
      <c r="D133" s="242" t="s">
        <v>171</v>
      </c>
      <c r="E133" s="243" t="s">
        <v>1</v>
      </c>
      <c r="F133" s="244" t="s">
        <v>697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171</v>
      </c>
      <c r="AU133" s="250" t="s">
        <v>87</v>
      </c>
      <c r="AV133" s="13" t="s">
        <v>83</v>
      </c>
      <c r="AW133" s="13" t="s">
        <v>34</v>
      </c>
      <c r="AX133" s="13" t="s">
        <v>79</v>
      </c>
      <c r="AY133" s="250" t="s">
        <v>164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698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3" customFormat="1">
      <c r="A135" s="13"/>
      <c r="B135" s="240"/>
      <c r="C135" s="241"/>
      <c r="D135" s="242" t="s">
        <v>171</v>
      </c>
      <c r="E135" s="243" t="s">
        <v>1</v>
      </c>
      <c r="F135" s="244" t="s">
        <v>439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171</v>
      </c>
      <c r="AU135" s="250" t="s">
        <v>87</v>
      </c>
      <c r="AV135" s="13" t="s">
        <v>83</v>
      </c>
      <c r="AW135" s="13" t="s">
        <v>34</v>
      </c>
      <c r="AX135" s="13" t="s">
        <v>79</v>
      </c>
      <c r="AY135" s="250" t="s">
        <v>164</v>
      </c>
    </row>
    <row r="136" s="14" customFormat="1">
      <c r="A136" s="14"/>
      <c r="B136" s="251"/>
      <c r="C136" s="252"/>
      <c r="D136" s="242" t="s">
        <v>171</v>
      </c>
      <c r="E136" s="253" t="s">
        <v>1</v>
      </c>
      <c r="F136" s="254" t="s">
        <v>699</v>
      </c>
      <c r="G136" s="252"/>
      <c r="H136" s="255">
        <v>2373.6199999999999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87</v>
      </c>
      <c r="AV136" s="14" t="s">
        <v>87</v>
      </c>
      <c r="AW136" s="14" t="s">
        <v>34</v>
      </c>
      <c r="AX136" s="14" t="s">
        <v>83</v>
      </c>
      <c r="AY136" s="261" t="s">
        <v>164</v>
      </c>
    </row>
    <row r="137" s="2" customFormat="1" ht="40.8" customHeight="1">
      <c r="A137" s="39"/>
      <c r="B137" s="40"/>
      <c r="C137" s="227" t="s">
        <v>105</v>
      </c>
      <c r="D137" s="227" t="s">
        <v>166</v>
      </c>
      <c r="E137" s="228" t="s">
        <v>514</v>
      </c>
      <c r="F137" s="229" t="s">
        <v>183</v>
      </c>
      <c r="G137" s="230" t="s">
        <v>169</v>
      </c>
      <c r="H137" s="231">
        <v>137.87000000000001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44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111</v>
      </c>
      <c r="AT137" s="238" t="s">
        <v>166</v>
      </c>
      <c r="AU137" s="238" t="s">
        <v>87</v>
      </c>
      <c r="AY137" s="18" t="s">
        <v>164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111</v>
      </c>
      <c r="BM137" s="238" t="s">
        <v>700</v>
      </c>
    </row>
    <row r="138" s="13" customFormat="1">
      <c r="A138" s="13"/>
      <c r="B138" s="240"/>
      <c r="C138" s="241"/>
      <c r="D138" s="242" t="s">
        <v>171</v>
      </c>
      <c r="E138" s="243" t="s">
        <v>1</v>
      </c>
      <c r="F138" s="244" t="s">
        <v>624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171</v>
      </c>
      <c r="AU138" s="250" t="s">
        <v>87</v>
      </c>
      <c r="AV138" s="13" t="s">
        <v>83</v>
      </c>
      <c r="AW138" s="13" t="s">
        <v>34</v>
      </c>
      <c r="AX138" s="13" t="s">
        <v>79</v>
      </c>
      <c r="AY138" s="250" t="s">
        <v>164</v>
      </c>
    </row>
    <row r="139" s="13" customFormat="1">
      <c r="A139" s="13"/>
      <c r="B139" s="240"/>
      <c r="C139" s="241"/>
      <c r="D139" s="242" t="s">
        <v>171</v>
      </c>
      <c r="E139" s="243" t="s">
        <v>1</v>
      </c>
      <c r="F139" s="244" t="s">
        <v>701</v>
      </c>
      <c r="G139" s="241"/>
      <c r="H139" s="243" t="s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171</v>
      </c>
      <c r="AU139" s="250" t="s">
        <v>87</v>
      </c>
      <c r="AV139" s="13" t="s">
        <v>83</v>
      </c>
      <c r="AW139" s="13" t="s">
        <v>34</v>
      </c>
      <c r="AX139" s="13" t="s">
        <v>79</v>
      </c>
      <c r="AY139" s="250" t="s">
        <v>164</v>
      </c>
    </row>
    <row r="140" s="13" customFormat="1">
      <c r="A140" s="13"/>
      <c r="B140" s="240"/>
      <c r="C140" s="241"/>
      <c r="D140" s="242" t="s">
        <v>171</v>
      </c>
      <c r="E140" s="243" t="s">
        <v>1</v>
      </c>
      <c r="F140" s="244" t="s">
        <v>702</v>
      </c>
      <c r="G140" s="241"/>
      <c r="H140" s="243" t="s">
        <v>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171</v>
      </c>
      <c r="AU140" s="250" t="s">
        <v>87</v>
      </c>
      <c r="AV140" s="13" t="s">
        <v>83</v>
      </c>
      <c r="AW140" s="13" t="s">
        <v>34</v>
      </c>
      <c r="AX140" s="13" t="s">
        <v>79</v>
      </c>
      <c r="AY140" s="250" t="s">
        <v>164</v>
      </c>
    </row>
    <row r="141" s="13" customFormat="1">
      <c r="A141" s="13"/>
      <c r="B141" s="240"/>
      <c r="C141" s="241"/>
      <c r="D141" s="242" t="s">
        <v>171</v>
      </c>
      <c r="E141" s="243" t="s">
        <v>1</v>
      </c>
      <c r="F141" s="244" t="s">
        <v>445</v>
      </c>
      <c r="G141" s="241"/>
      <c r="H141" s="243" t="s">
        <v>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171</v>
      </c>
      <c r="AU141" s="250" t="s">
        <v>87</v>
      </c>
      <c r="AV141" s="13" t="s">
        <v>83</v>
      </c>
      <c r="AW141" s="13" t="s">
        <v>34</v>
      </c>
      <c r="AX141" s="13" t="s">
        <v>79</v>
      </c>
      <c r="AY141" s="250" t="s">
        <v>164</v>
      </c>
    </row>
    <row r="142" s="14" customFormat="1">
      <c r="A142" s="14"/>
      <c r="B142" s="251"/>
      <c r="C142" s="252"/>
      <c r="D142" s="242" t="s">
        <v>171</v>
      </c>
      <c r="E142" s="253" t="s">
        <v>1</v>
      </c>
      <c r="F142" s="254" t="s">
        <v>703</v>
      </c>
      <c r="G142" s="252"/>
      <c r="H142" s="255">
        <v>137.87000000000001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171</v>
      </c>
      <c r="AU142" s="261" t="s">
        <v>87</v>
      </c>
      <c r="AV142" s="14" t="s">
        <v>87</v>
      </c>
      <c r="AW142" s="14" t="s">
        <v>34</v>
      </c>
      <c r="AX142" s="14" t="s">
        <v>83</v>
      </c>
      <c r="AY142" s="261" t="s">
        <v>164</v>
      </c>
    </row>
    <row r="143" s="2" customFormat="1" ht="14.4" customHeight="1">
      <c r="A143" s="39"/>
      <c r="B143" s="40"/>
      <c r="C143" s="227" t="s">
        <v>111</v>
      </c>
      <c r="D143" s="227" t="s">
        <v>166</v>
      </c>
      <c r="E143" s="228" t="s">
        <v>704</v>
      </c>
      <c r="F143" s="229" t="s">
        <v>189</v>
      </c>
      <c r="G143" s="230" t="s">
        <v>169</v>
      </c>
      <c r="H143" s="231">
        <v>246.21000000000001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44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111</v>
      </c>
      <c r="AT143" s="238" t="s">
        <v>166</v>
      </c>
      <c r="AU143" s="238" t="s">
        <v>87</v>
      </c>
      <c r="AY143" s="18" t="s">
        <v>164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111</v>
      </c>
      <c r="BM143" s="238" t="s">
        <v>705</v>
      </c>
    </row>
    <row r="144" s="13" customFormat="1">
      <c r="A144" s="13"/>
      <c r="B144" s="240"/>
      <c r="C144" s="241"/>
      <c r="D144" s="242" t="s">
        <v>171</v>
      </c>
      <c r="E144" s="243" t="s">
        <v>1</v>
      </c>
      <c r="F144" s="244" t="s">
        <v>173</v>
      </c>
      <c r="G144" s="241"/>
      <c r="H144" s="243" t="s">
        <v>1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171</v>
      </c>
      <c r="AU144" s="250" t="s">
        <v>87</v>
      </c>
      <c r="AV144" s="13" t="s">
        <v>83</v>
      </c>
      <c r="AW144" s="13" t="s">
        <v>34</v>
      </c>
      <c r="AX144" s="13" t="s">
        <v>79</v>
      </c>
      <c r="AY144" s="250" t="s">
        <v>164</v>
      </c>
    </row>
    <row r="145" s="13" customFormat="1">
      <c r="A145" s="13"/>
      <c r="B145" s="240"/>
      <c r="C145" s="241"/>
      <c r="D145" s="242" t="s">
        <v>171</v>
      </c>
      <c r="E145" s="243" t="s">
        <v>1</v>
      </c>
      <c r="F145" s="244" t="s">
        <v>630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171</v>
      </c>
      <c r="AU145" s="250" t="s">
        <v>87</v>
      </c>
      <c r="AV145" s="13" t="s">
        <v>83</v>
      </c>
      <c r="AW145" s="13" t="s">
        <v>34</v>
      </c>
      <c r="AX145" s="13" t="s">
        <v>79</v>
      </c>
      <c r="AY145" s="250" t="s">
        <v>164</v>
      </c>
    </row>
    <row r="146" s="13" customFormat="1">
      <c r="A146" s="13"/>
      <c r="B146" s="240"/>
      <c r="C146" s="241"/>
      <c r="D146" s="242" t="s">
        <v>171</v>
      </c>
      <c r="E146" s="243" t="s">
        <v>1</v>
      </c>
      <c r="F146" s="244" t="s">
        <v>706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171</v>
      </c>
      <c r="AU146" s="250" t="s">
        <v>87</v>
      </c>
      <c r="AV146" s="13" t="s">
        <v>83</v>
      </c>
      <c r="AW146" s="13" t="s">
        <v>34</v>
      </c>
      <c r="AX146" s="13" t="s">
        <v>79</v>
      </c>
      <c r="AY146" s="250" t="s">
        <v>164</v>
      </c>
    </row>
    <row r="147" s="14" customFormat="1">
      <c r="A147" s="14"/>
      <c r="B147" s="251"/>
      <c r="C147" s="252"/>
      <c r="D147" s="242" t="s">
        <v>171</v>
      </c>
      <c r="E147" s="253" t="s">
        <v>1</v>
      </c>
      <c r="F147" s="254" t="s">
        <v>707</v>
      </c>
      <c r="G147" s="252"/>
      <c r="H147" s="255">
        <v>246.21000000000001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171</v>
      </c>
      <c r="AU147" s="261" t="s">
        <v>87</v>
      </c>
      <c r="AV147" s="14" t="s">
        <v>87</v>
      </c>
      <c r="AW147" s="14" t="s">
        <v>34</v>
      </c>
      <c r="AX147" s="14" t="s">
        <v>83</v>
      </c>
      <c r="AY147" s="261" t="s">
        <v>164</v>
      </c>
    </row>
    <row r="148" s="2" customFormat="1" ht="14.4" customHeight="1">
      <c r="A148" s="39"/>
      <c r="B148" s="40"/>
      <c r="C148" s="227" t="s">
        <v>117</v>
      </c>
      <c r="D148" s="227" t="s">
        <v>166</v>
      </c>
      <c r="E148" s="228" t="s">
        <v>708</v>
      </c>
      <c r="F148" s="229" t="s">
        <v>317</v>
      </c>
      <c r="G148" s="230" t="s">
        <v>196</v>
      </c>
      <c r="H148" s="231">
        <v>5180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44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111</v>
      </c>
      <c r="AT148" s="238" t="s">
        <v>166</v>
      </c>
      <c r="AU148" s="238" t="s">
        <v>87</v>
      </c>
      <c r="AY148" s="18" t="s">
        <v>164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111</v>
      </c>
      <c r="BM148" s="238" t="s">
        <v>709</v>
      </c>
    </row>
    <row r="149" s="13" customFormat="1">
      <c r="A149" s="13"/>
      <c r="B149" s="240"/>
      <c r="C149" s="241"/>
      <c r="D149" s="242" t="s">
        <v>171</v>
      </c>
      <c r="E149" s="243" t="s">
        <v>1</v>
      </c>
      <c r="F149" s="244" t="s">
        <v>173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171</v>
      </c>
      <c r="AU149" s="250" t="s">
        <v>87</v>
      </c>
      <c r="AV149" s="13" t="s">
        <v>83</v>
      </c>
      <c r="AW149" s="13" t="s">
        <v>34</v>
      </c>
      <c r="AX149" s="13" t="s">
        <v>79</v>
      </c>
      <c r="AY149" s="250" t="s">
        <v>164</v>
      </c>
    </row>
    <row r="150" s="13" customFormat="1">
      <c r="A150" s="13"/>
      <c r="B150" s="240"/>
      <c r="C150" s="241"/>
      <c r="D150" s="242" t="s">
        <v>171</v>
      </c>
      <c r="E150" s="243" t="s">
        <v>1</v>
      </c>
      <c r="F150" s="244" t="s">
        <v>710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171</v>
      </c>
      <c r="AU150" s="250" t="s">
        <v>87</v>
      </c>
      <c r="AV150" s="13" t="s">
        <v>83</v>
      </c>
      <c r="AW150" s="13" t="s">
        <v>34</v>
      </c>
      <c r="AX150" s="13" t="s">
        <v>79</v>
      </c>
      <c r="AY150" s="250" t="s">
        <v>164</v>
      </c>
    </row>
    <row r="151" s="13" customFormat="1">
      <c r="A151" s="13"/>
      <c r="B151" s="240"/>
      <c r="C151" s="241"/>
      <c r="D151" s="242" t="s">
        <v>171</v>
      </c>
      <c r="E151" s="243" t="s">
        <v>1</v>
      </c>
      <c r="F151" s="244" t="s">
        <v>711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171</v>
      </c>
      <c r="AU151" s="250" t="s">
        <v>87</v>
      </c>
      <c r="AV151" s="13" t="s">
        <v>83</v>
      </c>
      <c r="AW151" s="13" t="s">
        <v>34</v>
      </c>
      <c r="AX151" s="13" t="s">
        <v>79</v>
      </c>
      <c r="AY151" s="250" t="s">
        <v>164</v>
      </c>
    </row>
    <row r="152" s="14" customFormat="1">
      <c r="A152" s="14"/>
      <c r="B152" s="251"/>
      <c r="C152" s="252"/>
      <c r="D152" s="242" t="s">
        <v>171</v>
      </c>
      <c r="E152" s="253" t="s">
        <v>1</v>
      </c>
      <c r="F152" s="254" t="s">
        <v>712</v>
      </c>
      <c r="G152" s="252"/>
      <c r="H152" s="255">
        <v>5180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171</v>
      </c>
      <c r="AU152" s="261" t="s">
        <v>87</v>
      </c>
      <c r="AV152" s="14" t="s">
        <v>87</v>
      </c>
      <c r="AW152" s="14" t="s">
        <v>34</v>
      </c>
      <c r="AX152" s="14" t="s">
        <v>83</v>
      </c>
      <c r="AY152" s="261" t="s">
        <v>164</v>
      </c>
    </row>
    <row r="153" s="2" customFormat="1" ht="26.4" customHeight="1">
      <c r="A153" s="39"/>
      <c r="B153" s="40"/>
      <c r="C153" s="227" t="s">
        <v>123</v>
      </c>
      <c r="D153" s="227" t="s">
        <v>166</v>
      </c>
      <c r="E153" s="228" t="s">
        <v>713</v>
      </c>
      <c r="F153" s="229" t="s">
        <v>201</v>
      </c>
      <c r="G153" s="230" t="s">
        <v>202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44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111</v>
      </c>
      <c r="AT153" s="238" t="s">
        <v>166</v>
      </c>
      <c r="AU153" s="238" t="s">
        <v>87</v>
      </c>
      <c r="AY153" s="18" t="s">
        <v>164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111</v>
      </c>
      <c r="BM153" s="238" t="s">
        <v>714</v>
      </c>
    </row>
    <row r="154" s="13" customFormat="1">
      <c r="A154" s="13"/>
      <c r="B154" s="240"/>
      <c r="C154" s="241"/>
      <c r="D154" s="242" t="s">
        <v>171</v>
      </c>
      <c r="E154" s="243" t="s">
        <v>1</v>
      </c>
      <c r="F154" s="244" t="s">
        <v>204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171</v>
      </c>
      <c r="AU154" s="250" t="s">
        <v>87</v>
      </c>
      <c r="AV154" s="13" t="s">
        <v>83</v>
      </c>
      <c r="AW154" s="13" t="s">
        <v>34</v>
      </c>
      <c r="AX154" s="13" t="s">
        <v>79</v>
      </c>
      <c r="AY154" s="250" t="s">
        <v>164</v>
      </c>
    </row>
    <row r="155" s="13" customFormat="1">
      <c r="A155" s="13"/>
      <c r="B155" s="240"/>
      <c r="C155" s="241"/>
      <c r="D155" s="242" t="s">
        <v>171</v>
      </c>
      <c r="E155" s="243" t="s">
        <v>1</v>
      </c>
      <c r="F155" s="244" t="s">
        <v>205</v>
      </c>
      <c r="G155" s="241"/>
      <c r="H155" s="243" t="s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171</v>
      </c>
      <c r="AU155" s="250" t="s">
        <v>87</v>
      </c>
      <c r="AV155" s="13" t="s">
        <v>83</v>
      </c>
      <c r="AW155" s="13" t="s">
        <v>34</v>
      </c>
      <c r="AX155" s="13" t="s">
        <v>79</v>
      </c>
      <c r="AY155" s="250" t="s">
        <v>164</v>
      </c>
    </row>
    <row r="156" s="14" customFormat="1">
      <c r="A156" s="14"/>
      <c r="B156" s="251"/>
      <c r="C156" s="252"/>
      <c r="D156" s="242" t="s">
        <v>171</v>
      </c>
      <c r="E156" s="253" t="s">
        <v>1</v>
      </c>
      <c r="F156" s="254" t="s">
        <v>83</v>
      </c>
      <c r="G156" s="252"/>
      <c r="H156" s="255">
        <v>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171</v>
      </c>
      <c r="AU156" s="261" t="s">
        <v>87</v>
      </c>
      <c r="AV156" s="14" t="s">
        <v>87</v>
      </c>
      <c r="AW156" s="14" t="s">
        <v>34</v>
      </c>
      <c r="AX156" s="14" t="s">
        <v>83</v>
      </c>
      <c r="AY156" s="261" t="s">
        <v>164</v>
      </c>
    </row>
    <row r="157" s="2" customFormat="1" ht="26.4" customHeight="1">
      <c r="A157" s="39"/>
      <c r="B157" s="40"/>
      <c r="C157" s="227" t="s">
        <v>129</v>
      </c>
      <c r="D157" s="227" t="s">
        <v>166</v>
      </c>
      <c r="E157" s="228" t="s">
        <v>715</v>
      </c>
      <c r="F157" s="229" t="s">
        <v>459</v>
      </c>
      <c r="G157" s="230" t="s">
        <v>196</v>
      </c>
      <c r="H157" s="231">
        <v>36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44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111</v>
      </c>
      <c r="AT157" s="238" t="s">
        <v>166</v>
      </c>
      <c r="AU157" s="238" t="s">
        <v>87</v>
      </c>
      <c r="AY157" s="18" t="s">
        <v>164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111</v>
      </c>
      <c r="BM157" s="238" t="s">
        <v>716</v>
      </c>
    </row>
    <row r="158" s="13" customFormat="1">
      <c r="A158" s="13"/>
      <c r="B158" s="240"/>
      <c r="C158" s="241"/>
      <c r="D158" s="242" t="s">
        <v>171</v>
      </c>
      <c r="E158" s="243" t="s">
        <v>1</v>
      </c>
      <c r="F158" s="244" t="s">
        <v>461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171</v>
      </c>
      <c r="AU158" s="250" t="s">
        <v>87</v>
      </c>
      <c r="AV158" s="13" t="s">
        <v>83</v>
      </c>
      <c r="AW158" s="13" t="s">
        <v>34</v>
      </c>
      <c r="AX158" s="13" t="s">
        <v>79</v>
      </c>
      <c r="AY158" s="250" t="s">
        <v>164</v>
      </c>
    </row>
    <row r="159" s="13" customFormat="1">
      <c r="A159" s="13"/>
      <c r="B159" s="240"/>
      <c r="C159" s="241"/>
      <c r="D159" s="242" t="s">
        <v>171</v>
      </c>
      <c r="E159" s="243" t="s">
        <v>1</v>
      </c>
      <c r="F159" s="244" t="s">
        <v>717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171</v>
      </c>
      <c r="AU159" s="250" t="s">
        <v>87</v>
      </c>
      <c r="AV159" s="13" t="s">
        <v>83</v>
      </c>
      <c r="AW159" s="13" t="s">
        <v>34</v>
      </c>
      <c r="AX159" s="13" t="s">
        <v>79</v>
      </c>
      <c r="AY159" s="250" t="s">
        <v>164</v>
      </c>
    </row>
    <row r="160" s="13" customFormat="1">
      <c r="A160" s="13"/>
      <c r="B160" s="240"/>
      <c r="C160" s="241"/>
      <c r="D160" s="242" t="s">
        <v>171</v>
      </c>
      <c r="E160" s="243" t="s">
        <v>1</v>
      </c>
      <c r="F160" s="244" t="s">
        <v>204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171</v>
      </c>
      <c r="AU160" s="250" t="s">
        <v>87</v>
      </c>
      <c r="AV160" s="13" t="s">
        <v>83</v>
      </c>
      <c r="AW160" s="13" t="s">
        <v>34</v>
      </c>
      <c r="AX160" s="13" t="s">
        <v>79</v>
      </c>
      <c r="AY160" s="250" t="s">
        <v>164</v>
      </c>
    </row>
    <row r="161" s="13" customFormat="1">
      <c r="A161" s="13"/>
      <c r="B161" s="240"/>
      <c r="C161" s="241"/>
      <c r="D161" s="242" t="s">
        <v>171</v>
      </c>
      <c r="E161" s="243" t="s">
        <v>1</v>
      </c>
      <c r="F161" s="244" t="s">
        <v>463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171</v>
      </c>
      <c r="AU161" s="250" t="s">
        <v>87</v>
      </c>
      <c r="AV161" s="13" t="s">
        <v>83</v>
      </c>
      <c r="AW161" s="13" t="s">
        <v>34</v>
      </c>
      <c r="AX161" s="13" t="s">
        <v>79</v>
      </c>
      <c r="AY161" s="250" t="s">
        <v>164</v>
      </c>
    </row>
    <row r="162" s="14" customFormat="1">
      <c r="A162" s="14"/>
      <c r="B162" s="251"/>
      <c r="C162" s="252"/>
      <c r="D162" s="242" t="s">
        <v>171</v>
      </c>
      <c r="E162" s="253" t="s">
        <v>1</v>
      </c>
      <c r="F162" s="254" t="s">
        <v>718</v>
      </c>
      <c r="G162" s="252"/>
      <c r="H162" s="255">
        <v>36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171</v>
      </c>
      <c r="AU162" s="261" t="s">
        <v>87</v>
      </c>
      <c r="AV162" s="14" t="s">
        <v>87</v>
      </c>
      <c r="AW162" s="14" t="s">
        <v>34</v>
      </c>
      <c r="AX162" s="14" t="s">
        <v>83</v>
      </c>
      <c r="AY162" s="261" t="s">
        <v>164</v>
      </c>
    </row>
    <row r="163" s="2" customFormat="1" ht="14.4" customHeight="1">
      <c r="A163" s="39"/>
      <c r="B163" s="40"/>
      <c r="C163" s="227" t="s">
        <v>135</v>
      </c>
      <c r="D163" s="227" t="s">
        <v>166</v>
      </c>
      <c r="E163" s="228" t="s">
        <v>719</v>
      </c>
      <c r="F163" s="229" t="s">
        <v>720</v>
      </c>
      <c r="G163" s="230" t="s">
        <v>209</v>
      </c>
      <c r="H163" s="231">
        <v>40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44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111</v>
      </c>
      <c r="AT163" s="238" t="s">
        <v>166</v>
      </c>
      <c r="AU163" s="238" t="s">
        <v>87</v>
      </c>
      <c r="AY163" s="18" t="s">
        <v>164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111</v>
      </c>
      <c r="BM163" s="238" t="s">
        <v>721</v>
      </c>
    </row>
    <row r="164" s="13" customFormat="1">
      <c r="A164" s="13"/>
      <c r="B164" s="240"/>
      <c r="C164" s="241"/>
      <c r="D164" s="242" t="s">
        <v>171</v>
      </c>
      <c r="E164" s="243" t="s">
        <v>1</v>
      </c>
      <c r="F164" s="244" t="s">
        <v>722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171</v>
      </c>
      <c r="AU164" s="250" t="s">
        <v>87</v>
      </c>
      <c r="AV164" s="13" t="s">
        <v>83</v>
      </c>
      <c r="AW164" s="13" t="s">
        <v>34</v>
      </c>
      <c r="AX164" s="13" t="s">
        <v>79</v>
      </c>
      <c r="AY164" s="250" t="s">
        <v>164</v>
      </c>
    </row>
    <row r="165" s="14" customFormat="1">
      <c r="A165" s="14"/>
      <c r="B165" s="251"/>
      <c r="C165" s="252"/>
      <c r="D165" s="242" t="s">
        <v>171</v>
      </c>
      <c r="E165" s="253" t="s">
        <v>1</v>
      </c>
      <c r="F165" s="254" t="s">
        <v>723</v>
      </c>
      <c r="G165" s="252"/>
      <c r="H165" s="255">
        <v>40</v>
      </c>
      <c r="I165" s="256"/>
      <c r="J165" s="252"/>
      <c r="K165" s="252"/>
      <c r="L165" s="257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171</v>
      </c>
      <c r="AU165" s="261" t="s">
        <v>87</v>
      </c>
      <c r="AV165" s="14" t="s">
        <v>87</v>
      </c>
      <c r="AW165" s="14" t="s">
        <v>34</v>
      </c>
      <c r="AX165" s="14" t="s">
        <v>83</v>
      </c>
      <c r="AY165" s="261" t="s">
        <v>164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vpt1SNBiMBDmPzSkClSvH/Izo3wau7fl/Ip7Rg46Hn8BUeshvCjaSDIYxIGR8gZ2imiiTUueR/rKc5g+RcOmsQ==" hashValue="jHu+S+n/1gmgPb155uc3TlvMEr7NhNkzkLI4SAdoSF6cQCagSwMkB7q5xiun8kEq/v8DzNjVKP8p1bG34UTkLQ==" algorithmName="SHA-512" password="CC35"/>
  <autoFilter ref="C117:K16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1" customFormat="1" ht="12" customHeight="1">
      <c r="B8" s="21"/>
      <c r="D8" s="151" t="s">
        <v>139</v>
      </c>
      <c r="L8" s="21"/>
    </row>
    <row r="9" s="2" customFormat="1" ht="16.5" customHeight="1">
      <c r="A9" s="39"/>
      <c r="B9" s="45"/>
      <c r="C9" s="39"/>
      <c r="D9" s="39"/>
      <c r="E9" s="152" t="s">
        <v>685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19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22. 4. 2021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26</v>
      </c>
      <c r="E16" s="39"/>
      <c r="F16" s="39"/>
      <c r="G16" s="39"/>
      <c r="H16" s="39"/>
      <c r="I16" s="151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1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5.5" customHeight="1">
      <c r="A29" s="155"/>
      <c r="B29" s="156"/>
      <c r="C29" s="155"/>
      <c r="D29" s="155"/>
      <c r="E29" s="157" t="s">
        <v>38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ROUND((SUM(BE122:BE178)),  2)</f>
        <v>0</v>
      </c>
      <c r="G35" s="39"/>
      <c r="H35" s="39"/>
      <c r="I35" s="165">
        <v>0.20999999999999999</v>
      </c>
      <c r="J35" s="164">
        <f>ROUND(((SUM(BE122:BE178))*I35),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ROUND((SUM(BF122:BF178)),  2)</f>
        <v>0</v>
      </c>
      <c r="G36" s="39"/>
      <c r="H36" s="39"/>
      <c r="I36" s="165">
        <v>0.14999999999999999</v>
      </c>
      <c r="J36" s="164">
        <f>ROUND(((SUM(BF122:BF178))*I36),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ROUND((SUM(BG122:BG178)),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ROUND((SUM(BH122:BH178)),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ROUND((SUM(BI122:BI178)),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685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7.1 - SO 7.1  Kácení dřevin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Třebechovice,Týniště,Lípa,Čestice,Častolovice</v>
      </c>
      <c r="G91" s="41"/>
      <c r="H91" s="41"/>
      <c r="I91" s="33" t="s">
        <v>24</v>
      </c>
      <c r="J91" s="80" t="str">
        <f>IF(J14="","",J14)</f>
        <v>22. 4. 2021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3.05" customHeight="1">
      <c r="A93" s="39"/>
      <c r="B93" s="40"/>
      <c r="C93" s="33" t="s">
        <v>26</v>
      </c>
      <c r="D93" s="41"/>
      <c r="E93" s="41"/>
      <c r="F93" s="28" t="str">
        <f>E17</f>
        <v>Povodí Labe, státní podnik, Víta Nejedlého 951 HK3</v>
      </c>
      <c r="G93" s="41"/>
      <c r="H93" s="41"/>
      <c r="I93" s="33" t="s">
        <v>32</v>
      </c>
      <c r="J93" s="37" t="str">
        <f>E23</f>
        <v>Multiaqua s.r.o.,Veverkova 1343, Hradec Králové 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Pavel Romášek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8.5" customHeight="1">
      <c r="A110" s="39"/>
      <c r="B110" s="40"/>
      <c r="C110" s="41"/>
      <c r="D110" s="41"/>
      <c r="E110" s="184" t="str">
        <f>E7</f>
        <v>Alba, Třebechovice - Častolovice, těžení nánosů ř. km 0,000 - 17,200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685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212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 xml:space="preserve">7.1 - SO 7.1  Kácení dřevin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Třebechovice,Týniště,Lípa,Čestice,Častolovice</v>
      </c>
      <c r="G116" s="41"/>
      <c r="H116" s="41"/>
      <c r="I116" s="33" t="s">
        <v>24</v>
      </c>
      <c r="J116" s="80" t="str">
        <f>IF(J14="","",J14)</f>
        <v>22. 4. 2021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3.05" customHeight="1">
      <c r="A118" s="39"/>
      <c r="B118" s="40"/>
      <c r="C118" s="33" t="s">
        <v>26</v>
      </c>
      <c r="D118" s="41"/>
      <c r="E118" s="41"/>
      <c r="F118" s="28" t="str">
        <f>E17</f>
        <v>Povodí Labe, státní podnik, Víta Nejedlého 951 HK3</v>
      </c>
      <c r="G118" s="41"/>
      <c r="H118" s="41"/>
      <c r="I118" s="33" t="s">
        <v>32</v>
      </c>
      <c r="J118" s="37" t="str">
        <f>E23</f>
        <v>Multiaqua s.r.o.,Veverkova 1343, Hradec Králové 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Ing. Pavel Romášek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150</v>
      </c>
      <c r="D121" s="203" t="s">
        <v>64</v>
      </c>
      <c r="E121" s="203" t="s">
        <v>60</v>
      </c>
      <c r="F121" s="203" t="s">
        <v>61</v>
      </c>
      <c r="G121" s="203" t="s">
        <v>151</v>
      </c>
      <c r="H121" s="203" t="s">
        <v>152</v>
      </c>
      <c r="I121" s="203" t="s">
        <v>153</v>
      </c>
      <c r="J121" s="203" t="s">
        <v>143</v>
      </c>
      <c r="K121" s="204" t="s">
        <v>154</v>
      </c>
      <c r="L121" s="205"/>
      <c r="M121" s="101" t="s">
        <v>1</v>
      </c>
      <c r="N121" s="102" t="s">
        <v>43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145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78</v>
      </c>
      <c r="E123" s="214" t="s">
        <v>162</v>
      </c>
      <c r="F123" s="214" t="s">
        <v>163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78</v>
      </c>
      <c r="AU123" s="223" t="s">
        <v>79</v>
      </c>
      <c r="AY123" s="222" t="s">
        <v>164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78</v>
      </c>
      <c r="E124" s="225" t="s">
        <v>83</v>
      </c>
      <c r="F124" s="225" t="s">
        <v>165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SUM(P125:P178)</f>
        <v>0</v>
      </c>
      <c r="Q124" s="219"/>
      <c r="R124" s="220">
        <f>SUM(R125:R178)</f>
        <v>0</v>
      </c>
      <c r="S124" s="219"/>
      <c r="T124" s="221">
        <f>SUM(T125:T178)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83</v>
      </c>
      <c r="AY124" s="222" t="s">
        <v>164</v>
      </c>
      <c r="BK124" s="224">
        <f>SUM(BK125:BK178)</f>
        <v>0</v>
      </c>
    </row>
    <row r="125" s="2" customFormat="1" ht="26.4" customHeight="1">
      <c r="A125" s="39"/>
      <c r="B125" s="40"/>
      <c r="C125" s="227" t="s">
        <v>83</v>
      </c>
      <c r="D125" s="227" t="s">
        <v>166</v>
      </c>
      <c r="E125" s="228" t="s">
        <v>539</v>
      </c>
      <c r="F125" s="229" t="s">
        <v>540</v>
      </c>
      <c r="G125" s="230" t="s">
        <v>196</v>
      </c>
      <c r="H125" s="231">
        <v>350</v>
      </c>
      <c r="I125" s="232"/>
      <c r="J125" s="233">
        <f>ROUND(I125*H125,2)</f>
        <v>0</v>
      </c>
      <c r="K125" s="229" t="s">
        <v>216</v>
      </c>
      <c r="L125" s="45"/>
      <c r="M125" s="234" t="s">
        <v>1</v>
      </c>
      <c r="N125" s="235" t="s">
        <v>44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111</v>
      </c>
      <c r="AT125" s="238" t="s">
        <v>166</v>
      </c>
      <c r="AU125" s="238" t="s">
        <v>87</v>
      </c>
      <c r="AY125" s="18" t="s">
        <v>164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111</v>
      </c>
      <c r="BM125" s="238" t="s">
        <v>725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548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87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4" customFormat="1">
      <c r="A127" s="14"/>
      <c r="B127" s="251"/>
      <c r="C127" s="252"/>
      <c r="D127" s="242" t="s">
        <v>171</v>
      </c>
      <c r="E127" s="253" t="s">
        <v>1</v>
      </c>
      <c r="F127" s="254" t="s">
        <v>726</v>
      </c>
      <c r="G127" s="252"/>
      <c r="H127" s="255">
        <v>350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171</v>
      </c>
      <c r="AU127" s="261" t="s">
        <v>87</v>
      </c>
      <c r="AV127" s="14" t="s">
        <v>87</v>
      </c>
      <c r="AW127" s="14" t="s">
        <v>34</v>
      </c>
      <c r="AX127" s="14" t="s">
        <v>83</v>
      </c>
      <c r="AY127" s="261" t="s">
        <v>164</v>
      </c>
    </row>
    <row r="128" s="2" customFormat="1" ht="26.4" customHeight="1">
      <c r="A128" s="39"/>
      <c r="B128" s="40"/>
      <c r="C128" s="227" t="s">
        <v>87</v>
      </c>
      <c r="D128" s="227" t="s">
        <v>166</v>
      </c>
      <c r="E128" s="228" t="s">
        <v>220</v>
      </c>
      <c r="F128" s="229" t="s">
        <v>221</v>
      </c>
      <c r="G128" s="230" t="s">
        <v>169</v>
      </c>
      <c r="H128" s="231">
        <v>27.699999999999999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44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111</v>
      </c>
      <c r="AT128" s="238" t="s">
        <v>166</v>
      </c>
      <c r="AU128" s="238" t="s">
        <v>87</v>
      </c>
      <c r="AY128" s="18" t="s">
        <v>164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111</v>
      </c>
      <c r="BM128" s="238" t="s">
        <v>727</v>
      </c>
    </row>
    <row r="129" s="14" customFormat="1">
      <c r="A129" s="14"/>
      <c r="B129" s="251"/>
      <c r="C129" s="252"/>
      <c r="D129" s="242" t="s">
        <v>171</v>
      </c>
      <c r="E129" s="253" t="s">
        <v>1</v>
      </c>
      <c r="F129" s="254" t="s">
        <v>728</v>
      </c>
      <c r="G129" s="252"/>
      <c r="H129" s="255">
        <v>19.84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171</v>
      </c>
      <c r="AU129" s="261" t="s">
        <v>87</v>
      </c>
      <c r="AV129" s="14" t="s">
        <v>87</v>
      </c>
      <c r="AW129" s="14" t="s">
        <v>34</v>
      </c>
      <c r="AX129" s="14" t="s">
        <v>79</v>
      </c>
      <c r="AY129" s="261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729</v>
      </c>
      <c r="G130" s="252"/>
      <c r="H130" s="255">
        <v>4.1399999999999997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87</v>
      </c>
      <c r="AV130" s="14" t="s">
        <v>87</v>
      </c>
      <c r="AW130" s="14" t="s">
        <v>34</v>
      </c>
      <c r="AX130" s="14" t="s">
        <v>79</v>
      </c>
      <c r="AY130" s="261" t="s">
        <v>164</v>
      </c>
    </row>
    <row r="131" s="14" customFormat="1">
      <c r="A131" s="14"/>
      <c r="B131" s="251"/>
      <c r="C131" s="252"/>
      <c r="D131" s="242" t="s">
        <v>171</v>
      </c>
      <c r="E131" s="253" t="s">
        <v>1</v>
      </c>
      <c r="F131" s="254" t="s">
        <v>730</v>
      </c>
      <c r="G131" s="252"/>
      <c r="H131" s="255">
        <v>3.7200000000000002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171</v>
      </c>
      <c r="AU131" s="261" t="s">
        <v>87</v>
      </c>
      <c r="AV131" s="14" t="s">
        <v>87</v>
      </c>
      <c r="AW131" s="14" t="s">
        <v>34</v>
      </c>
      <c r="AX131" s="14" t="s">
        <v>79</v>
      </c>
      <c r="AY131" s="261" t="s">
        <v>164</v>
      </c>
    </row>
    <row r="132" s="15" customFormat="1">
      <c r="A132" s="15"/>
      <c r="B132" s="265"/>
      <c r="C132" s="266"/>
      <c r="D132" s="242" t="s">
        <v>171</v>
      </c>
      <c r="E132" s="267" t="s">
        <v>1</v>
      </c>
      <c r="F132" s="268" t="s">
        <v>226</v>
      </c>
      <c r="G132" s="266"/>
      <c r="H132" s="269">
        <v>27.699999999999999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5" t="s">
        <v>171</v>
      </c>
      <c r="AU132" s="275" t="s">
        <v>87</v>
      </c>
      <c r="AV132" s="15" t="s">
        <v>111</v>
      </c>
      <c r="AW132" s="15" t="s">
        <v>34</v>
      </c>
      <c r="AX132" s="15" t="s">
        <v>83</v>
      </c>
      <c r="AY132" s="275" t="s">
        <v>164</v>
      </c>
    </row>
    <row r="133" s="2" customFormat="1" ht="26.4" customHeight="1">
      <c r="A133" s="39"/>
      <c r="B133" s="40"/>
      <c r="C133" s="227" t="s">
        <v>105</v>
      </c>
      <c r="D133" s="227" t="s">
        <v>166</v>
      </c>
      <c r="E133" s="228" t="s">
        <v>227</v>
      </c>
      <c r="F133" s="229" t="s">
        <v>228</v>
      </c>
      <c r="G133" s="230" t="s">
        <v>229</v>
      </c>
      <c r="H133" s="231">
        <v>207</v>
      </c>
      <c r="I133" s="232"/>
      <c r="J133" s="233">
        <f>ROUND(I133*H133,2)</f>
        <v>0</v>
      </c>
      <c r="K133" s="229" t="s">
        <v>216</v>
      </c>
      <c r="L133" s="45"/>
      <c r="M133" s="234" t="s">
        <v>1</v>
      </c>
      <c r="N133" s="235" t="s">
        <v>44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111</v>
      </c>
      <c r="AT133" s="238" t="s">
        <v>166</v>
      </c>
      <c r="AU133" s="238" t="s">
        <v>87</v>
      </c>
      <c r="AY133" s="18" t="s">
        <v>164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111</v>
      </c>
      <c r="BM133" s="238" t="s">
        <v>731</v>
      </c>
    </row>
    <row r="134" s="13" customFormat="1">
      <c r="A134" s="13"/>
      <c r="B134" s="240"/>
      <c r="C134" s="241"/>
      <c r="D134" s="242" t="s">
        <v>171</v>
      </c>
      <c r="E134" s="243" t="s">
        <v>1</v>
      </c>
      <c r="F134" s="244" t="s">
        <v>548</v>
      </c>
      <c r="G134" s="241"/>
      <c r="H134" s="243" t="s">
        <v>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171</v>
      </c>
      <c r="AU134" s="250" t="s">
        <v>87</v>
      </c>
      <c r="AV134" s="13" t="s">
        <v>83</v>
      </c>
      <c r="AW134" s="13" t="s">
        <v>34</v>
      </c>
      <c r="AX134" s="13" t="s">
        <v>79</v>
      </c>
      <c r="AY134" s="250" t="s">
        <v>164</v>
      </c>
    </row>
    <row r="135" s="14" customFormat="1">
      <c r="A135" s="14"/>
      <c r="B135" s="251"/>
      <c r="C135" s="252"/>
      <c r="D135" s="242" t="s">
        <v>171</v>
      </c>
      <c r="E135" s="253" t="s">
        <v>1</v>
      </c>
      <c r="F135" s="254" t="s">
        <v>732</v>
      </c>
      <c r="G135" s="252"/>
      <c r="H135" s="255">
        <v>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171</v>
      </c>
      <c r="AU135" s="261" t="s">
        <v>87</v>
      </c>
      <c r="AV135" s="14" t="s">
        <v>87</v>
      </c>
      <c r="AW135" s="14" t="s">
        <v>34</v>
      </c>
      <c r="AX135" s="14" t="s">
        <v>79</v>
      </c>
      <c r="AY135" s="261" t="s">
        <v>164</v>
      </c>
    </row>
    <row r="136" s="14" customFormat="1">
      <c r="A136" s="14"/>
      <c r="B136" s="251"/>
      <c r="C136" s="252"/>
      <c r="D136" s="242" t="s">
        <v>171</v>
      </c>
      <c r="E136" s="253" t="s">
        <v>1</v>
      </c>
      <c r="F136" s="254" t="s">
        <v>733</v>
      </c>
      <c r="G136" s="252"/>
      <c r="H136" s="255">
        <v>35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171</v>
      </c>
      <c r="AU136" s="261" t="s">
        <v>87</v>
      </c>
      <c r="AV136" s="14" t="s">
        <v>87</v>
      </c>
      <c r="AW136" s="14" t="s">
        <v>34</v>
      </c>
      <c r="AX136" s="14" t="s">
        <v>79</v>
      </c>
      <c r="AY136" s="261" t="s">
        <v>164</v>
      </c>
    </row>
    <row r="137" s="14" customFormat="1">
      <c r="A137" s="14"/>
      <c r="B137" s="251"/>
      <c r="C137" s="252"/>
      <c r="D137" s="242" t="s">
        <v>171</v>
      </c>
      <c r="E137" s="253" t="s">
        <v>1</v>
      </c>
      <c r="F137" s="254" t="s">
        <v>734</v>
      </c>
      <c r="G137" s="252"/>
      <c r="H137" s="255">
        <v>10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171</v>
      </c>
      <c r="AU137" s="261" t="s">
        <v>87</v>
      </c>
      <c r="AV137" s="14" t="s">
        <v>87</v>
      </c>
      <c r="AW137" s="14" t="s">
        <v>34</v>
      </c>
      <c r="AX137" s="14" t="s">
        <v>79</v>
      </c>
      <c r="AY137" s="261" t="s">
        <v>164</v>
      </c>
    </row>
    <row r="138" s="14" customFormat="1">
      <c r="A138" s="14"/>
      <c r="B138" s="251"/>
      <c r="C138" s="252"/>
      <c r="D138" s="242" t="s">
        <v>171</v>
      </c>
      <c r="E138" s="253" t="s">
        <v>1</v>
      </c>
      <c r="F138" s="254" t="s">
        <v>735</v>
      </c>
      <c r="G138" s="252"/>
      <c r="H138" s="255">
        <v>24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171</v>
      </c>
      <c r="AU138" s="261" t="s">
        <v>87</v>
      </c>
      <c r="AV138" s="14" t="s">
        <v>87</v>
      </c>
      <c r="AW138" s="14" t="s">
        <v>34</v>
      </c>
      <c r="AX138" s="14" t="s">
        <v>79</v>
      </c>
      <c r="AY138" s="261" t="s">
        <v>164</v>
      </c>
    </row>
    <row r="139" s="14" customFormat="1">
      <c r="A139" s="14"/>
      <c r="B139" s="251"/>
      <c r="C139" s="252"/>
      <c r="D139" s="242" t="s">
        <v>171</v>
      </c>
      <c r="E139" s="253" t="s">
        <v>1</v>
      </c>
      <c r="F139" s="254" t="s">
        <v>736</v>
      </c>
      <c r="G139" s="252"/>
      <c r="H139" s="255">
        <v>73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171</v>
      </c>
      <c r="AU139" s="261" t="s">
        <v>87</v>
      </c>
      <c r="AV139" s="14" t="s">
        <v>87</v>
      </c>
      <c r="AW139" s="14" t="s">
        <v>34</v>
      </c>
      <c r="AX139" s="14" t="s">
        <v>79</v>
      </c>
      <c r="AY139" s="261" t="s">
        <v>164</v>
      </c>
    </row>
    <row r="140" s="14" customFormat="1">
      <c r="A140" s="14"/>
      <c r="B140" s="251"/>
      <c r="C140" s="252"/>
      <c r="D140" s="242" t="s">
        <v>171</v>
      </c>
      <c r="E140" s="253" t="s">
        <v>1</v>
      </c>
      <c r="F140" s="254" t="s">
        <v>737</v>
      </c>
      <c r="G140" s="252"/>
      <c r="H140" s="255">
        <v>28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171</v>
      </c>
      <c r="AU140" s="261" t="s">
        <v>87</v>
      </c>
      <c r="AV140" s="14" t="s">
        <v>87</v>
      </c>
      <c r="AW140" s="14" t="s">
        <v>34</v>
      </c>
      <c r="AX140" s="14" t="s">
        <v>79</v>
      </c>
      <c r="AY140" s="261" t="s">
        <v>164</v>
      </c>
    </row>
    <row r="141" s="14" customFormat="1">
      <c r="A141" s="14"/>
      <c r="B141" s="251"/>
      <c r="C141" s="252"/>
      <c r="D141" s="242" t="s">
        <v>171</v>
      </c>
      <c r="E141" s="253" t="s">
        <v>1</v>
      </c>
      <c r="F141" s="254" t="s">
        <v>738</v>
      </c>
      <c r="G141" s="252"/>
      <c r="H141" s="255">
        <v>25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171</v>
      </c>
      <c r="AU141" s="261" t="s">
        <v>87</v>
      </c>
      <c r="AV141" s="14" t="s">
        <v>87</v>
      </c>
      <c r="AW141" s="14" t="s">
        <v>34</v>
      </c>
      <c r="AX141" s="14" t="s">
        <v>79</v>
      </c>
      <c r="AY141" s="261" t="s">
        <v>164</v>
      </c>
    </row>
    <row r="142" s="14" customFormat="1">
      <c r="A142" s="14"/>
      <c r="B142" s="251"/>
      <c r="C142" s="252"/>
      <c r="D142" s="242" t="s">
        <v>171</v>
      </c>
      <c r="E142" s="253" t="s">
        <v>1</v>
      </c>
      <c r="F142" s="254" t="s">
        <v>739</v>
      </c>
      <c r="G142" s="252"/>
      <c r="H142" s="255">
        <v>7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171</v>
      </c>
      <c r="AU142" s="261" t="s">
        <v>87</v>
      </c>
      <c r="AV142" s="14" t="s">
        <v>87</v>
      </c>
      <c r="AW142" s="14" t="s">
        <v>34</v>
      </c>
      <c r="AX142" s="14" t="s">
        <v>79</v>
      </c>
      <c r="AY142" s="261" t="s">
        <v>164</v>
      </c>
    </row>
    <row r="143" s="15" customFormat="1">
      <c r="A143" s="15"/>
      <c r="B143" s="265"/>
      <c r="C143" s="266"/>
      <c r="D143" s="242" t="s">
        <v>171</v>
      </c>
      <c r="E143" s="267" t="s">
        <v>1</v>
      </c>
      <c r="F143" s="268" t="s">
        <v>226</v>
      </c>
      <c r="G143" s="266"/>
      <c r="H143" s="269">
        <v>207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171</v>
      </c>
      <c r="AU143" s="275" t="s">
        <v>87</v>
      </c>
      <c r="AV143" s="15" t="s">
        <v>111</v>
      </c>
      <c r="AW143" s="15" t="s">
        <v>34</v>
      </c>
      <c r="AX143" s="15" t="s">
        <v>83</v>
      </c>
      <c r="AY143" s="275" t="s">
        <v>164</v>
      </c>
    </row>
    <row r="144" s="2" customFormat="1" ht="26.4" customHeight="1">
      <c r="A144" s="39"/>
      <c r="B144" s="40"/>
      <c r="C144" s="227" t="s">
        <v>111</v>
      </c>
      <c r="D144" s="227" t="s">
        <v>166</v>
      </c>
      <c r="E144" s="228" t="s">
        <v>234</v>
      </c>
      <c r="F144" s="229" t="s">
        <v>235</v>
      </c>
      <c r="G144" s="230" t="s">
        <v>229</v>
      </c>
      <c r="H144" s="231">
        <v>63</v>
      </c>
      <c r="I144" s="232"/>
      <c r="J144" s="233">
        <f>ROUND(I144*H144,2)</f>
        <v>0</v>
      </c>
      <c r="K144" s="229" t="s">
        <v>216</v>
      </c>
      <c r="L144" s="45"/>
      <c r="M144" s="234" t="s">
        <v>1</v>
      </c>
      <c r="N144" s="235" t="s">
        <v>44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111</v>
      </c>
      <c r="AT144" s="238" t="s">
        <v>166</v>
      </c>
      <c r="AU144" s="238" t="s">
        <v>87</v>
      </c>
      <c r="AY144" s="18" t="s">
        <v>164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111</v>
      </c>
      <c r="BM144" s="238" t="s">
        <v>740</v>
      </c>
    </row>
    <row r="145" s="13" customFormat="1">
      <c r="A145" s="13"/>
      <c r="B145" s="240"/>
      <c r="C145" s="241"/>
      <c r="D145" s="242" t="s">
        <v>171</v>
      </c>
      <c r="E145" s="243" t="s">
        <v>1</v>
      </c>
      <c r="F145" s="244" t="s">
        <v>548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171</v>
      </c>
      <c r="AU145" s="250" t="s">
        <v>87</v>
      </c>
      <c r="AV145" s="13" t="s">
        <v>83</v>
      </c>
      <c r="AW145" s="13" t="s">
        <v>34</v>
      </c>
      <c r="AX145" s="13" t="s">
        <v>79</v>
      </c>
      <c r="AY145" s="250" t="s">
        <v>164</v>
      </c>
    </row>
    <row r="146" s="14" customFormat="1">
      <c r="A146" s="14"/>
      <c r="B146" s="251"/>
      <c r="C146" s="252"/>
      <c r="D146" s="242" t="s">
        <v>171</v>
      </c>
      <c r="E146" s="253" t="s">
        <v>1</v>
      </c>
      <c r="F146" s="254" t="s">
        <v>741</v>
      </c>
      <c r="G146" s="252"/>
      <c r="H146" s="255">
        <v>3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171</v>
      </c>
      <c r="AU146" s="261" t="s">
        <v>87</v>
      </c>
      <c r="AV146" s="14" t="s">
        <v>87</v>
      </c>
      <c r="AW146" s="14" t="s">
        <v>34</v>
      </c>
      <c r="AX146" s="14" t="s">
        <v>79</v>
      </c>
      <c r="AY146" s="261" t="s">
        <v>164</v>
      </c>
    </row>
    <row r="147" s="14" customFormat="1">
      <c r="A147" s="14"/>
      <c r="B147" s="251"/>
      <c r="C147" s="252"/>
      <c r="D147" s="242" t="s">
        <v>171</v>
      </c>
      <c r="E147" s="253" t="s">
        <v>1</v>
      </c>
      <c r="F147" s="254" t="s">
        <v>742</v>
      </c>
      <c r="G147" s="252"/>
      <c r="H147" s="255">
        <v>3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171</v>
      </c>
      <c r="AU147" s="261" t="s">
        <v>87</v>
      </c>
      <c r="AV147" s="14" t="s">
        <v>87</v>
      </c>
      <c r="AW147" s="14" t="s">
        <v>34</v>
      </c>
      <c r="AX147" s="14" t="s">
        <v>79</v>
      </c>
      <c r="AY147" s="261" t="s">
        <v>164</v>
      </c>
    </row>
    <row r="148" s="14" customFormat="1">
      <c r="A148" s="14"/>
      <c r="B148" s="251"/>
      <c r="C148" s="252"/>
      <c r="D148" s="242" t="s">
        <v>171</v>
      </c>
      <c r="E148" s="253" t="s">
        <v>1</v>
      </c>
      <c r="F148" s="254" t="s">
        <v>743</v>
      </c>
      <c r="G148" s="252"/>
      <c r="H148" s="255">
        <v>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171</v>
      </c>
      <c r="AU148" s="261" t="s">
        <v>87</v>
      </c>
      <c r="AV148" s="14" t="s">
        <v>87</v>
      </c>
      <c r="AW148" s="14" t="s">
        <v>34</v>
      </c>
      <c r="AX148" s="14" t="s">
        <v>79</v>
      </c>
      <c r="AY148" s="261" t="s">
        <v>164</v>
      </c>
    </row>
    <row r="149" s="14" customFormat="1">
      <c r="A149" s="14"/>
      <c r="B149" s="251"/>
      <c r="C149" s="252"/>
      <c r="D149" s="242" t="s">
        <v>171</v>
      </c>
      <c r="E149" s="253" t="s">
        <v>1</v>
      </c>
      <c r="F149" s="254" t="s">
        <v>744</v>
      </c>
      <c r="G149" s="252"/>
      <c r="H149" s="255">
        <v>10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171</v>
      </c>
      <c r="AU149" s="261" t="s">
        <v>87</v>
      </c>
      <c r="AV149" s="14" t="s">
        <v>87</v>
      </c>
      <c r="AW149" s="14" t="s">
        <v>34</v>
      </c>
      <c r="AX149" s="14" t="s">
        <v>79</v>
      </c>
      <c r="AY149" s="261" t="s">
        <v>164</v>
      </c>
    </row>
    <row r="150" s="14" customFormat="1">
      <c r="A150" s="14"/>
      <c r="B150" s="251"/>
      <c r="C150" s="252"/>
      <c r="D150" s="242" t="s">
        <v>171</v>
      </c>
      <c r="E150" s="253" t="s">
        <v>1</v>
      </c>
      <c r="F150" s="254" t="s">
        <v>745</v>
      </c>
      <c r="G150" s="252"/>
      <c r="H150" s="255">
        <v>13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171</v>
      </c>
      <c r="AU150" s="261" t="s">
        <v>87</v>
      </c>
      <c r="AV150" s="14" t="s">
        <v>87</v>
      </c>
      <c r="AW150" s="14" t="s">
        <v>34</v>
      </c>
      <c r="AX150" s="14" t="s">
        <v>79</v>
      </c>
      <c r="AY150" s="261" t="s">
        <v>164</v>
      </c>
    </row>
    <row r="151" s="14" customFormat="1">
      <c r="A151" s="14"/>
      <c r="B151" s="251"/>
      <c r="C151" s="252"/>
      <c r="D151" s="242" t="s">
        <v>171</v>
      </c>
      <c r="E151" s="253" t="s">
        <v>1</v>
      </c>
      <c r="F151" s="254" t="s">
        <v>746</v>
      </c>
      <c r="G151" s="252"/>
      <c r="H151" s="255">
        <v>16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171</v>
      </c>
      <c r="AU151" s="261" t="s">
        <v>87</v>
      </c>
      <c r="AV151" s="14" t="s">
        <v>87</v>
      </c>
      <c r="AW151" s="14" t="s">
        <v>34</v>
      </c>
      <c r="AX151" s="14" t="s">
        <v>79</v>
      </c>
      <c r="AY151" s="261" t="s">
        <v>164</v>
      </c>
    </row>
    <row r="152" s="14" customFormat="1">
      <c r="A152" s="14"/>
      <c r="B152" s="251"/>
      <c r="C152" s="252"/>
      <c r="D152" s="242" t="s">
        <v>171</v>
      </c>
      <c r="E152" s="253" t="s">
        <v>1</v>
      </c>
      <c r="F152" s="254" t="s">
        <v>747</v>
      </c>
      <c r="G152" s="252"/>
      <c r="H152" s="255">
        <v>11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171</v>
      </c>
      <c r="AU152" s="261" t="s">
        <v>87</v>
      </c>
      <c r="AV152" s="14" t="s">
        <v>87</v>
      </c>
      <c r="AW152" s="14" t="s">
        <v>34</v>
      </c>
      <c r="AX152" s="14" t="s">
        <v>79</v>
      </c>
      <c r="AY152" s="261" t="s">
        <v>164</v>
      </c>
    </row>
    <row r="153" s="16" customFormat="1">
      <c r="A153" s="16"/>
      <c r="B153" s="295"/>
      <c r="C153" s="296"/>
      <c r="D153" s="242" t="s">
        <v>171</v>
      </c>
      <c r="E153" s="297" t="s">
        <v>1</v>
      </c>
      <c r="F153" s="298" t="s">
        <v>339</v>
      </c>
      <c r="G153" s="296"/>
      <c r="H153" s="299">
        <v>58</v>
      </c>
      <c r="I153" s="300"/>
      <c r="J153" s="296"/>
      <c r="K153" s="296"/>
      <c r="L153" s="301"/>
      <c r="M153" s="302"/>
      <c r="N153" s="303"/>
      <c r="O153" s="303"/>
      <c r="P153" s="303"/>
      <c r="Q153" s="303"/>
      <c r="R153" s="303"/>
      <c r="S153" s="303"/>
      <c r="T153" s="30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5" t="s">
        <v>171</v>
      </c>
      <c r="AU153" s="305" t="s">
        <v>87</v>
      </c>
      <c r="AV153" s="16" t="s">
        <v>105</v>
      </c>
      <c r="AW153" s="16" t="s">
        <v>34</v>
      </c>
      <c r="AX153" s="16" t="s">
        <v>79</v>
      </c>
      <c r="AY153" s="305" t="s">
        <v>164</v>
      </c>
    </row>
    <row r="154" s="14" customFormat="1">
      <c r="A154" s="14"/>
      <c r="B154" s="251"/>
      <c r="C154" s="252"/>
      <c r="D154" s="242" t="s">
        <v>171</v>
      </c>
      <c r="E154" s="253" t="s">
        <v>1</v>
      </c>
      <c r="F154" s="254" t="s">
        <v>340</v>
      </c>
      <c r="G154" s="252"/>
      <c r="H154" s="255">
        <v>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171</v>
      </c>
      <c r="AU154" s="261" t="s">
        <v>87</v>
      </c>
      <c r="AV154" s="14" t="s">
        <v>87</v>
      </c>
      <c r="AW154" s="14" t="s">
        <v>34</v>
      </c>
      <c r="AX154" s="14" t="s">
        <v>79</v>
      </c>
      <c r="AY154" s="261" t="s">
        <v>164</v>
      </c>
    </row>
    <row r="155" s="15" customFormat="1">
      <c r="A155" s="15"/>
      <c r="B155" s="265"/>
      <c r="C155" s="266"/>
      <c r="D155" s="242" t="s">
        <v>171</v>
      </c>
      <c r="E155" s="267" t="s">
        <v>1</v>
      </c>
      <c r="F155" s="268" t="s">
        <v>226</v>
      </c>
      <c r="G155" s="266"/>
      <c r="H155" s="269">
        <v>63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171</v>
      </c>
      <c r="AU155" s="275" t="s">
        <v>87</v>
      </c>
      <c r="AV155" s="15" t="s">
        <v>111</v>
      </c>
      <c r="AW155" s="15" t="s">
        <v>34</v>
      </c>
      <c r="AX155" s="15" t="s">
        <v>83</v>
      </c>
      <c r="AY155" s="275" t="s">
        <v>164</v>
      </c>
    </row>
    <row r="156" s="2" customFormat="1" ht="26.4" customHeight="1">
      <c r="A156" s="39"/>
      <c r="B156" s="40"/>
      <c r="C156" s="227" t="s">
        <v>117</v>
      </c>
      <c r="D156" s="227" t="s">
        <v>166</v>
      </c>
      <c r="E156" s="228" t="s">
        <v>400</v>
      </c>
      <c r="F156" s="229" t="s">
        <v>401</v>
      </c>
      <c r="G156" s="230" t="s">
        <v>229</v>
      </c>
      <c r="H156" s="231">
        <v>61</v>
      </c>
      <c r="I156" s="232"/>
      <c r="J156" s="233">
        <f>ROUND(I156*H156,2)</f>
        <v>0</v>
      </c>
      <c r="K156" s="229" t="s">
        <v>216</v>
      </c>
      <c r="L156" s="45"/>
      <c r="M156" s="234" t="s">
        <v>1</v>
      </c>
      <c r="N156" s="235" t="s">
        <v>44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111</v>
      </c>
      <c r="AT156" s="238" t="s">
        <v>166</v>
      </c>
      <c r="AU156" s="238" t="s">
        <v>87</v>
      </c>
      <c r="AY156" s="18" t="s">
        <v>164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111</v>
      </c>
      <c r="BM156" s="238" t="s">
        <v>748</v>
      </c>
    </row>
    <row r="157" s="13" customFormat="1">
      <c r="A157" s="13"/>
      <c r="B157" s="240"/>
      <c r="C157" s="241"/>
      <c r="D157" s="242" t="s">
        <v>171</v>
      </c>
      <c r="E157" s="243" t="s">
        <v>1</v>
      </c>
      <c r="F157" s="244" t="s">
        <v>749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171</v>
      </c>
      <c r="AU157" s="250" t="s">
        <v>87</v>
      </c>
      <c r="AV157" s="13" t="s">
        <v>83</v>
      </c>
      <c r="AW157" s="13" t="s">
        <v>34</v>
      </c>
      <c r="AX157" s="13" t="s">
        <v>79</v>
      </c>
      <c r="AY157" s="250" t="s">
        <v>164</v>
      </c>
    </row>
    <row r="158" s="14" customFormat="1">
      <c r="A158" s="14"/>
      <c r="B158" s="251"/>
      <c r="C158" s="252"/>
      <c r="D158" s="242" t="s">
        <v>171</v>
      </c>
      <c r="E158" s="253" t="s">
        <v>1</v>
      </c>
      <c r="F158" s="254" t="s">
        <v>741</v>
      </c>
      <c r="G158" s="252"/>
      <c r="H158" s="255">
        <v>3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171</v>
      </c>
      <c r="AU158" s="261" t="s">
        <v>87</v>
      </c>
      <c r="AV158" s="14" t="s">
        <v>87</v>
      </c>
      <c r="AW158" s="14" t="s">
        <v>34</v>
      </c>
      <c r="AX158" s="14" t="s">
        <v>79</v>
      </c>
      <c r="AY158" s="261" t="s">
        <v>164</v>
      </c>
    </row>
    <row r="159" s="14" customFormat="1">
      <c r="A159" s="14"/>
      <c r="B159" s="251"/>
      <c r="C159" s="252"/>
      <c r="D159" s="242" t="s">
        <v>171</v>
      </c>
      <c r="E159" s="253" t="s">
        <v>1</v>
      </c>
      <c r="F159" s="254" t="s">
        <v>750</v>
      </c>
      <c r="G159" s="252"/>
      <c r="H159" s="255">
        <v>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171</v>
      </c>
      <c r="AU159" s="261" t="s">
        <v>87</v>
      </c>
      <c r="AV159" s="14" t="s">
        <v>87</v>
      </c>
      <c r="AW159" s="14" t="s">
        <v>34</v>
      </c>
      <c r="AX159" s="14" t="s">
        <v>79</v>
      </c>
      <c r="AY159" s="261" t="s">
        <v>164</v>
      </c>
    </row>
    <row r="160" s="14" customFormat="1">
      <c r="A160" s="14"/>
      <c r="B160" s="251"/>
      <c r="C160" s="252"/>
      <c r="D160" s="242" t="s">
        <v>171</v>
      </c>
      <c r="E160" s="253" t="s">
        <v>1</v>
      </c>
      <c r="F160" s="254" t="s">
        <v>743</v>
      </c>
      <c r="G160" s="252"/>
      <c r="H160" s="255">
        <v>2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171</v>
      </c>
      <c r="AU160" s="261" t="s">
        <v>87</v>
      </c>
      <c r="AV160" s="14" t="s">
        <v>87</v>
      </c>
      <c r="AW160" s="14" t="s">
        <v>34</v>
      </c>
      <c r="AX160" s="14" t="s">
        <v>79</v>
      </c>
      <c r="AY160" s="261" t="s">
        <v>164</v>
      </c>
    </row>
    <row r="161" s="14" customFormat="1">
      <c r="A161" s="14"/>
      <c r="B161" s="251"/>
      <c r="C161" s="252"/>
      <c r="D161" s="242" t="s">
        <v>171</v>
      </c>
      <c r="E161" s="253" t="s">
        <v>1</v>
      </c>
      <c r="F161" s="254" t="s">
        <v>751</v>
      </c>
      <c r="G161" s="252"/>
      <c r="H161" s="255">
        <v>11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171</v>
      </c>
      <c r="AU161" s="261" t="s">
        <v>87</v>
      </c>
      <c r="AV161" s="14" t="s">
        <v>87</v>
      </c>
      <c r="AW161" s="14" t="s">
        <v>34</v>
      </c>
      <c r="AX161" s="14" t="s">
        <v>79</v>
      </c>
      <c r="AY161" s="261" t="s">
        <v>164</v>
      </c>
    </row>
    <row r="162" s="14" customFormat="1">
      <c r="A162" s="14"/>
      <c r="B162" s="251"/>
      <c r="C162" s="252"/>
      <c r="D162" s="242" t="s">
        <v>171</v>
      </c>
      <c r="E162" s="253" t="s">
        <v>1</v>
      </c>
      <c r="F162" s="254" t="s">
        <v>752</v>
      </c>
      <c r="G162" s="252"/>
      <c r="H162" s="255">
        <v>13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171</v>
      </c>
      <c r="AU162" s="261" t="s">
        <v>87</v>
      </c>
      <c r="AV162" s="14" t="s">
        <v>87</v>
      </c>
      <c r="AW162" s="14" t="s">
        <v>34</v>
      </c>
      <c r="AX162" s="14" t="s">
        <v>79</v>
      </c>
      <c r="AY162" s="261" t="s">
        <v>164</v>
      </c>
    </row>
    <row r="163" s="14" customFormat="1">
      <c r="A163" s="14"/>
      <c r="B163" s="251"/>
      <c r="C163" s="252"/>
      <c r="D163" s="242" t="s">
        <v>171</v>
      </c>
      <c r="E163" s="253" t="s">
        <v>1</v>
      </c>
      <c r="F163" s="254" t="s">
        <v>753</v>
      </c>
      <c r="G163" s="252"/>
      <c r="H163" s="255">
        <v>17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171</v>
      </c>
      <c r="AU163" s="261" t="s">
        <v>87</v>
      </c>
      <c r="AV163" s="14" t="s">
        <v>87</v>
      </c>
      <c r="AW163" s="14" t="s">
        <v>34</v>
      </c>
      <c r="AX163" s="14" t="s">
        <v>79</v>
      </c>
      <c r="AY163" s="261" t="s">
        <v>164</v>
      </c>
    </row>
    <row r="164" s="14" customFormat="1">
      <c r="A164" s="14"/>
      <c r="B164" s="251"/>
      <c r="C164" s="252"/>
      <c r="D164" s="242" t="s">
        <v>171</v>
      </c>
      <c r="E164" s="253" t="s">
        <v>1</v>
      </c>
      <c r="F164" s="254" t="s">
        <v>754</v>
      </c>
      <c r="G164" s="252"/>
      <c r="H164" s="255">
        <v>11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171</v>
      </c>
      <c r="AU164" s="261" t="s">
        <v>87</v>
      </c>
      <c r="AV164" s="14" t="s">
        <v>87</v>
      </c>
      <c r="AW164" s="14" t="s">
        <v>34</v>
      </c>
      <c r="AX164" s="14" t="s">
        <v>79</v>
      </c>
      <c r="AY164" s="261" t="s">
        <v>164</v>
      </c>
    </row>
    <row r="165" s="15" customFormat="1">
      <c r="A165" s="15"/>
      <c r="B165" s="265"/>
      <c r="C165" s="266"/>
      <c r="D165" s="242" t="s">
        <v>171</v>
      </c>
      <c r="E165" s="267" t="s">
        <v>1</v>
      </c>
      <c r="F165" s="268" t="s">
        <v>226</v>
      </c>
      <c r="G165" s="266"/>
      <c r="H165" s="269">
        <v>61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171</v>
      </c>
      <c r="AU165" s="275" t="s">
        <v>87</v>
      </c>
      <c r="AV165" s="15" t="s">
        <v>111</v>
      </c>
      <c r="AW165" s="15" t="s">
        <v>34</v>
      </c>
      <c r="AX165" s="15" t="s">
        <v>83</v>
      </c>
      <c r="AY165" s="275" t="s">
        <v>164</v>
      </c>
    </row>
    <row r="166" s="2" customFormat="1" ht="14.4" customHeight="1">
      <c r="A166" s="39"/>
      <c r="B166" s="40"/>
      <c r="C166" s="227" t="s">
        <v>123</v>
      </c>
      <c r="D166" s="227" t="s">
        <v>166</v>
      </c>
      <c r="E166" s="228" t="s">
        <v>239</v>
      </c>
      <c r="F166" s="229" t="s">
        <v>240</v>
      </c>
      <c r="G166" s="230" t="s">
        <v>229</v>
      </c>
      <c r="H166" s="231">
        <v>207</v>
      </c>
      <c r="I166" s="232"/>
      <c r="J166" s="233">
        <f>ROUND(I166*H166,2)</f>
        <v>0</v>
      </c>
      <c r="K166" s="229" t="s">
        <v>216</v>
      </c>
      <c r="L166" s="45"/>
      <c r="M166" s="234" t="s">
        <v>1</v>
      </c>
      <c r="N166" s="235" t="s">
        <v>44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111</v>
      </c>
      <c r="AT166" s="238" t="s">
        <v>166</v>
      </c>
      <c r="AU166" s="238" t="s">
        <v>87</v>
      </c>
      <c r="AY166" s="18" t="s">
        <v>164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111</v>
      </c>
      <c r="BM166" s="238" t="s">
        <v>755</v>
      </c>
    </row>
    <row r="167" s="14" customFormat="1">
      <c r="A167" s="14"/>
      <c r="B167" s="251"/>
      <c r="C167" s="252"/>
      <c r="D167" s="242" t="s">
        <v>171</v>
      </c>
      <c r="E167" s="253" t="s">
        <v>1</v>
      </c>
      <c r="F167" s="254" t="s">
        <v>756</v>
      </c>
      <c r="G167" s="252"/>
      <c r="H167" s="255">
        <v>207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171</v>
      </c>
      <c r="AU167" s="261" t="s">
        <v>87</v>
      </c>
      <c r="AV167" s="14" t="s">
        <v>87</v>
      </c>
      <c r="AW167" s="14" t="s">
        <v>34</v>
      </c>
      <c r="AX167" s="14" t="s">
        <v>83</v>
      </c>
      <c r="AY167" s="261" t="s">
        <v>164</v>
      </c>
    </row>
    <row r="168" s="2" customFormat="1" ht="14.4" customHeight="1">
      <c r="A168" s="39"/>
      <c r="B168" s="40"/>
      <c r="C168" s="227" t="s">
        <v>129</v>
      </c>
      <c r="D168" s="227" t="s">
        <v>166</v>
      </c>
      <c r="E168" s="228" t="s">
        <v>243</v>
      </c>
      <c r="F168" s="229" t="s">
        <v>244</v>
      </c>
      <c r="G168" s="230" t="s">
        <v>229</v>
      </c>
      <c r="H168" s="231">
        <v>58</v>
      </c>
      <c r="I168" s="232"/>
      <c r="J168" s="233">
        <f>ROUND(I168*H168,2)</f>
        <v>0</v>
      </c>
      <c r="K168" s="229" t="s">
        <v>216</v>
      </c>
      <c r="L168" s="45"/>
      <c r="M168" s="234" t="s">
        <v>1</v>
      </c>
      <c r="N168" s="235" t="s">
        <v>44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111</v>
      </c>
      <c r="AT168" s="238" t="s">
        <v>166</v>
      </c>
      <c r="AU168" s="238" t="s">
        <v>87</v>
      </c>
      <c r="AY168" s="18" t="s">
        <v>164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111</v>
      </c>
      <c r="BM168" s="238" t="s">
        <v>757</v>
      </c>
    </row>
    <row r="169" s="14" customFormat="1">
      <c r="A169" s="14"/>
      <c r="B169" s="251"/>
      <c r="C169" s="252"/>
      <c r="D169" s="242" t="s">
        <v>171</v>
      </c>
      <c r="E169" s="253" t="s">
        <v>1</v>
      </c>
      <c r="F169" s="254" t="s">
        <v>758</v>
      </c>
      <c r="G169" s="252"/>
      <c r="H169" s="255">
        <v>58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171</v>
      </c>
      <c r="AU169" s="261" t="s">
        <v>87</v>
      </c>
      <c r="AV169" s="14" t="s">
        <v>87</v>
      </c>
      <c r="AW169" s="14" t="s">
        <v>34</v>
      </c>
      <c r="AX169" s="14" t="s">
        <v>83</v>
      </c>
      <c r="AY169" s="261" t="s">
        <v>164</v>
      </c>
    </row>
    <row r="170" s="2" customFormat="1" ht="14.4" customHeight="1">
      <c r="A170" s="39"/>
      <c r="B170" s="40"/>
      <c r="C170" s="227" t="s">
        <v>135</v>
      </c>
      <c r="D170" s="227" t="s">
        <v>166</v>
      </c>
      <c r="E170" s="228" t="s">
        <v>412</v>
      </c>
      <c r="F170" s="229" t="s">
        <v>413</v>
      </c>
      <c r="G170" s="230" t="s">
        <v>229</v>
      </c>
      <c r="H170" s="231">
        <v>61</v>
      </c>
      <c r="I170" s="232"/>
      <c r="J170" s="233">
        <f>ROUND(I170*H170,2)</f>
        <v>0</v>
      </c>
      <c r="K170" s="229" t="s">
        <v>216</v>
      </c>
      <c r="L170" s="45"/>
      <c r="M170" s="234" t="s">
        <v>1</v>
      </c>
      <c r="N170" s="235" t="s">
        <v>44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111</v>
      </c>
      <c r="AT170" s="238" t="s">
        <v>166</v>
      </c>
      <c r="AU170" s="238" t="s">
        <v>87</v>
      </c>
      <c r="AY170" s="18" t="s">
        <v>164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111</v>
      </c>
      <c r="BM170" s="238" t="s">
        <v>759</v>
      </c>
    </row>
    <row r="171" s="14" customFormat="1">
      <c r="A171" s="14"/>
      <c r="B171" s="251"/>
      <c r="C171" s="252"/>
      <c r="D171" s="242" t="s">
        <v>171</v>
      </c>
      <c r="E171" s="253" t="s">
        <v>1</v>
      </c>
      <c r="F171" s="254" t="s">
        <v>760</v>
      </c>
      <c r="G171" s="252"/>
      <c r="H171" s="255">
        <v>61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171</v>
      </c>
      <c r="AU171" s="261" t="s">
        <v>87</v>
      </c>
      <c r="AV171" s="14" t="s">
        <v>87</v>
      </c>
      <c r="AW171" s="14" t="s">
        <v>34</v>
      </c>
      <c r="AX171" s="14" t="s">
        <v>83</v>
      </c>
      <c r="AY171" s="261" t="s">
        <v>164</v>
      </c>
    </row>
    <row r="172" s="2" customFormat="1" ht="26.4" customHeight="1">
      <c r="A172" s="39"/>
      <c r="B172" s="40"/>
      <c r="C172" s="227" t="s">
        <v>288</v>
      </c>
      <c r="D172" s="227" t="s">
        <v>166</v>
      </c>
      <c r="E172" s="228" t="s">
        <v>247</v>
      </c>
      <c r="F172" s="229" t="s">
        <v>248</v>
      </c>
      <c r="G172" s="230" t="s">
        <v>249</v>
      </c>
      <c r="H172" s="231">
        <v>248.142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44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111</v>
      </c>
      <c r="AT172" s="238" t="s">
        <v>166</v>
      </c>
      <c r="AU172" s="238" t="s">
        <v>87</v>
      </c>
      <c r="AY172" s="18" t="s">
        <v>164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111</v>
      </c>
      <c r="BM172" s="238" t="s">
        <v>761</v>
      </c>
    </row>
    <row r="173" s="14" customFormat="1">
      <c r="A173" s="14"/>
      <c r="B173" s="251"/>
      <c r="C173" s="252"/>
      <c r="D173" s="242" t="s">
        <v>171</v>
      </c>
      <c r="E173" s="253" t="s">
        <v>1</v>
      </c>
      <c r="F173" s="254" t="s">
        <v>762</v>
      </c>
      <c r="G173" s="252"/>
      <c r="H173" s="255">
        <v>34.362000000000002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171</v>
      </c>
      <c r="AU173" s="261" t="s">
        <v>87</v>
      </c>
      <c r="AV173" s="14" t="s">
        <v>87</v>
      </c>
      <c r="AW173" s="14" t="s">
        <v>34</v>
      </c>
      <c r="AX173" s="14" t="s">
        <v>79</v>
      </c>
      <c r="AY173" s="261" t="s">
        <v>164</v>
      </c>
    </row>
    <row r="174" s="14" customFormat="1">
      <c r="A174" s="14"/>
      <c r="B174" s="251"/>
      <c r="C174" s="252"/>
      <c r="D174" s="242" t="s">
        <v>171</v>
      </c>
      <c r="E174" s="253" t="s">
        <v>1</v>
      </c>
      <c r="F174" s="254" t="s">
        <v>763</v>
      </c>
      <c r="G174" s="252"/>
      <c r="H174" s="255">
        <v>47.25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171</v>
      </c>
      <c r="AU174" s="261" t="s">
        <v>87</v>
      </c>
      <c r="AV174" s="14" t="s">
        <v>87</v>
      </c>
      <c r="AW174" s="14" t="s">
        <v>34</v>
      </c>
      <c r="AX174" s="14" t="s">
        <v>79</v>
      </c>
      <c r="AY174" s="261" t="s">
        <v>164</v>
      </c>
    </row>
    <row r="175" s="14" customFormat="1">
      <c r="A175" s="14"/>
      <c r="B175" s="251"/>
      <c r="C175" s="252"/>
      <c r="D175" s="242" t="s">
        <v>171</v>
      </c>
      <c r="E175" s="253" t="s">
        <v>1</v>
      </c>
      <c r="F175" s="254" t="s">
        <v>764</v>
      </c>
      <c r="G175" s="252"/>
      <c r="H175" s="255">
        <v>166.53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171</v>
      </c>
      <c r="AU175" s="261" t="s">
        <v>87</v>
      </c>
      <c r="AV175" s="14" t="s">
        <v>87</v>
      </c>
      <c r="AW175" s="14" t="s">
        <v>34</v>
      </c>
      <c r="AX175" s="14" t="s">
        <v>79</v>
      </c>
      <c r="AY175" s="261" t="s">
        <v>164</v>
      </c>
    </row>
    <row r="176" s="15" customFormat="1">
      <c r="A176" s="15"/>
      <c r="B176" s="265"/>
      <c r="C176" s="266"/>
      <c r="D176" s="242" t="s">
        <v>171</v>
      </c>
      <c r="E176" s="267" t="s">
        <v>1</v>
      </c>
      <c r="F176" s="268" t="s">
        <v>226</v>
      </c>
      <c r="G176" s="266"/>
      <c r="H176" s="269">
        <v>248.142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5" t="s">
        <v>171</v>
      </c>
      <c r="AU176" s="275" t="s">
        <v>87</v>
      </c>
      <c r="AV176" s="15" t="s">
        <v>111</v>
      </c>
      <c r="AW176" s="15" t="s">
        <v>34</v>
      </c>
      <c r="AX176" s="15" t="s">
        <v>83</v>
      </c>
      <c r="AY176" s="275" t="s">
        <v>164</v>
      </c>
    </row>
    <row r="177" s="2" customFormat="1" ht="26.4" customHeight="1">
      <c r="A177" s="39"/>
      <c r="B177" s="40"/>
      <c r="C177" s="227" t="s">
        <v>415</v>
      </c>
      <c r="D177" s="227" t="s">
        <v>166</v>
      </c>
      <c r="E177" s="228" t="s">
        <v>253</v>
      </c>
      <c r="F177" s="229" t="s">
        <v>254</v>
      </c>
      <c r="G177" s="230" t="s">
        <v>229</v>
      </c>
      <c r="H177" s="231">
        <v>110</v>
      </c>
      <c r="I177" s="232"/>
      <c r="J177" s="233">
        <f>ROUND(I177*H177,2)</f>
        <v>0</v>
      </c>
      <c r="K177" s="229" t="s">
        <v>216</v>
      </c>
      <c r="L177" s="45"/>
      <c r="M177" s="234" t="s">
        <v>1</v>
      </c>
      <c r="N177" s="235" t="s">
        <v>44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111</v>
      </c>
      <c r="AT177" s="238" t="s">
        <v>166</v>
      </c>
      <c r="AU177" s="238" t="s">
        <v>87</v>
      </c>
      <c r="AY177" s="18" t="s">
        <v>164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111</v>
      </c>
      <c r="BM177" s="238" t="s">
        <v>765</v>
      </c>
    </row>
    <row r="178" s="14" customFormat="1">
      <c r="A178" s="14"/>
      <c r="B178" s="251"/>
      <c r="C178" s="252"/>
      <c r="D178" s="242" t="s">
        <v>171</v>
      </c>
      <c r="E178" s="253" t="s">
        <v>1</v>
      </c>
      <c r="F178" s="254" t="s">
        <v>766</v>
      </c>
      <c r="G178" s="252"/>
      <c r="H178" s="255">
        <v>110</v>
      </c>
      <c r="I178" s="256"/>
      <c r="J178" s="252"/>
      <c r="K178" s="252"/>
      <c r="L178" s="257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171</v>
      </c>
      <c r="AU178" s="261" t="s">
        <v>87</v>
      </c>
      <c r="AV178" s="14" t="s">
        <v>87</v>
      </c>
      <c r="AW178" s="14" t="s">
        <v>34</v>
      </c>
      <c r="AX178" s="14" t="s">
        <v>83</v>
      </c>
      <c r="AY178" s="261" t="s">
        <v>164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DLW8Z0O0BUzCLIbJQSEesr6hbkovnvTB8CvCJ76nvvC0iBwO69pUx/G7ayoQI+eh49dsQsnLGApebLm+i8S1rw==" hashValue="EkiClt24d/8o4nPJl9LLKoWiWSTG2ZeKVnrXoJgrTeAjEiTP1hB6iIYG3nh8zz9UqzUxc5w1SHN4xsNYvge0xg==" algorithmName="SHA-512" password="CC35"/>
  <autoFilter ref="C121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138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8.5" customHeight="1">
      <c r="B7" s="21"/>
      <c r="E7" s="152" t="str">
        <f>'Rekapitulace stavby'!K6</f>
        <v>Alba, Třebechovice - Častolovice, těžení nánosů ř. km 0,000 - 17,200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767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19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22. 4. 2021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26</v>
      </c>
      <c r="E14" s="39"/>
      <c r="F14" s="39"/>
      <c r="G14" s="39"/>
      <c r="H14" s="39"/>
      <c r="I14" s="151" t="s">
        <v>27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28</v>
      </c>
      <c r="F15" s="39"/>
      <c r="G15" s="39"/>
      <c r="H15" s="39"/>
      <c r="I15" s="151" t="s">
        <v>29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27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29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1" t="s">
        <v>29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5.5" customHeight="1">
      <c r="A27" s="155"/>
      <c r="B27" s="156"/>
      <c r="C27" s="155"/>
      <c r="D27" s="155"/>
      <c r="E27" s="157" t="s">
        <v>38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ROUND((SUM(BE117:BE242)),  2)</f>
        <v>0</v>
      </c>
      <c r="G33" s="39"/>
      <c r="H33" s="39"/>
      <c r="I33" s="165">
        <v>0.20999999999999999</v>
      </c>
      <c r="J33" s="164">
        <f>ROUND(((SUM(BE117:BE242))*I33),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ROUND((SUM(BF117:BF242)),  2)</f>
        <v>0</v>
      </c>
      <c r="G34" s="39"/>
      <c r="H34" s="39"/>
      <c r="I34" s="165">
        <v>0.14999999999999999</v>
      </c>
      <c r="J34" s="164">
        <f>ROUND(((SUM(BF117:BF242))*I34),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ROUND((SUM(BG117:BG242)),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ROUND((SUM(BH117:BH242)),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ROUND((SUM(BI117:BI242)),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8.5" customHeight="1">
      <c r="A85" s="39"/>
      <c r="B85" s="40"/>
      <c r="C85" s="41"/>
      <c r="D85" s="41"/>
      <c r="E85" s="184" t="str">
        <f>E7</f>
        <v>Alba, Třebechovice - Častolovice, těžení nánosů ř. km 0,000 - 17,200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8 - VON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Třebechovice,Týniště,Lípa,Čestice,Častolovice</v>
      </c>
      <c r="G89" s="41"/>
      <c r="H89" s="41"/>
      <c r="I89" s="33" t="s">
        <v>24</v>
      </c>
      <c r="J89" s="80" t="str">
        <f>IF(J12="","",J12)</f>
        <v>22. 4. 2021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3.05" customHeight="1">
      <c r="A91" s="39"/>
      <c r="B91" s="40"/>
      <c r="C91" s="33" t="s">
        <v>26</v>
      </c>
      <c r="D91" s="41"/>
      <c r="E91" s="41"/>
      <c r="F91" s="28" t="str">
        <f>E15</f>
        <v>Povodí Labe, státní podnik, Víta Nejedlého 951 HK3</v>
      </c>
      <c r="G91" s="41"/>
      <c r="H91" s="41"/>
      <c r="I91" s="33" t="s">
        <v>32</v>
      </c>
      <c r="J91" s="37" t="str">
        <f>E21</f>
        <v>Multiaqua s.r.o.,Veverkova 1343, Hradec Králové 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Pavel Romášek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768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149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8.5" customHeight="1">
      <c r="A107" s="39"/>
      <c r="B107" s="40"/>
      <c r="C107" s="41"/>
      <c r="D107" s="41"/>
      <c r="E107" s="184" t="str">
        <f>E7</f>
        <v>Alba, Třebechovice - Častolovice, těžení nánosů ř. km 0,000 - 17,200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139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8 - VON Vedlejší a ostatní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22</v>
      </c>
      <c r="D111" s="41"/>
      <c r="E111" s="41"/>
      <c r="F111" s="28" t="str">
        <f>F12</f>
        <v>Třebechovice,Týniště,Lípa,Čestice,Častolovice</v>
      </c>
      <c r="G111" s="41"/>
      <c r="H111" s="41"/>
      <c r="I111" s="33" t="s">
        <v>24</v>
      </c>
      <c r="J111" s="80" t="str">
        <f>IF(J12="","",J12)</f>
        <v>22. 4. 2021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43.05" customHeight="1">
      <c r="A113" s="39"/>
      <c r="B113" s="40"/>
      <c r="C113" s="33" t="s">
        <v>26</v>
      </c>
      <c r="D113" s="41"/>
      <c r="E113" s="41"/>
      <c r="F113" s="28" t="str">
        <f>E15</f>
        <v>Povodí Labe, státní podnik, Víta Nejedlého 951 HK3</v>
      </c>
      <c r="G113" s="41"/>
      <c r="H113" s="41"/>
      <c r="I113" s="33" t="s">
        <v>32</v>
      </c>
      <c r="J113" s="37" t="str">
        <f>E21</f>
        <v>Multiaqua s.r.o.,Veverkova 1343, Hradec Králové 2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30</v>
      </c>
      <c r="D114" s="41"/>
      <c r="E114" s="41"/>
      <c r="F114" s="28" t="str">
        <f>IF(E18="","",E18)</f>
        <v>Vyplň údaj</v>
      </c>
      <c r="G114" s="41"/>
      <c r="H114" s="41"/>
      <c r="I114" s="33" t="s">
        <v>35</v>
      </c>
      <c r="J114" s="37" t="str">
        <f>E24</f>
        <v>Ing. Pavel Romášek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0"/>
      <c r="B116" s="201"/>
      <c r="C116" s="202" t="s">
        <v>150</v>
      </c>
      <c r="D116" s="203" t="s">
        <v>64</v>
      </c>
      <c r="E116" s="203" t="s">
        <v>60</v>
      </c>
      <c r="F116" s="203" t="s">
        <v>61</v>
      </c>
      <c r="G116" s="203" t="s">
        <v>151</v>
      </c>
      <c r="H116" s="203" t="s">
        <v>152</v>
      </c>
      <c r="I116" s="203" t="s">
        <v>153</v>
      </c>
      <c r="J116" s="203" t="s">
        <v>143</v>
      </c>
      <c r="K116" s="204" t="s">
        <v>154</v>
      </c>
      <c r="L116" s="205"/>
      <c r="M116" s="101" t="s">
        <v>1</v>
      </c>
      <c r="N116" s="102" t="s">
        <v>43</v>
      </c>
      <c r="O116" s="102" t="s">
        <v>155</v>
      </c>
      <c r="P116" s="102" t="s">
        <v>156</v>
      </c>
      <c r="Q116" s="102" t="s">
        <v>157</v>
      </c>
      <c r="R116" s="102" t="s">
        <v>158</v>
      </c>
      <c r="S116" s="102" t="s">
        <v>159</v>
      </c>
      <c r="T116" s="103" t="s">
        <v>160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9"/>
      <c r="B117" s="40"/>
      <c r="C117" s="108" t="s">
        <v>161</v>
      </c>
      <c r="D117" s="41"/>
      <c r="E117" s="41"/>
      <c r="F117" s="41"/>
      <c r="G117" s="41"/>
      <c r="H117" s="41"/>
      <c r="I117" s="41"/>
      <c r="J117" s="206">
        <f>BK117</f>
        <v>0</v>
      </c>
      <c r="K117" s="41"/>
      <c r="L117" s="45"/>
      <c r="M117" s="104"/>
      <c r="N117" s="207"/>
      <c r="O117" s="105"/>
      <c r="P117" s="208">
        <f>P118</f>
        <v>0</v>
      </c>
      <c r="Q117" s="105"/>
      <c r="R117" s="208">
        <f>R118</f>
        <v>0</v>
      </c>
      <c r="S117" s="105"/>
      <c r="T117" s="209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78</v>
      </c>
      <c r="AU117" s="18" t="s">
        <v>145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78</v>
      </c>
      <c r="E118" s="214" t="s">
        <v>769</v>
      </c>
      <c r="F118" s="214" t="s">
        <v>770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SUM(P119:P242)</f>
        <v>0</v>
      </c>
      <c r="Q118" s="219"/>
      <c r="R118" s="220">
        <f>SUM(R119:R242)</f>
        <v>0</v>
      </c>
      <c r="S118" s="219"/>
      <c r="T118" s="221">
        <f>SUM(T119:T242)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117</v>
      </c>
      <c r="AT118" s="223" t="s">
        <v>78</v>
      </c>
      <c r="AU118" s="223" t="s">
        <v>79</v>
      </c>
      <c r="AY118" s="222" t="s">
        <v>164</v>
      </c>
      <c r="BK118" s="224">
        <f>SUM(BK119:BK242)</f>
        <v>0</v>
      </c>
    </row>
    <row r="119" s="2" customFormat="1" ht="26.4" customHeight="1">
      <c r="A119" s="39"/>
      <c r="B119" s="40"/>
      <c r="C119" s="227" t="s">
        <v>83</v>
      </c>
      <c r="D119" s="227" t="s">
        <v>166</v>
      </c>
      <c r="E119" s="228" t="s">
        <v>771</v>
      </c>
      <c r="F119" s="229" t="s">
        <v>772</v>
      </c>
      <c r="G119" s="230" t="s">
        <v>773</v>
      </c>
      <c r="H119" s="231">
        <v>1</v>
      </c>
      <c r="I119" s="232"/>
      <c r="J119" s="233">
        <f>ROUND(I119*H119,2)</f>
        <v>0</v>
      </c>
      <c r="K119" s="229" t="s">
        <v>1</v>
      </c>
      <c r="L119" s="45"/>
      <c r="M119" s="234" t="s">
        <v>1</v>
      </c>
      <c r="N119" s="235" t="s">
        <v>44</v>
      </c>
      <c r="O119" s="92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111</v>
      </c>
      <c r="AT119" s="238" t="s">
        <v>166</v>
      </c>
      <c r="AU119" s="238" t="s">
        <v>83</v>
      </c>
      <c r="AY119" s="18" t="s">
        <v>164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83</v>
      </c>
      <c r="BK119" s="239">
        <f>ROUND(I119*H119,2)</f>
        <v>0</v>
      </c>
      <c r="BL119" s="18" t="s">
        <v>111</v>
      </c>
      <c r="BM119" s="238" t="s">
        <v>774</v>
      </c>
    </row>
    <row r="120" s="13" customFormat="1">
      <c r="A120" s="13"/>
      <c r="B120" s="240"/>
      <c r="C120" s="241"/>
      <c r="D120" s="242" t="s">
        <v>171</v>
      </c>
      <c r="E120" s="243" t="s">
        <v>1</v>
      </c>
      <c r="F120" s="244" t="s">
        <v>775</v>
      </c>
      <c r="G120" s="241"/>
      <c r="H120" s="243" t="s">
        <v>1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0" t="s">
        <v>171</v>
      </c>
      <c r="AU120" s="250" t="s">
        <v>83</v>
      </c>
      <c r="AV120" s="13" t="s">
        <v>83</v>
      </c>
      <c r="AW120" s="13" t="s">
        <v>34</v>
      </c>
      <c r="AX120" s="13" t="s">
        <v>79</v>
      </c>
      <c r="AY120" s="250" t="s">
        <v>164</v>
      </c>
    </row>
    <row r="121" s="13" customFormat="1">
      <c r="A121" s="13"/>
      <c r="B121" s="240"/>
      <c r="C121" s="241"/>
      <c r="D121" s="242" t="s">
        <v>171</v>
      </c>
      <c r="E121" s="243" t="s">
        <v>1</v>
      </c>
      <c r="F121" s="244" t="s">
        <v>776</v>
      </c>
      <c r="G121" s="241"/>
      <c r="H121" s="243" t="s">
        <v>1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0" t="s">
        <v>171</v>
      </c>
      <c r="AU121" s="250" t="s">
        <v>83</v>
      </c>
      <c r="AV121" s="13" t="s">
        <v>83</v>
      </c>
      <c r="AW121" s="13" t="s">
        <v>34</v>
      </c>
      <c r="AX121" s="13" t="s">
        <v>79</v>
      </c>
      <c r="AY121" s="250" t="s">
        <v>164</v>
      </c>
    </row>
    <row r="122" s="13" customFormat="1">
      <c r="A122" s="13"/>
      <c r="B122" s="240"/>
      <c r="C122" s="241"/>
      <c r="D122" s="242" t="s">
        <v>171</v>
      </c>
      <c r="E122" s="243" t="s">
        <v>1</v>
      </c>
      <c r="F122" s="244" t="s">
        <v>777</v>
      </c>
      <c r="G122" s="241"/>
      <c r="H122" s="243" t="s">
        <v>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171</v>
      </c>
      <c r="AU122" s="250" t="s">
        <v>83</v>
      </c>
      <c r="AV122" s="13" t="s">
        <v>83</v>
      </c>
      <c r="AW122" s="13" t="s">
        <v>34</v>
      </c>
      <c r="AX122" s="13" t="s">
        <v>79</v>
      </c>
      <c r="AY122" s="250" t="s">
        <v>164</v>
      </c>
    </row>
    <row r="123" s="13" customFormat="1">
      <c r="A123" s="13"/>
      <c r="B123" s="240"/>
      <c r="C123" s="241"/>
      <c r="D123" s="242" t="s">
        <v>171</v>
      </c>
      <c r="E123" s="243" t="s">
        <v>1</v>
      </c>
      <c r="F123" s="244" t="s">
        <v>778</v>
      </c>
      <c r="G123" s="241"/>
      <c r="H123" s="243" t="s">
        <v>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171</v>
      </c>
      <c r="AU123" s="250" t="s">
        <v>83</v>
      </c>
      <c r="AV123" s="13" t="s">
        <v>83</v>
      </c>
      <c r="AW123" s="13" t="s">
        <v>34</v>
      </c>
      <c r="AX123" s="13" t="s">
        <v>79</v>
      </c>
      <c r="AY123" s="250" t="s">
        <v>164</v>
      </c>
    </row>
    <row r="124" s="13" customFormat="1">
      <c r="A124" s="13"/>
      <c r="B124" s="240"/>
      <c r="C124" s="241"/>
      <c r="D124" s="242" t="s">
        <v>171</v>
      </c>
      <c r="E124" s="243" t="s">
        <v>1</v>
      </c>
      <c r="F124" s="244" t="s">
        <v>779</v>
      </c>
      <c r="G124" s="241"/>
      <c r="H124" s="243" t="s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171</v>
      </c>
      <c r="AU124" s="250" t="s">
        <v>83</v>
      </c>
      <c r="AV124" s="13" t="s">
        <v>83</v>
      </c>
      <c r="AW124" s="13" t="s">
        <v>34</v>
      </c>
      <c r="AX124" s="13" t="s">
        <v>79</v>
      </c>
      <c r="AY124" s="250" t="s">
        <v>164</v>
      </c>
    </row>
    <row r="125" s="13" customFormat="1">
      <c r="A125" s="13"/>
      <c r="B125" s="240"/>
      <c r="C125" s="241"/>
      <c r="D125" s="242" t="s">
        <v>171</v>
      </c>
      <c r="E125" s="243" t="s">
        <v>1</v>
      </c>
      <c r="F125" s="244" t="s">
        <v>780</v>
      </c>
      <c r="G125" s="241"/>
      <c r="H125" s="243" t="s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171</v>
      </c>
      <c r="AU125" s="250" t="s">
        <v>83</v>
      </c>
      <c r="AV125" s="13" t="s">
        <v>83</v>
      </c>
      <c r="AW125" s="13" t="s">
        <v>34</v>
      </c>
      <c r="AX125" s="13" t="s">
        <v>79</v>
      </c>
      <c r="AY125" s="250" t="s">
        <v>164</v>
      </c>
    </row>
    <row r="126" s="13" customFormat="1">
      <c r="A126" s="13"/>
      <c r="B126" s="240"/>
      <c r="C126" s="241"/>
      <c r="D126" s="242" t="s">
        <v>171</v>
      </c>
      <c r="E126" s="243" t="s">
        <v>1</v>
      </c>
      <c r="F126" s="244" t="s">
        <v>781</v>
      </c>
      <c r="G126" s="241"/>
      <c r="H126" s="243" t="s">
        <v>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171</v>
      </c>
      <c r="AU126" s="250" t="s">
        <v>83</v>
      </c>
      <c r="AV126" s="13" t="s">
        <v>83</v>
      </c>
      <c r="AW126" s="13" t="s">
        <v>34</v>
      </c>
      <c r="AX126" s="13" t="s">
        <v>79</v>
      </c>
      <c r="AY126" s="250" t="s">
        <v>164</v>
      </c>
    </row>
    <row r="127" s="13" customFormat="1">
      <c r="A127" s="13"/>
      <c r="B127" s="240"/>
      <c r="C127" s="241"/>
      <c r="D127" s="242" t="s">
        <v>171</v>
      </c>
      <c r="E127" s="243" t="s">
        <v>1</v>
      </c>
      <c r="F127" s="244" t="s">
        <v>782</v>
      </c>
      <c r="G127" s="241"/>
      <c r="H127" s="243" t="s">
        <v>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171</v>
      </c>
      <c r="AU127" s="250" t="s">
        <v>83</v>
      </c>
      <c r="AV127" s="13" t="s">
        <v>83</v>
      </c>
      <c r="AW127" s="13" t="s">
        <v>34</v>
      </c>
      <c r="AX127" s="13" t="s">
        <v>79</v>
      </c>
      <c r="AY127" s="250" t="s">
        <v>164</v>
      </c>
    </row>
    <row r="128" s="13" customFormat="1">
      <c r="A128" s="13"/>
      <c r="B128" s="240"/>
      <c r="C128" s="241"/>
      <c r="D128" s="242" t="s">
        <v>171</v>
      </c>
      <c r="E128" s="243" t="s">
        <v>1</v>
      </c>
      <c r="F128" s="244" t="s">
        <v>783</v>
      </c>
      <c r="G128" s="241"/>
      <c r="H128" s="243" t="s">
        <v>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171</v>
      </c>
      <c r="AU128" s="250" t="s">
        <v>83</v>
      </c>
      <c r="AV128" s="13" t="s">
        <v>83</v>
      </c>
      <c r="AW128" s="13" t="s">
        <v>34</v>
      </c>
      <c r="AX128" s="13" t="s">
        <v>79</v>
      </c>
      <c r="AY128" s="250" t="s">
        <v>164</v>
      </c>
    </row>
    <row r="129" s="13" customFormat="1">
      <c r="A129" s="13"/>
      <c r="B129" s="240"/>
      <c r="C129" s="241"/>
      <c r="D129" s="242" t="s">
        <v>171</v>
      </c>
      <c r="E129" s="243" t="s">
        <v>1</v>
      </c>
      <c r="F129" s="244" t="s">
        <v>784</v>
      </c>
      <c r="G129" s="241"/>
      <c r="H129" s="243" t="s">
        <v>1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171</v>
      </c>
      <c r="AU129" s="250" t="s">
        <v>83</v>
      </c>
      <c r="AV129" s="13" t="s">
        <v>83</v>
      </c>
      <c r="AW129" s="13" t="s">
        <v>34</v>
      </c>
      <c r="AX129" s="13" t="s">
        <v>79</v>
      </c>
      <c r="AY129" s="250" t="s">
        <v>164</v>
      </c>
    </row>
    <row r="130" s="14" customFormat="1">
      <c r="A130" s="14"/>
      <c r="B130" s="251"/>
      <c r="C130" s="252"/>
      <c r="D130" s="242" t="s">
        <v>171</v>
      </c>
      <c r="E130" s="253" t="s">
        <v>1</v>
      </c>
      <c r="F130" s="254" t="s">
        <v>83</v>
      </c>
      <c r="G130" s="252"/>
      <c r="H130" s="255">
        <v>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171</v>
      </c>
      <c r="AU130" s="261" t="s">
        <v>83</v>
      </c>
      <c r="AV130" s="14" t="s">
        <v>87</v>
      </c>
      <c r="AW130" s="14" t="s">
        <v>34</v>
      </c>
      <c r="AX130" s="14" t="s">
        <v>83</v>
      </c>
      <c r="AY130" s="261" t="s">
        <v>164</v>
      </c>
    </row>
    <row r="131" s="2" customFormat="1" ht="26.4" customHeight="1">
      <c r="A131" s="39"/>
      <c r="B131" s="40"/>
      <c r="C131" s="227" t="s">
        <v>87</v>
      </c>
      <c r="D131" s="227" t="s">
        <v>166</v>
      </c>
      <c r="E131" s="228" t="s">
        <v>785</v>
      </c>
      <c r="F131" s="229" t="s">
        <v>786</v>
      </c>
      <c r="G131" s="230" t="s">
        <v>773</v>
      </c>
      <c r="H131" s="231">
        <v>50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44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111</v>
      </c>
      <c r="AT131" s="238" t="s">
        <v>166</v>
      </c>
      <c r="AU131" s="238" t="s">
        <v>83</v>
      </c>
      <c r="AY131" s="18" t="s">
        <v>164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111</v>
      </c>
      <c r="BM131" s="238" t="s">
        <v>787</v>
      </c>
    </row>
    <row r="132" s="13" customFormat="1">
      <c r="A132" s="13"/>
      <c r="B132" s="240"/>
      <c r="C132" s="241"/>
      <c r="D132" s="242" t="s">
        <v>171</v>
      </c>
      <c r="E132" s="243" t="s">
        <v>1</v>
      </c>
      <c r="F132" s="244" t="s">
        <v>788</v>
      </c>
      <c r="G132" s="241"/>
      <c r="H132" s="243" t="s">
        <v>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171</v>
      </c>
      <c r="AU132" s="250" t="s">
        <v>83</v>
      </c>
      <c r="AV132" s="13" t="s">
        <v>83</v>
      </c>
      <c r="AW132" s="13" t="s">
        <v>34</v>
      </c>
      <c r="AX132" s="13" t="s">
        <v>79</v>
      </c>
      <c r="AY132" s="250" t="s">
        <v>164</v>
      </c>
    </row>
    <row r="133" s="13" customFormat="1">
      <c r="A133" s="13"/>
      <c r="B133" s="240"/>
      <c r="C133" s="241"/>
      <c r="D133" s="242" t="s">
        <v>171</v>
      </c>
      <c r="E133" s="243" t="s">
        <v>1</v>
      </c>
      <c r="F133" s="244" t="s">
        <v>789</v>
      </c>
      <c r="G133" s="241"/>
      <c r="H133" s="243" t="s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171</v>
      </c>
      <c r="AU133" s="250" t="s">
        <v>83</v>
      </c>
      <c r="AV133" s="13" t="s">
        <v>83</v>
      </c>
      <c r="AW133" s="13" t="s">
        <v>34</v>
      </c>
      <c r="AX133" s="13" t="s">
        <v>79</v>
      </c>
      <c r="AY133" s="250" t="s">
        <v>164</v>
      </c>
    </row>
    <row r="134" s="14" customFormat="1">
      <c r="A134" s="14"/>
      <c r="B134" s="251"/>
      <c r="C134" s="252"/>
      <c r="D134" s="242" t="s">
        <v>171</v>
      </c>
      <c r="E134" s="253" t="s">
        <v>1</v>
      </c>
      <c r="F134" s="254" t="s">
        <v>790</v>
      </c>
      <c r="G134" s="252"/>
      <c r="H134" s="255">
        <v>50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171</v>
      </c>
      <c r="AU134" s="261" t="s">
        <v>83</v>
      </c>
      <c r="AV134" s="14" t="s">
        <v>87</v>
      </c>
      <c r="AW134" s="14" t="s">
        <v>34</v>
      </c>
      <c r="AX134" s="14" t="s">
        <v>83</v>
      </c>
      <c r="AY134" s="261" t="s">
        <v>164</v>
      </c>
    </row>
    <row r="135" s="2" customFormat="1" ht="26.4" customHeight="1">
      <c r="A135" s="39"/>
      <c r="B135" s="40"/>
      <c r="C135" s="227" t="s">
        <v>105</v>
      </c>
      <c r="D135" s="227" t="s">
        <v>166</v>
      </c>
      <c r="E135" s="228" t="s">
        <v>791</v>
      </c>
      <c r="F135" s="229" t="s">
        <v>792</v>
      </c>
      <c r="G135" s="230" t="s">
        <v>196</v>
      </c>
      <c r="H135" s="231">
        <v>2100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44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111</v>
      </c>
      <c r="AT135" s="238" t="s">
        <v>166</v>
      </c>
      <c r="AU135" s="238" t="s">
        <v>83</v>
      </c>
      <c r="AY135" s="18" t="s">
        <v>164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111</v>
      </c>
      <c r="BM135" s="238" t="s">
        <v>793</v>
      </c>
    </row>
    <row r="136" s="13" customFormat="1">
      <c r="A136" s="13"/>
      <c r="B136" s="240"/>
      <c r="C136" s="241"/>
      <c r="D136" s="242" t="s">
        <v>171</v>
      </c>
      <c r="E136" s="243" t="s">
        <v>1</v>
      </c>
      <c r="F136" s="244" t="s">
        <v>794</v>
      </c>
      <c r="G136" s="241"/>
      <c r="H136" s="243" t="s">
        <v>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171</v>
      </c>
      <c r="AU136" s="250" t="s">
        <v>83</v>
      </c>
      <c r="AV136" s="13" t="s">
        <v>83</v>
      </c>
      <c r="AW136" s="13" t="s">
        <v>34</v>
      </c>
      <c r="AX136" s="13" t="s">
        <v>79</v>
      </c>
      <c r="AY136" s="250" t="s">
        <v>164</v>
      </c>
    </row>
    <row r="137" s="13" customFormat="1">
      <c r="A137" s="13"/>
      <c r="B137" s="240"/>
      <c r="C137" s="241"/>
      <c r="D137" s="242" t="s">
        <v>171</v>
      </c>
      <c r="E137" s="243" t="s">
        <v>1</v>
      </c>
      <c r="F137" s="244" t="s">
        <v>795</v>
      </c>
      <c r="G137" s="241"/>
      <c r="H137" s="243" t="s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171</v>
      </c>
      <c r="AU137" s="250" t="s">
        <v>83</v>
      </c>
      <c r="AV137" s="13" t="s">
        <v>83</v>
      </c>
      <c r="AW137" s="13" t="s">
        <v>34</v>
      </c>
      <c r="AX137" s="13" t="s">
        <v>79</v>
      </c>
      <c r="AY137" s="250" t="s">
        <v>164</v>
      </c>
    </row>
    <row r="138" s="13" customFormat="1">
      <c r="A138" s="13"/>
      <c r="B138" s="240"/>
      <c r="C138" s="241"/>
      <c r="D138" s="242" t="s">
        <v>171</v>
      </c>
      <c r="E138" s="243" t="s">
        <v>1</v>
      </c>
      <c r="F138" s="244" t="s">
        <v>796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171</v>
      </c>
      <c r="AU138" s="250" t="s">
        <v>83</v>
      </c>
      <c r="AV138" s="13" t="s">
        <v>83</v>
      </c>
      <c r="AW138" s="13" t="s">
        <v>34</v>
      </c>
      <c r="AX138" s="13" t="s">
        <v>79</v>
      </c>
      <c r="AY138" s="250" t="s">
        <v>164</v>
      </c>
    </row>
    <row r="139" s="14" customFormat="1">
      <c r="A139" s="14"/>
      <c r="B139" s="251"/>
      <c r="C139" s="252"/>
      <c r="D139" s="242" t="s">
        <v>171</v>
      </c>
      <c r="E139" s="253" t="s">
        <v>1</v>
      </c>
      <c r="F139" s="254" t="s">
        <v>797</v>
      </c>
      <c r="G139" s="252"/>
      <c r="H139" s="255">
        <v>2100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171</v>
      </c>
      <c r="AU139" s="261" t="s">
        <v>83</v>
      </c>
      <c r="AV139" s="14" t="s">
        <v>87</v>
      </c>
      <c r="AW139" s="14" t="s">
        <v>34</v>
      </c>
      <c r="AX139" s="14" t="s">
        <v>83</v>
      </c>
      <c r="AY139" s="261" t="s">
        <v>164</v>
      </c>
    </row>
    <row r="140" s="2" customFormat="1" ht="40.8" customHeight="1">
      <c r="A140" s="39"/>
      <c r="B140" s="40"/>
      <c r="C140" s="227" t="s">
        <v>111</v>
      </c>
      <c r="D140" s="227" t="s">
        <v>166</v>
      </c>
      <c r="E140" s="228" t="s">
        <v>798</v>
      </c>
      <c r="F140" s="229" t="s">
        <v>799</v>
      </c>
      <c r="G140" s="230" t="s">
        <v>773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44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111</v>
      </c>
      <c r="AT140" s="238" t="s">
        <v>166</v>
      </c>
      <c r="AU140" s="238" t="s">
        <v>83</v>
      </c>
      <c r="AY140" s="18" t="s">
        <v>164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111</v>
      </c>
      <c r="BM140" s="238" t="s">
        <v>800</v>
      </c>
    </row>
    <row r="141" s="2" customFormat="1" ht="40.8" customHeight="1">
      <c r="A141" s="39"/>
      <c r="B141" s="40"/>
      <c r="C141" s="227" t="s">
        <v>117</v>
      </c>
      <c r="D141" s="227" t="s">
        <v>166</v>
      </c>
      <c r="E141" s="228" t="s">
        <v>801</v>
      </c>
      <c r="F141" s="229" t="s">
        <v>802</v>
      </c>
      <c r="G141" s="230" t="s">
        <v>773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44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111</v>
      </c>
      <c r="AT141" s="238" t="s">
        <v>166</v>
      </c>
      <c r="AU141" s="238" t="s">
        <v>83</v>
      </c>
      <c r="AY141" s="18" t="s">
        <v>164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111</v>
      </c>
      <c r="BM141" s="238" t="s">
        <v>803</v>
      </c>
    </row>
    <row r="142" s="14" customFormat="1">
      <c r="A142" s="14"/>
      <c r="B142" s="251"/>
      <c r="C142" s="252"/>
      <c r="D142" s="242" t="s">
        <v>171</v>
      </c>
      <c r="E142" s="253" t="s">
        <v>1</v>
      </c>
      <c r="F142" s="254" t="s">
        <v>83</v>
      </c>
      <c r="G142" s="252"/>
      <c r="H142" s="255">
        <v>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171</v>
      </c>
      <c r="AU142" s="261" t="s">
        <v>83</v>
      </c>
      <c r="AV142" s="14" t="s">
        <v>87</v>
      </c>
      <c r="AW142" s="14" t="s">
        <v>34</v>
      </c>
      <c r="AX142" s="14" t="s">
        <v>83</v>
      </c>
      <c r="AY142" s="261" t="s">
        <v>164</v>
      </c>
    </row>
    <row r="143" s="2" customFormat="1" ht="26.4" customHeight="1">
      <c r="A143" s="39"/>
      <c r="B143" s="40"/>
      <c r="C143" s="227" t="s">
        <v>123</v>
      </c>
      <c r="D143" s="227" t="s">
        <v>166</v>
      </c>
      <c r="E143" s="228" t="s">
        <v>804</v>
      </c>
      <c r="F143" s="229" t="s">
        <v>805</v>
      </c>
      <c r="G143" s="230" t="s">
        <v>773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44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111</v>
      </c>
      <c r="AT143" s="238" t="s">
        <v>166</v>
      </c>
      <c r="AU143" s="238" t="s">
        <v>83</v>
      </c>
      <c r="AY143" s="18" t="s">
        <v>164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111</v>
      </c>
      <c r="BM143" s="238" t="s">
        <v>806</v>
      </c>
    </row>
    <row r="144" s="2" customFormat="1" ht="26.4" customHeight="1">
      <c r="A144" s="39"/>
      <c r="B144" s="40"/>
      <c r="C144" s="227" t="s">
        <v>129</v>
      </c>
      <c r="D144" s="227" t="s">
        <v>166</v>
      </c>
      <c r="E144" s="228" t="s">
        <v>807</v>
      </c>
      <c r="F144" s="229" t="s">
        <v>808</v>
      </c>
      <c r="G144" s="230" t="s">
        <v>773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44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111</v>
      </c>
      <c r="AT144" s="238" t="s">
        <v>166</v>
      </c>
      <c r="AU144" s="238" t="s">
        <v>83</v>
      </c>
      <c r="AY144" s="18" t="s">
        <v>164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111</v>
      </c>
      <c r="BM144" s="238" t="s">
        <v>809</v>
      </c>
    </row>
    <row r="145" s="2" customFormat="1" ht="26.4" customHeight="1">
      <c r="A145" s="39"/>
      <c r="B145" s="40"/>
      <c r="C145" s="227" t="s">
        <v>135</v>
      </c>
      <c r="D145" s="227" t="s">
        <v>166</v>
      </c>
      <c r="E145" s="228" t="s">
        <v>810</v>
      </c>
      <c r="F145" s="229" t="s">
        <v>811</v>
      </c>
      <c r="G145" s="230" t="s">
        <v>773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44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111</v>
      </c>
      <c r="AT145" s="238" t="s">
        <v>166</v>
      </c>
      <c r="AU145" s="238" t="s">
        <v>83</v>
      </c>
      <c r="AY145" s="18" t="s">
        <v>164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111</v>
      </c>
      <c r="BM145" s="238" t="s">
        <v>812</v>
      </c>
    </row>
    <row r="146" s="2" customFormat="1" ht="55.2" customHeight="1">
      <c r="A146" s="39"/>
      <c r="B146" s="40"/>
      <c r="C146" s="227" t="s">
        <v>288</v>
      </c>
      <c r="D146" s="227" t="s">
        <v>166</v>
      </c>
      <c r="E146" s="228" t="s">
        <v>813</v>
      </c>
      <c r="F146" s="229" t="s">
        <v>814</v>
      </c>
      <c r="G146" s="230" t="s">
        <v>773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44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111</v>
      </c>
      <c r="AT146" s="238" t="s">
        <v>166</v>
      </c>
      <c r="AU146" s="238" t="s">
        <v>83</v>
      </c>
      <c r="AY146" s="18" t="s">
        <v>164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111</v>
      </c>
      <c r="BM146" s="238" t="s">
        <v>815</v>
      </c>
    </row>
    <row r="147" s="13" customFormat="1">
      <c r="A147" s="13"/>
      <c r="B147" s="240"/>
      <c r="C147" s="241"/>
      <c r="D147" s="242" t="s">
        <v>171</v>
      </c>
      <c r="E147" s="243" t="s">
        <v>1</v>
      </c>
      <c r="F147" s="244" t="s">
        <v>816</v>
      </c>
      <c r="G147" s="241"/>
      <c r="H147" s="243" t="s">
        <v>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171</v>
      </c>
      <c r="AU147" s="250" t="s">
        <v>83</v>
      </c>
      <c r="AV147" s="13" t="s">
        <v>83</v>
      </c>
      <c r="AW147" s="13" t="s">
        <v>34</v>
      </c>
      <c r="AX147" s="13" t="s">
        <v>79</v>
      </c>
      <c r="AY147" s="250" t="s">
        <v>164</v>
      </c>
    </row>
    <row r="148" s="13" customFormat="1">
      <c r="A148" s="13"/>
      <c r="B148" s="240"/>
      <c r="C148" s="241"/>
      <c r="D148" s="242" t="s">
        <v>171</v>
      </c>
      <c r="E148" s="243" t="s">
        <v>1</v>
      </c>
      <c r="F148" s="244" t="s">
        <v>817</v>
      </c>
      <c r="G148" s="241"/>
      <c r="H148" s="243" t="s">
        <v>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171</v>
      </c>
      <c r="AU148" s="250" t="s">
        <v>83</v>
      </c>
      <c r="AV148" s="13" t="s">
        <v>83</v>
      </c>
      <c r="AW148" s="13" t="s">
        <v>34</v>
      </c>
      <c r="AX148" s="13" t="s">
        <v>79</v>
      </c>
      <c r="AY148" s="250" t="s">
        <v>164</v>
      </c>
    </row>
    <row r="149" s="13" customFormat="1">
      <c r="A149" s="13"/>
      <c r="B149" s="240"/>
      <c r="C149" s="241"/>
      <c r="D149" s="242" t="s">
        <v>171</v>
      </c>
      <c r="E149" s="243" t="s">
        <v>1</v>
      </c>
      <c r="F149" s="244" t="s">
        <v>818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171</v>
      </c>
      <c r="AU149" s="250" t="s">
        <v>83</v>
      </c>
      <c r="AV149" s="13" t="s">
        <v>83</v>
      </c>
      <c r="AW149" s="13" t="s">
        <v>34</v>
      </c>
      <c r="AX149" s="13" t="s">
        <v>79</v>
      </c>
      <c r="AY149" s="250" t="s">
        <v>164</v>
      </c>
    </row>
    <row r="150" s="13" customFormat="1">
      <c r="A150" s="13"/>
      <c r="B150" s="240"/>
      <c r="C150" s="241"/>
      <c r="D150" s="242" t="s">
        <v>171</v>
      </c>
      <c r="E150" s="243" t="s">
        <v>1</v>
      </c>
      <c r="F150" s="244" t="s">
        <v>819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171</v>
      </c>
      <c r="AU150" s="250" t="s">
        <v>83</v>
      </c>
      <c r="AV150" s="13" t="s">
        <v>83</v>
      </c>
      <c r="AW150" s="13" t="s">
        <v>34</v>
      </c>
      <c r="AX150" s="13" t="s">
        <v>79</v>
      </c>
      <c r="AY150" s="250" t="s">
        <v>164</v>
      </c>
    </row>
    <row r="151" s="13" customFormat="1">
      <c r="A151" s="13"/>
      <c r="B151" s="240"/>
      <c r="C151" s="241"/>
      <c r="D151" s="242" t="s">
        <v>171</v>
      </c>
      <c r="E151" s="243" t="s">
        <v>1</v>
      </c>
      <c r="F151" s="244" t="s">
        <v>820</v>
      </c>
      <c r="G151" s="241"/>
      <c r="H151" s="243" t="s">
        <v>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171</v>
      </c>
      <c r="AU151" s="250" t="s">
        <v>83</v>
      </c>
      <c r="AV151" s="13" t="s">
        <v>83</v>
      </c>
      <c r="AW151" s="13" t="s">
        <v>34</v>
      </c>
      <c r="AX151" s="13" t="s">
        <v>79</v>
      </c>
      <c r="AY151" s="250" t="s">
        <v>164</v>
      </c>
    </row>
    <row r="152" s="13" customFormat="1">
      <c r="A152" s="13"/>
      <c r="B152" s="240"/>
      <c r="C152" s="241"/>
      <c r="D152" s="242" t="s">
        <v>171</v>
      </c>
      <c r="E152" s="243" t="s">
        <v>1</v>
      </c>
      <c r="F152" s="244" t="s">
        <v>821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171</v>
      </c>
      <c r="AU152" s="250" t="s">
        <v>83</v>
      </c>
      <c r="AV152" s="13" t="s">
        <v>83</v>
      </c>
      <c r="AW152" s="13" t="s">
        <v>34</v>
      </c>
      <c r="AX152" s="13" t="s">
        <v>79</v>
      </c>
      <c r="AY152" s="250" t="s">
        <v>164</v>
      </c>
    </row>
    <row r="153" s="13" customFormat="1">
      <c r="A153" s="13"/>
      <c r="B153" s="240"/>
      <c r="C153" s="241"/>
      <c r="D153" s="242" t="s">
        <v>171</v>
      </c>
      <c r="E153" s="243" t="s">
        <v>1</v>
      </c>
      <c r="F153" s="244" t="s">
        <v>822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171</v>
      </c>
      <c r="AU153" s="250" t="s">
        <v>83</v>
      </c>
      <c r="AV153" s="13" t="s">
        <v>83</v>
      </c>
      <c r="AW153" s="13" t="s">
        <v>34</v>
      </c>
      <c r="AX153" s="13" t="s">
        <v>79</v>
      </c>
      <c r="AY153" s="250" t="s">
        <v>164</v>
      </c>
    </row>
    <row r="154" s="13" customFormat="1">
      <c r="A154" s="13"/>
      <c r="B154" s="240"/>
      <c r="C154" s="241"/>
      <c r="D154" s="242" t="s">
        <v>171</v>
      </c>
      <c r="E154" s="243" t="s">
        <v>1</v>
      </c>
      <c r="F154" s="244" t="s">
        <v>823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171</v>
      </c>
      <c r="AU154" s="250" t="s">
        <v>83</v>
      </c>
      <c r="AV154" s="13" t="s">
        <v>83</v>
      </c>
      <c r="AW154" s="13" t="s">
        <v>34</v>
      </c>
      <c r="AX154" s="13" t="s">
        <v>79</v>
      </c>
      <c r="AY154" s="250" t="s">
        <v>164</v>
      </c>
    </row>
    <row r="155" s="14" customFormat="1">
      <c r="A155" s="14"/>
      <c r="B155" s="251"/>
      <c r="C155" s="252"/>
      <c r="D155" s="242" t="s">
        <v>171</v>
      </c>
      <c r="E155" s="253" t="s">
        <v>1</v>
      </c>
      <c r="F155" s="254" t="s">
        <v>83</v>
      </c>
      <c r="G155" s="252"/>
      <c r="H155" s="255">
        <v>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171</v>
      </c>
      <c r="AU155" s="261" t="s">
        <v>83</v>
      </c>
      <c r="AV155" s="14" t="s">
        <v>87</v>
      </c>
      <c r="AW155" s="14" t="s">
        <v>34</v>
      </c>
      <c r="AX155" s="14" t="s">
        <v>83</v>
      </c>
      <c r="AY155" s="261" t="s">
        <v>164</v>
      </c>
    </row>
    <row r="156" s="2" customFormat="1" ht="26.4" customHeight="1">
      <c r="A156" s="39"/>
      <c r="B156" s="40"/>
      <c r="C156" s="227" t="s">
        <v>415</v>
      </c>
      <c r="D156" s="227" t="s">
        <v>166</v>
      </c>
      <c r="E156" s="228" t="s">
        <v>824</v>
      </c>
      <c r="F156" s="229" t="s">
        <v>825</v>
      </c>
      <c r="G156" s="230" t="s">
        <v>773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44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111</v>
      </c>
      <c r="AT156" s="238" t="s">
        <v>166</v>
      </c>
      <c r="AU156" s="238" t="s">
        <v>83</v>
      </c>
      <c r="AY156" s="18" t="s">
        <v>164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111</v>
      </c>
      <c r="BM156" s="238" t="s">
        <v>826</v>
      </c>
    </row>
    <row r="157" s="13" customFormat="1">
      <c r="A157" s="13"/>
      <c r="B157" s="240"/>
      <c r="C157" s="241"/>
      <c r="D157" s="242" t="s">
        <v>171</v>
      </c>
      <c r="E157" s="243" t="s">
        <v>1</v>
      </c>
      <c r="F157" s="244" t="s">
        <v>827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171</v>
      </c>
      <c r="AU157" s="250" t="s">
        <v>83</v>
      </c>
      <c r="AV157" s="13" t="s">
        <v>83</v>
      </c>
      <c r="AW157" s="13" t="s">
        <v>34</v>
      </c>
      <c r="AX157" s="13" t="s">
        <v>79</v>
      </c>
      <c r="AY157" s="250" t="s">
        <v>164</v>
      </c>
    </row>
    <row r="158" s="13" customFormat="1">
      <c r="A158" s="13"/>
      <c r="B158" s="240"/>
      <c r="C158" s="241"/>
      <c r="D158" s="242" t="s">
        <v>171</v>
      </c>
      <c r="E158" s="243" t="s">
        <v>1</v>
      </c>
      <c r="F158" s="244" t="s">
        <v>828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171</v>
      </c>
      <c r="AU158" s="250" t="s">
        <v>83</v>
      </c>
      <c r="AV158" s="13" t="s">
        <v>83</v>
      </c>
      <c r="AW158" s="13" t="s">
        <v>34</v>
      </c>
      <c r="AX158" s="13" t="s">
        <v>79</v>
      </c>
      <c r="AY158" s="250" t="s">
        <v>164</v>
      </c>
    </row>
    <row r="159" s="13" customFormat="1">
      <c r="A159" s="13"/>
      <c r="B159" s="240"/>
      <c r="C159" s="241"/>
      <c r="D159" s="242" t="s">
        <v>171</v>
      </c>
      <c r="E159" s="243" t="s">
        <v>1</v>
      </c>
      <c r="F159" s="244" t="s">
        <v>829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171</v>
      </c>
      <c r="AU159" s="250" t="s">
        <v>83</v>
      </c>
      <c r="AV159" s="13" t="s">
        <v>83</v>
      </c>
      <c r="AW159" s="13" t="s">
        <v>34</v>
      </c>
      <c r="AX159" s="13" t="s">
        <v>79</v>
      </c>
      <c r="AY159" s="250" t="s">
        <v>164</v>
      </c>
    </row>
    <row r="160" s="13" customFormat="1">
      <c r="A160" s="13"/>
      <c r="B160" s="240"/>
      <c r="C160" s="241"/>
      <c r="D160" s="242" t="s">
        <v>171</v>
      </c>
      <c r="E160" s="243" t="s">
        <v>1</v>
      </c>
      <c r="F160" s="244" t="s">
        <v>830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171</v>
      </c>
      <c r="AU160" s="250" t="s">
        <v>83</v>
      </c>
      <c r="AV160" s="13" t="s">
        <v>83</v>
      </c>
      <c r="AW160" s="13" t="s">
        <v>34</v>
      </c>
      <c r="AX160" s="13" t="s">
        <v>79</v>
      </c>
      <c r="AY160" s="250" t="s">
        <v>164</v>
      </c>
    </row>
    <row r="161" s="13" customFormat="1">
      <c r="A161" s="13"/>
      <c r="B161" s="240"/>
      <c r="C161" s="241"/>
      <c r="D161" s="242" t="s">
        <v>171</v>
      </c>
      <c r="E161" s="243" t="s">
        <v>1</v>
      </c>
      <c r="F161" s="244" t="s">
        <v>831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171</v>
      </c>
      <c r="AU161" s="250" t="s">
        <v>83</v>
      </c>
      <c r="AV161" s="13" t="s">
        <v>83</v>
      </c>
      <c r="AW161" s="13" t="s">
        <v>34</v>
      </c>
      <c r="AX161" s="13" t="s">
        <v>79</v>
      </c>
      <c r="AY161" s="250" t="s">
        <v>164</v>
      </c>
    </row>
    <row r="162" s="13" customFormat="1">
      <c r="A162" s="13"/>
      <c r="B162" s="240"/>
      <c r="C162" s="241"/>
      <c r="D162" s="242" t="s">
        <v>171</v>
      </c>
      <c r="E162" s="243" t="s">
        <v>1</v>
      </c>
      <c r="F162" s="244" t="s">
        <v>832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171</v>
      </c>
      <c r="AU162" s="250" t="s">
        <v>83</v>
      </c>
      <c r="AV162" s="13" t="s">
        <v>83</v>
      </c>
      <c r="AW162" s="13" t="s">
        <v>34</v>
      </c>
      <c r="AX162" s="13" t="s">
        <v>79</v>
      </c>
      <c r="AY162" s="250" t="s">
        <v>164</v>
      </c>
    </row>
    <row r="163" s="14" customFormat="1">
      <c r="A163" s="14"/>
      <c r="B163" s="251"/>
      <c r="C163" s="252"/>
      <c r="D163" s="242" t="s">
        <v>171</v>
      </c>
      <c r="E163" s="253" t="s">
        <v>1</v>
      </c>
      <c r="F163" s="254" t="s">
        <v>83</v>
      </c>
      <c r="G163" s="252"/>
      <c r="H163" s="255">
        <v>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171</v>
      </c>
      <c r="AU163" s="261" t="s">
        <v>83</v>
      </c>
      <c r="AV163" s="14" t="s">
        <v>87</v>
      </c>
      <c r="AW163" s="14" t="s">
        <v>34</v>
      </c>
      <c r="AX163" s="14" t="s">
        <v>83</v>
      </c>
      <c r="AY163" s="261" t="s">
        <v>164</v>
      </c>
    </row>
    <row r="164" s="2" customFormat="1" ht="55.2" customHeight="1">
      <c r="A164" s="39"/>
      <c r="B164" s="40"/>
      <c r="C164" s="227" t="s">
        <v>420</v>
      </c>
      <c r="D164" s="227" t="s">
        <v>166</v>
      </c>
      <c r="E164" s="228" t="s">
        <v>833</v>
      </c>
      <c r="F164" s="229" t="s">
        <v>834</v>
      </c>
      <c r="G164" s="230" t="s">
        <v>773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44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111</v>
      </c>
      <c r="AT164" s="238" t="s">
        <v>166</v>
      </c>
      <c r="AU164" s="238" t="s">
        <v>83</v>
      </c>
      <c r="AY164" s="18" t="s">
        <v>164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111</v>
      </c>
      <c r="BM164" s="238" t="s">
        <v>835</v>
      </c>
    </row>
    <row r="165" s="13" customFormat="1">
      <c r="A165" s="13"/>
      <c r="B165" s="240"/>
      <c r="C165" s="241"/>
      <c r="D165" s="242" t="s">
        <v>171</v>
      </c>
      <c r="E165" s="243" t="s">
        <v>1</v>
      </c>
      <c r="F165" s="244" t="s">
        <v>836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171</v>
      </c>
      <c r="AU165" s="250" t="s">
        <v>83</v>
      </c>
      <c r="AV165" s="13" t="s">
        <v>83</v>
      </c>
      <c r="AW165" s="13" t="s">
        <v>34</v>
      </c>
      <c r="AX165" s="13" t="s">
        <v>79</v>
      </c>
      <c r="AY165" s="250" t="s">
        <v>164</v>
      </c>
    </row>
    <row r="166" s="13" customFormat="1">
      <c r="A166" s="13"/>
      <c r="B166" s="240"/>
      <c r="C166" s="241"/>
      <c r="D166" s="242" t="s">
        <v>171</v>
      </c>
      <c r="E166" s="243" t="s">
        <v>1</v>
      </c>
      <c r="F166" s="244" t="s">
        <v>837</v>
      </c>
      <c r="G166" s="241"/>
      <c r="H166" s="243" t="s">
        <v>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171</v>
      </c>
      <c r="AU166" s="250" t="s">
        <v>83</v>
      </c>
      <c r="AV166" s="13" t="s">
        <v>83</v>
      </c>
      <c r="AW166" s="13" t="s">
        <v>34</v>
      </c>
      <c r="AX166" s="13" t="s">
        <v>79</v>
      </c>
      <c r="AY166" s="250" t="s">
        <v>164</v>
      </c>
    </row>
    <row r="167" s="13" customFormat="1">
      <c r="A167" s="13"/>
      <c r="B167" s="240"/>
      <c r="C167" s="241"/>
      <c r="D167" s="242" t="s">
        <v>171</v>
      </c>
      <c r="E167" s="243" t="s">
        <v>1</v>
      </c>
      <c r="F167" s="244" t="s">
        <v>838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171</v>
      </c>
      <c r="AU167" s="250" t="s">
        <v>83</v>
      </c>
      <c r="AV167" s="13" t="s">
        <v>83</v>
      </c>
      <c r="AW167" s="13" t="s">
        <v>34</v>
      </c>
      <c r="AX167" s="13" t="s">
        <v>79</v>
      </c>
      <c r="AY167" s="250" t="s">
        <v>164</v>
      </c>
    </row>
    <row r="168" s="13" customFormat="1">
      <c r="A168" s="13"/>
      <c r="B168" s="240"/>
      <c r="C168" s="241"/>
      <c r="D168" s="242" t="s">
        <v>171</v>
      </c>
      <c r="E168" s="243" t="s">
        <v>1</v>
      </c>
      <c r="F168" s="244" t="s">
        <v>839</v>
      </c>
      <c r="G168" s="241"/>
      <c r="H168" s="243" t="s">
        <v>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171</v>
      </c>
      <c r="AU168" s="250" t="s">
        <v>83</v>
      </c>
      <c r="AV168" s="13" t="s">
        <v>83</v>
      </c>
      <c r="AW168" s="13" t="s">
        <v>34</v>
      </c>
      <c r="AX168" s="13" t="s">
        <v>79</v>
      </c>
      <c r="AY168" s="250" t="s">
        <v>164</v>
      </c>
    </row>
    <row r="169" s="13" customFormat="1">
      <c r="A169" s="13"/>
      <c r="B169" s="240"/>
      <c r="C169" s="241"/>
      <c r="D169" s="242" t="s">
        <v>171</v>
      </c>
      <c r="E169" s="243" t="s">
        <v>1</v>
      </c>
      <c r="F169" s="244" t="s">
        <v>840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171</v>
      </c>
      <c r="AU169" s="250" t="s">
        <v>83</v>
      </c>
      <c r="AV169" s="13" t="s">
        <v>83</v>
      </c>
      <c r="AW169" s="13" t="s">
        <v>34</v>
      </c>
      <c r="AX169" s="13" t="s">
        <v>79</v>
      </c>
      <c r="AY169" s="250" t="s">
        <v>164</v>
      </c>
    </row>
    <row r="170" s="13" customFormat="1">
      <c r="A170" s="13"/>
      <c r="B170" s="240"/>
      <c r="C170" s="241"/>
      <c r="D170" s="242" t="s">
        <v>171</v>
      </c>
      <c r="E170" s="243" t="s">
        <v>1</v>
      </c>
      <c r="F170" s="244" t="s">
        <v>841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171</v>
      </c>
      <c r="AU170" s="250" t="s">
        <v>83</v>
      </c>
      <c r="AV170" s="13" t="s">
        <v>83</v>
      </c>
      <c r="AW170" s="13" t="s">
        <v>34</v>
      </c>
      <c r="AX170" s="13" t="s">
        <v>79</v>
      </c>
      <c r="AY170" s="250" t="s">
        <v>164</v>
      </c>
    </row>
    <row r="171" s="13" customFormat="1">
      <c r="A171" s="13"/>
      <c r="B171" s="240"/>
      <c r="C171" s="241"/>
      <c r="D171" s="242" t="s">
        <v>171</v>
      </c>
      <c r="E171" s="243" t="s">
        <v>1</v>
      </c>
      <c r="F171" s="244" t="s">
        <v>842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171</v>
      </c>
      <c r="AU171" s="250" t="s">
        <v>83</v>
      </c>
      <c r="AV171" s="13" t="s">
        <v>83</v>
      </c>
      <c r="AW171" s="13" t="s">
        <v>34</v>
      </c>
      <c r="AX171" s="13" t="s">
        <v>79</v>
      </c>
      <c r="AY171" s="250" t="s">
        <v>164</v>
      </c>
    </row>
    <row r="172" s="13" customFormat="1">
      <c r="A172" s="13"/>
      <c r="B172" s="240"/>
      <c r="C172" s="241"/>
      <c r="D172" s="242" t="s">
        <v>171</v>
      </c>
      <c r="E172" s="243" t="s">
        <v>1</v>
      </c>
      <c r="F172" s="244" t="s">
        <v>843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171</v>
      </c>
      <c r="AU172" s="250" t="s">
        <v>83</v>
      </c>
      <c r="AV172" s="13" t="s">
        <v>83</v>
      </c>
      <c r="AW172" s="13" t="s">
        <v>34</v>
      </c>
      <c r="AX172" s="13" t="s">
        <v>79</v>
      </c>
      <c r="AY172" s="250" t="s">
        <v>164</v>
      </c>
    </row>
    <row r="173" s="14" customFormat="1">
      <c r="A173" s="14"/>
      <c r="B173" s="251"/>
      <c r="C173" s="252"/>
      <c r="D173" s="242" t="s">
        <v>171</v>
      </c>
      <c r="E173" s="253" t="s">
        <v>1</v>
      </c>
      <c r="F173" s="254" t="s">
        <v>83</v>
      </c>
      <c r="G173" s="252"/>
      <c r="H173" s="255">
        <v>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171</v>
      </c>
      <c r="AU173" s="261" t="s">
        <v>83</v>
      </c>
      <c r="AV173" s="14" t="s">
        <v>87</v>
      </c>
      <c r="AW173" s="14" t="s">
        <v>34</v>
      </c>
      <c r="AX173" s="14" t="s">
        <v>83</v>
      </c>
      <c r="AY173" s="261" t="s">
        <v>164</v>
      </c>
    </row>
    <row r="174" s="2" customFormat="1" ht="26.4" customHeight="1">
      <c r="A174" s="39"/>
      <c r="B174" s="40"/>
      <c r="C174" s="227" t="s">
        <v>593</v>
      </c>
      <c r="D174" s="227" t="s">
        <v>166</v>
      </c>
      <c r="E174" s="228" t="s">
        <v>844</v>
      </c>
      <c r="F174" s="229" t="s">
        <v>845</v>
      </c>
      <c r="G174" s="230" t="s">
        <v>773</v>
      </c>
      <c r="H174" s="231">
        <v>1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44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111</v>
      </c>
      <c r="AT174" s="238" t="s">
        <v>166</v>
      </c>
      <c r="AU174" s="238" t="s">
        <v>83</v>
      </c>
      <c r="AY174" s="18" t="s">
        <v>164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111</v>
      </c>
      <c r="BM174" s="238" t="s">
        <v>846</v>
      </c>
    </row>
    <row r="175" s="13" customFormat="1">
      <c r="A175" s="13"/>
      <c r="B175" s="240"/>
      <c r="C175" s="241"/>
      <c r="D175" s="242" t="s">
        <v>171</v>
      </c>
      <c r="E175" s="243" t="s">
        <v>1</v>
      </c>
      <c r="F175" s="244" t="s">
        <v>847</v>
      </c>
      <c r="G175" s="241"/>
      <c r="H175" s="243" t="s">
        <v>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171</v>
      </c>
      <c r="AU175" s="250" t="s">
        <v>83</v>
      </c>
      <c r="AV175" s="13" t="s">
        <v>83</v>
      </c>
      <c r="AW175" s="13" t="s">
        <v>34</v>
      </c>
      <c r="AX175" s="13" t="s">
        <v>79</v>
      </c>
      <c r="AY175" s="250" t="s">
        <v>164</v>
      </c>
    </row>
    <row r="176" s="13" customFormat="1">
      <c r="A176" s="13"/>
      <c r="B176" s="240"/>
      <c r="C176" s="241"/>
      <c r="D176" s="242" t="s">
        <v>171</v>
      </c>
      <c r="E176" s="243" t="s">
        <v>1</v>
      </c>
      <c r="F176" s="244" t="s">
        <v>848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171</v>
      </c>
      <c r="AU176" s="250" t="s">
        <v>83</v>
      </c>
      <c r="AV176" s="13" t="s">
        <v>83</v>
      </c>
      <c r="AW176" s="13" t="s">
        <v>34</v>
      </c>
      <c r="AX176" s="13" t="s">
        <v>79</v>
      </c>
      <c r="AY176" s="250" t="s">
        <v>164</v>
      </c>
    </row>
    <row r="177" s="13" customFormat="1">
      <c r="A177" s="13"/>
      <c r="B177" s="240"/>
      <c r="C177" s="241"/>
      <c r="D177" s="242" t="s">
        <v>171</v>
      </c>
      <c r="E177" s="243" t="s">
        <v>1</v>
      </c>
      <c r="F177" s="244" t="s">
        <v>849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171</v>
      </c>
      <c r="AU177" s="250" t="s">
        <v>83</v>
      </c>
      <c r="AV177" s="13" t="s">
        <v>83</v>
      </c>
      <c r="AW177" s="13" t="s">
        <v>34</v>
      </c>
      <c r="AX177" s="13" t="s">
        <v>79</v>
      </c>
      <c r="AY177" s="250" t="s">
        <v>164</v>
      </c>
    </row>
    <row r="178" s="13" customFormat="1">
      <c r="A178" s="13"/>
      <c r="B178" s="240"/>
      <c r="C178" s="241"/>
      <c r="D178" s="242" t="s">
        <v>171</v>
      </c>
      <c r="E178" s="243" t="s">
        <v>1</v>
      </c>
      <c r="F178" s="244" t="s">
        <v>850</v>
      </c>
      <c r="G178" s="241"/>
      <c r="H178" s="243" t="s">
        <v>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171</v>
      </c>
      <c r="AU178" s="250" t="s">
        <v>83</v>
      </c>
      <c r="AV178" s="13" t="s">
        <v>83</v>
      </c>
      <c r="AW178" s="13" t="s">
        <v>34</v>
      </c>
      <c r="AX178" s="13" t="s">
        <v>79</v>
      </c>
      <c r="AY178" s="250" t="s">
        <v>164</v>
      </c>
    </row>
    <row r="179" s="13" customFormat="1">
      <c r="A179" s="13"/>
      <c r="B179" s="240"/>
      <c r="C179" s="241"/>
      <c r="D179" s="242" t="s">
        <v>171</v>
      </c>
      <c r="E179" s="243" t="s">
        <v>1</v>
      </c>
      <c r="F179" s="244" t="s">
        <v>851</v>
      </c>
      <c r="G179" s="241"/>
      <c r="H179" s="243" t="s">
        <v>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171</v>
      </c>
      <c r="AU179" s="250" t="s">
        <v>83</v>
      </c>
      <c r="AV179" s="13" t="s">
        <v>83</v>
      </c>
      <c r="AW179" s="13" t="s">
        <v>34</v>
      </c>
      <c r="AX179" s="13" t="s">
        <v>79</v>
      </c>
      <c r="AY179" s="250" t="s">
        <v>164</v>
      </c>
    </row>
    <row r="180" s="13" customFormat="1">
      <c r="A180" s="13"/>
      <c r="B180" s="240"/>
      <c r="C180" s="241"/>
      <c r="D180" s="242" t="s">
        <v>171</v>
      </c>
      <c r="E180" s="243" t="s">
        <v>1</v>
      </c>
      <c r="F180" s="244" t="s">
        <v>852</v>
      </c>
      <c r="G180" s="241"/>
      <c r="H180" s="243" t="s">
        <v>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171</v>
      </c>
      <c r="AU180" s="250" t="s">
        <v>83</v>
      </c>
      <c r="AV180" s="13" t="s">
        <v>83</v>
      </c>
      <c r="AW180" s="13" t="s">
        <v>34</v>
      </c>
      <c r="AX180" s="13" t="s">
        <v>79</v>
      </c>
      <c r="AY180" s="250" t="s">
        <v>164</v>
      </c>
    </row>
    <row r="181" s="14" customFormat="1">
      <c r="A181" s="14"/>
      <c r="B181" s="251"/>
      <c r="C181" s="252"/>
      <c r="D181" s="242" t="s">
        <v>171</v>
      </c>
      <c r="E181" s="253" t="s">
        <v>1</v>
      </c>
      <c r="F181" s="254" t="s">
        <v>83</v>
      </c>
      <c r="G181" s="252"/>
      <c r="H181" s="255">
        <v>1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171</v>
      </c>
      <c r="AU181" s="261" t="s">
        <v>83</v>
      </c>
      <c r="AV181" s="14" t="s">
        <v>87</v>
      </c>
      <c r="AW181" s="14" t="s">
        <v>34</v>
      </c>
      <c r="AX181" s="14" t="s">
        <v>83</v>
      </c>
      <c r="AY181" s="261" t="s">
        <v>164</v>
      </c>
    </row>
    <row r="182" s="2" customFormat="1" ht="26.4" customHeight="1">
      <c r="A182" s="39"/>
      <c r="B182" s="40"/>
      <c r="C182" s="227" t="s">
        <v>598</v>
      </c>
      <c r="D182" s="227" t="s">
        <v>166</v>
      </c>
      <c r="E182" s="228" t="s">
        <v>853</v>
      </c>
      <c r="F182" s="229" t="s">
        <v>854</v>
      </c>
      <c r="G182" s="230" t="s">
        <v>773</v>
      </c>
      <c r="H182" s="231">
        <v>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44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111</v>
      </c>
      <c r="AT182" s="238" t="s">
        <v>166</v>
      </c>
      <c r="AU182" s="238" t="s">
        <v>83</v>
      </c>
      <c r="AY182" s="18" t="s">
        <v>164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111</v>
      </c>
      <c r="BM182" s="238" t="s">
        <v>855</v>
      </c>
    </row>
    <row r="183" s="14" customFormat="1">
      <c r="A183" s="14"/>
      <c r="B183" s="251"/>
      <c r="C183" s="252"/>
      <c r="D183" s="242" t="s">
        <v>171</v>
      </c>
      <c r="E183" s="253" t="s">
        <v>1</v>
      </c>
      <c r="F183" s="254" t="s">
        <v>83</v>
      </c>
      <c r="G183" s="252"/>
      <c r="H183" s="255">
        <v>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171</v>
      </c>
      <c r="AU183" s="261" t="s">
        <v>83</v>
      </c>
      <c r="AV183" s="14" t="s">
        <v>87</v>
      </c>
      <c r="AW183" s="14" t="s">
        <v>34</v>
      </c>
      <c r="AX183" s="14" t="s">
        <v>83</v>
      </c>
      <c r="AY183" s="261" t="s">
        <v>164</v>
      </c>
    </row>
    <row r="184" s="2" customFormat="1" ht="26.4" customHeight="1">
      <c r="A184" s="39"/>
      <c r="B184" s="40"/>
      <c r="C184" s="227" t="s">
        <v>603</v>
      </c>
      <c r="D184" s="227" t="s">
        <v>166</v>
      </c>
      <c r="E184" s="228" t="s">
        <v>856</v>
      </c>
      <c r="F184" s="229" t="s">
        <v>857</v>
      </c>
      <c r="G184" s="230" t="s">
        <v>773</v>
      </c>
      <c r="H184" s="231">
        <v>1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44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111</v>
      </c>
      <c r="AT184" s="238" t="s">
        <v>166</v>
      </c>
      <c r="AU184" s="238" t="s">
        <v>83</v>
      </c>
      <c r="AY184" s="18" t="s">
        <v>164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111</v>
      </c>
      <c r="BM184" s="238" t="s">
        <v>858</v>
      </c>
    </row>
    <row r="185" s="14" customFormat="1">
      <c r="A185" s="14"/>
      <c r="B185" s="251"/>
      <c r="C185" s="252"/>
      <c r="D185" s="242" t="s">
        <v>171</v>
      </c>
      <c r="E185" s="253" t="s">
        <v>1</v>
      </c>
      <c r="F185" s="254" t="s">
        <v>83</v>
      </c>
      <c r="G185" s="252"/>
      <c r="H185" s="255">
        <v>1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171</v>
      </c>
      <c r="AU185" s="261" t="s">
        <v>83</v>
      </c>
      <c r="AV185" s="14" t="s">
        <v>87</v>
      </c>
      <c r="AW185" s="14" t="s">
        <v>34</v>
      </c>
      <c r="AX185" s="14" t="s">
        <v>83</v>
      </c>
      <c r="AY185" s="261" t="s">
        <v>164</v>
      </c>
    </row>
    <row r="186" s="2" customFormat="1" ht="26.4" customHeight="1">
      <c r="A186" s="39"/>
      <c r="B186" s="40"/>
      <c r="C186" s="227" t="s">
        <v>8</v>
      </c>
      <c r="D186" s="227" t="s">
        <v>166</v>
      </c>
      <c r="E186" s="228" t="s">
        <v>859</v>
      </c>
      <c r="F186" s="229" t="s">
        <v>860</v>
      </c>
      <c r="G186" s="230" t="s">
        <v>773</v>
      </c>
      <c r="H186" s="231">
        <v>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44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111</v>
      </c>
      <c r="AT186" s="238" t="s">
        <v>166</v>
      </c>
      <c r="AU186" s="238" t="s">
        <v>83</v>
      </c>
      <c r="AY186" s="18" t="s">
        <v>164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111</v>
      </c>
      <c r="BM186" s="238" t="s">
        <v>861</v>
      </c>
    </row>
    <row r="187" s="13" customFormat="1">
      <c r="A187" s="13"/>
      <c r="B187" s="240"/>
      <c r="C187" s="241"/>
      <c r="D187" s="242" t="s">
        <v>171</v>
      </c>
      <c r="E187" s="243" t="s">
        <v>1</v>
      </c>
      <c r="F187" s="244" t="s">
        <v>862</v>
      </c>
      <c r="G187" s="241"/>
      <c r="H187" s="243" t="s">
        <v>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171</v>
      </c>
      <c r="AU187" s="250" t="s">
        <v>83</v>
      </c>
      <c r="AV187" s="13" t="s">
        <v>83</v>
      </c>
      <c r="AW187" s="13" t="s">
        <v>34</v>
      </c>
      <c r="AX187" s="13" t="s">
        <v>79</v>
      </c>
      <c r="AY187" s="250" t="s">
        <v>164</v>
      </c>
    </row>
    <row r="188" s="13" customFormat="1">
      <c r="A188" s="13"/>
      <c r="B188" s="240"/>
      <c r="C188" s="241"/>
      <c r="D188" s="242" t="s">
        <v>171</v>
      </c>
      <c r="E188" s="243" t="s">
        <v>1</v>
      </c>
      <c r="F188" s="244" t="s">
        <v>863</v>
      </c>
      <c r="G188" s="241"/>
      <c r="H188" s="243" t="s">
        <v>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171</v>
      </c>
      <c r="AU188" s="250" t="s">
        <v>83</v>
      </c>
      <c r="AV188" s="13" t="s">
        <v>83</v>
      </c>
      <c r="AW188" s="13" t="s">
        <v>34</v>
      </c>
      <c r="AX188" s="13" t="s">
        <v>79</v>
      </c>
      <c r="AY188" s="250" t="s">
        <v>164</v>
      </c>
    </row>
    <row r="189" s="13" customFormat="1">
      <c r="A189" s="13"/>
      <c r="B189" s="240"/>
      <c r="C189" s="241"/>
      <c r="D189" s="242" t="s">
        <v>171</v>
      </c>
      <c r="E189" s="243" t="s">
        <v>1</v>
      </c>
      <c r="F189" s="244" t="s">
        <v>864</v>
      </c>
      <c r="G189" s="241"/>
      <c r="H189" s="243" t="s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171</v>
      </c>
      <c r="AU189" s="250" t="s">
        <v>83</v>
      </c>
      <c r="AV189" s="13" t="s">
        <v>83</v>
      </c>
      <c r="AW189" s="13" t="s">
        <v>34</v>
      </c>
      <c r="AX189" s="13" t="s">
        <v>79</v>
      </c>
      <c r="AY189" s="250" t="s">
        <v>164</v>
      </c>
    </row>
    <row r="190" s="13" customFormat="1">
      <c r="A190" s="13"/>
      <c r="B190" s="240"/>
      <c r="C190" s="241"/>
      <c r="D190" s="242" t="s">
        <v>171</v>
      </c>
      <c r="E190" s="243" t="s">
        <v>1</v>
      </c>
      <c r="F190" s="244" t="s">
        <v>865</v>
      </c>
      <c r="G190" s="241"/>
      <c r="H190" s="243" t="s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171</v>
      </c>
      <c r="AU190" s="250" t="s">
        <v>83</v>
      </c>
      <c r="AV190" s="13" t="s">
        <v>83</v>
      </c>
      <c r="AW190" s="13" t="s">
        <v>34</v>
      </c>
      <c r="AX190" s="13" t="s">
        <v>79</v>
      </c>
      <c r="AY190" s="250" t="s">
        <v>164</v>
      </c>
    </row>
    <row r="191" s="13" customFormat="1">
      <c r="A191" s="13"/>
      <c r="B191" s="240"/>
      <c r="C191" s="241"/>
      <c r="D191" s="242" t="s">
        <v>171</v>
      </c>
      <c r="E191" s="243" t="s">
        <v>1</v>
      </c>
      <c r="F191" s="244" t="s">
        <v>866</v>
      </c>
      <c r="G191" s="241"/>
      <c r="H191" s="243" t="s">
        <v>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171</v>
      </c>
      <c r="AU191" s="250" t="s">
        <v>83</v>
      </c>
      <c r="AV191" s="13" t="s">
        <v>83</v>
      </c>
      <c r="AW191" s="13" t="s">
        <v>34</v>
      </c>
      <c r="AX191" s="13" t="s">
        <v>79</v>
      </c>
      <c r="AY191" s="250" t="s">
        <v>164</v>
      </c>
    </row>
    <row r="192" s="13" customFormat="1">
      <c r="A192" s="13"/>
      <c r="B192" s="240"/>
      <c r="C192" s="241"/>
      <c r="D192" s="242" t="s">
        <v>171</v>
      </c>
      <c r="E192" s="243" t="s">
        <v>1</v>
      </c>
      <c r="F192" s="244" t="s">
        <v>867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171</v>
      </c>
      <c r="AU192" s="250" t="s">
        <v>83</v>
      </c>
      <c r="AV192" s="13" t="s">
        <v>83</v>
      </c>
      <c r="AW192" s="13" t="s">
        <v>34</v>
      </c>
      <c r="AX192" s="13" t="s">
        <v>79</v>
      </c>
      <c r="AY192" s="250" t="s">
        <v>164</v>
      </c>
    </row>
    <row r="193" s="13" customFormat="1">
      <c r="A193" s="13"/>
      <c r="B193" s="240"/>
      <c r="C193" s="241"/>
      <c r="D193" s="242" t="s">
        <v>171</v>
      </c>
      <c r="E193" s="243" t="s">
        <v>1</v>
      </c>
      <c r="F193" s="244" t="s">
        <v>868</v>
      </c>
      <c r="G193" s="241"/>
      <c r="H193" s="243" t="s">
        <v>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171</v>
      </c>
      <c r="AU193" s="250" t="s">
        <v>83</v>
      </c>
      <c r="AV193" s="13" t="s">
        <v>83</v>
      </c>
      <c r="AW193" s="13" t="s">
        <v>34</v>
      </c>
      <c r="AX193" s="13" t="s">
        <v>79</v>
      </c>
      <c r="AY193" s="250" t="s">
        <v>164</v>
      </c>
    </row>
    <row r="194" s="13" customFormat="1">
      <c r="A194" s="13"/>
      <c r="B194" s="240"/>
      <c r="C194" s="241"/>
      <c r="D194" s="242" t="s">
        <v>171</v>
      </c>
      <c r="E194" s="243" t="s">
        <v>1</v>
      </c>
      <c r="F194" s="244" t="s">
        <v>869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171</v>
      </c>
      <c r="AU194" s="250" t="s">
        <v>83</v>
      </c>
      <c r="AV194" s="13" t="s">
        <v>83</v>
      </c>
      <c r="AW194" s="13" t="s">
        <v>34</v>
      </c>
      <c r="AX194" s="13" t="s">
        <v>79</v>
      </c>
      <c r="AY194" s="250" t="s">
        <v>164</v>
      </c>
    </row>
    <row r="195" s="14" customFormat="1">
      <c r="A195" s="14"/>
      <c r="B195" s="251"/>
      <c r="C195" s="252"/>
      <c r="D195" s="242" t="s">
        <v>171</v>
      </c>
      <c r="E195" s="253" t="s">
        <v>1</v>
      </c>
      <c r="F195" s="254" t="s">
        <v>83</v>
      </c>
      <c r="G195" s="252"/>
      <c r="H195" s="255">
        <v>1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171</v>
      </c>
      <c r="AU195" s="261" t="s">
        <v>83</v>
      </c>
      <c r="AV195" s="14" t="s">
        <v>87</v>
      </c>
      <c r="AW195" s="14" t="s">
        <v>34</v>
      </c>
      <c r="AX195" s="14" t="s">
        <v>83</v>
      </c>
      <c r="AY195" s="261" t="s">
        <v>164</v>
      </c>
    </row>
    <row r="196" s="2" customFormat="1" ht="26.4" customHeight="1">
      <c r="A196" s="39"/>
      <c r="B196" s="40"/>
      <c r="C196" s="227" t="s">
        <v>870</v>
      </c>
      <c r="D196" s="227" t="s">
        <v>166</v>
      </c>
      <c r="E196" s="228" t="s">
        <v>871</v>
      </c>
      <c r="F196" s="229" t="s">
        <v>872</v>
      </c>
      <c r="G196" s="230" t="s">
        <v>773</v>
      </c>
      <c r="H196" s="231">
        <v>1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44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111</v>
      </c>
      <c r="AT196" s="238" t="s">
        <v>166</v>
      </c>
      <c r="AU196" s="238" t="s">
        <v>83</v>
      </c>
      <c r="AY196" s="18" t="s">
        <v>164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111</v>
      </c>
      <c r="BM196" s="238" t="s">
        <v>873</v>
      </c>
    </row>
    <row r="197" s="13" customFormat="1">
      <c r="A197" s="13"/>
      <c r="B197" s="240"/>
      <c r="C197" s="241"/>
      <c r="D197" s="242" t="s">
        <v>171</v>
      </c>
      <c r="E197" s="243" t="s">
        <v>1</v>
      </c>
      <c r="F197" s="244" t="s">
        <v>874</v>
      </c>
      <c r="G197" s="241"/>
      <c r="H197" s="243" t="s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171</v>
      </c>
      <c r="AU197" s="250" t="s">
        <v>83</v>
      </c>
      <c r="AV197" s="13" t="s">
        <v>83</v>
      </c>
      <c r="AW197" s="13" t="s">
        <v>34</v>
      </c>
      <c r="AX197" s="13" t="s">
        <v>79</v>
      </c>
      <c r="AY197" s="250" t="s">
        <v>164</v>
      </c>
    </row>
    <row r="198" s="13" customFormat="1">
      <c r="A198" s="13"/>
      <c r="B198" s="240"/>
      <c r="C198" s="241"/>
      <c r="D198" s="242" t="s">
        <v>171</v>
      </c>
      <c r="E198" s="243" t="s">
        <v>1</v>
      </c>
      <c r="F198" s="244" t="s">
        <v>875</v>
      </c>
      <c r="G198" s="241"/>
      <c r="H198" s="243" t="s">
        <v>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171</v>
      </c>
      <c r="AU198" s="250" t="s">
        <v>83</v>
      </c>
      <c r="AV198" s="13" t="s">
        <v>83</v>
      </c>
      <c r="AW198" s="13" t="s">
        <v>34</v>
      </c>
      <c r="AX198" s="13" t="s">
        <v>79</v>
      </c>
      <c r="AY198" s="250" t="s">
        <v>164</v>
      </c>
    </row>
    <row r="199" s="13" customFormat="1">
      <c r="A199" s="13"/>
      <c r="B199" s="240"/>
      <c r="C199" s="241"/>
      <c r="D199" s="242" t="s">
        <v>171</v>
      </c>
      <c r="E199" s="243" t="s">
        <v>1</v>
      </c>
      <c r="F199" s="244" t="s">
        <v>876</v>
      </c>
      <c r="G199" s="241"/>
      <c r="H199" s="243" t="s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171</v>
      </c>
      <c r="AU199" s="250" t="s">
        <v>83</v>
      </c>
      <c r="AV199" s="13" t="s">
        <v>83</v>
      </c>
      <c r="AW199" s="13" t="s">
        <v>34</v>
      </c>
      <c r="AX199" s="13" t="s">
        <v>79</v>
      </c>
      <c r="AY199" s="250" t="s">
        <v>164</v>
      </c>
    </row>
    <row r="200" s="13" customFormat="1">
      <c r="A200" s="13"/>
      <c r="B200" s="240"/>
      <c r="C200" s="241"/>
      <c r="D200" s="242" t="s">
        <v>171</v>
      </c>
      <c r="E200" s="243" t="s">
        <v>1</v>
      </c>
      <c r="F200" s="244" t="s">
        <v>877</v>
      </c>
      <c r="G200" s="241"/>
      <c r="H200" s="243" t="s">
        <v>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171</v>
      </c>
      <c r="AU200" s="250" t="s">
        <v>83</v>
      </c>
      <c r="AV200" s="13" t="s">
        <v>83</v>
      </c>
      <c r="AW200" s="13" t="s">
        <v>34</v>
      </c>
      <c r="AX200" s="13" t="s">
        <v>79</v>
      </c>
      <c r="AY200" s="250" t="s">
        <v>164</v>
      </c>
    </row>
    <row r="201" s="13" customFormat="1">
      <c r="A201" s="13"/>
      <c r="B201" s="240"/>
      <c r="C201" s="241"/>
      <c r="D201" s="242" t="s">
        <v>171</v>
      </c>
      <c r="E201" s="243" t="s">
        <v>1</v>
      </c>
      <c r="F201" s="244" t="s">
        <v>878</v>
      </c>
      <c r="G201" s="241"/>
      <c r="H201" s="243" t="s">
        <v>1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171</v>
      </c>
      <c r="AU201" s="250" t="s">
        <v>83</v>
      </c>
      <c r="AV201" s="13" t="s">
        <v>83</v>
      </c>
      <c r="AW201" s="13" t="s">
        <v>34</v>
      </c>
      <c r="AX201" s="13" t="s">
        <v>79</v>
      </c>
      <c r="AY201" s="250" t="s">
        <v>164</v>
      </c>
    </row>
    <row r="202" s="13" customFormat="1">
      <c r="A202" s="13"/>
      <c r="B202" s="240"/>
      <c r="C202" s="241"/>
      <c r="D202" s="242" t="s">
        <v>171</v>
      </c>
      <c r="E202" s="243" t="s">
        <v>1</v>
      </c>
      <c r="F202" s="244" t="s">
        <v>879</v>
      </c>
      <c r="G202" s="241"/>
      <c r="H202" s="243" t="s">
        <v>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171</v>
      </c>
      <c r="AU202" s="250" t="s">
        <v>83</v>
      </c>
      <c r="AV202" s="13" t="s">
        <v>83</v>
      </c>
      <c r="AW202" s="13" t="s">
        <v>34</v>
      </c>
      <c r="AX202" s="13" t="s">
        <v>79</v>
      </c>
      <c r="AY202" s="250" t="s">
        <v>164</v>
      </c>
    </row>
    <row r="203" s="13" customFormat="1">
      <c r="A203" s="13"/>
      <c r="B203" s="240"/>
      <c r="C203" s="241"/>
      <c r="D203" s="242" t="s">
        <v>171</v>
      </c>
      <c r="E203" s="243" t="s">
        <v>1</v>
      </c>
      <c r="F203" s="244" t="s">
        <v>880</v>
      </c>
      <c r="G203" s="241"/>
      <c r="H203" s="243" t="s">
        <v>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171</v>
      </c>
      <c r="AU203" s="250" t="s">
        <v>83</v>
      </c>
      <c r="AV203" s="13" t="s">
        <v>83</v>
      </c>
      <c r="AW203" s="13" t="s">
        <v>34</v>
      </c>
      <c r="AX203" s="13" t="s">
        <v>79</v>
      </c>
      <c r="AY203" s="250" t="s">
        <v>164</v>
      </c>
    </row>
    <row r="204" s="14" customFormat="1">
      <c r="A204" s="14"/>
      <c r="B204" s="251"/>
      <c r="C204" s="252"/>
      <c r="D204" s="242" t="s">
        <v>171</v>
      </c>
      <c r="E204" s="253" t="s">
        <v>1</v>
      </c>
      <c r="F204" s="254" t="s">
        <v>83</v>
      </c>
      <c r="G204" s="252"/>
      <c r="H204" s="255">
        <v>1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171</v>
      </c>
      <c r="AU204" s="261" t="s">
        <v>83</v>
      </c>
      <c r="AV204" s="14" t="s">
        <v>87</v>
      </c>
      <c r="AW204" s="14" t="s">
        <v>34</v>
      </c>
      <c r="AX204" s="14" t="s">
        <v>83</v>
      </c>
      <c r="AY204" s="261" t="s">
        <v>164</v>
      </c>
    </row>
    <row r="205" s="2" customFormat="1" ht="26.4" customHeight="1">
      <c r="A205" s="39"/>
      <c r="B205" s="40"/>
      <c r="C205" s="227" t="s">
        <v>881</v>
      </c>
      <c r="D205" s="227" t="s">
        <v>166</v>
      </c>
      <c r="E205" s="228" t="s">
        <v>882</v>
      </c>
      <c r="F205" s="229" t="s">
        <v>883</v>
      </c>
      <c r="G205" s="230" t="s">
        <v>773</v>
      </c>
      <c r="H205" s="231">
        <v>1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44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111</v>
      </c>
      <c r="AT205" s="238" t="s">
        <v>166</v>
      </c>
      <c r="AU205" s="238" t="s">
        <v>83</v>
      </c>
      <c r="AY205" s="18" t="s">
        <v>164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111</v>
      </c>
      <c r="BM205" s="238" t="s">
        <v>884</v>
      </c>
    </row>
    <row r="206" s="13" customFormat="1">
      <c r="A206" s="13"/>
      <c r="B206" s="240"/>
      <c r="C206" s="241"/>
      <c r="D206" s="242" t="s">
        <v>171</v>
      </c>
      <c r="E206" s="243" t="s">
        <v>1</v>
      </c>
      <c r="F206" s="244" t="s">
        <v>885</v>
      </c>
      <c r="G206" s="241"/>
      <c r="H206" s="243" t="s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171</v>
      </c>
      <c r="AU206" s="250" t="s">
        <v>83</v>
      </c>
      <c r="AV206" s="13" t="s">
        <v>83</v>
      </c>
      <c r="AW206" s="13" t="s">
        <v>34</v>
      </c>
      <c r="AX206" s="13" t="s">
        <v>79</v>
      </c>
      <c r="AY206" s="250" t="s">
        <v>164</v>
      </c>
    </row>
    <row r="207" s="13" customFormat="1">
      <c r="A207" s="13"/>
      <c r="B207" s="240"/>
      <c r="C207" s="241"/>
      <c r="D207" s="242" t="s">
        <v>171</v>
      </c>
      <c r="E207" s="243" t="s">
        <v>1</v>
      </c>
      <c r="F207" s="244" t="s">
        <v>886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171</v>
      </c>
      <c r="AU207" s="250" t="s">
        <v>83</v>
      </c>
      <c r="AV207" s="13" t="s">
        <v>83</v>
      </c>
      <c r="AW207" s="13" t="s">
        <v>34</v>
      </c>
      <c r="AX207" s="13" t="s">
        <v>79</v>
      </c>
      <c r="AY207" s="250" t="s">
        <v>164</v>
      </c>
    </row>
    <row r="208" s="13" customFormat="1">
      <c r="A208" s="13"/>
      <c r="B208" s="240"/>
      <c r="C208" s="241"/>
      <c r="D208" s="242" t="s">
        <v>171</v>
      </c>
      <c r="E208" s="243" t="s">
        <v>1</v>
      </c>
      <c r="F208" s="244" t="s">
        <v>887</v>
      </c>
      <c r="G208" s="241"/>
      <c r="H208" s="243" t="s">
        <v>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171</v>
      </c>
      <c r="AU208" s="250" t="s">
        <v>83</v>
      </c>
      <c r="AV208" s="13" t="s">
        <v>83</v>
      </c>
      <c r="AW208" s="13" t="s">
        <v>34</v>
      </c>
      <c r="AX208" s="13" t="s">
        <v>79</v>
      </c>
      <c r="AY208" s="250" t="s">
        <v>164</v>
      </c>
    </row>
    <row r="209" s="13" customFormat="1">
      <c r="A209" s="13"/>
      <c r="B209" s="240"/>
      <c r="C209" s="241"/>
      <c r="D209" s="242" t="s">
        <v>171</v>
      </c>
      <c r="E209" s="243" t="s">
        <v>1</v>
      </c>
      <c r="F209" s="244" t="s">
        <v>888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171</v>
      </c>
      <c r="AU209" s="250" t="s">
        <v>83</v>
      </c>
      <c r="AV209" s="13" t="s">
        <v>83</v>
      </c>
      <c r="AW209" s="13" t="s">
        <v>34</v>
      </c>
      <c r="AX209" s="13" t="s">
        <v>79</v>
      </c>
      <c r="AY209" s="250" t="s">
        <v>164</v>
      </c>
    </row>
    <row r="210" s="13" customFormat="1">
      <c r="A210" s="13"/>
      <c r="B210" s="240"/>
      <c r="C210" s="241"/>
      <c r="D210" s="242" t="s">
        <v>171</v>
      </c>
      <c r="E210" s="243" t="s">
        <v>1</v>
      </c>
      <c r="F210" s="244" t="s">
        <v>889</v>
      </c>
      <c r="G210" s="241"/>
      <c r="H210" s="243" t="s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171</v>
      </c>
      <c r="AU210" s="250" t="s">
        <v>83</v>
      </c>
      <c r="AV210" s="13" t="s">
        <v>83</v>
      </c>
      <c r="AW210" s="13" t="s">
        <v>34</v>
      </c>
      <c r="AX210" s="13" t="s">
        <v>79</v>
      </c>
      <c r="AY210" s="250" t="s">
        <v>164</v>
      </c>
    </row>
    <row r="211" s="13" customFormat="1">
      <c r="A211" s="13"/>
      <c r="B211" s="240"/>
      <c r="C211" s="241"/>
      <c r="D211" s="242" t="s">
        <v>171</v>
      </c>
      <c r="E211" s="243" t="s">
        <v>1</v>
      </c>
      <c r="F211" s="244" t="s">
        <v>890</v>
      </c>
      <c r="G211" s="241"/>
      <c r="H211" s="243" t="s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171</v>
      </c>
      <c r="AU211" s="250" t="s">
        <v>83</v>
      </c>
      <c r="AV211" s="13" t="s">
        <v>83</v>
      </c>
      <c r="AW211" s="13" t="s">
        <v>34</v>
      </c>
      <c r="AX211" s="13" t="s">
        <v>79</v>
      </c>
      <c r="AY211" s="250" t="s">
        <v>164</v>
      </c>
    </row>
    <row r="212" s="13" customFormat="1">
      <c r="A212" s="13"/>
      <c r="B212" s="240"/>
      <c r="C212" s="241"/>
      <c r="D212" s="242" t="s">
        <v>171</v>
      </c>
      <c r="E212" s="243" t="s">
        <v>1</v>
      </c>
      <c r="F212" s="244" t="s">
        <v>891</v>
      </c>
      <c r="G212" s="241"/>
      <c r="H212" s="243" t="s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171</v>
      </c>
      <c r="AU212" s="250" t="s">
        <v>83</v>
      </c>
      <c r="AV212" s="13" t="s">
        <v>83</v>
      </c>
      <c r="AW212" s="13" t="s">
        <v>34</v>
      </c>
      <c r="AX212" s="13" t="s">
        <v>79</v>
      </c>
      <c r="AY212" s="250" t="s">
        <v>164</v>
      </c>
    </row>
    <row r="213" s="14" customFormat="1">
      <c r="A213" s="14"/>
      <c r="B213" s="251"/>
      <c r="C213" s="252"/>
      <c r="D213" s="242" t="s">
        <v>171</v>
      </c>
      <c r="E213" s="253" t="s">
        <v>1</v>
      </c>
      <c r="F213" s="254" t="s">
        <v>83</v>
      </c>
      <c r="G213" s="252"/>
      <c r="H213" s="255">
        <v>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171</v>
      </c>
      <c r="AU213" s="261" t="s">
        <v>83</v>
      </c>
      <c r="AV213" s="14" t="s">
        <v>87</v>
      </c>
      <c r="AW213" s="14" t="s">
        <v>34</v>
      </c>
      <c r="AX213" s="14" t="s">
        <v>83</v>
      </c>
      <c r="AY213" s="261" t="s">
        <v>164</v>
      </c>
    </row>
    <row r="214" s="2" customFormat="1" ht="26.4" customHeight="1">
      <c r="A214" s="39"/>
      <c r="B214" s="40"/>
      <c r="C214" s="227" t="s">
        <v>892</v>
      </c>
      <c r="D214" s="227" t="s">
        <v>166</v>
      </c>
      <c r="E214" s="228" t="s">
        <v>893</v>
      </c>
      <c r="F214" s="229" t="s">
        <v>894</v>
      </c>
      <c r="G214" s="230" t="s">
        <v>773</v>
      </c>
      <c r="H214" s="231">
        <v>1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44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111</v>
      </c>
      <c r="AT214" s="238" t="s">
        <v>166</v>
      </c>
      <c r="AU214" s="238" t="s">
        <v>83</v>
      </c>
      <c r="AY214" s="18" t="s">
        <v>164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111</v>
      </c>
      <c r="BM214" s="238" t="s">
        <v>895</v>
      </c>
    </row>
    <row r="215" s="13" customFormat="1">
      <c r="A215" s="13"/>
      <c r="B215" s="240"/>
      <c r="C215" s="241"/>
      <c r="D215" s="242" t="s">
        <v>171</v>
      </c>
      <c r="E215" s="243" t="s">
        <v>1</v>
      </c>
      <c r="F215" s="244" t="s">
        <v>896</v>
      </c>
      <c r="G215" s="241"/>
      <c r="H215" s="243" t="s">
        <v>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171</v>
      </c>
      <c r="AU215" s="250" t="s">
        <v>83</v>
      </c>
      <c r="AV215" s="13" t="s">
        <v>83</v>
      </c>
      <c r="AW215" s="13" t="s">
        <v>34</v>
      </c>
      <c r="AX215" s="13" t="s">
        <v>79</v>
      </c>
      <c r="AY215" s="250" t="s">
        <v>164</v>
      </c>
    </row>
    <row r="216" s="13" customFormat="1">
      <c r="A216" s="13"/>
      <c r="B216" s="240"/>
      <c r="C216" s="241"/>
      <c r="D216" s="242" t="s">
        <v>171</v>
      </c>
      <c r="E216" s="243" t="s">
        <v>1</v>
      </c>
      <c r="F216" s="244" t="s">
        <v>897</v>
      </c>
      <c r="G216" s="241"/>
      <c r="H216" s="243" t="s">
        <v>1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171</v>
      </c>
      <c r="AU216" s="250" t="s">
        <v>83</v>
      </c>
      <c r="AV216" s="13" t="s">
        <v>83</v>
      </c>
      <c r="AW216" s="13" t="s">
        <v>34</v>
      </c>
      <c r="AX216" s="13" t="s">
        <v>79</v>
      </c>
      <c r="AY216" s="250" t="s">
        <v>164</v>
      </c>
    </row>
    <row r="217" s="13" customFormat="1">
      <c r="A217" s="13"/>
      <c r="B217" s="240"/>
      <c r="C217" s="241"/>
      <c r="D217" s="242" t="s">
        <v>171</v>
      </c>
      <c r="E217" s="243" t="s">
        <v>1</v>
      </c>
      <c r="F217" s="244" t="s">
        <v>898</v>
      </c>
      <c r="G217" s="241"/>
      <c r="H217" s="243" t="s">
        <v>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171</v>
      </c>
      <c r="AU217" s="250" t="s">
        <v>83</v>
      </c>
      <c r="AV217" s="13" t="s">
        <v>83</v>
      </c>
      <c r="AW217" s="13" t="s">
        <v>34</v>
      </c>
      <c r="AX217" s="13" t="s">
        <v>79</v>
      </c>
      <c r="AY217" s="250" t="s">
        <v>164</v>
      </c>
    </row>
    <row r="218" s="13" customFormat="1">
      <c r="A218" s="13"/>
      <c r="B218" s="240"/>
      <c r="C218" s="241"/>
      <c r="D218" s="242" t="s">
        <v>171</v>
      </c>
      <c r="E218" s="243" t="s">
        <v>1</v>
      </c>
      <c r="F218" s="244" t="s">
        <v>899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171</v>
      </c>
      <c r="AU218" s="250" t="s">
        <v>83</v>
      </c>
      <c r="AV218" s="13" t="s">
        <v>83</v>
      </c>
      <c r="AW218" s="13" t="s">
        <v>34</v>
      </c>
      <c r="AX218" s="13" t="s">
        <v>79</v>
      </c>
      <c r="AY218" s="250" t="s">
        <v>164</v>
      </c>
    </row>
    <row r="219" s="13" customFormat="1">
      <c r="A219" s="13"/>
      <c r="B219" s="240"/>
      <c r="C219" s="241"/>
      <c r="D219" s="242" t="s">
        <v>171</v>
      </c>
      <c r="E219" s="243" t="s">
        <v>1</v>
      </c>
      <c r="F219" s="244" t="s">
        <v>900</v>
      </c>
      <c r="G219" s="241"/>
      <c r="H219" s="243" t="s">
        <v>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171</v>
      </c>
      <c r="AU219" s="250" t="s">
        <v>83</v>
      </c>
      <c r="AV219" s="13" t="s">
        <v>83</v>
      </c>
      <c r="AW219" s="13" t="s">
        <v>34</v>
      </c>
      <c r="AX219" s="13" t="s">
        <v>79</v>
      </c>
      <c r="AY219" s="250" t="s">
        <v>164</v>
      </c>
    </row>
    <row r="220" s="13" customFormat="1">
      <c r="A220" s="13"/>
      <c r="B220" s="240"/>
      <c r="C220" s="241"/>
      <c r="D220" s="242" t="s">
        <v>171</v>
      </c>
      <c r="E220" s="243" t="s">
        <v>1</v>
      </c>
      <c r="F220" s="244" t="s">
        <v>901</v>
      </c>
      <c r="G220" s="241"/>
      <c r="H220" s="243" t="s">
        <v>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171</v>
      </c>
      <c r="AU220" s="250" t="s">
        <v>83</v>
      </c>
      <c r="AV220" s="13" t="s">
        <v>83</v>
      </c>
      <c r="AW220" s="13" t="s">
        <v>34</v>
      </c>
      <c r="AX220" s="13" t="s">
        <v>79</v>
      </c>
      <c r="AY220" s="250" t="s">
        <v>164</v>
      </c>
    </row>
    <row r="221" s="13" customFormat="1">
      <c r="A221" s="13"/>
      <c r="B221" s="240"/>
      <c r="C221" s="241"/>
      <c r="D221" s="242" t="s">
        <v>171</v>
      </c>
      <c r="E221" s="243" t="s">
        <v>1</v>
      </c>
      <c r="F221" s="244" t="s">
        <v>902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171</v>
      </c>
      <c r="AU221" s="250" t="s">
        <v>83</v>
      </c>
      <c r="AV221" s="13" t="s">
        <v>83</v>
      </c>
      <c r="AW221" s="13" t="s">
        <v>34</v>
      </c>
      <c r="AX221" s="13" t="s">
        <v>79</v>
      </c>
      <c r="AY221" s="250" t="s">
        <v>164</v>
      </c>
    </row>
    <row r="222" s="13" customFormat="1">
      <c r="A222" s="13"/>
      <c r="B222" s="240"/>
      <c r="C222" s="241"/>
      <c r="D222" s="242" t="s">
        <v>171</v>
      </c>
      <c r="E222" s="243" t="s">
        <v>1</v>
      </c>
      <c r="F222" s="244" t="s">
        <v>903</v>
      </c>
      <c r="G222" s="241"/>
      <c r="H222" s="243" t="s">
        <v>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171</v>
      </c>
      <c r="AU222" s="250" t="s">
        <v>83</v>
      </c>
      <c r="AV222" s="13" t="s">
        <v>83</v>
      </c>
      <c r="AW222" s="13" t="s">
        <v>34</v>
      </c>
      <c r="AX222" s="13" t="s">
        <v>79</v>
      </c>
      <c r="AY222" s="250" t="s">
        <v>164</v>
      </c>
    </row>
    <row r="223" s="14" customFormat="1">
      <c r="A223" s="14"/>
      <c r="B223" s="251"/>
      <c r="C223" s="252"/>
      <c r="D223" s="242" t="s">
        <v>171</v>
      </c>
      <c r="E223" s="253" t="s">
        <v>1</v>
      </c>
      <c r="F223" s="254" t="s">
        <v>83</v>
      </c>
      <c r="G223" s="252"/>
      <c r="H223" s="255">
        <v>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171</v>
      </c>
      <c r="AU223" s="261" t="s">
        <v>83</v>
      </c>
      <c r="AV223" s="14" t="s">
        <v>87</v>
      </c>
      <c r="AW223" s="14" t="s">
        <v>34</v>
      </c>
      <c r="AX223" s="14" t="s">
        <v>83</v>
      </c>
      <c r="AY223" s="261" t="s">
        <v>164</v>
      </c>
    </row>
    <row r="224" s="2" customFormat="1" ht="69.6" customHeight="1">
      <c r="A224" s="39"/>
      <c r="B224" s="40"/>
      <c r="C224" s="227" t="s">
        <v>904</v>
      </c>
      <c r="D224" s="227" t="s">
        <v>166</v>
      </c>
      <c r="E224" s="228" t="s">
        <v>905</v>
      </c>
      <c r="F224" s="229" t="s">
        <v>906</v>
      </c>
      <c r="G224" s="230" t="s">
        <v>773</v>
      </c>
      <c r="H224" s="231">
        <v>1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44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111</v>
      </c>
      <c r="AT224" s="238" t="s">
        <v>166</v>
      </c>
      <c r="AU224" s="238" t="s">
        <v>83</v>
      </c>
      <c r="AY224" s="18" t="s">
        <v>164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111</v>
      </c>
      <c r="BM224" s="238" t="s">
        <v>907</v>
      </c>
    </row>
    <row r="225" s="13" customFormat="1">
      <c r="A225" s="13"/>
      <c r="B225" s="240"/>
      <c r="C225" s="241"/>
      <c r="D225" s="242" t="s">
        <v>171</v>
      </c>
      <c r="E225" s="243" t="s">
        <v>1</v>
      </c>
      <c r="F225" s="244" t="s">
        <v>908</v>
      </c>
      <c r="G225" s="241"/>
      <c r="H225" s="243" t="s">
        <v>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171</v>
      </c>
      <c r="AU225" s="250" t="s">
        <v>83</v>
      </c>
      <c r="AV225" s="13" t="s">
        <v>83</v>
      </c>
      <c r="AW225" s="13" t="s">
        <v>34</v>
      </c>
      <c r="AX225" s="13" t="s">
        <v>79</v>
      </c>
      <c r="AY225" s="250" t="s">
        <v>164</v>
      </c>
    </row>
    <row r="226" s="13" customFormat="1">
      <c r="A226" s="13"/>
      <c r="B226" s="240"/>
      <c r="C226" s="241"/>
      <c r="D226" s="242" t="s">
        <v>171</v>
      </c>
      <c r="E226" s="243" t="s">
        <v>1</v>
      </c>
      <c r="F226" s="244" t="s">
        <v>909</v>
      </c>
      <c r="G226" s="241"/>
      <c r="H226" s="243" t="s">
        <v>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171</v>
      </c>
      <c r="AU226" s="250" t="s">
        <v>83</v>
      </c>
      <c r="AV226" s="13" t="s">
        <v>83</v>
      </c>
      <c r="AW226" s="13" t="s">
        <v>34</v>
      </c>
      <c r="AX226" s="13" t="s">
        <v>79</v>
      </c>
      <c r="AY226" s="250" t="s">
        <v>164</v>
      </c>
    </row>
    <row r="227" s="14" customFormat="1">
      <c r="A227" s="14"/>
      <c r="B227" s="251"/>
      <c r="C227" s="252"/>
      <c r="D227" s="242" t="s">
        <v>171</v>
      </c>
      <c r="E227" s="253" t="s">
        <v>1</v>
      </c>
      <c r="F227" s="254" t="s">
        <v>83</v>
      </c>
      <c r="G227" s="252"/>
      <c r="H227" s="255">
        <v>1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171</v>
      </c>
      <c r="AU227" s="261" t="s">
        <v>83</v>
      </c>
      <c r="AV227" s="14" t="s">
        <v>87</v>
      </c>
      <c r="AW227" s="14" t="s">
        <v>34</v>
      </c>
      <c r="AX227" s="14" t="s">
        <v>83</v>
      </c>
      <c r="AY227" s="261" t="s">
        <v>164</v>
      </c>
    </row>
    <row r="228" s="2" customFormat="1" ht="26.4" customHeight="1">
      <c r="A228" s="39"/>
      <c r="B228" s="40"/>
      <c r="C228" s="227" t="s">
        <v>910</v>
      </c>
      <c r="D228" s="227" t="s">
        <v>166</v>
      </c>
      <c r="E228" s="228" t="s">
        <v>911</v>
      </c>
      <c r="F228" s="229" t="s">
        <v>912</v>
      </c>
      <c r="G228" s="230" t="s">
        <v>773</v>
      </c>
      <c r="H228" s="231">
        <v>1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44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111</v>
      </c>
      <c r="AT228" s="238" t="s">
        <v>166</v>
      </c>
      <c r="AU228" s="238" t="s">
        <v>83</v>
      </c>
      <c r="AY228" s="18" t="s">
        <v>164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111</v>
      </c>
      <c r="BM228" s="238" t="s">
        <v>913</v>
      </c>
    </row>
    <row r="229" s="13" customFormat="1">
      <c r="A229" s="13"/>
      <c r="B229" s="240"/>
      <c r="C229" s="241"/>
      <c r="D229" s="242" t="s">
        <v>171</v>
      </c>
      <c r="E229" s="243" t="s">
        <v>1</v>
      </c>
      <c r="F229" s="244" t="s">
        <v>914</v>
      </c>
      <c r="G229" s="241"/>
      <c r="H229" s="243" t="s">
        <v>1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171</v>
      </c>
      <c r="AU229" s="250" t="s">
        <v>83</v>
      </c>
      <c r="AV229" s="13" t="s">
        <v>83</v>
      </c>
      <c r="AW229" s="13" t="s">
        <v>34</v>
      </c>
      <c r="AX229" s="13" t="s">
        <v>79</v>
      </c>
      <c r="AY229" s="250" t="s">
        <v>164</v>
      </c>
    </row>
    <row r="230" s="13" customFormat="1">
      <c r="A230" s="13"/>
      <c r="B230" s="240"/>
      <c r="C230" s="241"/>
      <c r="D230" s="242" t="s">
        <v>171</v>
      </c>
      <c r="E230" s="243" t="s">
        <v>1</v>
      </c>
      <c r="F230" s="244" t="s">
        <v>915</v>
      </c>
      <c r="G230" s="241"/>
      <c r="H230" s="243" t="s">
        <v>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171</v>
      </c>
      <c r="AU230" s="250" t="s">
        <v>83</v>
      </c>
      <c r="AV230" s="13" t="s">
        <v>83</v>
      </c>
      <c r="AW230" s="13" t="s">
        <v>34</v>
      </c>
      <c r="AX230" s="13" t="s">
        <v>79</v>
      </c>
      <c r="AY230" s="250" t="s">
        <v>164</v>
      </c>
    </row>
    <row r="231" s="13" customFormat="1">
      <c r="A231" s="13"/>
      <c r="B231" s="240"/>
      <c r="C231" s="241"/>
      <c r="D231" s="242" t="s">
        <v>171</v>
      </c>
      <c r="E231" s="243" t="s">
        <v>1</v>
      </c>
      <c r="F231" s="244" t="s">
        <v>916</v>
      </c>
      <c r="G231" s="241"/>
      <c r="H231" s="243" t="s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171</v>
      </c>
      <c r="AU231" s="250" t="s">
        <v>83</v>
      </c>
      <c r="AV231" s="13" t="s">
        <v>83</v>
      </c>
      <c r="AW231" s="13" t="s">
        <v>34</v>
      </c>
      <c r="AX231" s="13" t="s">
        <v>79</v>
      </c>
      <c r="AY231" s="250" t="s">
        <v>164</v>
      </c>
    </row>
    <row r="232" s="13" customFormat="1">
      <c r="A232" s="13"/>
      <c r="B232" s="240"/>
      <c r="C232" s="241"/>
      <c r="D232" s="242" t="s">
        <v>171</v>
      </c>
      <c r="E232" s="243" t="s">
        <v>1</v>
      </c>
      <c r="F232" s="244" t="s">
        <v>917</v>
      </c>
      <c r="G232" s="241"/>
      <c r="H232" s="243" t="s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171</v>
      </c>
      <c r="AU232" s="250" t="s">
        <v>83</v>
      </c>
      <c r="AV232" s="13" t="s">
        <v>83</v>
      </c>
      <c r="AW232" s="13" t="s">
        <v>34</v>
      </c>
      <c r="AX232" s="13" t="s">
        <v>79</v>
      </c>
      <c r="AY232" s="250" t="s">
        <v>164</v>
      </c>
    </row>
    <row r="233" s="13" customFormat="1">
      <c r="A233" s="13"/>
      <c r="B233" s="240"/>
      <c r="C233" s="241"/>
      <c r="D233" s="242" t="s">
        <v>171</v>
      </c>
      <c r="E233" s="243" t="s">
        <v>1</v>
      </c>
      <c r="F233" s="244" t="s">
        <v>918</v>
      </c>
      <c r="G233" s="241"/>
      <c r="H233" s="243" t="s">
        <v>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171</v>
      </c>
      <c r="AU233" s="250" t="s">
        <v>83</v>
      </c>
      <c r="AV233" s="13" t="s">
        <v>83</v>
      </c>
      <c r="AW233" s="13" t="s">
        <v>34</v>
      </c>
      <c r="AX233" s="13" t="s">
        <v>79</v>
      </c>
      <c r="AY233" s="250" t="s">
        <v>164</v>
      </c>
    </row>
    <row r="234" s="13" customFormat="1">
      <c r="A234" s="13"/>
      <c r="B234" s="240"/>
      <c r="C234" s="241"/>
      <c r="D234" s="242" t="s">
        <v>171</v>
      </c>
      <c r="E234" s="243" t="s">
        <v>1</v>
      </c>
      <c r="F234" s="244" t="s">
        <v>919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171</v>
      </c>
      <c r="AU234" s="250" t="s">
        <v>83</v>
      </c>
      <c r="AV234" s="13" t="s">
        <v>83</v>
      </c>
      <c r="AW234" s="13" t="s">
        <v>34</v>
      </c>
      <c r="AX234" s="13" t="s">
        <v>79</v>
      </c>
      <c r="AY234" s="250" t="s">
        <v>164</v>
      </c>
    </row>
    <row r="235" s="13" customFormat="1">
      <c r="A235" s="13"/>
      <c r="B235" s="240"/>
      <c r="C235" s="241"/>
      <c r="D235" s="242" t="s">
        <v>171</v>
      </c>
      <c r="E235" s="243" t="s">
        <v>1</v>
      </c>
      <c r="F235" s="244" t="s">
        <v>920</v>
      </c>
      <c r="G235" s="241"/>
      <c r="H235" s="243" t="s">
        <v>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171</v>
      </c>
      <c r="AU235" s="250" t="s">
        <v>83</v>
      </c>
      <c r="AV235" s="13" t="s">
        <v>83</v>
      </c>
      <c r="AW235" s="13" t="s">
        <v>34</v>
      </c>
      <c r="AX235" s="13" t="s">
        <v>79</v>
      </c>
      <c r="AY235" s="250" t="s">
        <v>164</v>
      </c>
    </row>
    <row r="236" s="13" customFormat="1">
      <c r="A236" s="13"/>
      <c r="B236" s="240"/>
      <c r="C236" s="241"/>
      <c r="D236" s="242" t="s">
        <v>171</v>
      </c>
      <c r="E236" s="243" t="s">
        <v>1</v>
      </c>
      <c r="F236" s="244" t="s">
        <v>921</v>
      </c>
      <c r="G236" s="241"/>
      <c r="H236" s="243" t="s">
        <v>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171</v>
      </c>
      <c r="AU236" s="250" t="s">
        <v>83</v>
      </c>
      <c r="AV236" s="13" t="s">
        <v>83</v>
      </c>
      <c r="AW236" s="13" t="s">
        <v>34</v>
      </c>
      <c r="AX236" s="13" t="s">
        <v>79</v>
      </c>
      <c r="AY236" s="250" t="s">
        <v>164</v>
      </c>
    </row>
    <row r="237" s="13" customFormat="1">
      <c r="A237" s="13"/>
      <c r="B237" s="240"/>
      <c r="C237" s="241"/>
      <c r="D237" s="242" t="s">
        <v>171</v>
      </c>
      <c r="E237" s="243" t="s">
        <v>1</v>
      </c>
      <c r="F237" s="244" t="s">
        <v>922</v>
      </c>
      <c r="G237" s="241"/>
      <c r="H237" s="243" t="s">
        <v>1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171</v>
      </c>
      <c r="AU237" s="250" t="s">
        <v>83</v>
      </c>
      <c r="AV237" s="13" t="s">
        <v>83</v>
      </c>
      <c r="AW237" s="13" t="s">
        <v>34</v>
      </c>
      <c r="AX237" s="13" t="s">
        <v>79</v>
      </c>
      <c r="AY237" s="250" t="s">
        <v>164</v>
      </c>
    </row>
    <row r="238" s="13" customFormat="1">
      <c r="A238" s="13"/>
      <c r="B238" s="240"/>
      <c r="C238" s="241"/>
      <c r="D238" s="242" t="s">
        <v>171</v>
      </c>
      <c r="E238" s="243" t="s">
        <v>1</v>
      </c>
      <c r="F238" s="244" t="s">
        <v>923</v>
      </c>
      <c r="G238" s="241"/>
      <c r="H238" s="243" t="s">
        <v>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171</v>
      </c>
      <c r="AU238" s="250" t="s">
        <v>83</v>
      </c>
      <c r="AV238" s="13" t="s">
        <v>83</v>
      </c>
      <c r="AW238" s="13" t="s">
        <v>34</v>
      </c>
      <c r="AX238" s="13" t="s">
        <v>79</v>
      </c>
      <c r="AY238" s="250" t="s">
        <v>164</v>
      </c>
    </row>
    <row r="239" s="13" customFormat="1">
      <c r="A239" s="13"/>
      <c r="B239" s="240"/>
      <c r="C239" s="241"/>
      <c r="D239" s="242" t="s">
        <v>171</v>
      </c>
      <c r="E239" s="243" t="s">
        <v>1</v>
      </c>
      <c r="F239" s="244" t="s">
        <v>924</v>
      </c>
      <c r="G239" s="241"/>
      <c r="H239" s="243" t="s">
        <v>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171</v>
      </c>
      <c r="AU239" s="250" t="s">
        <v>83</v>
      </c>
      <c r="AV239" s="13" t="s">
        <v>83</v>
      </c>
      <c r="AW239" s="13" t="s">
        <v>34</v>
      </c>
      <c r="AX239" s="13" t="s">
        <v>79</v>
      </c>
      <c r="AY239" s="250" t="s">
        <v>164</v>
      </c>
    </row>
    <row r="240" s="14" customFormat="1">
      <c r="A240" s="14"/>
      <c r="B240" s="251"/>
      <c r="C240" s="252"/>
      <c r="D240" s="242" t="s">
        <v>171</v>
      </c>
      <c r="E240" s="253" t="s">
        <v>1</v>
      </c>
      <c r="F240" s="254" t="s">
        <v>83</v>
      </c>
      <c r="G240" s="252"/>
      <c r="H240" s="255">
        <v>1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171</v>
      </c>
      <c r="AU240" s="261" t="s">
        <v>83</v>
      </c>
      <c r="AV240" s="14" t="s">
        <v>87</v>
      </c>
      <c r="AW240" s="14" t="s">
        <v>34</v>
      </c>
      <c r="AX240" s="14" t="s">
        <v>83</v>
      </c>
      <c r="AY240" s="261" t="s">
        <v>164</v>
      </c>
    </row>
    <row r="241" s="2" customFormat="1" ht="26.4" customHeight="1">
      <c r="A241" s="39"/>
      <c r="B241" s="40"/>
      <c r="C241" s="227" t="s">
        <v>7</v>
      </c>
      <c r="D241" s="227" t="s">
        <v>166</v>
      </c>
      <c r="E241" s="228" t="s">
        <v>925</v>
      </c>
      <c r="F241" s="229" t="s">
        <v>926</v>
      </c>
      <c r="G241" s="230" t="s">
        <v>773</v>
      </c>
      <c r="H241" s="231">
        <v>1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44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111</v>
      </c>
      <c r="AT241" s="238" t="s">
        <v>166</v>
      </c>
      <c r="AU241" s="238" t="s">
        <v>83</v>
      </c>
      <c r="AY241" s="18" t="s">
        <v>164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111</v>
      </c>
      <c r="BM241" s="238" t="s">
        <v>927</v>
      </c>
    </row>
    <row r="242" s="14" customFormat="1">
      <c r="A242" s="14"/>
      <c r="B242" s="251"/>
      <c r="C242" s="252"/>
      <c r="D242" s="242" t="s">
        <v>171</v>
      </c>
      <c r="E242" s="253" t="s">
        <v>1</v>
      </c>
      <c r="F242" s="254" t="s">
        <v>83</v>
      </c>
      <c r="G242" s="252"/>
      <c r="H242" s="255">
        <v>1</v>
      </c>
      <c r="I242" s="256"/>
      <c r="J242" s="252"/>
      <c r="K242" s="252"/>
      <c r="L242" s="257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171</v>
      </c>
      <c r="AU242" s="261" t="s">
        <v>83</v>
      </c>
      <c r="AV242" s="14" t="s">
        <v>87</v>
      </c>
      <c r="AW242" s="14" t="s">
        <v>34</v>
      </c>
      <c r="AX242" s="14" t="s">
        <v>83</v>
      </c>
      <c r="AY242" s="261" t="s">
        <v>164</v>
      </c>
    </row>
    <row r="243" s="2" customFormat="1" ht="6.96" customHeight="1">
      <c r="A243" s="39"/>
      <c r="B243" s="67"/>
      <c r="C243" s="68"/>
      <c r="D243" s="68"/>
      <c r="E243" s="68"/>
      <c r="F243" s="68"/>
      <c r="G243" s="68"/>
      <c r="H243" s="68"/>
      <c r="I243" s="68"/>
      <c r="J243" s="68"/>
      <c r="K243" s="68"/>
      <c r="L243" s="45"/>
      <c r="M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</sheetData>
  <sheetProtection sheet="1" autoFilter="0" formatColumns="0" formatRows="0" objects="1" scenarios="1" spinCount="100000" saltValue="7NURYFP0nfYl2OAfcaobl40tsor3sRmwZ3APz2oMdBKeRXHTvvsPr+AOml99Xog7PCOJOdqNYEP7D3Gw+5X5bw==" hashValue="MzNGbpfnR8+m+38a0B0OoknNuVfLCgArrJ3ETAPYkjsbMwRk8+Foc5eg9NOmVOYKePTG3a/xEvubOPhixU50zQ==" algorithmName="SHA-512" password="CC35"/>
  <autoFilter ref="C116:K24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Vavrdová Bohumila</dc:creator>
  <cp:lastModifiedBy>Vavrdová Bohumila</cp:lastModifiedBy>
  <dcterms:created xsi:type="dcterms:W3CDTF">2021-05-24T09:32:32Z</dcterms:created>
  <dcterms:modified xsi:type="dcterms:W3CDTF">2021-05-24T09:33:02Z</dcterms:modified>
</cp:coreProperties>
</file>