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bookViews>
    <workbookView xWindow="960" yWindow="180" windowWidth="20895" windowHeight="7035" activeTab="3"/>
  </bookViews>
  <sheets>
    <sheet name="Info" sheetId="31" r:id="rId1"/>
    <sheet name="MPK Střekov" sheetId="32" r:id="rId2"/>
    <sheet name="Položkový rozpočet" sheetId="33" r:id="rId3"/>
    <sheet name="VON" sheetId="18" r:id="rId4"/>
  </sheets>
  <definedNames>
    <definedName name="cisloobjektu" localSheetId="0">#REF!</definedName>
    <definedName name="cisloobjektu" localSheetId="1">#REF!</definedName>
    <definedName name="cisloobjektu" localSheetId="2">#REF!</definedName>
    <definedName name="cisloobjektu">#REF!</definedName>
    <definedName name="cislostavby" localSheetId="0">#REF!</definedName>
    <definedName name="cislostavby" localSheetId="1">#REF!</definedName>
    <definedName name="cislostavby" localSheetId="2">#REF!</definedName>
    <definedName name="cislostavby">#REF!</definedName>
    <definedName name="Datum" localSheetId="0">#REF!</definedName>
    <definedName name="Datum" localSheetId="1">#REF!</definedName>
    <definedName name="Datum" localSheetId="2">#REF!</definedName>
    <definedName name="Datum">#REF!</definedName>
    <definedName name="Dil" localSheetId="0">#REF!</definedName>
    <definedName name="Dil" localSheetId="1">#REF!</definedName>
    <definedName name="Dil" localSheetId="2">#REF!</definedName>
    <definedName name="Dil">#REF!</definedName>
    <definedName name="Dodavka" localSheetId="0">#REF!</definedName>
    <definedName name="Dodavka" localSheetId="1">#REF!</definedName>
    <definedName name="Dodavka" localSheetId="2">#REF!</definedName>
    <definedName name="Dodavka">#REF!</definedName>
    <definedName name="Dodavka0" localSheetId="0">#REF!</definedName>
    <definedName name="Dodavka0" localSheetId="1">#REF!</definedName>
    <definedName name="Dodavka0" localSheetId="2">#REF!</definedName>
    <definedName name="Dodavka0">#REF!</definedName>
    <definedName name="HSV" localSheetId="0">#REF!</definedName>
    <definedName name="HSV" localSheetId="1">#REF!</definedName>
    <definedName name="HSV" localSheetId="2">#REF!</definedName>
    <definedName name="HSV">#REF!</definedName>
    <definedName name="HSV0" localSheetId="0">#REF!</definedName>
    <definedName name="HSV0" localSheetId="1">#REF!</definedName>
    <definedName name="HSV0" localSheetId="2">#REF!</definedName>
    <definedName name="HSV0">#REF!</definedName>
    <definedName name="HZS" localSheetId="0">#REF!</definedName>
    <definedName name="HZS" localSheetId="1">#REF!</definedName>
    <definedName name="HZS" localSheetId="2">#REF!</definedName>
    <definedName name="HZS">#REF!</definedName>
    <definedName name="HZS0" localSheetId="0">#REF!</definedName>
    <definedName name="HZS0" localSheetId="1">#REF!</definedName>
    <definedName name="HZS0" localSheetId="2">#REF!</definedName>
    <definedName name="HZS0">#REF!</definedName>
    <definedName name="JKSO" localSheetId="0">#REF!</definedName>
    <definedName name="JKSO" localSheetId="1">#REF!</definedName>
    <definedName name="JKSO" localSheetId="2">#REF!</definedName>
    <definedName name="JKSO">#REF!</definedName>
    <definedName name="k" localSheetId="2">#REF!</definedName>
    <definedName name="k">#REF!</definedName>
    <definedName name="l" localSheetId="2">#REF!</definedName>
    <definedName name="l">#REF!</definedName>
    <definedName name="lll" localSheetId="2">#REF!</definedName>
    <definedName name="lll">#REF!</definedName>
    <definedName name="MJ" localSheetId="0">#REF!</definedName>
    <definedName name="MJ" localSheetId="1">#REF!</definedName>
    <definedName name="MJ" localSheetId="2">#REF!</definedName>
    <definedName name="MJ">#REF!</definedName>
    <definedName name="Mont" localSheetId="0">#REF!</definedName>
    <definedName name="Mont" localSheetId="1">#REF!</definedName>
    <definedName name="Mont" localSheetId="2">#REF!</definedName>
    <definedName name="Mont">#REF!</definedName>
    <definedName name="Montaz0" localSheetId="0">#REF!</definedName>
    <definedName name="Montaz0" localSheetId="1">#REF!</definedName>
    <definedName name="Montaz0" localSheetId="2">#REF!</definedName>
    <definedName name="Montaz0">#REF!</definedName>
    <definedName name="NazevDilu" localSheetId="0">#REF!</definedName>
    <definedName name="NazevDilu" localSheetId="1">#REF!</definedName>
    <definedName name="NazevDilu" localSheetId="2">#REF!</definedName>
    <definedName name="NazevDilu">#REF!</definedName>
    <definedName name="nazevobjektu" localSheetId="0">#REF!</definedName>
    <definedName name="nazevobjektu" localSheetId="1">#REF!</definedName>
    <definedName name="nazevobjektu" localSheetId="2">#REF!</definedName>
    <definedName name="nazevobjektu">#REF!</definedName>
    <definedName name="nazevstavby" localSheetId="0">#REF!</definedName>
    <definedName name="nazevstavby" localSheetId="1">#REF!</definedName>
    <definedName name="nazevstavby" localSheetId="2">#REF!</definedName>
    <definedName name="nazevstavby">#REF!</definedName>
    <definedName name="Objednatel" localSheetId="0">#REF!</definedName>
    <definedName name="Objednatel" localSheetId="1">#REF!</definedName>
    <definedName name="Objednatel" localSheetId="2">#REF!</definedName>
    <definedName name="Objednatel">#REF!</definedName>
    <definedName name="_xlnm.Print_Area" localSheetId="0">'Info'!$A$1:$C$45</definedName>
    <definedName name="_xlnm.Print_Area" localSheetId="1">'MPK Střekov'!$A$1:$C$23</definedName>
    <definedName name="_xlnm.Print_Area" localSheetId="2">'Položkový rozpočet'!$A$1:$H$217</definedName>
    <definedName name="_xlnm.Print_Area" localSheetId="3">'VON'!$A$1:$H$28</definedName>
    <definedName name="PocetMJ" localSheetId="0">#REF!</definedName>
    <definedName name="PocetMJ" localSheetId="1">#REF!</definedName>
    <definedName name="PocetMJ" localSheetId="2">#REF!</definedName>
    <definedName name="PocetMJ">#REF!</definedName>
    <definedName name="Poznamka" localSheetId="0">#REF!</definedName>
    <definedName name="Poznamka" localSheetId="1">#REF!</definedName>
    <definedName name="Poznamka" localSheetId="2">#REF!</definedName>
    <definedName name="Poznamka">#REF!</definedName>
    <definedName name="Projektant" localSheetId="0">#REF!</definedName>
    <definedName name="Projektant" localSheetId="1">#REF!</definedName>
    <definedName name="Projektant" localSheetId="2">#REF!</definedName>
    <definedName name="Projektant">#REF!</definedName>
    <definedName name="PSV" localSheetId="0">#REF!</definedName>
    <definedName name="PSV" localSheetId="1">#REF!</definedName>
    <definedName name="PSV" localSheetId="2">#REF!</definedName>
    <definedName name="PSV">#REF!</definedName>
    <definedName name="PSV0" localSheetId="0">#REF!</definedName>
    <definedName name="PSV0" localSheetId="1">#REF!</definedName>
    <definedName name="PSV0" localSheetId="2">#REF!</definedName>
    <definedName name="PSV0">#REF!</definedName>
    <definedName name="s" localSheetId="2">#REF!</definedName>
    <definedName name="s">#REF!</definedName>
    <definedName name="SazbaDPH1" localSheetId="0">#REF!</definedName>
    <definedName name="SazbaDPH1" localSheetId="1">#REF!</definedName>
    <definedName name="SazbaDPH1" localSheetId="2">#REF!</definedName>
    <definedName name="SazbaDPH1">#REF!</definedName>
    <definedName name="SazbaDPH2" localSheetId="0">#REF!</definedName>
    <definedName name="SazbaDPH2" localSheetId="1">#REF!</definedName>
    <definedName name="SazbaDPH2" localSheetId="2">#REF!</definedName>
    <definedName name="SazbaDPH2">#REF!</definedName>
    <definedName name="SloupecCC" localSheetId="0">#REF!</definedName>
    <definedName name="SloupecCC" localSheetId="1">#REF!</definedName>
    <definedName name="SloupecCC" localSheetId="2">#REF!</definedName>
    <definedName name="SloupecCC">#REF!</definedName>
    <definedName name="SloupecCisloPol" localSheetId="0">#REF!</definedName>
    <definedName name="SloupecCisloPol" localSheetId="1">#REF!</definedName>
    <definedName name="SloupecCisloPol" localSheetId="2">#REF!</definedName>
    <definedName name="SloupecCisloPol">#REF!</definedName>
    <definedName name="SloupecJC" localSheetId="0">#REF!</definedName>
    <definedName name="SloupecJC" localSheetId="1">#REF!</definedName>
    <definedName name="SloupecJC" localSheetId="2">#REF!</definedName>
    <definedName name="SloupecJC">#REF!</definedName>
    <definedName name="SloupecMJ" localSheetId="0">#REF!</definedName>
    <definedName name="SloupecMJ" localSheetId="1">#REF!</definedName>
    <definedName name="SloupecMJ" localSheetId="2">#REF!</definedName>
    <definedName name="SloupecMJ">#REF!</definedName>
    <definedName name="SloupecMnozstvi" localSheetId="0">#REF!</definedName>
    <definedName name="SloupecMnozstvi" localSheetId="1">#REF!</definedName>
    <definedName name="SloupecMnozstvi" localSheetId="2">#REF!</definedName>
    <definedName name="SloupecMnozstvi">#REF!</definedName>
    <definedName name="SloupecNazPol" localSheetId="0">#REF!</definedName>
    <definedName name="SloupecNazPol" localSheetId="1">#REF!</definedName>
    <definedName name="SloupecNazPol" localSheetId="2">#REF!</definedName>
    <definedName name="SloupecNazPol">#REF!</definedName>
    <definedName name="SloupecPC" localSheetId="0">#REF!</definedName>
    <definedName name="SloupecPC" localSheetId="1">#REF!</definedName>
    <definedName name="SloupecPC" localSheetId="2">#REF!</definedName>
    <definedName name="SloupecPC">#REF!</definedName>
    <definedName name="ss" localSheetId="2">#REF!</definedName>
    <definedName name="ss">#REF!</definedName>
    <definedName name="sss" localSheetId="2">#REF!</definedName>
    <definedName name="sss">#REF!</definedName>
    <definedName name="sssssss" localSheetId="2">#REF!</definedName>
    <definedName name="sssssss">#REF!</definedName>
    <definedName name="Typ" localSheetId="0">#REF!</definedName>
    <definedName name="Typ" localSheetId="1">#REF!</definedName>
    <definedName name="Typ" localSheetId="2">#REF!</definedName>
    <definedName name="Typ">#REF!</definedName>
    <definedName name="VRN" localSheetId="0">#REF!</definedName>
    <definedName name="VRN" localSheetId="1">#REF!</definedName>
    <definedName name="VRN" localSheetId="2">#REF!</definedName>
    <definedName name="VRN">#REF!</definedName>
    <definedName name="VRNKc" localSheetId="0">#REF!</definedName>
    <definedName name="VRNKc" localSheetId="1">#REF!</definedName>
    <definedName name="VRNKc" localSheetId="2">#REF!</definedName>
    <definedName name="VRNKc">#REF!</definedName>
    <definedName name="VRNnazev" localSheetId="0">#REF!</definedName>
    <definedName name="VRNnazev" localSheetId="1">#REF!</definedName>
    <definedName name="VRNnazev" localSheetId="2">#REF!</definedName>
    <definedName name="VRNnazev">#REF!</definedName>
    <definedName name="VRNproc" localSheetId="0">#REF!</definedName>
    <definedName name="VRNproc" localSheetId="1">#REF!</definedName>
    <definedName name="VRNproc" localSheetId="2">#REF!</definedName>
    <definedName name="VRNproc">#REF!</definedName>
    <definedName name="VRNzakl" localSheetId="0">#REF!</definedName>
    <definedName name="VRNzakl" localSheetId="1">#REF!</definedName>
    <definedName name="VRNzakl" localSheetId="2">#REF!</definedName>
    <definedName name="VRNzakl">#REF!</definedName>
    <definedName name="Zakazka" localSheetId="0">#REF!</definedName>
    <definedName name="Zakazka" localSheetId="1">#REF!</definedName>
    <definedName name="Zakazka" localSheetId="2">#REF!</definedName>
    <definedName name="Zakazka">#REF!</definedName>
    <definedName name="Zaklad22" localSheetId="0">#REF!</definedName>
    <definedName name="Zaklad22" localSheetId="1">#REF!</definedName>
    <definedName name="Zaklad22" localSheetId="2">#REF!</definedName>
    <definedName name="Zaklad22">#REF!</definedName>
    <definedName name="Zaklad5" localSheetId="0">#REF!</definedName>
    <definedName name="Zaklad5" localSheetId="1">#REF!</definedName>
    <definedName name="Zaklad5" localSheetId="2">#REF!</definedName>
    <definedName name="Zaklad5">#REF!</definedName>
    <definedName name="Zhotovitel" localSheetId="0">#REF!</definedName>
    <definedName name="Zhotovitel" localSheetId="1">#REF!</definedName>
    <definedName name="Zhotovitel" localSheetId="2">#REF!</definedName>
    <definedName name="Zhotovitel">#REF!</definedName>
  </definedNames>
  <calcPr calcId="162913"/>
</workbook>
</file>

<file path=xl/sharedStrings.xml><?xml version="1.0" encoding="utf-8"?>
<sst xmlns="http://schemas.openxmlformats.org/spreadsheetml/2006/main" count="466" uniqueCount="250">
  <si>
    <t>Poznámka:</t>
  </si>
  <si>
    <t>OK - ocelová konstrukce</t>
  </si>
  <si>
    <t>celkem</t>
  </si>
  <si>
    <t>cena</t>
  </si>
  <si>
    <t>CELKEM bez DPH</t>
  </si>
  <si>
    <t xml:space="preserve">výměra </t>
  </si>
  <si>
    <t>.-technologické práce na stavbě:</t>
  </si>
  <si>
    <t>.-demontáže:</t>
  </si>
  <si>
    <t>Název</t>
  </si>
  <si>
    <t>Popis</t>
  </si>
  <si>
    <t>Cena celkem</t>
  </si>
  <si>
    <t>.-spotřební materiál (plyny, elektrody, vrtáky, brusivo, ...)</t>
  </si>
  <si>
    <t>(Kč)</t>
  </si>
  <si>
    <t>počet</t>
  </si>
  <si>
    <t>.-montáže:</t>
  </si>
  <si>
    <t>CELKEM s DPH 21%</t>
  </si>
  <si>
    <t>Položka</t>
  </si>
  <si>
    <t>číslo</t>
  </si>
  <si>
    <t>DPH 21%</t>
  </si>
  <si>
    <t>Číselné</t>
  </si>
  <si>
    <t>zatřídění položky</t>
  </si>
  <si>
    <t>011</t>
  </si>
  <si>
    <t>soubor</t>
  </si>
  <si>
    <t>0210</t>
  </si>
  <si>
    <t>0221</t>
  </si>
  <si>
    <t>023</t>
  </si>
  <si>
    <t>.-obsah vedlejších a ostatních rozpočtových nákladů byl přizpůsoben rozsahu prováděné stavby.</t>
  </si>
  <si>
    <t>33</t>
  </si>
  <si>
    <t>34</t>
  </si>
  <si>
    <t>35</t>
  </si>
  <si>
    <t>36</t>
  </si>
  <si>
    <t>37</t>
  </si>
  <si>
    <t>.-ostatní rozpočtové náklady:</t>
  </si>
  <si>
    <t>EP - epoxidový nátěr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</si>
  <si>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</si>
  <si>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</si>
  <si>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</si>
  <si>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</si>
  <si>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</si>
  <si>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</si>
  <si>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</si>
  <si>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</si>
  <si>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</si>
  <si>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</si>
  <si>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</si>
  <si>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</si>
  <si>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</si>
  <si>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</si>
  <si>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</si>
  <si>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</si>
  <si>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</si>
  <si>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</si>
  <si>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</si>
  <si>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</si>
  <si>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</si>
  <si>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27</t>
  </si>
  <si>
    <t>28</t>
  </si>
  <si>
    <t>29</t>
  </si>
  <si>
    <t>30</t>
  </si>
  <si>
    <t>31</t>
  </si>
  <si>
    <t>32</t>
  </si>
  <si>
    <t>měrná</t>
  </si>
  <si>
    <t>jednotka</t>
  </si>
  <si>
    <t>kg</t>
  </si>
  <si>
    <t>hod</t>
  </si>
  <si>
    <r>
      <t>m</t>
    </r>
    <r>
      <rPr>
        <vertAlign val="superscript"/>
        <sz val="10"/>
        <rFont val="Arial CE"/>
        <family val="2"/>
      </rPr>
      <t>2</t>
    </r>
  </si>
  <si>
    <t>.-zajištění komplet.zařízení staveniště a jeho připojení na sítě</t>
  </si>
  <si>
    <t>cena za jednotku</t>
  </si>
  <si>
    <t>kpl</t>
  </si>
  <si>
    <t xml:space="preserve">Cena </t>
  </si>
  <si>
    <t>Soupis prací a dodávek  -  rozpočet</t>
  </si>
  <si>
    <t>26</t>
  </si>
  <si>
    <t>HV - horní voda</t>
  </si>
  <si>
    <t>DV - dolní voda</t>
  </si>
  <si>
    <t xml:space="preserve">Stavba:  </t>
  </si>
  <si>
    <t>[kapitoly]</t>
  </si>
  <si>
    <t xml:space="preserve">Tabulka obsahuje početní vzorce - provede výpočet soutěžní ceny. </t>
  </si>
  <si>
    <t>Detailní popis specifikace - viz Technické podmínky</t>
  </si>
  <si>
    <t>.-materiál, výroba, dodávky:</t>
  </si>
  <si>
    <t>1</t>
  </si>
  <si>
    <t>2</t>
  </si>
  <si>
    <t>3</t>
  </si>
  <si>
    <t>SV - spodní výpust</t>
  </si>
  <si>
    <t>.-zabezpečení klimatických podmínek (nátěr.systém)</t>
  </si>
  <si>
    <t>.-zpracování povodňového plánu stavby dle §71 zákona č. 254/2001 Sb. včetně zajištění schválení příslušnými orgány správy a Povodím Labe, státní podnik</t>
  </si>
  <si>
    <t>78311X1</t>
  </si>
  <si>
    <t>783121128U0A</t>
  </si>
  <si>
    <t>783121128U0B</t>
  </si>
  <si>
    <t>783121128U0C</t>
  </si>
  <si>
    <t>.-ekologická likvidace odpadu (plechovky, obaly, …)</t>
  </si>
  <si>
    <t>25</t>
  </si>
  <si>
    <t>.-el.energie (provoz staveniště, …)</t>
  </si>
  <si>
    <t xml:space="preserve">Číslo akce:  </t>
  </si>
  <si>
    <t>Vedlejší a ostatní náklady (VON)</t>
  </si>
  <si>
    <r>
      <t xml:space="preserve">            .- nátěr penetrační vrstva                                 100</t>
    </r>
    <r>
      <rPr>
        <sz val="10"/>
        <rFont val="Symbol"/>
        <family val="1"/>
      </rPr>
      <t></t>
    </r>
    <r>
      <rPr>
        <sz val="10"/>
        <rFont val="Arial"/>
        <family val="2"/>
      </rPr>
      <t>m</t>
    </r>
  </si>
  <si>
    <t xml:space="preserve">.- zhotovitelem vypracování Plánu opatření pro případ havárie, pro případ úniku závadných látek, ... </t>
  </si>
  <si>
    <t>kus</t>
  </si>
  <si>
    <t>.-zajištění ohlášení všech staveb zařízení staveniště dle §104 odst. (2) zákona č. 183/2006 Sb.</t>
  </si>
  <si>
    <t>.-zajištění následné likvidace všech objektů ZS včetně připojení na sítě</t>
  </si>
  <si>
    <t>.-zajištění podmínek pro použití přístupových komunikací dotčených stavbou s příslušnými vlastníky či správci a zajištění jejich splnění</t>
  </si>
  <si>
    <t>.-zřízení čisticích zón před výjezdem z obvodu staveniště</t>
  </si>
  <si>
    <t>.-provedení takových opatření, aby plochy obvodu staveniště nebyly znečištěny ropnými látkami a jinými podobnými produkty</t>
  </si>
  <si>
    <t>.-provedení takových opatření, aby nebyly překročeny limity prašnosti a hlučnosti dané obecně závaznou vyhláškou</t>
  </si>
  <si>
    <t>.-zajištění péče o nepředané objekty a konstrukce stavby, jejich ošetřování a zimní opatření</t>
  </si>
  <si>
    <t>.-zajištění ochrany veškeré zeleně v prostoru staveniště a v jeho bezprostřední blízkosti pro poškození během realizace stavby</t>
  </si>
  <si>
    <t>.-zajištění oplocení nebo vytyčení prostoru ZS, jeho napojení na inž. sítě</t>
  </si>
  <si>
    <t>38</t>
  </si>
  <si>
    <t>39</t>
  </si>
  <si>
    <t>40</t>
  </si>
  <si>
    <t>41</t>
  </si>
  <si>
    <t>42</t>
  </si>
  <si>
    <r>
      <t>.-mimostaveništní přesuny materiálu a techniky</t>
    </r>
    <r>
      <rPr>
        <i/>
        <sz val="10"/>
        <rFont val="Arial"/>
        <family val="2"/>
      </rPr>
      <t xml:space="preserve">:      </t>
    </r>
  </si>
  <si>
    <t>do 2x200km</t>
  </si>
  <si>
    <t>ZS - zařízení staveniště</t>
  </si>
  <si>
    <t>VD - vodní dílo</t>
  </si>
  <si>
    <t>43</t>
  </si>
  <si>
    <t>44</t>
  </si>
  <si>
    <t>45</t>
  </si>
  <si>
    <t>46</t>
  </si>
  <si>
    <t>47</t>
  </si>
  <si>
    <t>48</t>
  </si>
  <si>
    <t>49</t>
  </si>
  <si>
    <t>50</t>
  </si>
  <si>
    <t xml:space="preserve"> </t>
  </si>
  <si>
    <t>.-komponenty (mater.DUB) (1kpl):</t>
  </si>
  <si>
    <r>
      <t>m</t>
    </r>
    <r>
      <rPr>
        <vertAlign val="superscript"/>
        <sz val="10"/>
        <rFont val="Arial CE"/>
        <family val="2"/>
      </rPr>
      <t>3</t>
    </r>
  </si>
  <si>
    <t>.-opěrný trámec na přemostění - horní těsnění:</t>
  </si>
  <si>
    <t xml:space="preserve">.-mater. DUB (340x185-7500mm) 1kpl </t>
  </si>
  <si>
    <t>.-záporník trámec - prahové těsnění:</t>
  </si>
  <si>
    <t>.-úvraťový trámec - boční těsnění:</t>
  </si>
  <si>
    <t xml:space="preserve">.-mater. DUB (340x170-12100mm) 1kpl </t>
  </si>
  <si>
    <t>.-přívorný trámec - srazové těsnění:</t>
  </si>
  <si>
    <t xml:space="preserve">.-mater. DUB (300x240-12800mm) 1kpl </t>
  </si>
  <si>
    <t>.-výdřeva diagonály:</t>
  </si>
  <si>
    <t xml:space="preserve">.-mater. DUB (230x240-13000mm) 1kpl </t>
  </si>
  <si>
    <t>.-spojovací materiál pro těsnící trámce na jednu vráteň:</t>
  </si>
  <si>
    <t>.-těsnící hranoly na jednu vráteň:</t>
  </si>
  <si>
    <t xml:space="preserve">.-spojovací a kotevní materiál (nerez A2/A4): </t>
  </si>
  <si>
    <t>.-zápustný šroub 4HR hlava 7/8" - 190mm nerez A2(70) 0,5kg/ks (4ks)</t>
  </si>
  <si>
    <t>.-zápustný šroub 4HR hlava 7/8" - 225mm nerez A2(70) 0,6kg/ks (47ks)</t>
  </si>
  <si>
    <t>.-zápustný šroub 4HR hlava 7/8" - 195mm nerez A2(70) 0,5kg/ks (10ks)</t>
  </si>
  <si>
    <t>.-zápustný šroub 4HR hlava 7/8" - 230mm nerez A2(70) 0,6kg/ks (11ks)</t>
  </si>
  <si>
    <t>.-zápustný šroub 4HR hlava 7/8" - 245mm nerez A2(70) 0,7kg/ks (2ks)</t>
  </si>
  <si>
    <t>.-zápustný šroub 4HR hlava 7/8" - 375mm nerez A2(70) 0,9kg/ks (4ks)</t>
  </si>
  <si>
    <t>.-zápustný šroub 4HR hlava 7/8" - 390mm nerez A2(70) 1kg/ks (8ks)</t>
  </si>
  <si>
    <t>.-ostatní spojovací materiál:</t>
  </si>
  <si>
    <t xml:space="preserve">   .-matice 7/8" (ČSN EN 24032) nerez A4(70) 0,1kg/ks (86ks)</t>
  </si>
  <si>
    <t xml:space="preserve">   .-podložka 7/8" (ČSN EN ISO 7090) nerez A2(70) 0,02kg/ks (86ks)</t>
  </si>
  <si>
    <t>.-spojovací materiál pro diagonálu na jednu vráteň:</t>
  </si>
  <si>
    <t>.-zápustný šroub 4HR hlava 7/8" - 245mm nerez A2(70) 0,7kg/ks (15ks)</t>
  </si>
  <si>
    <t xml:space="preserve">   .-matice 7/8" (ČSN EN 24032) nerez A4(70) 0,1kg/ks (15ks)</t>
  </si>
  <si>
    <t xml:space="preserve">   .-podložka 7/8" (ČSN EN ISO 7090) nerez A2(70) 0,02kg/ks (15ks)</t>
  </si>
  <si>
    <t>.-materiál pro těsnící stoličku na přemostění - 1ks na L/P vráteň:</t>
  </si>
  <si>
    <t>.-trám:</t>
  </si>
  <si>
    <t xml:space="preserve">.-mater. DUB (230x240-500mm) 1kpl </t>
  </si>
  <si>
    <t>.-šroub 1,1/4" - 520mm nerez A2(70) 1,5kg/ks (2ks)</t>
  </si>
  <si>
    <t xml:space="preserve">   .-matice 1,1/4" (ČSN EN 24032) nerez A4(70) 0,4kg/ks (2ks)</t>
  </si>
  <si>
    <t xml:space="preserve">   .-podložka 7/8" (ČSN EN ISO 7090) nerez A2(70) 0,1kg/ks (2ks)</t>
  </si>
  <si>
    <t>.-spojovací materiál pro pohyblivý přívorový trámec (srazový):</t>
  </si>
  <si>
    <t>.-šroub 3/4" - 310mm nerez A2(70) 0,5kg/ks (10ks)</t>
  </si>
  <si>
    <t>.-šroub 3/4" - 200mm nerez A2(70) 0,4kg/ks (10ks)</t>
  </si>
  <si>
    <t xml:space="preserve">   .-matice 3/4" (ČSN EN 24032) nerez A4(70) 0,1kg/ks (20ks)</t>
  </si>
  <si>
    <t xml:space="preserve">   .-podložka 7/8" (ČSN EN ISO 7090) nerez A2(70) 0,01kg/ks (20ks)</t>
  </si>
  <si>
    <t>.-šroub do dřeva (vrut 6HR ČSN 02 1810) 15x100mm nerez A2(70) 0,2kg/ks (10ks)</t>
  </si>
  <si>
    <t>1.1 Dolní vrata MPK</t>
  </si>
  <si>
    <t>- levá vráteň</t>
  </si>
  <si>
    <t>10dní</t>
  </si>
  <si>
    <t>.-demontáž stávajících těsnících trámců vrátně (záporník - tráměc - prahovéí těsnění 1kpl, opěrný trámec na přemostění - horní těsnění 1kpl, úvraťový tráměc - boční těsnění 1kpl, …), výdřevy diagonály (výdřeva diagonály 1kpl.,  …)</t>
  </si>
  <si>
    <t>25dní</t>
  </si>
  <si>
    <t>.-komplexní nastrojení nových těsnících trámců vrátně (záporník - tráměc - prahovéí těsnění 1kpl, opěrný trámec na přemostění - horní těsnění 1kpl, úvraťový tráměc - boční těsnění 1kpl, …), výdřevy diagonály (výdřeva diagonály 1kpl.,  …), včetně seřízení těsnění</t>
  </si>
  <si>
    <t xml:space="preserve">  .- tryskání povrchu základní SA 2,5  </t>
  </si>
  <si>
    <t xml:space="preserve">  .- tryskání povrchu před nátěrem SA 2,5 dle ČSN EN ISO 12944-4, </t>
  </si>
  <si>
    <r>
      <t xml:space="preserve">     ČSN EN ISO 8501-1,2, drsnost Rz = 75-100</t>
    </r>
    <r>
      <rPr>
        <sz val="10"/>
        <rFont val="Symbol"/>
        <family val="1"/>
      </rPr>
      <t></t>
    </r>
    <r>
      <rPr>
        <sz val="10"/>
        <rFont val="Arial"/>
        <family val="2"/>
      </rPr>
      <t>m</t>
    </r>
  </si>
  <si>
    <t xml:space="preserve">  .- PKO v souladu s ČSN EN ISO 12944-5:</t>
  </si>
  <si>
    <t xml:space="preserve">  .- nátěr: EP, vysokosušinový, aplik. za studena</t>
  </si>
  <si>
    <r>
      <t xml:space="preserve">            .- nátěr vrchní vrstva                                        100</t>
    </r>
    <r>
      <rPr>
        <sz val="10"/>
        <rFont val="Symbol"/>
        <family val="1"/>
      </rPr>
      <t></t>
    </r>
    <r>
      <rPr>
        <sz val="10"/>
        <rFont val="Arial"/>
        <family val="2"/>
      </rPr>
      <t>m</t>
    </r>
  </si>
  <si>
    <t xml:space="preserve">  .-barevné řešení – šedá RAL 7032   </t>
  </si>
  <si>
    <t>58</t>
  </si>
  <si>
    <t xml:space="preserve">  .- tryskání povrchu základní SA 2,5</t>
  </si>
  <si>
    <t>59</t>
  </si>
  <si>
    <t>78311Y1</t>
  </si>
  <si>
    <r>
      <t xml:space="preserve">  .- tryskání povrchu před nátěrem SA 2,5 dle ČSN EN ISO 12944-4, ČSN EN ISO 8501-1,2, drsnost Rz = 75-100</t>
    </r>
    <r>
      <rPr>
        <sz val="10"/>
        <rFont val="Symbol"/>
        <family val="1"/>
      </rPr>
      <t></t>
    </r>
    <r>
      <rPr>
        <sz val="10"/>
        <rFont val="Arial"/>
        <family val="2"/>
      </rPr>
      <t>m</t>
    </r>
  </si>
  <si>
    <t>60</t>
  </si>
  <si>
    <t>61</t>
  </si>
  <si>
    <t>62</t>
  </si>
  <si>
    <t xml:space="preserve">.- nátěrový systém:  </t>
  </si>
  <si>
    <r>
      <t xml:space="preserve">     (např. SIKA PERMACOR 3326/EG)                 </t>
    </r>
    <r>
      <rPr>
        <b/>
        <sz val="10"/>
        <rFont val="Arial"/>
        <family val="2"/>
      </rPr>
      <t>min.300</t>
    </r>
    <r>
      <rPr>
        <b/>
        <sz val="10"/>
        <rFont val="Symbol"/>
        <family val="1"/>
      </rPr>
      <t></t>
    </r>
    <r>
      <rPr>
        <b/>
        <sz val="10"/>
        <rFont val="Arial"/>
        <family val="2"/>
      </rPr>
      <t>m</t>
    </r>
  </si>
  <si>
    <r>
      <t xml:space="preserve">            .- nátěrmezivrstva                                           100</t>
    </r>
    <r>
      <rPr>
        <sz val="10"/>
        <rFont val="Symbol"/>
        <family val="1"/>
      </rPr>
      <t></t>
    </r>
    <r>
      <rPr>
        <sz val="10"/>
        <rFont val="Arial"/>
        <family val="2"/>
      </rPr>
      <t>m</t>
    </r>
  </si>
  <si>
    <r>
      <t xml:space="preserve">  .- nátěr: EP (např. SIKA PERMACOR 3326/EG)  </t>
    </r>
    <r>
      <rPr>
        <b/>
        <sz val="10"/>
        <rFont val="Arial"/>
        <family val="2"/>
      </rPr>
      <t>min.300</t>
    </r>
    <r>
      <rPr>
        <b/>
        <sz val="10"/>
        <rFont val="Symbol"/>
        <family val="1"/>
      </rPr>
      <t></t>
    </r>
    <r>
      <rPr>
        <b/>
        <sz val="10"/>
        <rFont val="Arial"/>
        <family val="2"/>
      </rPr>
      <t>m</t>
    </r>
  </si>
  <si>
    <t>.-OK v místech původních trámců:</t>
  </si>
  <si>
    <t>.-OK v místech původní výdřevy diagonály:</t>
  </si>
  <si>
    <t>t</t>
  </si>
  <si>
    <r>
      <t>.-ekologická likvidace odpadu (použitá tryskací struska - otryskaná stará povrchová ochrana, …) cca 24m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2"/>
      </rPr>
      <t xml:space="preserve"> * 30kg/m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2"/>
      </rPr>
      <t xml:space="preserve"> = 720kg = cca 1t/vráteň, celkem vráteň L/P 2t</t>
    </r>
  </si>
  <si>
    <t xml:space="preserve">.-opatření k zabezpečení stavby při zvýšených průtocích </t>
  </si>
  <si>
    <t xml:space="preserve">   .-přeprava autojeřábu (přejezd atojeřábu po pozemních komunikacích na stavbu a zpět, …) </t>
  </si>
  <si>
    <t xml:space="preserve">.-pracoviště n dolních vratech MPK: - autojeřáb + obsluha (pronájem autojeřábu pro transport materiálu na stavbě - demontáž / montáž komponentů těsnících trámců, výdřevy diagonál, příslušenství, …) </t>
  </si>
  <si>
    <t>dní</t>
  </si>
  <si>
    <t>celkem 1.1 Dolní vrata MPK - levá vráteň</t>
  </si>
  <si>
    <t>- pravá vráteň</t>
  </si>
  <si>
    <t>1.2 Dolní vrata MPK</t>
  </si>
  <si>
    <t>celkem 1.2 Dolní vrata MPK - pravá vráteň</t>
  </si>
  <si>
    <t>1.3 Dolní vrata MPK</t>
  </si>
  <si>
    <t>- pravá, levá vráteň</t>
  </si>
  <si>
    <t>.-demontáže / montáže (kalkulováno již v části 1.1 a 1.2)</t>
  </si>
  <si>
    <t>celkem 1.3 Dolní vrata MPK - levá, pravá vráteň</t>
  </si>
  <si>
    <t xml:space="preserve">1.4 Ostatní </t>
  </si>
  <si>
    <t>Dolní vrata MPK</t>
  </si>
  <si>
    <t>.-levá / pravá vráteň</t>
  </si>
  <si>
    <t>1.1 Dolní vrata MPK - levá vráteň</t>
  </si>
  <si>
    <t xml:space="preserve">    - levá / pravá vráteň</t>
  </si>
  <si>
    <t>Výčet vybraných činností nutných k realizaci díla</t>
  </si>
  <si>
    <t>1.2 Dolní vrata MPK - pravá vráteň</t>
  </si>
  <si>
    <t>1.3 Dolní vrata MPK - levá, pravá vráteň</t>
  </si>
  <si>
    <t>1.4 Ostataní</t>
  </si>
  <si>
    <r>
      <t>.-mimostaveništní přesuny materiálu a techniky</t>
    </r>
    <r>
      <rPr>
        <sz val="10"/>
        <rFont val="Arial"/>
        <family val="2"/>
      </rPr>
      <t xml:space="preserve"> (přeprava  ZS, lešení, tryskacího gritu, komponentů těsnících trámců, …)</t>
    </r>
  </si>
  <si>
    <t>1 Dolní vrata MPK - část strojní</t>
  </si>
  <si>
    <t>2. Vedlejší a ostatní náklady  (VON)</t>
  </si>
  <si>
    <t>2.1 Vedlejší rozpočtové náklady</t>
  </si>
  <si>
    <t>2.2 Ostatní náklady projektová dokumentace</t>
  </si>
  <si>
    <t>2.2 Ostatní náklady       - projektová dokumantace</t>
  </si>
  <si>
    <t>celkem 2.1 Vedlejší rozpočtové náklady</t>
  </si>
  <si>
    <t>celkem 2.2 Ostatní náklady - projektová dokumentace</t>
  </si>
  <si>
    <t xml:space="preserve">celkem 1.4 Ostatní </t>
  </si>
  <si>
    <r>
      <t>.-lešení prostorové trubkové (montáž, pronájem, demontáž) (150m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2"/>
      </rPr>
      <t>/vráteň), vráteň L/P 1+1kpl</t>
    </r>
  </si>
  <si>
    <r>
      <t>.-ochrana okolí před prašností 150m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2"/>
      </rPr>
      <t>/vráteň (plachtovina, mechanické uvazovací prostředky, …) vráteň L/P 1+1kpl.</t>
    </r>
  </si>
  <si>
    <t>51</t>
  </si>
  <si>
    <t>52</t>
  </si>
  <si>
    <t>53</t>
  </si>
  <si>
    <t>54</t>
  </si>
  <si>
    <t>55</t>
  </si>
  <si>
    <t>56</t>
  </si>
  <si>
    <t>57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</si>
  <si>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</si>
  <si>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</si>
  <si>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</si>
  <si>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</si>
  <si>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</si>
  <si>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</si>
  <si>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</si>
  <si>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</si>
  <si>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</si>
  <si>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</si>
  <si>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</si>
  <si>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</si>
  <si>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</si>
  <si>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</si>
  <si>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Specifikace prací a dodávek  - rozpočet</t>
  </si>
  <si>
    <r>
      <t xml:space="preserve">VD Střekov, </t>
    </r>
    <r>
      <rPr>
        <b/>
        <sz val="12"/>
        <rFont val="Arial CE"/>
        <family val="2"/>
      </rPr>
      <t>oprava těsnění dolníchvrat MPK</t>
    </r>
  </si>
  <si>
    <t>Specifikace prací a dodávek  - rekapitulace - rozpočet</t>
  </si>
  <si>
    <t xml:space="preserve">.-vypracování projektu skutečného provedení díla (dle původní dokumentace)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</si>
</sst>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* #,##0\ &quot;Kč&quot;_-;\-* #,##0\ &quot;Kč&quot;_-;_-* &quot;-&quot;\ &quot;Kč&quot;_-;_-@_-"/>
    <numFmt numFmtId="164" formatCode="_-* #,##0.00\ _K_č_-;\-* #,##0.00\ _K_č_-;_-* &quot;-&quot;??\ _K_č_-;_-@_-"/>
    <numFmt numFmtId="165" formatCode="#,##0\ &quot;Kč&quot;"/>
    <numFmt numFmtId="166" formatCode="0.00000"/>
  </numFmts>
  <fonts count="47">
    <font>
      <sz val="10"/>
      <name val="Arial CE"/>
      <family val="2"/>
    </font>
    <font>
      <sz val="10"/>
      <name val="Arial"/>
      <family val="2"/>
    </font>
    <font>
      <sz val="10"/>
      <color indexed="8"/>
      <name val="Arial CE"/>
      <family val="2"/>
    </font>
    <font>
      <b/>
      <sz val="10"/>
      <color indexed="12"/>
      <name val="Arial CE"/>
      <family val="2"/>
    </font>
    <font>
      <b/>
      <i/>
      <sz val="16"/>
      <name val="Arial CE"/>
      <family val="2"/>
    </font>
    <font>
      <b/>
      <i/>
      <sz val="12"/>
      <color indexed="12"/>
      <name val="Arial CE"/>
      <family val="2"/>
    </font>
    <font>
      <b/>
      <sz val="20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0"/>
      <name val="Symbol"/>
      <family val="1"/>
    </font>
    <font>
      <b/>
      <sz val="8"/>
      <color indexed="8"/>
      <name val="Arial CE"/>
      <family val="2"/>
    </font>
    <font>
      <sz val="10"/>
      <name val="Helv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Arial CE"/>
      <family val="2"/>
    </font>
    <font>
      <b/>
      <sz val="10"/>
      <color indexed="8"/>
      <name val="Arial CE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Symbol"/>
      <family val="1"/>
    </font>
    <font>
      <vertAlign val="superscript"/>
      <sz val="10"/>
      <name val="Arial CE"/>
      <family val="2"/>
    </font>
    <font>
      <b/>
      <i/>
      <sz val="10"/>
      <name val="Arial CE"/>
      <family val="2"/>
    </font>
    <font>
      <b/>
      <sz val="12"/>
      <name val="Arial"/>
      <family val="2"/>
    </font>
    <font>
      <b/>
      <i/>
      <sz val="10"/>
      <color indexed="8"/>
      <name val="Arial CE"/>
      <family val="2"/>
    </font>
    <font>
      <sz val="10"/>
      <color rgb="FFFF0000"/>
      <name val="Arial CE"/>
      <family val="2"/>
    </font>
    <font>
      <b/>
      <sz val="10"/>
      <color rgb="FFFF0000"/>
      <name val="Arial CE"/>
      <family val="2"/>
    </font>
    <font>
      <b/>
      <sz val="10"/>
      <color rgb="FF0033CC"/>
      <name val="Arial CE"/>
      <family val="2"/>
    </font>
    <font>
      <i/>
      <sz val="10"/>
      <name val="Arial CE"/>
      <family val="2"/>
    </font>
    <font>
      <i/>
      <sz val="10"/>
      <name val="Arial"/>
      <family val="2"/>
    </font>
    <font>
      <sz val="8"/>
      <name val="Arial"/>
      <family val="2"/>
    </font>
    <font>
      <b/>
      <sz val="10"/>
      <color rgb="FF00B050"/>
      <name val="Arial CE"/>
      <family val="2"/>
    </font>
    <font>
      <sz val="11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medium"/>
      <right style="medium"/>
      <top/>
      <bottom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/>
      <right style="thin"/>
      <top/>
      <bottom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medium"/>
      <top/>
      <bottom style="thin"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/>
      <top style="medium"/>
      <bottom style="thin"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/>
    </border>
    <border>
      <left/>
      <right/>
      <top/>
      <bottom style="thin"/>
    </border>
    <border>
      <left/>
      <right style="medium"/>
      <top style="thin"/>
      <bottom/>
    </border>
    <border>
      <left/>
      <right style="thin"/>
      <top/>
      <bottom style="thin"/>
    </border>
    <border>
      <left style="thin"/>
      <right style="thin"/>
      <top style="medium"/>
      <bottom style="medium"/>
    </border>
    <border>
      <left style="medium"/>
      <right style="medium"/>
      <top style="thin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6" fillId="3" borderId="0" applyNumberFormat="0" applyBorder="0" applyAlignment="0" applyProtection="0"/>
    <xf numFmtId="0" fontId="30" fillId="0" borderId="0" applyNumberFormat="0" applyFill="0" applyBorder="0" applyAlignment="0">
      <protection/>
    </xf>
    <xf numFmtId="0" fontId="27" fillId="20" borderId="1" applyNumberFormat="0" applyAlignment="0" applyProtection="0"/>
    <xf numFmtId="0" fontId="29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17" fillId="21" borderId="5" applyNumberFormat="0" applyAlignment="0" applyProtection="0"/>
    <xf numFmtId="0" fontId="26" fillId="7" borderId="1" applyNumberFormat="0" applyAlignment="0" applyProtection="0"/>
    <xf numFmtId="0" fontId="23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0" fillId="23" borderId="7" applyNumberFormat="0" applyFont="0" applyAlignment="0" applyProtection="0"/>
    <xf numFmtId="0" fontId="28" fillId="20" borderId="8" applyNumberFormat="0" applyAlignment="0" applyProtection="0"/>
    <xf numFmtId="0" fontId="11" fillId="0" borderId="9">
      <alignment horizontal="justify" vertical="center" wrapText="1"/>
      <protection locked="0"/>
    </xf>
    <xf numFmtId="0" fontId="21" fillId="0" borderId="0" applyNumberFormat="0" applyFill="0" applyBorder="0" applyAlignment="0" applyProtection="0"/>
    <xf numFmtId="0" fontId="15" fillId="0" borderId="10" applyNumberFormat="0" applyFill="0" applyAlignment="0" applyProtection="0"/>
    <xf numFmtId="0" fontId="25" fillId="0" borderId="0" applyNumberFormat="0" applyFill="0" applyBorder="0" applyAlignment="0" applyProtection="0"/>
  </cellStyleXfs>
  <cellXfs count="259">
    <xf numFmtId="0" fontId="0" fillId="0" borderId="0" xfId="0"/>
    <xf numFmtId="0" fontId="0" fillId="0" borderId="0" xfId="0" applyFont="1"/>
    <xf numFmtId="0" fontId="0" fillId="0" borderId="11" xfId="0" applyBorder="1"/>
    <xf numFmtId="0" fontId="0" fillId="0" borderId="0" xfId="0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0" xfId="0" applyNumberFormat="1" applyAlignment="1">
      <alignment horizontal="center"/>
    </xf>
    <xf numFmtId="0" fontId="6" fillId="0" borderId="0" xfId="0" applyFont="1" applyBorder="1"/>
    <xf numFmtId="49" fontId="0" fillId="0" borderId="14" xfId="0" applyNumberFormat="1" applyFont="1" applyBorder="1" applyAlignment="1">
      <alignment vertical="top" wrapText="1"/>
    </xf>
    <xf numFmtId="165" fontId="0" fillId="0" borderId="15" xfId="0" applyNumberFormat="1" applyFill="1" applyBorder="1"/>
    <xf numFmtId="0" fontId="0" fillId="0" borderId="16" xfId="0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165" fontId="12" fillId="0" borderId="0" xfId="0" applyNumberFormat="1" applyFont="1" applyFill="1" applyBorder="1"/>
    <xf numFmtId="165" fontId="12" fillId="0" borderId="0" xfId="0" applyNumberFormat="1" applyFont="1" applyBorder="1"/>
    <xf numFmtId="0" fontId="9" fillId="0" borderId="11" xfId="0" applyNumberFormat="1" applyFont="1" applyBorder="1" applyAlignment="1">
      <alignment horizontal="center"/>
    </xf>
    <xf numFmtId="0" fontId="0" fillId="0" borderId="0" xfId="58" applyFont="1">
      <alignment/>
      <protection/>
    </xf>
    <xf numFmtId="0" fontId="7" fillId="0" borderId="0" xfId="58" applyFont="1" applyBorder="1">
      <alignment/>
      <protection/>
    </xf>
    <xf numFmtId="0" fontId="0" fillId="0" borderId="11" xfId="58" applyFont="1" applyBorder="1">
      <alignment/>
      <protection/>
    </xf>
    <xf numFmtId="0" fontId="8" fillId="0" borderId="16" xfId="58" applyFont="1" applyBorder="1">
      <alignment/>
      <protection/>
    </xf>
    <xf numFmtId="165" fontId="0" fillId="0" borderId="17" xfId="58" applyNumberFormat="1" applyFont="1" applyBorder="1">
      <alignment/>
      <protection/>
    </xf>
    <xf numFmtId="0" fontId="31" fillId="24" borderId="18" xfId="58" applyFont="1" applyFill="1" applyBorder="1" applyAlignment="1">
      <alignment vertical="top" wrapText="1"/>
      <protection/>
    </xf>
    <xf numFmtId="165" fontId="3" fillId="24" borderId="19" xfId="58" applyNumberFormat="1" applyFont="1" applyFill="1" applyBorder="1">
      <alignment/>
      <protection/>
    </xf>
    <xf numFmtId="0" fontId="32" fillId="0" borderId="13" xfId="57" applyFont="1" applyBorder="1">
      <alignment/>
      <protection/>
    </xf>
    <xf numFmtId="0" fontId="32" fillId="0" borderId="16" xfId="57" applyFont="1" applyBorder="1">
      <alignment/>
      <protection/>
    </xf>
    <xf numFmtId="165" fontId="0" fillId="0" borderId="20" xfId="58" applyNumberFormat="1" applyFont="1" applyBorder="1">
      <alignment/>
      <protection/>
    </xf>
    <xf numFmtId="42" fontId="0" fillId="0" borderId="17" xfId="58" applyNumberFormat="1" applyFont="1" applyBorder="1">
      <alignment/>
      <protection/>
    </xf>
    <xf numFmtId="0" fontId="31" fillId="0" borderId="21" xfId="58" applyFont="1" applyBorder="1" applyAlignment="1">
      <alignment vertical="top" wrapText="1"/>
      <protection/>
    </xf>
    <xf numFmtId="165" fontId="3" fillId="0" borderId="22" xfId="58" applyNumberFormat="1" applyFont="1" applyBorder="1">
      <alignment/>
      <protection/>
    </xf>
    <xf numFmtId="0" fontId="2" fillId="0" borderId="0" xfId="58" applyNumberFormat="1" applyFont="1" applyBorder="1" applyAlignment="1">
      <alignment horizontal="left"/>
      <protection/>
    </xf>
    <xf numFmtId="0" fontId="2" fillId="0" borderId="0" xfId="58" applyFont="1" applyBorder="1" applyAlignment="1">
      <alignment vertical="top" wrapText="1"/>
      <protection/>
    </xf>
    <xf numFmtId="165" fontId="0" fillId="0" borderId="0" xfId="58" applyNumberFormat="1" applyFont="1" applyBorder="1">
      <alignment/>
      <protection/>
    </xf>
    <xf numFmtId="0" fontId="1" fillId="0" borderId="23" xfId="0" applyFont="1" applyBorder="1" applyAlignment="1">
      <alignment horizontal="center"/>
    </xf>
    <xf numFmtId="165" fontId="0" fillId="0" borderId="24" xfId="58" applyNumberFormat="1" applyFont="1" applyBorder="1">
      <alignment/>
      <protection/>
    </xf>
    <xf numFmtId="49" fontId="6" fillId="0" borderId="0" xfId="0" applyNumberFormat="1" applyFont="1" applyBorder="1"/>
    <xf numFmtId="49" fontId="7" fillId="0" borderId="0" xfId="0" applyNumberFormat="1" applyFont="1" applyBorder="1"/>
    <xf numFmtId="49" fontId="0" fillId="0" borderId="0" xfId="0" applyNumberFormat="1" applyFont="1"/>
    <xf numFmtId="49" fontId="0" fillId="0" borderId="13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0" fontId="32" fillId="0" borderId="15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166" fontId="0" fillId="0" borderId="0" xfId="0" applyNumberFormat="1" applyAlignment="1">
      <alignment horizontal="center"/>
    </xf>
    <xf numFmtId="165" fontId="0" fillId="0" borderId="0" xfId="0" applyNumberFormat="1"/>
    <xf numFmtId="0" fontId="0" fillId="0" borderId="16" xfId="0" applyBorder="1"/>
    <xf numFmtId="0" fontId="0" fillId="0" borderId="26" xfId="0" applyBorder="1"/>
    <xf numFmtId="166" fontId="0" fillId="0" borderId="13" xfId="0" applyNumberForma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49" fontId="0" fillId="0" borderId="22" xfId="0" applyNumberFormat="1" applyBorder="1"/>
    <xf numFmtId="0" fontId="0" fillId="0" borderId="22" xfId="0" applyBorder="1"/>
    <xf numFmtId="166" fontId="0" fillId="0" borderId="11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5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Border="1"/>
    <xf numFmtId="49" fontId="0" fillId="0" borderId="27" xfId="0" applyNumberFormat="1" applyBorder="1" applyAlignment="1">
      <alignment horizontal="center"/>
    </xf>
    <xf numFmtId="0" fontId="8" fillId="0" borderId="16" xfId="0" applyFont="1" applyBorder="1"/>
    <xf numFmtId="0" fontId="8" fillId="0" borderId="13" xfId="0" applyFont="1" applyBorder="1" applyAlignment="1">
      <alignment wrapText="1"/>
    </xf>
    <xf numFmtId="0" fontId="1" fillId="0" borderId="0" xfId="0" applyFont="1"/>
    <xf numFmtId="0" fontId="33" fillId="0" borderId="14" xfId="0" applyFont="1" applyBorder="1" applyAlignment="1">
      <alignment vertical="top" wrapText="1"/>
    </xf>
    <xf numFmtId="0" fontId="1" fillId="0" borderId="28" xfId="0" applyFont="1" applyBorder="1" applyAlignment="1">
      <alignment vertical="top" wrapText="1"/>
    </xf>
    <xf numFmtId="0" fontId="1" fillId="0" borderId="28" xfId="0" applyFont="1" applyBorder="1" applyAlignment="1">
      <alignment wrapText="1"/>
    </xf>
    <xf numFmtId="0" fontId="1" fillId="0" borderId="29" xfId="0" applyFont="1" applyBorder="1" applyAlignment="1">
      <alignment vertical="top" wrapText="1"/>
    </xf>
    <xf numFmtId="0" fontId="1" fillId="0" borderId="30" xfId="0" applyFont="1" applyBorder="1" applyAlignment="1">
      <alignment vertical="top" wrapText="1"/>
    </xf>
    <xf numFmtId="0" fontId="1" fillId="0" borderId="31" xfId="0" applyFont="1" applyBorder="1" applyAlignment="1">
      <alignment vertical="top" wrapText="1"/>
    </xf>
    <xf numFmtId="0" fontId="1" fillId="0" borderId="23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0" fontId="0" fillId="0" borderId="0" xfId="0" applyFont="1"/>
    <xf numFmtId="0" fontId="8" fillId="0" borderId="0" xfId="0" applyFont="1" applyBorder="1" applyAlignment="1">
      <alignment wrapText="1"/>
    </xf>
    <xf numFmtId="49" fontId="7" fillId="0" borderId="0" xfId="0" applyNumberFormat="1" applyFont="1" applyBorder="1"/>
    <xf numFmtId="49" fontId="0" fillId="0" borderId="0" xfId="0" applyNumberFormat="1" applyFont="1"/>
    <xf numFmtId="49" fontId="0" fillId="0" borderId="13" xfId="0" applyNumberFormat="1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49" fontId="0" fillId="0" borderId="16" xfId="0" applyNumberFormat="1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49" fontId="0" fillId="0" borderId="11" xfId="0" applyNumberFormat="1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0" fontId="9" fillId="0" borderId="11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vertical="top" wrapText="1"/>
    </xf>
    <xf numFmtId="49" fontId="8" fillId="0" borderId="16" xfId="0" applyNumberFormat="1" applyFont="1" applyBorder="1"/>
    <xf numFmtId="49" fontId="8" fillId="0" borderId="14" xfId="0" applyNumberFormat="1" applyFont="1" applyBorder="1" applyAlignment="1">
      <alignment vertical="top" wrapText="1"/>
    </xf>
    <xf numFmtId="0" fontId="0" fillId="0" borderId="23" xfId="0" applyFont="1" applyFill="1" applyBorder="1" applyAlignment="1">
      <alignment horizontal="center"/>
    </xf>
    <xf numFmtId="49" fontId="8" fillId="0" borderId="32" xfId="0" applyNumberFormat="1" applyFont="1" applyBorder="1"/>
    <xf numFmtId="165" fontId="0" fillId="0" borderId="23" xfId="0" applyNumberFormat="1" applyFont="1" applyFill="1" applyBorder="1" applyAlignment="1">
      <alignment horizontal="right"/>
    </xf>
    <xf numFmtId="49" fontId="8" fillId="0" borderId="11" xfId="0" applyNumberFormat="1" applyFont="1" applyBorder="1"/>
    <xf numFmtId="49" fontId="8" fillId="0" borderId="0" xfId="0" applyNumberFormat="1" applyFont="1" applyBorder="1"/>
    <xf numFmtId="49" fontId="8" fillId="0" borderId="0" xfId="0" applyNumberFormat="1" applyFont="1" applyBorder="1" applyAlignment="1">
      <alignment vertical="top" wrapText="1"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Border="1"/>
    <xf numFmtId="0" fontId="8" fillId="0" borderId="34" xfId="0" applyFont="1" applyBorder="1" applyAlignment="1">
      <alignment horizontal="left" wrapText="1"/>
    </xf>
    <xf numFmtId="165" fontId="0" fillId="0" borderId="13" xfId="0" applyNumberFormat="1" applyBorder="1" applyAlignment="1">
      <alignment horizontal="center" wrapText="1"/>
    </xf>
    <xf numFmtId="165" fontId="0" fillId="0" borderId="35" xfId="0" applyNumberFormat="1" applyBorder="1"/>
    <xf numFmtId="42" fontId="0" fillId="0" borderId="36" xfId="0" applyNumberFormat="1" applyBorder="1"/>
    <xf numFmtId="0" fontId="8" fillId="0" borderId="16" xfId="0" applyFont="1" applyBorder="1" applyAlignment="1">
      <alignment wrapText="1"/>
    </xf>
    <xf numFmtId="0" fontId="0" fillId="0" borderId="23" xfId="0" applyNumberFormat="1" applyFont="1" applyFill="1" applyBorder="1" applyAlignment="1">
      <alignment horizontal="center"/>
    </xf>
    <xf numFmtId="0" fontId="8" fillId="0" borderId="13" xfId="0" applyFont="1" applyBorder="1" applyAlignment="1">
      <alignment horizontal="left" wrapText="1"/>
    </xf>
    <xf numFmtId="49" fontId="0" fillId="0" borderId="37" xfId="0" applyNumberFormat="1" applyFont="1" applyBorder="1" applyAlignment="1">
      <alignment vertical="top" wrapText="1"/>
    </xf>
    <xf numFmtId="49" fontId="0" fillId="0" borderId="14" xfId="0" applyNumberFormat="1" applyFont="1" applyBorder="1" applyAlignment="1">
      <alignment vertical="top" wrapText="1"/>
    </xf>
    <xf numFmtId="0" fontId="1" fillId="0" borderId="14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49" fontId="8" fillId="0" borderId="30" xfId="0" applyNumberFormat="1" applyFont="1" applyBorder="1" applyAlignment="1">
      <alignment vertical="top" wrapText="1"/>
    </xf>
    <xf numFmtId="164" fontId="0" fillId="0" borderId="23" xfId="0" applyNumberFormat="1" applyFont="1" applyFill="1" applyBorder="1"/>
    <xf numFmtId="49" fontId="0" fillId="0" borderId="0" xfId="0" applyNumberFormat="1" applyBorder="1"/>
    <xf numFmtId="49" fontId="0" fillId="0" borderId="0" xfId="0" applyNumberFormat="1" applyFont="1" applyBorder="1"/>
    <xf numFmtId="0" fontId="32" fillId="0" borderId="38" xfId="0" applyFont="1" applyBorder="1"/>
    <xf numFmtId="0" fontId="0" fillId="0" borderId="39" xfId="0" applyBorder="1" applyAlignment="1">
      <alignment horizontal="center"/>
    </xf>
    <xf numFmtId="1" fontId="0" fillId="0" borderId="39" xfId="0" applyNumberFormat="1" applyBorder="1" applyAlignment="1">
      <alignment horizontal="center"/>
    </xf>
    <xf numFmtId="165" fontId="0" fillId="0" borderId="39" xfId="0" applyNumberFormat="1" applyBorder="1"/>
    <xf numFmtId="165" fontId="0" fillId="0" borderId="40" xfId="0" applyNumberFormat="1" applyBorder="1"/>
    <xf numFmtId="1" fontId="0" fillId="0" borderId="23" xfId="0" applyNumberFormat="1" applyBorder="1" applyAlignment="1">
      <alignment horizontal="center"/>
    </xf>
    <xf numFmtId="165" fontId="0" fillId="0" borderId="41" xfId="0" applyNumberFormat="1" applyFont="1" applyBorder="1"/>
    <xf numFmtId="0" fontId="0" fillId="0" borderId="23" xfId="0" applyBorder="1" applyAlignment="1">
      <alignment horizontal="center"/>
    </xf>
    <xf numFmtId="1" fontId="37" fillId="0" borderId="0" xfId="0" applyNumberFormat="1" applyFont="1" applyAlignment="1">
      <alignment horizontal="left"/>
    </xf>
    <xf numFmtId="165" fontId="0" fillId="0" borderId="0" xfId="58" applyNumberFormat="1" applyFont="1" applyFill="1" applyBorder="1">
      <alignment/>
      <protection/>
    </xf>
    <xf numFmtId="0" fontId="0" fillId="0" borderId="0" xfId="58" applyFont="1" applyFill="1">
      <alignment/>
      <protection/>
    </xf>
    <xf numFmtId="0" fontId="8" fillId="0" borderId="13" xfId="58" applyFont="1" applyBorder="1" applyAlignment="1">
      <alignment horizontal="center" vertical="top" wrapText="1"/>
      <protection/>
    </xf>
    <xf numFmtId="0" fontId="8" fillId="0" borderId="13" xfId="58" applyFont="1" applyBorder="1" applyAlignment="1">
      <alignment horizontal="center"/>
      <protection/>
    </xf>
    <xf numFmtId="0" fontId="0" fillId="0" borderId="42" xfId="0" applyBorder="1" applyAlignment="1">
      <alignment horizontal="left" wrapText="1"/>
    </xf>
    <xf numFmtId="0" fontId="8" fillId="0" borderId="31" xfId="0" applyFont="1" applyBorder="1" applyAlignment="1">
      <alignment horizontal="left" wrapText="1"/>
    </xf>
    <xf numFmtId="0" fontId="0" fillId="0" borderId="43" xfId="57" applyFont="1" applyBorder="1" applyAlignment="1">
      <alignment wrapText="1"/>
      <protection/>
    </xf>
    <xf numFmtId="165" fontId="0" fillId="0" borderId="0" xfId="58" applyNumberFormat="1" applyFont="1" applyFill="1">
      <alignment/>
      <protection/>
    </xf>
    <xf numFmtId="0" fontId="31" fillId="0" borderId="31" xfId="57" applyNumberFormat="1" applyFont="1" applyBorder="1" applyAlignment="1">
      <alignment horizontal="left" wrapText="1"/>
      <protection/>
    </xf>
    <xf numFmtId="0" fontId="0" fillId="0" borderId="44" xfId="58" applyFont="1" applyBorder="1" applyAlignment="1">
      <alignment wrapText="1"/>
      <protection/>
    </xf>
    <xf numFmtId="0" fontId="0" fillId="0" borderId="12" xfId="58" applyFont="1" applyBorder="1">
      <alignment/>
      <protection/>
    </xf>
    <xf numFmtId="0" fontId="36" fillId="0" borderId="0" xfId="58" applyFont="1" applyFill="1" applyBorder="1">
      <alignment/>
      <protection/>
    </xf>
    <xf numFmtId="0" fontId="0" fillId="0" borderId="0" xfId="58" applyFont="1" applyFill="1" applyBorder="1">
      <alignment/>
      <protection/>
    </xf>
    <xf numFmtId="165" fontId="5" fillId="0" borderId="0" xfId="58" applyNumberFormat="1" applyFont="1" applyFill="1" applyBorder="1">
      <alignment/>
      <protection/>
    </xf>
    <xf numFmtId="0" fontId="38" fillId="0" borderId="0" xfId="58" applyNumberFormat="1" applyFont="1" applyFill="1" applyBorder="1" applyAlignment="1">
      <alignment horizontal="left"/>
      <protection/>
    </xf>
    <xf numFmtId="0" fontId="0" fillId="0" borderId="0" xfId="58" applyFont="1" applyFill="1" applyAlignment="1">
      <alignment horizontal="center"/>
      <protection/>
    </xf>
    <xf numFmtId="0" fontId="1" fillId="0" borderId="45" xfId="0" applyFont="1" applyBorder="1"/>
    <xf numFmtId="0" fontId="1" fillId="0" borderId="14" xfId="0" applyFont="1" applyBorder="1" applyAlignment="1">
      <alignment vertical="top" wrapText="1"/>
    </xf>
    <xf numFmtId="0" fontId="33" fillId="0" borderId="15" xfId="0" applyFont="1" applyBorder="1" applyAlignment="1">
      <alignment vertical="top" wrapText="1"/>
    </xf>
    <xf numFmtId="49" fontId="0" fillId="0" borderId="25" xfId="0" applyNumberFormat="1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65" fontId="0" fillId="0" borderId="36" xfId="0" applyNumberFormat="1" applyFont="1" applyBorder="1"/>
    <xf numFmtId="0" fontId="8" fillId="0" borderId="11" xfId="58" applyFont="1" applyBorder="1" applyAlignment="1">
      <alignment horizontal="center" vertical="top" wrapText="1"/>
      <protection/>
    </xf>
    <xf numFmtId="0" fontId="8" fillId="0" borderId="11" xfId="58" applyFont="1" applyBorder="1" applyAlignment="1">
      <alignment horizontal="center"/>
      <protection/>
    </xf>
    <xf numFmtId="165" fontId="8" fillId="0" borderId="35" xfId="0" applyNumberFormat="1" applyFont="1" applyFill="1" applyBorder="1"/>
    <xf numFmtId="49" fontId="0" fillId="0" borderId="46" xfId="0" applyNumberFormat="1" applyFont="1" applyBorder="1" applyAlignment="1">
      <alignment horizontal="center"/>
    </xf>
    <xf numFmtId="49" fontId="0" fillId="0" borderId="46" xfId="0" applyNumberFormat="1" applyBorder="1" applyAlignment="1">
      <alignment horizontal="center"/>
    </xf>
    <xf numFmtId="49" fontId="0" fillId="0" borderId="25" xfId="0" applyNumberFormat="1" applyFont="1" applyBorder="1" applyAlignment="1">
      <alignment horizontal="left"/>
    </xf>
    <xf numFmtId="0" fontId="7" fillId="0" borderId="0" xfId="0" applyFont="1" applyBorder="1"/>
    <xf numFmtId="165" fontId="0" fillId="0" borderId="15" xfId="0" applyNumberFormat="1" applyFont="1" applyFill="1" applyBorder="1"/>
    <xf numFmtId="49" fontId="40" fillId="0" borderId="16" xfId="0" applyNumberFormat="1" applyFont="1" applyBorder="1"/>
    <xf numFmtId="165" fontId="39" fillId="0" borderId="35" xfId="0" applyNumberFormat="1" applyFont="1" applyBorder="1"/>
    <xf numFmtId="49" fontId="0" fillId="0" borderId="32" xfId="0" applyNumberFormat="1" applyFont="1" applyBorder="1" applyAlignment="1">
      <alignment horizontal="center"/>
    </xf>
    <xf numFmtId="165" fontId="0" fillId="0" borderId="35" xfId="0" applyNumberFormat="1" applyFont="1" applyBorder="1"/>
    <xf numFmtId="42" fontId="0" fillId="0" borderId="36" xfId="0" applyNumberFormat="1" applyFont="1" applyBorder="1"/>
    <xf numFmtId="164" fontId="0" fillId="0" borderId="15" xfId="0" applyNumberFormat="1" applyFont="1" applyFill="1" applyBorder="1"/>
    <xf numFmtId="165" fontId="0" fillId="0" borderId="23" xfId="0" applyNumberFormat="1" applyFont="1" applyFill="1" applyBorder="1"/>
    <xf numFmtId="0" fontId="36" fillId="0" borderId="37" xfId="0" applyFont="1" applyBorder="1" applyAlignment="1">
      <alignment vertical="top" wrapText="1"/>
    </xf>
    <xf numFmtId="49" fontId="0" fillId="0" borderId="14" xfId="0" applyNumberFormat="1" applyFont="1" applyBorder="1" applyAlignment="1">
      <alignment horizontal="left" vertical="top" wrapText="1"/>
    </xf>
    <xf numFmtId="49" fontId="42" fillId="0" borderId="14" xfId="0" applyNumberFormat="1" applyFont="1" applyBorder="1" applyAlignment="1">
      <alignment vertical="top" wrapText="1"/>
    </xf>
    <xf numFmtId="49" fontId="0" fillId="0" borderId="16" xfId="0" applyNumberFormat="1" applyFont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8" fillId="0" borderId="34" xfId="0" applyFont="1" applyBorder="1" applyAlignment="1">
      <alignment wrapText="1"/>
    </xf>
    <xf numFmtId="1" fontId="0" fillId="0" borderId="47" xfId="0" applyNumberFormat="1" applyBorder="1" applyAlignment="1">
      <alignment horizontal="center"/>
    </xf>
    <xf numFmtId="0" fontId="0" fillId="0" borderId="48" xfId="0" applyBorder="1" applyAlignment="1">
      <alignment horizontal="center"/>
    </xf>
    <xf numFmtId="1" fontId="0" fillId="0" borderId="48" xfId="0" applyNumberFormat="1" applyBorder="1" applyAlignment="1">
      <alignment horizontal="center"/>
    </xf>
    <xf numFmtId="165" fontId="0" fillId="0" borderId="48" xfId="0" applyNumberFormat="1" applyFill="1" applyBorder="1"/>
    <xf numFmtId="165" fontId="0" fillId="0" borderId="50" xfId="0" applyNumberFormat="1" applyFont="1" applyBorder="1"/>
    <xf numFmtId="1" fontId="0" fillId="0" borderId="49" xfId="0" applyNumberFormat="1" applyBorder="1" applyAlignment="1">
      <alignment horizontal="center"/>
    </xf>
    <xf numFmtId="165" fontId="0" fillId="0" borderId="49" xfId="0" applyNumberFormat="1" applyFill="1" applyBorder="1"/>
    <xf numFmtId="165" fontId="0" fillId="0" borderId="20" xfId="0" applyNumberFormat="1" applyFont="1" applyBorder="1"/>
    <xf numFmtId="165" fontId="0" fillId="0" borderId="40" xfId="0" applyNumberFormat="1" applyFont="1" applyBorder="1"/>
    <xf numFmtId="0" fontId="44" fillId="0" borderId="51" xfId="0" applyFont="1" applyBorder="1" applyAlignment="1">
      <alignment horizontal="left" vertical="center" wrapText="1"/>
    </xf>
    <xf numFmtId="49" fontId="42" fillId="0" borderId="14" xfId="0" applyNumberFormat="1" applyFont="1" applyBorder="1" applyAlignment="1">
      <alignment horizontal="left" vertical="top" wrapText="1"/>
    </xf>
    <xf numFmtId="0" fontId="0" fillId="0" borderId="49" xfId="0" applyFont="1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32" xfId="0" applyBorder="1" applyAlignment="1">
      <alignment horizontal="center"/>
    </xf>
    <xf numFmtId="49" fontId="0" fillId="0" borderId="46" xfId="0" applyNumberFormat="1" applyBorder="1" applyAlignment="1">
      <alignment horizontal="center"/>
    </xf>
    <xf numFmtId="0" fontId="1" fillId="0" borderId="30" xfId="0" applyFont="1" applyFill="1" applyBorder="1" applyAlignment="1">
      <alignment wrapText="1"/>
    </xf>
    <xf numFmtId="0" fontId="1" fillId="0" borderId="30" xfId="0" applyFont="1" applyBorder="1" applyAlignment="1">
      <alignment wrapText="1"/>
    </xf>
    <xf numFmtId="0" fontId="0" fillId="0" borderId="47" xfId="0" applyBorder="1" applyAlignment="1">
      <alignment horizontal="center"/>
    </xf>
    <xf numFmtId="0" fontId="0" fillId="0" borderId="49" xfId="0" applyBorder="1" applyAlignment="1">
      <alignment horizontal="center"/>
    </xf>
    <xf numFmtId="1" fontId="0" fillId="0" borderId="23" xfId="0" applyNumberFormat="1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165" fontId="0" fillId="0" borderId="52" xfId="0" applyNumberFormat="1" applyFont="1" applyBorder="1"/>
    <xf numFmtId="165" fontId="0" fillId="0" borderId="28" xfId="0" applyNumberFormat="1" applyFont="1" applyFill="1" applyBorder="1"/>
    <xf numFmtId="165" fontId="0" fillId="0" borderId="26" xfId="0" applyNumberFormat="1" applyFont="1" applyBorder="1"/>
    <xf numFmtId="49" fontId="0" fillId="0" borderId="28" xfId="0" applyNumberFormat="1" applyFont="1" applyBorder="1" applyAlignment="1">
      <alignment vertical="top" wrapText="1"/>
    </xf>
    <xf numFmtId="0" fontId="1" fillId="0" borderId="48" xfId="0" applyFont="1" applyBorder="1" applyAlignment="1">
      <alignment horizontal="center"/>
    </xf>
    <xf numFmtId="49" fontId="0" fillId="0" borderId="53" xfId="0" applyNumberFormat="1" applyFont="1" applyBorder="1" applyAlignment="1">
      <alignment vertical="top" wrapText="1"/>
    </xf>
    <xf numFmtId="49" fontId="0" fillId="0" borderId="30" xfId="0" applyNumberFormat="1" applyFont="1" applyBorder="1" applyAlignment="1">
      <alignment vertical="top" wrapText="1"/>
    </xf>
    <xf numFmtId="0" fontId="1" fillId="0" borderId="49" xfId="0" applyFont="1" applyBorder="1" applyAlignment="1">
      <alignment horizontal="center"/>
    </xf>
    <xf numFmtId="165" fontId="0" fillId="0" borderId="49" xfId="0" applyNumberFormat="1" applyFont="1" applyFill="1" applyBorder="1"/>
    <xf numFmtId="49" fontId="0" fillId="0" borderId="30" xfId="0" applyNumberFormat="1" applyFont="1" applyBorder="1" applyAlignment="1">
      <alignment wrapText="1"/>
    </xf>
    <xf numFmtId="0" fontId="8" fillId="0" borderId="28" xfId="0" applyFont="1" applyBorder="1" applyAlignment="1">
      <alignment vertical="top" wrapText="1"/>
    </xf>
    <xf numFmtId="49" fontId="45" fillId="0" borderId="16" xfId="0" applyNumberFormat="1" applyFont="1" applyBorder="1"/>
    <xf numFmtId="0" fontId="0" fillId="0" borderId="15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6" fillId="0" borderId="49" xfId="0" applyFont="1" applyBorder="1"/>
    <xf numFmtId="0" fontId="44" fillId="0" borderId="0" xfId="0" applyFont="1" applyBorder="1" applyAlignment="1">
      <alignment horizontal="left" vertical="center" wrapText="1"/>
    </xf>
    <xf numFmtId="0" fontId="8" fillId="0" borderId="11" xfId="0" applyFont="1" applyBorder="1" applyAlignment="1">
      <alignment wrapText="1"/>
    </xf>
    <xf numFmtId="0" fontId="32" fillId="0" borderId="18" xfId="0" applyFont="1" applyBorder="1"/>
    <xf numFmtId="0" fontId="0" fillId="0" borderId="54" xfId="0" applyBorder="1" applyAlignment="1">
      <alignment horizontal="center"/>
    </xf>
    <xf numFmtId="1" fontId="0" fillId="0" borderId="54" xfId="0" applyNumberFormat="1" applyBorder="1" applyAlignment="1">
      <alignment horizontal="center"/>
    </xf>
    <xf numFmtId="165" fontId="0" fillId="0" borderId="54" xfId="0" applyNumberFormat="1" applyBorder="1"/>
    <xf numFmtId="165" fontId="0" fillId="0" borderId="19" xfId="0" applyNumberFormat="1" applyBorder="1"/>
    <xf numFmtId="0" fontId="0" fillId="0" borderId="0" xfId="0" applyFont="1"/>
    <xf numFmtId="165" fontId="0" fillId="0" borderId="0" xfId="0" applyNumberFormat="1" applyFont="1"/>
    <xf numFmtId="49" fontId="0" fillId="0" borderId="55" xfId="0" applyNumberFormat="1" applyFont="1" applyBorder="1" applyAlignment="1">
      <alignment horizontal="center"/>
    </xf>
    <xf numFmtId="0" fontId="4" fillId="25" borderId="18" xfId="58" applyFont="1" applyFill="1" applyBorder="1">
      <alignment/>
      <protection/>
    </xf>
    <xf numFmtId="0" fontId="0" fillId="25" borderId="56" xfId="58" applyFont="1" applyFill="1" applyBorder="1">
      <alignment/>
      <protection/>
    </xf>
    <xf numFmtId="165" fontId="5" fillId="25" borderId="19" xfId="58" applyNumberFormat="1" applyFont="1" applyFill="1" applyBorder="1">
      <alignment/>
      <protection/>
    </xf>
    <xf numFmtId="9" fontId="0" fillId="25" borderId="56" xfId="58" applyNumberFormat="1" applyFont="1" applyFill="1" applyBorder="1">
      <alignment/>
      <protection/>
    </xf>
    <xf numFmtId="0" fontId="4" fillId="25" borderId="12" xfId="58" applyFont="1" applyFill="1" applyBorder="1">
      <alignment/>
      <protection/>
    </xf>
    <xf numFmtId="0" fontId="0" fillId="25" borderId="21" xfId="58" applyFont="1" applyFill="1" applyBorder="1">
      <alignment/>
      <protection/>
    </xf>
    <xf numFmtId="165" fontId="5" fillId="25" borderId="22" xfId="58" applyNumberFormat="1" applyFont="1" applyFill="1" applyBorder="1">
      <alignment/>
      <protection/>
    </xf>
    <xf numFmtId="165" fontId="1" fillId="26" borderId="48" xfId="0" applyNumberFormat="1" applyFont="1" applyFill="1" applyBorder="1" applyAlignment="1">
      <alignment horizontal="right"/>
    </xf>
    <xf numFmtId="165" fontId="0" fillId="26" borderId="23" xfId="0" applyNumberFormat="1" applyFont="1" applyFill="1" applyBorder="1" applyAlignment="1">
      <alignment horizontal="right"/>
    </xf>
    <xf numFmtId="165" fontId="0" fillId="26" borderId="49" xfId="0" applyNumberFormat="1" applyFont="1" applyFill="1" applyBorder="1" applyAlignment="1">
      <alignment horizontal="right"/>
    </xf>
    <xf numFmtId="165" fontId="0" fillId="26" borderId="15" xfId="0" applyNumberFormat="1" applyFont="1" applyFill="1" applyBorder="1"/>
    <xf numFmtId="165" fontId="1" fillId="0" borderId="47" xfId="0" applyNumberFormat="1" applyFont="1" applyFill="1" applyBorder="1" applyAlignment="1">
      <alignment horizontal="right"/>
    </xf>
    <xf numFmtId="165" fontId="1" fillId="26" borderId="23" xfId="0" applyNumberFormat="1" applyFont="1" applyFill="1" applyBorder="1" applyAlignment="1">
      <alignment horizontal="right"/>
    </xf>
    <xf numFmtId="165" fontId="0" fillId="26" borderId="23" xfId="0" applyNumberFormat="1" applyFont="1" applyFill="1" applyBorder="1" applyAlignment="1">
      <alignment horizontal="right"/>
    </xf>
    <xf numFmtId="49" fontId="4" fillId="0" borderId="21" xfId="0" applyNumberFormat="1" applyFont="1" applyFill="1" applyBorder="1"/>
    <xf numFmtId="0" fontId="0" fillId="0" borderId="21" xfId="0" applyFont="1" applyFill="1" applyBorder="1"/>
    <xf numFmtId="0" fontId="12" fillId="0" borderId="21" xfId="0" applyFont="1" applyFill="1" applyBorder="1"/>
    <xf numFmtId="165" fontId="12" fillId="0" borderId="21" xfId="0" applyNumberFormat="1" applyFont="1" applyFill="1" applyBorder="1"/>
    <xf numFmtId="165" fontId="5" fillId="0" borderId="21" xfId="0" applyNumberFormat="1" applyFont="1" applyFill="1" applyBorder="1"/>
    <xf numFmtId="0" fontId="8" fillId="27" borderId="57" xfId="0" applyFont="1" applyFill="1" applyBorder="1" applyAlignment="1">
      <alignment vertical="top" wrapText="1"/>
    </xf>
    <xf numFmtId="0" fontId="0" fillId="27" borderId="56" xfId="0" applyFont="1" applyFill="1" applyBorder="1" applyAlignment="1">
      <alignment horizontal="center"/>
    </xf>
    <xf numFmtId="164" fontId="0" fillId="27" borderId="56" xfId="0" applyNumberFormat="1" applyFont="1" applyFill="1" applyBorder="1"/>
    <xf numFmtId="165" fontId="0" fillId="27" borderId="56" xfId="0" applyNumberFormat="1" applyFont="1" applyFill="1" applyBorder="1"/>
    <xf numFmtId="165" fontId="3" fillId="27" borderId="19" xfId="0" applyNumberFormat="1" applyFont="1" applyFill="1" applyBorder="1"/>
    <xf numFmtId="165" fontId="41" fillId="27" borderId="19" xfId="0" applyNumberFormat="1" applyFont="1" applyFill="1" applyBorder="1"/>
    <xf numFmtId="0" fontId="8" fillId="28" borderId="58" xfId="0" applyFont="1" applyFill="1" applyBorder="1" applyAlignment="1">
      <alignment vertical="top" wrapText="1"/>
    </xf>
    <xf numFmtId="0" fontId="0" fillId="28" borderId="56" xfId="0" applyFont="1" applyFill="1" applyBorder="1" applyAlignment="1">
      <alignment horizontal="center"/>
    </xf>
    <xf numFmtId="164" fontId="0" fillId="28" borderId="56" xfId="0" applyNumberFormat="1" applyFont="1" applyFill="1" applyBorder="1"/>
    <xf numFmtId="165" fontId="0" fillId="28" borderId="56" xfId="0" applyNumberFormat="1" applyFont="1" applyFill="1" applyBorder="1"/>
    <xf numFmtId="165" fontId="41" fillId="28" borderId="19" xfId="0" applyNumberFormat="1" applyFont="1" applyFill="1" applyBorder="1"/>
    <xf numFmtId="0" fontId="8" fillId="28" borderId="57" xfId="0" applyFont="1" applyFill="1" applyBorder="1" applyAlignment="1">
      <alignment vertical="top" wrapText="1"/>
    </xf>
    <xf numFmtId="165" fontId="3" fillId="28" borderId="19" xfId="0" applyNumberFormat="1" applyFont="1" applyFill="1" applyBorder="1"/>
    <xf numFmtId="0" fontId="0" fillId="28" borderId="56" xfId="0" applyFill="1" applyBorder="1" applyAlignment="1">
      <alignment horizontal="center"/>
    </xf>
    <xf numFmtId="165" fontId="0" fillId="28" borderId="56" xfId="0" applyNumberFormat="1" applyFill="1" applyBorder="1"/>
    <xf numFmtId="0" fontId="32" fillId="27" borderId="58" xfId="0" applyFont="1" applyFill="1" applyBorder="1" applyAlignment="1">
      <alignment vertical="top" wrapText="1"/>
    </xf>
    <xf numFmtId="164" fontId="0" fillId="27" borderId="56" xfId="0" applyNumberFormat="1" applyFill="1" applyBorder="1"/>
    <xf numFmtId="1" fontId="0" fillId="27" borderId="56" xfId="0" applyNumberFormat="1" applyFill="1" applyBorder="1" applyAlignment="1">
      <alignment horizontal="center"/>
    </xf>
    <xf numFmtId="165" fontId="0" fillId="27" borderId="56" xfId="0" applyNumberFormat="1" applyFill="1" applyBorder="1"/>
    <xf numFmtId="0" fontId="1" fillId="0" borderId="21" xfId="0" applyFont="1" applyFill="1" applyBorder="1"/>
    <xf numFmtId="0" fontId="12" fillId="0" borderId="21" xfId="0" applyFont="1" applyFill="1" applyBorder="1" applyAlignment="1">
      <alignment horizontal="center"/>
    </xf>
    <xf numFmtId="165" fontId="0" fillId="26" borderId="23" xfId="0" applyNumberFormat="1" applyFill="1" applyBorder="1"/>
    <xf numFmtId="165" fontId="0" fillId="26" borderId="39" xfId="0" applyNumberFormat="1" applyFill="1" applyBorder="1"/>
    <xf numFmtId="0" fontId="0" fillId="0" borderId="18" xfId="0" applyNumberFormat="1" applyBorder="1" applyAlignment="1">
      <alignment horizontal="center"/>
    </xf>
    <xf numFmtId="0" fontId="0" fillId="0" borderId="56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8" fillId="0" borderId="46" xfId="0" applyFont="1" applyBorder="1" applyAlignment="1">
      <alignment vertical="top" wrapText="1"/>
    </xf>
    <xf numFmtId="0" fontId="0" fillId="0" borderId="16" xfId="0" applyBorder="1" applyAlignment="1">
      <alignment vertical="top" wrapText="1"/>
    </xf>
  </cellXfs>
  <cellStyles count="5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Zvýraznění 1" xfId="38"/>
    <cellStyle name="Zvýraznění 2" xfId="39"/>
    <cellStyle name="Zvýraznění 3" xfId="40"/>
    <cellStyle name="Zvýraznění 4" xfId="41"/>
    <cellStyle name="Zvýraznění 5" xfId="42"/>
    <cellStyle name="Zvýraznění 6" xfId="43"/>
    <cellStyle name="Špatně" xfId="44"/>
    <cellStyle name="blokcen" xfId="45"/>
    <cellStyle name="Výpočet" xfId="46"/>
    <cellStyle name="Vysvětlující text" xfId="47"/>
    <cellStyle name="Správně" xfId="48"/>
    <cellStyle name="Nadpis 1" xfId="49"/>
    <cellStyle name="Nadpis 2" xfId="50"/>
    <cellStyle name="Nadpis 3" xfId="51"/>
    <cellStyle name="Nadpis 4" xfId="52"/>
    <cellStyle name="Kontrolní buňka" xfId="53"/>
    <cellStyle name="Vstup" xfId="54"/>
    <cellStyle name="Propojená buňka" xfId="55"/>
    <cellStyle name="Neutrální" xfId="56"/>
    <cellStyle name="normální_VD Vranov DSP - rozpočet" xfId="57"/>
    <cellStyle name="normální_VDDB_jez_18.10.2007 - rozpočet" xfId="58"/>
    <cellStyle name="Poznámka" xfId="59"/>
    <cellStyle name="Výstup" xfId="60"/>
    <cellStyle name="popis polozky" xfId="61"/>
    <cellStyle name="Název" xfId="62"/>
    <cellStyle name="Celkem" xfId="63"/>
    <cellStyle name="Text upozornění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8"/>
  <sheetViews>
    <sheetView view="pageBreakPreview" zoomScaleSheetLayoutView="100" workbookViewId="0" topLeftCell="A1">
      <selection activeCell="B7" sqref="B7"/>
    </sheetView>
  </sheetViews>
  <sheetFormatPr defaultColWidth="9.00390625" defaultRowHeight="12.75"/>
  <cols>
    <col min="1" max="1" width="15.75390625" style="0" customWidth="1"/>
    <col min="2" max="2" width="75.75390625" style="0" customWidth="1"/>
    <col min="3" max="3" width="16.125" style="0" bestFit="1" customWidth="1"/>
  </cols>
  <sheetData>
    <row r="5" spans="1:2" ht="15.75">
      <c r="A5" s="18" t="s">
        <v>246</v>
      </c>
      <c r="B5" s="17"/>
    </row>
    <row r="6" spans="1:2" ht="12.75">
      <c r="A6" s="17"/>
      <c r="B6" s="17"/>
    </row>
    <row r="7" spans="1:2" ht="26.25">
      <c r="A7" s="18" t="s">
        <v>74</v>
      </c>
      <c r="B7" s="7" t="s">
        <v>247</v>
      </c>
    </row>
    <row r="8" spans="1:2" ht="15.75">
      <c r="A8" s="18" t="s">
        <v>92</v>
      </c>
      <c r="B8" s="120" t="s">
        <v>123</v>
      </c>
    </row>
  </sheetData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0"/>
  <sheetViews>
    <sheetView showZeros="0" zoomScale="75" zoomScaleNormal="75" zoomScaleSheetLayoutView="100" workbookViewId="0" topLeftCell="A1">
      <selection activeCell="B37" sqref="B37"/>
    </sheetView>
  </sheetViews>
  <sheetFormatPr defaultColWidth="8.875" defaultRowHeight="12.75"/>
  <cols>
    <col min="1" max="1" width="50.75390625" style="122" customWidth="1"/>
    <col min="2" max="2" width="65.75390625" style="122" customWidth="1"/>
    <col min="3" max="3" width="17.75390625" style="136" customWidth="1"/>
    <col min="4" max="4" width="17.75390625" style="122" customWidth="1"/>
    <col min="5" max="5" width="17.25390625" style="122" customWidth="1"/>
    <col min="6" max="256" width="8.875" style="122" customWidth="1"/>
    <col min="257" max="257" width="30.25390625" style="122" customWidth="1"/>
    <col min="258" max="258" width="48.75390625" style="122" customWidth="1"/>
    <col min="259" max="259" width="8.375" style="122" customWidth="1"/>
    <col min="260" max="260" width="17.75390625" style="122" customWidth="1"/>
    <col min="261" max="261" width="17.25390625" style="122" customWidth="1"/>
    <col min="262" max="512" width="8.875" style="122" customWidth="1"/>
    <col min="513" max="513" width="30.25390625" style="122" customWidth="1"/>
    <col min="514" max="514" width="48.75390625" style="122" customWidth="1"/>
    <col min="515" max="515" width="8.375" style="122" customWidth="1"/>
    <col min="516" max="516" width="17.75390625" style="122" customWidth="1"/>
    <col min="517" max="517" width="17.25390625" style="122" customWidth="1"/>
    <col min="518" max="768" width="8.875" style="122" customWidth="1"/>
    <col min="769" max="769" width="30.25390625" style="122" customWidth="1"/>
    <col min="770" max="770" width="48.75390625" style="122" customWidth="1"/>
    <col min="771" max="771" width="8.375" style="122" customWidth="1"/>
    <col min="772" max="772" width="17.75390625" style="122" customWidth="1"/>
    <col min="773" max="773" width="17.25390625" style="122" customWidth="1"/>
    <col min="774" max="1024" width="8.875" style="122" customWidth="1"/>
    <col min="1025" max="1025" width="30.25390625" style="122" customWidth="1"/>
    <col min="1026" max="1026" width="48.75390625" style="122" customWidth="1"/>
    <col min="1027" max="1027" width="8.375" style="122" customWidth="1"/>
    <col min="1028" max="1028" width="17.75390625" style="122" customWidth="1"/>
    <col min="1029" max="1029" width="17.25390625" style="122" customWidth="1"/>
    <col min="1030" max="1280" width="8.875" style="122" customWidth="1"/>
    <col min="1281" max="1281" width="30.25390625" style="122" customWidth="1"/>
    <col min="1282" max="1282" width="48.75390625" style="122" customWidth="1"/>
    <col min="1283" max="1283" width="8.375" style="122" customWidth="1"/>
    <col min="1284" max="1284" width="17.75390625" style="122" customWidth="1"/>
    <col min="1285" max="1285" width="17.25390625" style="122" customWidth="1"/>
    <col min="1286" max="1536" width="8.875" style="122" customWidth="1"/>
    <col min="1537" max="1537" width="30.25390625" style="122" customWidth="1"/>
    <col min="1538" max="1538" width="48.75390625" style="122" customWidth="1"/>
    <col min="1539" max="1539" width="8.375" style="122" customWidth="1"/>
    <col min="1540" max="1540" width="17.75390625" style="122" customWidth="1"/>
    <col min="1541" max="1541" width="17.25390625" style="122" customWidth="1"/>
    <col min="1542" max="1792" width="8.875" style="122" customWidth="1"/>
    <col min="1793" max="1793" width="30.25390625" style="122" customWidth="1"/>
    <col min="1794" max="1794" width="48.75390625" style="122" customWidth="1"/>
    <col min="1795" max="1795" width="8.375" style="122" customWidth="1"/>
    <col min="1796" max="1796" width="17.75390625" style="122" customWidth="1"/>
    <col min="1797" max="1797" width="17.25390625" style="122" customWidth="1"/>
    <col min="1798" max="2048" width="8.875" style="122" customWidth="1"/>
    <col min="2049" max="2049" width="30.25390625" style="122" customWidth="1"/>
    <col min="2050" max="2050" width="48.75390625" style="122" customWidth="1"/>
    <col min="2051" max="2051" width="8.375" style="122" customWidth="1"/>
    <col min="2052" max="2052" width="17.75390625" style="122" customWidth="1"/>
    <col min="2053" max="2053" width="17.25390625" style="122" customWidth="1"/>
    <col min="2054" max="2304" width="8.875" style="122" customWidth="1"/>
    <col min="2305" max="2305" width="30.25390625" style="122" customWidth="1"/>
    <col min="2306" max="2306" width="48.75390625" style="122" customWidth="1"/>
    <col min="2307" max="2307" width="8.375" style="122" customWidth="1"/>
    <col min="2308" max="2308" width="17.75390625" style="122" customWidth="1"/>
    <col min="2309" max="2309" width="17.25390625" style="122" customWidth="1"/>
    <col min="2310" max="2560" width="8.875" style="122" customWidth="1"/>
    <col min="2561" max="2561" width="30.25390625" style="122" customWidth="1"/>
    <col min="2562" max="2562" width="48.75390625" style="122" customWidth="1"/>
    <col min="2563" max="2563" width="8.375" style="122" customWidth="1"/>
    <col min="2564" max="2564" width="17.75390625" style="122" customWidth="1"/>
    <col min="2565" max="2565" width="17.25390625" style="122" customWidth="1"/>
    <col min="2566" max="2816" width="8.875" style="122" customWidth="1"/>
    <col min="2817" max="2817" width="30.25390625" style="122" customWidth="1"/>
    <col min="2818" max="2818" width="48.75390625" style="122" customWidth="1"/>
    <col min="2819" max="2819" width="8.375" style="122" customWidth="1"/>
    <col min="2820" max="2820" width="17.75390625" style="122" customWidth="1"/>
    <col min="2821" max="2821" width="17.25390625" style="122" customWidth="1"/>
    <col min="2822" max="3072" width="8.875" style="122" customWidth="1"/>
    <col min="3073" max="3073" width="30.25390625" style="122" customWidth="1"/>
    <col min="3074" max="3074" width="48.75390625" style="122" customWidth="1"/>
    <col min="3075" max="3075" width="8.375" style="122" customWidth="1"/>
    <col min="3076" max="3076" width="17.75390625" style="122" customWidth="1"/>
    <col min="3077" max="3077" width="17.25390625" style="122" customWidth="1"/>
    <col min="3078" max="3328" width="8.875" style="122" customWidth="1"/>
    <col min="3329" max="3329" width="30.25390625" style="122" customWidth="1"/>
    <col min="3330" max="3330" width="48.75390625" style="122" customWidth="1"/>
    <col min="3331" max="3331" width="8.375" style="122" customWidth="1"/>
    <col min="3332" max="3332" width="17.75390625" style="122" customWidth="1"/>
    <col min="3333" max="3333" width="17.25390625" style="122" customWidth="1"/>
    <col min="3334" max="3584" width="8.875" style="122" customWidth="1"/>
    <col min="3585" max="3585" width="30.25390625" style="122" customWidth="1"/>
    <col min="3586" max="3586" width="48.75390625" style="122" customWidth="1"/>
    <col min="3587" max="3587" width="8.375" style="122" customWidth="1"/>
    <col min="3588" max="3588" width="17.75390625" style="122" customWidth="1"/>
    <col min="3589" max="3589" width="17.25390625" style="122" customWidth="1"/>
    <col min="3590" max="3840" width="8.875" style="122" customWidth="1"/>
    <col min="3841" max="3841" width="30.25390625" style="122" customWidth="1"/>
    <col min="3842" max="3842" width="48.75390625" style="122" customWidth="1"/>
    <col min="3843" max="3843" width="8.375" style="122" customWidth="1"/>
    <col min="3844" max="3844" width="17.75390625" style="122" customWidth="1"/>
    <col min="3845" max="3845" width="17.25390625" style="122" customWidth="1"/>
    <col min="3846" max="4096" width="8.875" style="122" customWidth="1"/>
    <col min="4097" max="4097" width="30.25390625" style="122" customWidth="1"/>
    <col min="4098" max="4098" width="48.75390625" style="122" customWidth="1"/>
    <col min="4099" max="4099" width="8.375" style="122" customWidth="1"/>
    <col min="4100" max="4100" width="17.75390625" style="122" customWidth="1"/>
    <col min="4101" max="4101" width="17.25390625" style="122" customWidth="1"/>
    <col min="4102" max="4352" width="8.875" style="122" customWidth="1"/>
    <col min="4353" max="4353" width="30.25390625" style="122" customWidth="1"/>
    <col min="4354" max="4354" width="48.75390625" style="122" customWidth="1"/>
    <col min="4355" max="4355" width="8.375" style="122" customWidth="1"/>
    <col min="4356" max="4356" width="17.75390625" style="122" customWidth="1"/>
    <col min="4357" max="4357" width="17.25390625" style="122" customWidth="1"/>
    <col min="4358" max="4608" width="8.875" style="122" customWidth="1"/>
    <col min="4609" max="4609" width="30.25390625" style="122" customWidth="1"/>
    <col min="4610" max="4610" width="48.75390625" style="122" customWidth="1"/>
    <col min="4611" max="4611" width="8.375" style="122" customWidth="1"/>
    <col min="4612" max="4612" width="17.75390625" style="122" customWidth="1"/>
    <col min="4613" max="4613" width="17.25390625" style="122" customWidth="1"/>
    <col min="4614" max="4864" width="8.875" style="122" customWidth="1"/>
    <col min="4865" max="4865" width="30.25390625" style="122" customWidth="1"/>
    <col min="4866" max="4866" width="48.75390625" style="122" customWidth="1"/>
    <col min="4867" max="4867" width="8.375" style="122" customWidth="1"/>
    <col min="4868" max="4868" width="17.75390625" style="122" customWidth="1"/>
    <col min="4869" max="4869" width="17.25390625" style="122" customWidth="1"/>
    <col min="4870" max="5120" width="8.875" style="122" customWidth="1"/>
    <col min="5121" max="5121" width="30.25390625" style="122" customWidth="1"/>
    <col min="5122" max="5122" width="48.75390625" style="122" customWidth="1"/>
    <col min="5123" max="5123" width="8.375" style="122" customWidth="1"/>
    <col min="5124" max="5124" width="17.75390625" style="122" customWidth="1"/>
    <col min="5125" max="5125" width="17.25390625" style="122" customWidth="1"/>
    <col min="5126" max="5376" width="8.875" style="122" customWidth="1"/>
    <col min="5377" max="5377" width="30.25390625" style="122" customWidth="1"/>
    <col min="5378" max="5378" width="48.75390625" style="122" customWidth="1"/>
    <col min="5379" max="5379" width="8.375" style="122" customWidth="1"/>
    <col min="5380" max="5380" width="17.75390625" style="122" customWidth="1"/>
    <col min="5381" max="5381" width="17.25390625" style="122" customWidth="1"/>
    <col min="5382" max="5632" width="8.875" style="122" customWidth="1"/>
    <col min="5633" max="5633" width="30.25390625" style="122" customWidth="1"/>
    <col min="5634" max="5634" width="48.75390625" style="122" customWidth="1"/>
    <col min="5635" max="5635" width="8.375" style="122" customWidth="1"/>
    <col min="5636" max="5636" width="17.75390625" style="122" customWidth="1"/>
    <col min="5637" max="5637" width="17.25390625" style="122" customWidth="1"/>
    <col min="5638" max="5888" width="8.875" style="122" customWidth="1"/>
    <col min="5889" max="5889" width="30.25390625" style="122" customWidth="1"/>
    <col min="5890" max="5890" width="48.75390625" style="122" customWidth="1"/>
    <col min="5891" max="5891" width="8.375" style="122" customWidth="1"/>
    <col min="5892" max="5892" width="17.75390625" style="122" customWidth="1"/>
    <col min="5893" max="5893" width="17.25390625" style="122" customWidth="1"/>
    <col min="5894" max="6144" width="8.875" style="122" customWidth="1"/>
    <col min="6145" max="6145" width="30.25390625" style="122" customWidth="1"/>
    <col min="6146" max="6146" width="48.75390625" style="122" customWidth="1"/>
    <col min="6147" max="6147" width="8.375" style="122" customWidth="1"/>
    <col min="6148" max="6148" width="17.75390625" style="122" customWidth="1"/>
    <col min="6149" max="6149" width="17.25390625" style="122" customWidth="1"/>
    <col min="6150" max="6400" width="8.875" style="122" customWidth="1"/>
    <col min="6401" max="6401" width="30.25390625" style="122" customWidth="1"/>
    <col min="6402" max="6402" width="48.75390625" style="122" customWidth="1"/>
    <col min="6403" max="6403" width="8.375" style="122" customWidth="1"/>
    <col min="6404" max="6404" width="17.75390625" style="122" customWidth="1"/>
    <col min="6405" max="6405" width="17.25390625" style="122" customWidth="1"/>
    <col min="6406" max="6656" width="8.875" style="122" customWidth="1"/>
    <col min="6657" max="6657" width="30.25390625" style="122" customWidth="1"/>
    <col min="6658" max="6658" width="48.75390625" style="122" customWidth="1"/>
    <col min="6659" max="6659" width="8.375" style="122" customWidth="1"/>
    <col min="6660" max="6660" width="17.75390625" style="122" customWidth="1"/>
    <col min="6661" max="6661" width="17.25390625" style="122" customWidth="1"/>
    <col min="6662" max="6912" width="8.875" style="122" customWidth="1"/>
    <col min="6913" max="6913" width="30.25390625" style="122" customWidth="1"/>
    <col min="6914" max="6914" width="48.75390625" style="122" customWidth="1"/>
    <col min="6915" max="6915" width="8.375" style="122" customWidth="1"/>
    <col min="6916" max="6916" width="17.75390625" style="122" customWidth="1"/>
    <col min="6917" max="6917" width="17.25390625" style="122" customWidth="1"/>
    <col min="6918" max="7168" width="8.875" style="122" customWidth="1"/>
    <col min="7169" max="7169" width="30.25390625" style="122" customWidth="1"/>
    <col min="7170" max="7170" width="48.75390625" style="122" customWidth="1"/>
    <col min="7171" max="7171" width="8.375" style="122" customWidth="1"/>
    <col min="7172" max="7172" width="17.75390625" style="122" customWidth="1"/>
    <col min="7173" max="7173" width="17.25390625" style="122" customWidth="1"/>
    <col min="7174" max="7424" width="8.875" style="122" customWidth="1"/>
    <col min="7425" max="7425" width="30.25390625" style="122" customWidth="1"/>
    <col min="7426" max="7426" width="48.75390625" style="122" customWidth="1"/>
    <col min="7427" max="7427" width="8.375" style="122" customWidth="1"/>
    <col min="7428" max="7428" width="17.75390625" style="122" customWidth="1"/>
    <col min="7429" max="7429" width="17.25390625" style="122" customWidth="1"/>
    <col min="7430" max="7680" width="8.875" style="122" customWidth="1"/>
    <col min="7681" max="7681" width="30.25390625" style="122" customWidth="1"/>
    <col min="7682" max="7682" width="48.75390625" style="122" customWidth="1"/>
    <col min="7683" max="7683" width="8.375" style="122" customWidth="1"/>
    <col min="7684" max="7684" width="17.75390625" style="122" customWidth="1"/>
    <col min="7685" max="7685" width="17.25390625" style="122" customWidth="1"/>
    <col min="7686" max="7936" width="8.875" style="122" customWidth="1"/>
    <col min="7937" max="7937" width="30.25390625" style="122" customWidth="1"/>
    <col min="7938" max="7938" width="48.75390625" style="122" customWidth="1"/>
    <col min="7939" max="7939" width="8.375" style="122" customWidth="1"/>
    <col min="7940" max="7940" width="17.75390625" style="122" customWidth="1"/>
    <col min="7941" max="7941" width="17.25390625" style="122" customWidth="1"/>
    <col min="7942" max="8192" width="8.875" style="122" customWidth="1"/>
    <col min="8193" max="8193" width="30.25390625" style="122" customWidth="1"/>
    <col min="8194" max="8194" width="48.75390625" style="122" customWidth="1"/>
    <col min="8195" max="8195" width="8.375" style="122" customWidth="1"/>
    <col min="8196" max="8196" width="17.75390625" style="122" customWidth="1"/>
    <col min="8197" max="8197" width="17.25390625" style="122" customWidth="1"/>
    <col min="8198" max="8448" width="8.875" style="122" customWidth="1"/>
    <col min="8449" max="8449" width="30.25390625" style="122" customWidth="1"/>
    <col min="8450" max="8450" width="48.75390625" style="122" customWidth="1"/>
    <col min="8451" max="8451" width="8.375" style="122" customWidth="1"/>
    <col min="8452" max="8452" width="17.75390625" style="122" customWidth="1"/>
    <col min="8453" max="8453" width="17.25390625" style="122" customWidth="1"/>
    <col min="8454" max="8704" width="8.875" style="122" customWidth="1"/>
    <col min="8705" max="8705" width="30.25390625" style="122" customWidth="1"/>
    <col min="8706" max="8706" width="48.75390625" style="122" customWidth="1"/>
    <col min="8707" max="8707" width="8.375" style="122" customWidth="1"/>
    <col min="8708" max="8708" width="17.75390625" style="122" customWidth="1"/>
    <col min="8709" max="8709" width="17.25390625" style="122" customWidth="1"/>
    <col min="8710" max="8960" width="8.875" style="122" customWidth="1"/>
    <col min="8961" max="8961" width="30.25390625" style="122" customWidth="1"/>
    <col min="8962" max="8962" width="48.75390625" style="122" customWidth="1"/>
    <col min="8963" max="8963" width="8.375" style="122" customWidth="1"/>
    <col min="8964" max="8964" width="17.75390625" style="122" customWidth="1"/>
    <col min="8965" max="8965" width="17.25390625" style="122" customWidth="1"/>
    <col min="8966" max="9216" width="8.875" style="122" customWidth="1"/>
    <col min="9217" max="9217" width="30.25390625" style="122" customWidth="1"/>
    <col min="9218" max="9218" width="48.75390625" style="122" customWidth="1"/>
    <col min="9219" max="9219" width="8.375" style="122" customWidth="1"/>
    <col min="9220" max="9220" width="17.75390625" style="122" customWidth="1"/>
    <col min="9221" max="9221" width="17.25390625" style="122" customWidth="1"/>
    <col min="9222" max="9472" width="8.875" style="122" customWidth="1"/>
    <col min="9473" max="9473" width="30.25390625" style="122" customWidth="1"/>
    <col min="9474" max="9474" width="48.75390625" style="122" customWidth="1"/>
    <col min="9475" max="9475" width="8.375" style="122" customWidth="1"/>
    <col min="9476" max="9476" width="17.75390625" style="122" customWidth="1"/>
    <col min="9477" max="9477" width="17.25390625" style="122" customWidth="1"/>
    <col min="9478" max="9728" width="8.875" style="122" customWidth="1"/>
    <col min="9729" max="9729" width="30.25390625" style="122" customWidth="1"/>
    <col min="9730" max="9730" width="48.75390625" style="122" customWidth="1"/>
    <col min="9731" max="9731" width="8.375" style="122" customWidth="1"/>
    <col min="9732" max="9732" width="17.75390625" style="122" customWidth="1"/>
    <col min="9733" max="9733" width="17.25390625" style="122" customWidth="1"/>
    <col min="9734" max="9984" width="8.875" style="122" customWidth="1"/>
    <col min="9985" max="9985" width="30.25390625" style="122" customWidth="1"/>
    <col min="9986" max="9986" width="48.75390625" style="122" customWidth="1"/>
    <col min="9987" max="9987" width="8.375" style="122" customWidth="1"/>
    <col min="9988" max="9988" width="17.75390625" style="122" customWidth="1"/>
    <col min="9989" max="9989" width="17.25390625" style="122" customWidth="1"/>
    <col min="9990" max="10240" width="8.875" style="122" customWidth="1"/>
    <col min="10241" max="10241" width="30.25390625" style="122" customWidth="1"/>
    <col min="10242" max="10242" width="48.75390625" style="122" customWidth="1"/>
    <col min="10243" max="10243" width="8.375" style="122" customWidth="1"/>
    <col min="10244" max="10244" width="17.75390625" style="122" customWidth="1"/>
    <col min="10245" max="10245" width="17.25390625" style="122" customWidth="1"/>
    <col min="10246" max="10496" width="8.875" style="122" customWidth="1"/>
    <col min="10497" max="10497" width="30.25390625" style="122" customWidth="1"/>
    <col min="10498" max="10498" width="48.75390625" style="122" customWidth="1"/>
    <col min="10499" max="10499" width="8.375" style="122" customWidth="1"/>
    <col min="10500" max="10500" width="17.75390625" style="122" customWidth="1"/>
    <col min="10501" max="10501" width="17.25390625" style="122" customWidth="1"/>
    <col min="10502" max="10752" width="8.875" style="122" customWidth="1"/>
    <col min="10753" max="10753" width="30.25390625" style="122" customWidth="1"/>
    <col min="10754" max="10754" width="48.75390625" style="122" customWidth="1"/>
    <col min="10755" max="10755" width="8.375" style="122" customWidth="1"/>
    <col min="10756" max="10756" width="17.75390625" style="122" customWidth="1"/>
    <col min="10757" max="10757" width="17.25390625" style="122" customWidth="1"/>
    <col min="10758" max="11008" width="8.875" style="122" customWidth="1"/>
    <col min="11009" max="11009" width="30.25390625" style="122" customWidth="1"/>
    <col min="11010" max="11010" width="48.75390625" style="122" customWidth="1"/>
    <col min="11011" max="11011" width="8.375" style="122" customWidth="1"/>
    <col min="11012" max="11012" width="17.75390625" style="122" customWidth="1"/>
    <col min="11013" max="11013" width="17.25390625" style="122" customWidth="1"/>
    <col min="11014" max="11264" width="8.875" style="122" customWidth="1"/>
    <col min="11265" max="11265" width="30.25390625" style="122" customWidth="1"/>
    <col min="11266" max="11266" width="48.75390625" style="122" customWidth="1"/>
    <col min="11267" max="11267" width="8.375" style="122" customWidth="1"/>
    <col min="11268" max="11268" width="17.75390625" style="122" customWidth="1"/>
    <col min="11269" max="11269" width="17.25390625" style="122" customWidth="1"/>
    <col min="11270" max="11520" width="8.875" style="122" customWidth="1"/>
    <col min="11521" max="11521" width="30.25390625" style="122" customWidth="1"/>
    <col min="11522" max="11522" width="48.75390625" style="122" customWidth="1"/>
    <col min="11523" max="11523" width="8.375" style="122" customWidth="1"/>
    <col min="11524" max="11524" width="17.75390625" style="122" customWidth="1"/>
    <col min="11525" max="11525" width="17.25390625" style="122" customWidth="1"/>
    <col min="11526" max="11776" width="8.875" style="122" customWidth="1"/>
    <col min="11777" max="11777" width="30.25390625" style="122" customWidth="1"/>
    <col min="11778" max="11778" width="48.75390625" style="122" customWidth="1"/>
    <col min="11779" max="11779" width="8.375" style="122" customWidth="1"/>
    <col min="11780" max="11780" width="17.75390625" style="122" customWidth="1"/>
    <col min="11781" max="11781" width="17.25390625" style="122" customWidth="1"/>
    <col min="11782" max="12032" width="8.875" style="122" customWidth="1"/>
    <col min="12033" max="12033" width="30.25390625" style="122" customWidth="1"/>
    <col min="12034" max="12034" width="48.75390625" style="122" customWidth="1"/>
    <col min="12035" max="12035" width="8.375" style="122" customWidth="1"/>
    <col min="12036" max="12036" width="17.75390625" style="122" customWidth="1"/>
    <col min="12037" max="12037" width="17.25390625" style="122" customWidth="1"/>
    <col min="12038" max="12288" width="8.875" style="122" customWidth="1"/>
    <col min="12289" max="12289" width="30.25390625" style="122" customWidth="1"/>
    <col min="12290" max="12290" width="48.75390625" style="122" customWidth="1"/>
    <col min="12291" max="12291" width="8.375" style="122" customWidth="1"/>
    <col min="12292" max="12292" width="17.75390625" style="122" customWidth="1"/>
    <col min="12293" max="12293" width="17.25390625" style="122" customWidth="1"/>
    <col min="12294" max="12544" width="8.875" style="122" customWidth="1"/>
    <col min="12545" max="12545" width="30.25390625" style="122" customWidth="1"/>
    <col min="12546" max="12546" width="48.75390625" style="122" customWidth="1"/>
    <col min="12547" max="12547" width="8.375" style="122" customWidth="1"/>
    <col min="12548" max="12548" width="17.75390625" style="122" customWidth="1"/>
    <col min="12549" max="12549" width="17.25390625" style="122" customWidth="1"/>
    <col min="12550" max="12800" width="8.875" style="122" customWidth="1"/>
    <col min="12801" max="12801" width="30.25390625" style="122" customWidth="1"/>
    <col min="12802" max="12802" width="48.75390625" style="122" customWidth="1"/>
    <col min="12803" max="12803" width="8.375" style="122" customWidth="1"/>
    <col min="12804" max="12804" width="17.75390625" style="122" customWidth="1"/>
    <col min="12805" max="12805" width="17.25390625" style="122" customWidth="1"/>
    <col min="12806" max="13056" width="8.875" style="122" customWidth="1"/>
    <col min="13057" max="13057" width="30.25390625" style="122" customWidth="1"/>
    <col min="13058" max="13058" width="48.75390625" style="122" customWidth="1"/>
    <col min="13059" max="13059" width="8.375" style="122" customWidth="1"/>
    <col min="13060" max="13060" width="17.75390625" style="122" customWidth="1"/>
    <col min="13061" max="13061" width="17.25390625" style="122" customWidth="1"/>
    <col min="13062" max="13312" width="8.875" style="122" customWidth="1"/>
    <col min="13313" max="13313" width="30.25390625" style="122" customWidth="1"/>
    <col min="13314" max="13314" width="48.75390625" style="122" customWidth="1"/>
    <col min="13315" max="13315" width="8.375" style="122" customWidth="1"/>
    <col min="13316" max="13316" width="17.75390625" style="122" customWidth="1"/>
    <col min="13317" max="13317" width="17.25390625" style="122" customWidth="1"/>
    <col min="13318" max="13568" width="8.875" style="122" customWidth="1"/>
    <col min="13569" max="13569" width="30.25390625" style="122" customWidth="1"/>
    <col min="13570" max="13570" width="48.75390625" style="122" customWidth="1"/>
    <col min="13571" max="13571" width="8.375" style="122" customWidth="1"/>
    <col min="13572" max="13572" width="17.75390625" style="122" customWidth="1"/>
    <col min="13573" max="13573" width="17.25390625" style="122" customWidth="1"/>
    <col min="13574" max="13824" width="8.875" style="122" customWidth="1"/>
    <col min="13825" max="13825" width="30.25390625" style="122" customWidth="1"/>
    <col min="13826" max="13826" width="48.75390625" style="122" customWidth="1"/>
    <col min="13827" max="13827" width="8.375" style="122" customWidth="1"/>
    <col min="13828" max="13828" width="17.75390625" style="122" customWidth="1"/>
    <col min="13829" max="13829" width="17.25390625" style="122" customWidth="1"/>
    <col min="13830" max="14080" width="8.875" style="122" customWidth="1"/>
    <col min="14081" max="14081" width="30.25390625" style="122" customWidth="1"/>
    <col min="14082" max="14082" width="48.75390625" style="122" customWidth="1"/>
    <col min="14083" max="14083" width="8.375" style="122" customWidth="1"/>
    <col min="14084" max="14084" width="17.75390625" style="122" customWidth="1"/>
    <col min="14085" max="14085" width="17.25390625" style="122" customWidth="1"/>
    <col min="14086" max="14336" width="8.875" style="122" customWidth="1"/>
    <col min="14337" max="14337" width="30.25390625" style="122" customWidth="1"/>
    <col min="14338" max="14338" width="48.75390625" style="122" customWidth="1"/>
    <col min="14339" max="14339" width="8.375" style="122" customWidth="1"/>
    <col min="14340" max="14340" width="17.75390625" style="122" customWidth="1"/>
    <col min="14341" max="14341" width="17.25390625" style="122" customWidth="1"/>
    <col min="14342" max="14592" width="8.875" style="122" customWidth="1"/>
    <col min="14593" max="14593" width="30.25390625" style="122" customWidth="1"/>
    <col min="14594" max="14594" width="48.75390625" style="122" customWidth="1"/>
    <col min="14595" max="14595" width="8.375" style="122" customWidth="1"/>
    <col min="14596" max="14596" width="17.75390625" style="122" customWidth="1"/>
    <col min="14597" max="14597" width="17.25390625" style="122" customWidth="1"/>
    <col min="14598" max="14848" width="8.875" style="122" customWidth="1"/>
    <col min="14849" max="14849" width="30.25390625" style="122" customWidth="1"/>
    <col min="14850" max="14850" width="48.75390625" style="122" customWidth="1"/>
    <col min="14851" max="14851" width="8.375" style="122" customWidth="1"/>
    <col min="14852" max="14852" width="17.75390625" style="122" customWidth="1"/>
    <col min="14853" max="14853" width="17.25390625" style="122" customWidth="1"/>
    <col min="14854" max="15104" width="8.875" style="122" customWidth="1"/>
    <col min="15105" max="15105" width="30.25390625" style="122" customWidth="1"/>
    <col min="15106" max="15106" width="48.75390625" style="122" customWidth="1"/>
    <col min="15107" max="15107" width="8.375" style="122" customWidth="1"/>
    <col min="15108" max="15108" width="17.75390625" style="122" customWidth="1"/>
    <col min="15109" max="15109" width="17.25390625" style="122" customWidth="1"/>
    <col min="15110" max="15360" width="8.875" style="122" customWidth="1"/>
    <col min="15361" max="15361" width="30.25390625" style="122" customWidth="1"/>
    <col min="15362" max="15362" width="48.75390625" style="122" customWidth="1"/>
    <col min="15363" max="15363" width="8.375" style="122" customWidth="1"/>
    <col min="15364" max="15364" width="17.75390625" style="122" customWidth="1"/>
    <col min="15365" max="15365" width="17.25390625" style="122" customWidth="1"/>
    <col min="15366" max="15616" width="8.875" style="122" customWidth="1"/>
    <col min="15617" max="15617" width="30.25390625" style="122" customWidth="1"/>
    <col min="15618" max="15618" width="48.75390625" style="122" customWidth="1"/>
    <col min="15619" max="15619" width="8.375" style="122" customWidth="1"/>
    <col min="15620" max="15620" width="17.75390625" style="122" customWidth="1"/>
    <col min="15621" max="15621" width="17.25390625" style="122" customWidth="1"/>
    <col min="15622" max="15872" width="8.875" style="122" customWidth="1"/>
    <col min="15873" max="15873" width="30.25390625" style="122" customWidth="1"/>
    <col min="15874" max="15874" width="48.75390625" style="122" customWidth="1"/>
    <col min="15875" max="15875" width="8.375" style="122" customWidth="1"/>
    <col min="15876" max="15876" width="17.75390625" style="122" customWidth="1"/>
    <col min="15877" max="15877" width="17.25390625" style="122" customWidth="1"/>
    <col min="15878" max="16128" width="8.875" style="122" customWidth="1"/>
    <col min="16129" max="16129" width="30.25390625" style="122" customWidth="1"/>
    <col min="16130" max="16130" width="48.75390625" style="122" customWidth="1"/>
    <col min="16131" max="16131" width="8.375" style="122" customWidth="1"/>
    <col min="16132" max="16132" width="17.75390625" style="122" customWidth="1"/>
    <col min="16133" max="16133" width="17.25390625" style="122" customWidth="1"/>
    <col min="16134" max="16384" width="8.875" style="122" customWidth="1"/>
  </cols>
  <sheetData>
    <row r="1" spans="1:5" ht="15.75">
      <c r="A1" s="18" t="s">
        <v>248</v>
      </c>
      <c r="B1" s="17"/>
      <c r="C1" s="17"/>
      <c r="D1" s="121"/>
      <c r="E1" s="121"/>
    </row>
    <row r="2" spans="1:5" ht="12.75">
      <c r="A2" s="17"/>
      <c r="B2" s="17"/>
      <c r="C2" s="17"/>
      <c r="D2" s="121"/>
      <c r="E2" s="121"/>
    </row>
    <row r="3" spans="1:5" ht="26.25">
      <c r="A3" s="18" t="s">
        <v>74</v>
      </c>
      <c r="B3" s="7" t="s">
        <v>247</v>
      </c>
      <c r="C3" s="17"/>
      <c r="D3" s="121"/>
      <c r="E3" s="121"/>
    </row>
    <row r="4" spans="1:5" ht="15.75">
      <c r="A4" s="18" t="s">
        <v>92</v>
      </c>
      <c r="B4" s="120"/>
      <c r="C4" s="17"/>
      <c r="D4" s="121"/>
      <c r="E4" s="121"/>
    </row>
    <row r="5" spans="1:3" ht="13.5" thickBot="1">
      <c r="A5" s="17"/>
      <c r="B5" s="17"/>
      <c r="C5" s="17"/>
    </row>
    <row r="6" spans="1:3" ht="12.75">
      <c r="A6" s="123" t="s">
        <v>8</v>
      </c>
      <c r="B6" s="123" t="s">
        <v>77</v>
      </c>
      <c r="C6" s="124" t="s">
        <v>69</v>
      </c>
    </row>
    <row r="7" spans="1:3" ht="13.5" thickBot="1">
      <c r="A7" s="143"/>
      <c r="B7" s="143" t="s">
        <v>75</v>
      </c>
      <c r="C7" s="144" t="s">
        <v>12</v>
      </c>
    </row>
    <row r="8" spans="1:3" ht="12.75">
      <c r="A8" s="103" t="s">
        <v>215</v>
      </c>
      <c r="B8" s="125" t="s">
        <v>210</v>
      </c>
      <c r="C8" s="34"/>
    </row>
    <row r="9" spans="1:3" ht="12.75">
      <c r="A9" s="97" t="s">
        <v>209</v>
      </c>
      <c r="B9" s="126" t="s">
        <v>208</v>
      </c>
      <c r="C9" s="26">
        <f>'Položkový rozpočet'!H91</f>
        <v>0</v>
      </c>
    </row>
    <row r="10" spans="1:3" ht="12.75">
      <c r="A10" s="97"/>
      <c r="B10" s="126" t="s">
        <v>211</v>
      </c>
      <c r="C10" s="26">
        <f>'Položkový rozpočet'!H175</f>
        <v>0</v>
      </c>
    </row>
    <row r="11" spans="1:3" ht="12.75">
      <c r="A11" s="97"/>
      <c r="B11" s="126" t="s">
        <v>212</v>
      </c>
      <c r="C11" s="26">
        <f>'Položkový rozpočet'!H192</f>
        <v>0</v>
      </c>
    </row>
    <row r="12" spans="1:3" ht="12.75">
      <c r="A12" s="97"/>
      <c r="B12" s="126" t="s">
        <v>213</v>
      </c>
      <c r="C12" s="26">
        <f>'Položkový rozpočet'!H209</f>
        <v>0</v>
      </c>
    </row>
    <row r="13" spans="1:3" ht="13.5" thickBot="1">
      <c r="A13" s="62"/>
      <c r="B13" s="127"/>
      <c r="C13" s="21"/>
    </row>
    <row r="14" spans="1:3" ht="13.5" thickBot="1">
      <c r="A14" s="62"/>
      <c r="B14" s="22" t="s">
        <v>2</v>
      </c>
      <c r="C14" s="23">
        <f>SUM(C9:C13)</f>
        <v>0</v>
      </c>
    </row>
    <row r="15" spans="1:4" ht="12.75">
      <c r="A15" s="24" t="s">
        <v>216</v>
      </c>
      <c r="B15" s="125" t="s">
        <v>210</v>
      </c>
      <c r="C15" s="34"/>
      <c r="D15" s="128"/>
    </row>
    <row r="16" spans="1:4" ht="12.75" customHeight="1">
      <c r="A16" s="25"/>
      <c r="B16" s="129" t="s">
        <v>217</v>
      </c>
      <c r="C16" s="26">
        <f>VON!H17</f>
        <v>0</v>
      </c>
      <c r="D16" s="128"/>
    </row>
    <row r="17" spans="1:4" ht="12.75" customHeight="1">
      <c r="A17" s="25"/>
      <c r="B17" s="129" t="s">
        <v>218</v>
      </c>
      <c r="C17" s="26">
        <f>VON!H22</f>
        <v>0</v>
      </c>
      <c r="D17" s="128"/>
    </row>
    <row r="18" spans="1:4" ht="13.5" thickBot="1">
      <c r="A18" s="20"/>
      <c r="B18" s="130"/>
      <c r="C18" s="27"/>
      <c r="D18" s="128"/>
    </row>
    <row r="19" spans="1:4" ht="13.5" thickBot="1">
      <c r="A19" s="19"/>
      <c r="B19" s="22" t="s">
        <v>2</v>
      </c>
      <c r="C19" s="23">
        <f>SUM(C16:C18)</f>
        <v>0</v>
      </c>
      <c r="D19" s="128"/>
    </row>
    <row r="20" spans="1:4" ht="13.5" thickBot="1">
      <c r="A20" s="131"/>
      <c r="B20" s="28"/>
      <c r="C20" s="29"/>
      <c r="D20" s="128"/>
    </row>
    <row r="21" spans="1:4" ht="21" thickBot="1">
      <c r="A21" s="212" t="s">
        <v>4</v>
      </c>
      <c r="B21" s="213"/>
      <c r="C21" s="214">
        <f>C14+C19</f>
        <v>0</v>
      </c>
      <c r="D21" s="128"/>
    </row>
    <row r="22" spans="1:4" ht="15">
      <c r="A22" s="132"/>
      <c r="B22" s="133"/>
      <c r="C22" s="134"/>
      <c r="D22" s="128"/>
    </row>
    <row r="23" spans="1:4" ht="15">
      <c r="A23" s="135" t="s">
        <v>76</v>
      </c>
      <c r="B23" s="133"/>
      <c r="C23" s="134"/>
      <c r="D23" s="128"/>
    </row>
    <row r="24" spans="1:4" ht="15">
      <c r="A24" s="132"/>
      <c r="B24" s="133"/>
      <c r="C24" s="134"/>
      <c r="D24" s="128"/>
    </row>
    <row r="25" spans="1:4" ht="13.5" thickBot="1">
      <c r="A25" s="30"/>
      <c r="B25" s="31"/>
      <c r="C25" s="32"/>
      <c r="D25" s="128"/>
    </row>
    <row r="26" spans="1:4" ht="21" thickBot="1">
      <c r="A26" s="212" t="s">
        <v>18</v>
      </c>
      <c r="B26" s="215">
        <v>0.21</v>
      </c>
      <c r="C26" s="214">
        <f>B26*C21</f>
        <v>0</v>
      </c>
      <c r="D26" s="128"/>
    </row>
    <row r="27" spans="1:4" ht="21" thickBot="1">
      <c r="A27" s="216" t="s">
        <v>15</v>
      </c>
      <c r="B27" s="217"/>
      <c r="C27" s="218">
        <f>C21+C26</f>
        <v>0</v>
      </c>
      <c r="D27" s="128"/>
    </row>
    <row r="28" ht="12.75">
      <c r="D28" s="128"/>
    </row>
    <row r="29" ht="12.75">
      <c r="D29" s="128"/>
    </row>
    <row r="30" ht="12.75">
      <c r="D30" s="128"/>
    </row>
    <row r="31" ht="12.75">
      <c r="D31" s="128"/>
    </row>
    <row r="32" ht="12.75">
      <c r="D32" s="128"/>
    </row>
    <row r="33" ht="12.75">
      <c r="D33" s="128"/>
    </row>
    <row r="34" ht="12.75">
      <c r="D34" s="128"/>
    </row>
    <row r="35" ht="12.75">
      <c r="D35" s="128"/>
    </row>
    <row r="36" ht="12.75">
      <c r="D36" s="128"/>
    </row>
    <row r="37" ht="12.75">
      <c r="D37" s="128"/>
    </row>
    <row r="38" ht="12.75">
      <c r="D38" s="128"/>
    </row>
    <row r="39" ht="12.75">
      <c r="D39" s="128"/>
    </row>
    <row r="40" ht="12.75">
      <c r="D40" s="128"/>
    </row>
    <row r="41" ht="12.75">
      <c r="D41" s="128"/>
    </row>
    <row r="42" ht="12.75">
      <c r="D42" s="128"/>
    </row>
    <row r="43" ht="12.75">
      <c r="D43" s="128"/>
    </row>
    <row r="44" ht="12.75">
      <c r="D44" s="128"/>
    </row>
    <row r="45" ht="12.75">
      <c r="D45" s="128"/>
    </row>
    <row r="46" ht="12.75">
      <c r="D46" s="128"/>
    </row>
    <row r="47" ht="12.75">
      <c r="D47" s="128"/>
    </row>
    <row r="48" ht="12.75">
      <c r="D48" s="128"/>
    </row>
    <row r="49" ht="12.75">
      <c r="D49" s="128"/>
    </row>
    <row r="50" ht="12.75">
      <c r="D50" s="128"/>
    </row>
    <row r="51" ht="12.75">
      <c r="D51" s="128"/>
    </row>
    <row r="52" ht="12.75">
      <c r="D52" s="128"/>
    </row>
    <row r="53" ht="12.75">
      <c r="D53" s="128"/>
    </row>
    <row r="54" ht="12.75">
      <c r="D54" s="128"/>
    </row>
    <row r="55" ht="12.75">
      <c r="D55" s="128"/>
    </row>
    <row r="56" ht="12.75">
      <c r="D56" s="128"/>
    </row>
    <row r="57" ht="12.75">
      <c r="D57" s="128"/>
    </row>
    <row r="58" ht="12.75">
      <c r="D58" s="128"/>
    </row>
    <row r="59" ht="12.75">
      <c r="D59" s="128"/>
    </row>
    <row r="60" ht="12.75">
      <c r="D60" s="128"/>
    </row>
    <row r="61" ht="12.75">
      <c r="D61" s="128"/>
    </row>
    <row r="62" ht="12.75">
      <c r="D62" s="128"/>
    </row>
    <row r="63" ht="12.75">
      <c r="D63" s="128"/>
    </row>
    <row r="64" ht="12.75">
      <c r="D64" s="128"/>
    </row>
    <row r="65" ht="12.75">
      <c r="D65" s="128"/>
    </row>
    <row r="66" ht="12.75" customHeight="1">
      <c r="D66" s="128"/>
    </row>
    <row r="67" ht="12.75">
      <c r="D67" s="128"/>
    </row>
    <row r="68" ht="12.75">
      <c r="D68" s="128"/>
    </row>
    <row r="69" ht="12.75">
      <c r="D69" s="128"/>
    </row>
    <row r="70" ht="12.75">
      <c r="D70" s="128"/>
    </row>
    <row r="71" ht="12.75">
      <c r="D71" s="128"/>
    </row>
    <row r="72" ht="12.75">
      <c r="D72" s="128"/>
    </row>
    <row r="73" ht="12.75" customHeight="1">
      <c r="D73" s="128"/>
    </row>
    <row r="74" ht="12.75">
      <c r="D74" s="128"/>
    </row>
    <row r="75" ht="12.75">
      <c r="D75" s="128"/>
    </row>
    <row r="76" ht="12.75">
      <c r="D76" s="128"/>
    </row>
    <row r="77" ht="12.75">
      <c r="D77" s="128"/>
    </row>
    <row r="78" ht="12.75">
      <c r="D78" s="128"/>
    </row>
    <row r="79" ht="12.75">
      <c r="D79" s="128"/>
    </row>
    <row r="80" ht="12.75">
      <c r="D80" s="128"/>
    </row>
    <row r="81" ht="12.75">
      <c r="D81" s="128"/>
    </row>
    <row r="82" ht="12.75">
      <c r="D82" s="128"/>
    </row>
    <row r="83" ht="12.75">
      <c r="D83" s="128"/>
    </row>
    <row r="84" ht="12.75">
      <c r="D84" s="128"/>
    </row>
    <row r="85" ht="12.75">
      <c r="D85" s="128"/>
    </row>
    <row r="86" ht="12.75">
      <c r="D86" s="128"/>
    </row>
    <row r="87" ht="12.75">
      <c r="D87" s="128"/>
    </row>
    <row r="88" ht="12.75">
      <c r="D88" s="128"/>
    </row>
    <row r="89" ht="12.75">
      <c r="D89" s="128"/>
    </row>
    <row r="90" ht="12.75">
      <c r="D90" s="128"/>
    </row>
    <row r="91" ht="12.75">
      <c r="D91" s="128"/>
    </row>
    <row r="92" ht="12.75">
      <c r="D92" s="128"/>
    </row>
    <row r="93" ht="12.75">
      <c r="D93" s="128"/>
    </row>
    <row r="94" ht="12.75">
      <c r="D94" s="128"/>
    </row>
    <row r="95" ht="12.75">
      <c r="D95" s="128"/>
    </row>
    <row r="96" ht="12.75">
      <c r="D96" s="128"/>
    </row>
    <row r="97" ht="12.75">
      <c r="D97" s="128"/>
    </row>
    <row r="98" ht="12.75">
      <c r="D98" s="128"/>
    </row>
    <row r="99" ht="12.75">
      <c r="D99" s="128"/>
    </row>
    <row r="100" ht="12.75">
      <c r="D100" s="128"/>
    </row>
    <row r="101" ht="12.75">
      <c r="D101" s="128"/>
    </row>
    <row r="102" ht="12.75">
      <c r="D102" s="128"/>
    </row>
    <row r="103" ht="12.75" customHeight="1">
      <c r="D103" s="128"/>
    </row>
    <row r="104" ht="12.75">
      <c r="D104" s="128"/>
    </row>
    <row r="105" ht="12.75">
      <c r="D105" s="128"/>
    </row>
    <row r="106" ht="12.75">
      <c r="D106" s="128"/>
    </row>
    <row r="107" ht="12.75">
      <c r="D107" s="128"/>
    </row>
    <row r="108" ht="12.75">
      <c r="D108" s="128"/>
    </row>
    <row r="109" ht="12.75">
      <c r="D109" s="128"/>
    </row>
    <row r="110" ht="12.75">
      <c r="D110" s="128"/>
    </row>
    <row r="111" ht="12.75">
      <c r="D111" s="128"/>
    </row>
    <row r="112" ht="12.75">
      <c r="D112" s="128"/>
    </row>
    <row r="113" ht="12.75" customHeight="1">
      <c r="D113" s="128"/>
    </row>
    <row r="114" ht="12.75">
      <c r="D114" s="128"/>
    </row>
    <row r="115" ht="12.75">
      <c r="D115" s="128"/>
    </row>
    <row r="116" ht="12.75">
      <c r="D116" s="128"/>
    </row>
    <row r="117" ht="12.75">
      <c r="D117" s="128"/>
    </row>
    <row r="118" ht="12.75">
      <c r="D118" s="128"/>
    </row>
    <row r="119" ht="12.75">
      <c r="D119" s="128"/>
    </row>
    <row r="120" ht="12.75">
      <c r="D120" s="128"/>
    </row>
    <row r="121" ht="12.75">
      <c r="D121" s="128"/>
    </row>
    <row r="122" ht="12.75">
      <c r="D122" s="128"/>
    </row>
    <row r="123" ht="15" customHeight="1">
      <c r="D123" s="128"/>
    </row>
    <row r="124" ht="15" customHeight="1">
      <c r="D124" s="128"/>
    </row>
    <row r="125" ht="12.75">
      <c r="D125" s="128"/>
    </row>
    <row r="126" ht="12.75">
      <c r="D126" s="128"/>
    </row>
    <row r="127" ht="12.75">
      <c r="D127" s="128"/>
    </row>
    <row r="128" ht="12.75">
      <c r="D128" s="128"/>
    </row>
    <row r="129" ht="12.75">
      <c r="D129" s="128"/>
    </row>
    <row r="130" ht="12.75">
      <c r="D130" s="128"/>
    </row>
    <row r="131" ht="12.75">
      <c r="D131" s="128"/>
    </row>
    <row r="132" ht="12.75">
      <c r="D132" s="128"/>
    </row>
    <row r="133" ht="12.75">
      <c r="D133" s="128"/>
    </row>
    <row r="134" ht="12.75">
      <c r="D134" s="128"/>
    </row>
    <row r="135" ht="12.75">
      <c r="D135" s="128"/>
    </row>
    <row r="136" ht="12.75">
      <c r="D136" s="128"/>
    </row>
    <row r="137" ht="12.75">
      <c r="D137" s="128"/>
    </row>
    <row r="138" ht="12.75">
      <c r="D138" s="128"/>
    </row>
    <row r="139" ht="12.75">
      <c r="D139" s="128"/>
    </row>
    <row r="140" ht="12.75">
      <c r="D140" s="128"/>
    </row>
    <row r="141" ht="12.75">
      <c r="D141" s="128"/>
    </row>
    <row r="142" ht="12.75">
      <c r="D142" s="128"/>
    </row>
    <row r="143" ht="12.75">
      <c r="D143" s="128"/>
    </row>
    <row r="144" ht="12.75">
      <c r="D144" s="128"/>
    </row>
    <row r="145" ht="12.75">
      <c r="D145" s="128"/>
    </row>
    <row r="146" ht="12.75">
      <c r="D146" s="128"/>
    </row>
    <row r="147" ht="12.75">
      <c r="D147" s="128"/>
    </row>
    <row r="148" ht="12.75">
      <c r="D148" s="128"/>
    </row>
    <row r="149" ht="12.75">
      <c r="D149" s="128"/>
    </row>
    <row r="150" ht="12.75">
      <c r="D150" s="128"/>
    </row>
    <row r="151" ht="12.75">
      <c r="D151" s="128"/>
    </row>
    <row r="152" ht="12.75">
      <c r="D152" s="128"/>
    </row>
    <row r="153" ht="12.75">
      <c r="D153" s="128"/>
    </row>
    <row r="154" ht="12.75">
      <c r="D154" s="128"/>
    </row>
    <row r="155" ht="12.75">
      <c r="D155" s="128"/>
    </row>
    <row r="156" ht="12.75">
      <c r="D156" s="128"/>
    </row>
    <row r="157" ht="12.75">
      <c r="D157" s="128"/>
    </row>
    <row r="158" ht="12.75">
      <c r="D158" s="128"/>
    </row>
    <row r="159" ht="12.75">
      <c r="D159" s="128"/>
    </row>
    <row r="160" ht="12.75">
      <c r="D160" s="128"/>
    </row>
    <row r="161" ht="12.75">
      <c r="D161" s="128"/>
    </row>
    <row r="162" ht="12.75">
      <c r="D162" s="128"/>
    </row>
    <row r="163" ht="12.75">
      <c r="D163" s="128"/>
    </row>
    <row r="164" ht="12.75">
      <c r="D164" s="128"/>
    </row>
    <row r="165" ht="12.75">
      <c r="D165" s="128"/>
    </row>
    <row r="166" ht="12.75">
      <c r="D166" s="128"/>
    </row>
    <row r="167" ht="12.75">
      <c r="D167" s="128"/>
    </row>
    <row r="168" ht="12.75">
      <c r="D168" s="128"/>
    </row>
    <row r="169" ht="12.75">
      <c r="D169" s="128"/>
    </row>
    <row r="170" ht="12.75">
      <c r="D170" s="128"/>
    </row>
    <row r="171" ht="12.75">
      <c r="D171" s="128"/>
    </row>
    <row r="172" ht="12.75">
      <c r="D172" s="128"/>
    </row>
    <row r="173" ht="12.75">
      <c r="D173" s="128"/>
    </row>
    <row r="174" ht="12.75">
      <c r="D174" s="128"/>
    </row>
    <row r="175" ht="12.75">
      <c r="D175" s="128"/>
    </row>
    <row r="176" ht="12.75">
      <c r="D176" s="128"/>
    </row>
    <row r="177" ht="12.75">
      <c r="D177" s="128"/>
    </row>
    <row r="178" ht="12.75">
      <c r="D178" s="128"/>
    </row>
    <row r="179" ht="12.75">
      <c r="D179" s="128"/>
    </row>
    <row r="180" ht="12.75">
      <c r="D180" s="128"/>
    </row>
    <row r="181" ht="12.75">
      <c r="D181" s="128"/>
    </row>
    <row r="182" ht="12.75">
      <c r="D182" s="128"/>
    </row>
    <row r="183" ht="12.75">
      <c r="D183" s="128"/>
    </row>
    <row r="184" ht="12.75">
      <c r="D184" s="128"/>
    </row>
    <row r="185" ht="12.75">
      <c r="D185" s="128"/>
    </row>
    <row r="186" ht="12.75">
      <c r="D186" s="128"/>
    </row>
    <row r="187" ht="12.75">
      <c r="D187" s="128"/>
    </row>
    <row r="188" ht="12.75">
      <c r="D188" s="128"/>
    </row>
    <row r="189" ht="12.75">
      <c r="D189" s="128"/>
    </row>
    <row r="190" ht="12.75">
      <c r="D190" s="128"/>
    </row>
  </sheetData>
  <printOptions/>
  <pageMargins left="0.7874015748031497" right="0.3937007874015748" top="0.5905511811023623" bottom="0.5905511811023623" header="0.5118110236220472" footer="0.5118110236220472"/>
  <pageSetup fitToHeight="3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7"/>
  <sheetViews>
    <sheetView showZeros="0" zoomScale="75" zoomScaleNormal="75" zoomScaleSheetLayoutView="100" workbookViewId="0" topLeftCell="A1">
      <pane ySplit="8" topLeftCell="A9" activePane="bottomLeft" state="frozen"/>
      <selection pane="topLeft" activeCell="D46" sqref="D46"/>
      <selection pane="bottomLeft" activeCell="A1" sqref="A1"/>
    </sheetView>
  </sheetViews>
  <sheetFormatPr defaultColWidth="9.00390625" defaultRowHeight="12.75"/>
  <cols>
    <col min="1" max="1" width="21.75390625" style="78" customWidth="1"/>
    <col min="2" max="2" width="7.75390625" style="78" customWidth="1"/>
    <col min="3" max="3" width="14.75390625" style="78" customWidth="1"/>
    <col min="4" max="4" width="60.75390625" style="75" customWidth="1"/>
    <col min="5" max="5" width="7.75390625" style="3" customWidth="1"/>
    <col min="6" max="6" width="15.75390625" style="6" customWidth="1"/>
    <col min="7" max="7" width="12.75390625" style="0" customWidth="1"/>
    <col min="8" max="8" width="17.75390625" style="0" customWidth="1"/>
    <col min="10" max="10" width="10.375" style="0" bestFit="1" customWidth="1"/>
    <col min="11" max="11" width="9.125" style="0" customWidth="1"/>
  </cols>
  <sheetData>
    <row r="1" spans="1:7" ht="26.25">
      <c r="A1" s="7" t="s">
        <v>247</v>
      </c>
      <c r="B1" s="35"/>
      <c r="C1" s="35"/>
      <c r="G1" s="76"/>
    </row>
    <row r="2" spans="1:3" ht="15.75">
      <c r="A2" s="77" t="s">
        <v>206</v>
      </c>
      <c r="B2" s="77"/>
      <c r="C2" s="77"/>
    </row>
    <row r="3" spans="1:3" ht="15.75">
      <c r="A3" s="149" t="s">
        <v>207</v>
      </c>
      <c r="B3" s="77"/>
      <c r="C3" s="77"/>
    </row>
    <row r="4" spans="1:3" ht="15.75">
      <c r="A4" s="18" t="s">
        <v>70</v>
      </c>
      <c r="B4" s="77"/>
      <c r="C4" s="77"/>
    </row>
    <row r="5" ht="13.5" thickBot="1"/>
    <row r="6" spans="1:8" ht="13.5" thickBot="1">
      <c r="A6" s="79" t="s">
        <v>8</v>
      </c>
      <c r="B6" s="38" t="s">
        <v>16</v>
      </c>
      <c r="C6" s="38" t="s">
        <v>19</v>
      </c>
      <c r="D6" s="80" t="s">
        <v>9</v>
      </c>
      <c r="E6" s="254" t="s">
        <v>69</v>
      </c>
      <c r="F6" s="255"/>
      <c r="G6" s="255"/>
      <c r="H6" s="256"/>
    </row>
    <row r="7" spans="1:8" ht="12.75">
      <c r="A7" s="81"/>
      <c r="B7" s="39" t="s">
        <v>17</v>
      </c>
      <c r="C7" s="39" t="s">
        <v>20</v>
      </c>
      <c r="D7" s="82"/>
      <c r="E7" s="5" t="s">
        <v>61</v>
      </c>
      <c r="F7" s="11" t="s">
        <v>5</v>
      </c>
      <c r="G7" s="5" t="s">
        <v>3</v>
      </c>
      <c r="H7" s="5" t="s">
        <v>10</v>
      </c>
    </row>
    <row r="8" spans="1:8" ht="13.5" thickBot="1">
      <c r="A8" s="83"/>
      <c r="B8" s="40"/>
      <c r="C8" s="40"/>
      <c r="D8" s="84"/>
      <c r="E8" s="12" t="s">
        <v>62</v>
      </c>
      <c r="F8" s="85"/>
      <c r="G8" s="12" t="s">
        <v>12</v>
      </c>
      <c r="H8" s="12"/>
    </row>
    <row r="9" spans="1:10" ht="12.75">
      <c r="A9" s="87" t="s">
        <v>164</v>
      </c>
      <c r="B9" s="74"/>
      <c r="C9" s="41"/>
      <c r="D9" s="86" t="s">
        <v>6</v>
      </c>
      <c r="E9" s="107"/>
      <c r="F9" s="72"/>
      <c r="G9" s="9"/>
      <c r="H9" s="99"/>
      <c r="J9" s="46"/>
    </row>
    <row r="10" spans="1:10" ht="12.75">
      <c r="A10" s="87" t="s">
        <v>165</v>
      </c>
      <c r="B10" s="153"/>
      <c r="C10" s="140"/>
      <c r="D10" s="88" t="s">
        <v>7</v>
      </c>
      <c r="E10" s="107"/>
      <c r="F10" s="72"/>
      <c r="G10" s="150"/>
      <c r="H10" s="154"/>
      <c r="I10" s="209"/>
      <c r="J10" s="210"/>
    </row>
    <row r="11" spans="1:10" ht="53.25" customHeight="1">
      <c r="A11" s="87"/>
      <c r="B11" s="153" t="s">
        <v>79</v>
      </c>
      <c r="C11" s="140"/>
      <c r="D11" s="105" t="s">
        <v>167</v>
      </c>
      <c r="E11" s="107" t="s">
        <v>64</v>
      </c>
      <c r="F11" s="107">
        <v>480</v>
      </c>
      <c r="G11" s="222"/>
      <c r="H11" s="118">
        <f>F11*G11</f>
        <v>0</v>
      </c>
      <c r="I11" s="209"/>
      <c r="J11" s="210" t="s">
        <v>166</v>
      </c>
    </row>
    <row r="12" spans="1:10" ht="12.75">
      <c r="A12" s="87"/>
      <c r="B12" s="153"/>
      <c r="C12" s="140"/>
      <c r="D12" s="88" t="s">
        <v>14</v>
      </c>
      <c r="E12" s="89"/>
      <c r="F12" s="141"/>
      <c r="G12" s="150"/>
      <c r="H12" s="154"/>
      <c r="I12" s="209"/>
      <c r="J12" s="210"/>
    </row>
    <row r="13" spans="1:10" ht="54.75" customHeight="1" thickBot="1">
      <c r="A13" s="198"/>
      <c r="B13" s="153" t="s">
        <v>80</v>
      </c>
      <c r="C13" s="140"/>
      <c r="D13" s="105" t="s">
        <v>169</v>
      </c>
      <c r="E13" s="107" t="s">
        <v>64</v>
      </c>
      <c r="F13" s="107">
        <v>1200</v>
      </c>
      <c r="G13" s="222"/>
      <c r="H13" s="118">
        <f>F13*G13</f>
        <v>0</v>
      </c>
      <c r="I13" s="209"/>
      <c r="J13" s="210" t="s">
        <v>168</v>
      </c>
    </row>
    <row r="14" spans="1:10" ht="13.5" thickBot="1">
      <c r="A14" s="87"/>
      <c r="B14" s="41"/>
      <c r="C14" s="147"/>
      <c r="D14" s="242" t="s">
        <v>2</v>
      </c>
      <c r="E14" s="244"/>
      <c r="F14" s="239"/>
      <c r="G14" s="245"/>
      <c r="H14" s="243">
        <f>SUM(H11:H13)</f>
        <v>0</v>
      </c>
      <c r="J14" s="46"/>
    </row>
    <row r="15" spans="1:10" ht="12.75">
      <c r="A15" s="87"/>
      <c r="B15" s="153"/>
      <c r="C15" s="140"/>
      <c r="D15" s="105"/>
      <c r="E15" s="89"/>
      <c r="F15" s="141"/>
      <c r="G15" s="9"/>
      <c r="H15" s="99"/>
      <c r="J15" s="46"/>
    </row>
    <row r="16" spans="1:10" ht="12.75">
      <c r="A16" s="151"/>
      <c r="B16" s="153"/>
      <c r="C16" s="140"/>
      <c r="D16" s="108" t="s">
        <v>78</v>
      </c>
      <c r="E16" s="89"/>
      <c r="F16" s="141"/>
      <c r="G16" s="150"/>
      <c r="H16" s="152"/>
      <c r="J16" s="46"/>
    </row>
    <row r="17" spans="1:10" ht="12.75">
      <c r="A17" s="151"/>
      <c r="B17" s="153"/>
      <c r="C17" s="146"/>
      <c r="D17" s="139" t="s">
        <v>136</v>
      </c>
      <c r="E17" s="89"/>
      <c r="F17" s="141"/>
      <c r="G17" s="150"/>
      <c r="H17" s="152"/>
      <c r="J17" s="46"/>
    </row>
    <row r="18" spans="1:10" ht="12.75">
      <c r="A18" s="151"/>
      <c r="B18" s="153"/>
      <c r="C18" s="146"/>
      <c r="D18" s="138" t="s">
        <v>124</v>
      </c>
      <c r="E18" s="89"/>
      <c r="F18" s="141"/>
      <c r="G18" s="150"/>
      <c r="H18" s="152"/>
      <c r="J18" s="46"/>
    </row>
    <row r="19" spans="1:10" ht="12.75">
      <c r="A19" s="151"/>
      <c r="B19" s="146"/>
      <c r="C19" s="146"/>
      <c r="D19" s="160" t="s">
        <v>128</v>
      </c>
      <c r="E19" s="162"/>
      <c r="F19" s="186"/>
      <c r="G19" s="223"/>
      <c r="H19" s="187"/>
      <c r="J19" s="46"/>
    </row>
    <row r="20" spans="1:10" ht="14.25">
      <c r="A20" s="151"/>
      <c r="B20" s="153" t="s">
        <v>81</v>
      </c>
      <c r="C20" s="153"/>
      <c r="D20" s="192" t="s">
        <v>127</v>
      </c>
      <c r="E20" s="163" t="s">
        <v>125</v>
      </c>
      <c r="F20" s="191">
        <v>0.5</v>
      </c>
      <c r="G20" s="219"/>
      <c r="H20" s="173">
        <f>F20*G20</f>
        <v>0</v>
      </c>
      <c r="J20" s="46"/>
    </row>
    <row r="21" spans="1:10" ht="12.75">
      <c r="A21" s="151"/>
      <c r="B21" s="146"/>
      <c r="C21" s="146"/>
      <c r="D21" s="160" t="s">
        <v>126</v>
      </c>
      <c r="E21" s="162"/>
      <c r="F21" s="186"/>
      <c r="G21" s="223"/>
      <c r="H21" s="187"/>
      <c r="J21" s="46"/>
    </row>
    <row r="22" spans="1:10" ht="14.25">
      <c r="A22" s="151"/>
      <c r="B22" s="153" t="s">
        <v>34</v>
      </c>
      <c r="C22" s="153"/>
      <c r="D22" s="192" t="s">
        <v>127</v>
      </c>
      <c r="E22" s="163" t="s">
        <v>125</v>
      </c>
      <c r="F22" s="191">
        <v>0.5</v>
      </c>
      <c r="G22" s="219"/>
      <c r="H22" s="173">
        <f>F22*G22</f>
        <v>0</v>
      </c>
      <c r="J22" s="46"/>
    </row>
    <row r="23" spans="1:10" ht="12.75">
      <c r="A23" s="151"/>
      <c r="B23" s="146"/>
      <c r="C23" s="146"/>
      <c r="D23" s="160" t="s">
        <v>129</v>
      </c>
      <c r="E23" s="162"/>
      <c r="F23" s="186"/>
      <c r="G23" s="223"/>
      <c r="H23" s="187"/>
      <c r="J23" s="46"/>
    </row>
    <row r="24" spans="1:10" ht="14.25">
      <c r="A24" s="151"/>
      <c r="B24" s="153" t="s">
        <v>35</v>
      </c>
      <c r="C24" s="153"/>
      <c r="D24" s="192" t="s">
        <v>130</v>
      </c>
      <c r="E24" s="163" t="s">
        <v>125</v>
      </c>
      <c r="F24" s="191">
        <v>0.8</v>
      </c>
      <c r="G24" s="219"/>
      <c r="H24" s="173">
        <f>F24*G24</f>
        <v>0</v>
      </c>
      <c r="J24" s="46"/>
    </row>
    <row r="25" spans="1:10" ht="12.75">
      <c r="A25" s="151"/>
      <c r="B25" s="146"/>
      <c r="C25" s="146"/>
      <c r="D25" s="160" t="s">
        <v>131</v>
      </c>
      <c r="E25" s="162"/>
      <c r="F25" s="186"/>
      <c r="G25" s="223"/>
      <c r="H25" s="187"/>
      <c r="J25" s="46"/>
    </row>
    <row r="26" spans="1:10" ht="14.25">
      <c r="A26" s="151"/>
      <c r="B26" s="153" t="s">
        <v>36</v>
      </c>
      <c r="C26" s="153"/>
      <c r="D26" s="192" t="s">
        <v>132</v>
      </c>
      <c r="E26" s="163" t="s">
        <v>125</v>
      </c>
      <c r="F26" s="191">
        <v>1.1</v>
      </c>
      <c r="G26" s="219"/>
      <c r="H26" s="173">
        <f>F26*G26</f>
        <v>0</v>
      </c>
      <c r="J26" s="46"/>
    </row>
    <row r="27" spans="1:10" ht="12.75">
      <c r="A27" s="151"/>
      <c r="B27" s="146"/>
      <c r="C27" s="146"/>
      <c r="D27" s="160" t="s">
        <v>133</v>
      </c>
      <c r="E27" s="162"/>
      <c r="F27" s="186"/>
      <c r="G27" s="223"/>
      <c r="H27" s="187"/>
      <c r="J27" s="46"/>
    </row>
    <row r="28" spans="1:10" ht="15" thickBot="1">
      <c r="A28" s="151"/>
      <c r="B28" s="153" t="s">
        <v>37</v>
      </c>
      <c r="C28" s="153"/>
      <c r="D28" s="192" t="s">
        <v>134</v>
      </c>
      <c r="E28" s="163" t="s">
        <v>125</v>
      </c>
      <c r="F28" s="191">
        <v>0.9</v>
      </c>
      <c r="G28" s="219"/>
      <c r="H28" s="173">
        <f>F28*G28</f>
        <v>0</v>
      </c>
      <c r="J28" s="46"/>
    </row>
    <row r="29" spans="1:10" ht="13.5" thickBot="1">
      <c r="A29" s="151"/>
      <c r="B29" s="140"/>
      <c r="C29" s="146"/>
      <c r="D29" s="242" t="s">
        <v>2</v>
      </c>
      <c r="E29" s="238"/>
      <c r="F29" s="239"/>
      <c r="G29" s="240"/>
      <c r="H29" s="243">
        <f>SUM(H19:H28)</f>
        <v>0</v>
      </c>
      <c r="J29" s="46"/>
    </row>
    <row r="30" spans="1:10" ht="12.75">
      <c r="A30" s="151"/>
      <c r="B30" s="153"/>
      <c r="C30" s="146"/>
      <c r="D30" s="86"/>
      <c r="E30" s="89"/>
      <c r="F30" s="141"/>
      <c r="G30" s="150"/>
      <c r="H30" s="152"/>
      <c r="J30" s="46"/>
    </row>
    <row r="31" spans="1:10" ht="12.75">
      <c r="A31" s="151"/>
      <c r="B31" s="153"/>
      <c r="C31" s="146"/>
      <c r="D31" s="139" t="s">
        <v>135</v>
      </c>
      <c r="E31" s="89"/>
      <c r="F31" s="141"/>
      <c r="G31" s="150"/>
      <c r="H31" s="152"/>
      <c r="J31" s="46"/>
    </row>
    <row r="32" spans="1:10" ht="12.75">
      <c r="A32" s="151"/>
      <c r="B32" s="140"/>
      <c r="C32" s="140"/>
      <c r="D32" s="193" t="s">
        <v>137</v>
      </c>
      <c r="E32" s="89"/>
      <c r="F32" s="141"/>
      <c r="G32" s="150"/>
      <c r="H32" s="152"/>
      <c r="J32" s="46"/>
    </row>
    <row r="33" spans="1:10" ht="12.75">
      <c r="A33" s="151"/>
      <c r="B33" s="153" t="s">
        <v>38</v>
      </c>
      <c r="C33" s="153"/>
      <c r="D33" s="193" t="s">
        <v>138</v>
      </c>
      <c r="E33" s="89" t="s">
        <v>63</v>
      </c>
      <c r="F33" s="33">
        <v>2</v>
      </c>
      <c r="G33" s="220"/>
      <c r="H33" s="118">
        <f aca="true" t="shared" si="0" ref="H33:H40">F33*G33</f>
        <v>0</v>
      </c>
      <c r="J33" s="46"/>
    </row>
    <row r="34" spans="1:10" ht="25.5">
      <c r="A34" s="151"/>
      <c r="B34" s="153" t="s">
        <v>39</v>
      </c>
      <c r="C34" s="153"/>
      <c r="D34" s="196" t="s">
        <v>139</v>
      </c>
      <c r="E34" s="89" t="s">
        <v>63</v>
      </c>
      <c r="F34" s="33">
        <v>28</v>
      </c>
      <c r="G34" s="220"/>
      <c r="H34" s="118">
        <f t="shared" si="0"/>
        <v>0</v>
      </c>
      <c r="J34" s="46"/>
    </row>
    <row r="35" spans="1:10" ht="25.5">
      <c r="A35" s="151"/>
      <c r="B35" s="153" t="s">
        <v>40</v>
      </c>
      <c r="C35" s="153"/>
      <c r="D35" s="196" t="s">
        <v>140</v>
      </c>
      <c r="E35" s="89" t="s">
        <v>63</v>
      </c>
      <c r="F35" s="33">
        <v>5</v>
      </c>
      <c r="G35" s="220"/>
      <c r="H35" s="118">
        <f t="shared" si="0"/>
        <v>0</v>
      </c>
      <c r="J35" s="46"/>
    </row>
    <row r="36" spans="1:10" ht="25.5">
      <c r="A36" s="151"/>
      <c r="B36" s="153" t="s">
        <v>41</v>
      </c>
      <c r="C36" s="153"/>
      <c r="D36" s="196" t="s">
        <v>141</v>
      </c>
      <c r="E36" s="89" t="s">
        <v>63</v>
      </c>
      <c r="F36" s="33">
        <v>7</v>
      </c>
      <c r="G36" s="220"/>
      <c r="H36" s="118">
        <f t="shared" si="0"/>
        <v>0</v>
      </c>
      <c r="J36" s="46"/>
    </row>
    <row r="37" spans="1:10" ht="12.75">
      <c r="A37" s="151"/>
      <c r="B37" s="153" t="s">
        <v>42</v>
      </c>
      <c r="C37" s="153"/>
      <c r="D37" s="193" t="s">
        <v>142</v>
      </c>
      <c r="E37" s="89" t="s">
        <v>63</v>
      </c>
      <c r="F37" s="33">
        <v>1.5</v>
      </c>
      <c r="G37" s="220"/>
      <c r="H37" s="118">
        <f t="shared" si="0"/>
        <v>0</v>
      </c>
      <c r="J37" s="46"/>
    </row>
    <row r="38" spans="1:10" ht="12.75">
      <c r="A38" s="151"/>
      <c r="B38" s="153" t="s">
        <v>43</v>
      </c>
      <c r="C38" s="153"/>
      <c r="D38" s="193" t="s">
        <v>143</v>
      </c>
      <c r="E38" s="89" t="s">
        <v>63</v>
      </c>
      <c r="F38" s="33">
        <v>4</v>
      </c>
      <c r="G38" s="220"/>
      <c r="H38" s="118">
        <f t="shared" si="0"/>
        <v>0</v>
      </c>
      <c r="J38" s="46"/>
    </row>
    <row r="39" spans="1:10" ht="12.75">
      <c r="A39" s="151"/>
      <c r="B39" s="153" t="s">
        <v>44</v>
      </c>
      <c r="C39" s="153"/>
      <c r="D39" s="193" t="s">
        <v>144</v>
      </c>
      <c r="E39" s="89" t="s">
        <v>63</v>
      </c>
      <c r="F39" s="33">
        <v>8</v>
      </c>
      <c r="G39" s="220"/>
      <c r="H39" s="118">
        <f t="shared" si="0"/>
        <v>0</v>
      </c>
      <c r="J39" s="46"/>
    </row>
    <row r="40" spans="1:10" ht="12.75">
      <c r="A40" s="151"/>
      <c r="B40" s="146" t="s">
        <v>45</v>
      </c>
      <c r="C40" s="146"/>
      <c r="D40" s="193" t="s">
        <v>145</v>
      </c>
      <c r="E40" s="89" t="s">
        <v>63</v>
      </c>
      <c r="F40" s="33">
        <v>12</v>
      </c>
      <c r="G40" s="220"/>
      <c r="H40" s="118">
        <f t="shared" si="0"/>
        <v>0</v>
      </c>
      <c r="J40" s="46"/>
    </row>
    <row r="41" spans="1:10" ht="12.75">
      <c r="A41" s="151"/>
      <c r="B41" s="161"/>
      <c r="C41" s="161"/>
      <c r="D41" s="190" t="s">
        <v>146</v>
      </c>
      <c r="E41" s="163"/>
      <c r="F41" s="191"/>
      <c r="G41" s="188"/>
      <c r="H41" s="189"/>
      <c r="J41" s="46"/>
    </row>
    <row r="42" spans="1:10" ht="13.5" thickBot="1">
      <c r="A42" s="151"/>
      <c r="B42" s="153"/>
      <c r="C42" s="153"/>
      <c r="D42" s="192" t="s">
        <v>147</v>
      </c>
      <c r="E42" s="164"/>
      <c r="F42" s="194"/>
      <c r="G42" s="195"/>
      <c r="H42" s="154"/>
      <c r="J42" s="46"/>
    </row>
    <row r="43" spans="1:10" ht="13.5" thickBot="1">
      <c r="A43" s="151"/>
      <c r="B43" s="140"/>
      <c r="C43" s="146"/>
      <c r="D43" s="242" t="s">
        <v>2</v>
      </c>
      <c r="E43" s="238"/>
      <c r="F43" s="239"/>
      <c r="G43" s="240"/>
      <c r="H43" s="243">
        <f>SUM(H33:H42)</f>
        <v>0</v>
      </c>
      <c r="J43" s="46"/>
    </row>
    <row r="44" spans="1:10" ht="12.75">
      <c r="A44" s="151"/>
      <c r="B44" s="153"/>
      <c r="C44" s="146"/>
      <c r="D44" s="86"/>
      <c r="E44" s="89"/>
      <c r="F44" s="141"/>
      <c r="G44" s="150"/>
      <c r="H44" s="152"/>
      <c r="J44" s="46"/>
    </row>
    <row r="45" spans="1:10" ht="12.75">
      <c r="A45" s="151"/>
      <c r="B45" s="153"/>
      <c r="C45" s="146"/>
      <c r="D45" s="139" t="s">
        <v>148</v>
      </c>
      <c r="E45" s="89"/>
      <c r="F45" s="141"/>
      <c r="G45" s="150"/>
      <c r="H45" s="152"/>
      <c r="J45" s="46"/>
    </row>
    <row r="46" spans="1:10" ht="12.75">
      <c r="A46" s="151"/>
      <c r="B46" s="140"/>
      <c r="C46" s="140"/>
      <c r="D46" s="193" t="s">
        <v>137</v>
      </c>
      <c r="E46" s="89"/>
      <c r="F46" s="141"/>
      <c r="G46" s="150"/>
      <c r="H46" s="152"/>
      <c r="J46" s="46"/>
    </row>
    <row r="47" spans="1:10" ht="25.5">
      <c r="A47" s="151"/>
      <c r="B47" s="153" t="s">
        <v>46</v>
      </c>
      <c r="C47" s="153"/>
      <c r="D47" s="196" t="s">
        <v>149</v>
      </c>
      <c r="E47" s="89" t="s">
        <v>63</v>
      </c>
      <c r="F47" s="33">
        <v>11</v>
      </c>
      <c r="G47" s="220"/>
      <c r="H47" s="118">
        <f>F47*G47</f>
        <v>0</v>
      </c>
      <c r="J47" s="46"/>
    </row>
    <row r="48" spans="1:10" ht="12.75">
      <c r="A48" s="151"/>
      <c r="B48" s="146" t="s">
        <v>47</v>
      </c>
      <c r="C48" s="146"/>
      <c r="D48" s="193" t="s">
        <v>145</v>
      </c>
      <c r="E48" s="89" t="s">
        <v>63</v>
      </c>
      <c r="F48" s="33">
        <v>2</v>
      </c>
      <c r="G48" s="220"/>
      <c r="H48" s="118">
        <f>F48*G48</f>
        <v>0</v>
      </c>
      <c r="J48" s="46"/>
    </row>
    <row r="49" spans="1:10" ht="12.75">
      <c r="A49" s="151"/>
      <c r="B49" s="161"/>
      <c r="C49" s="161"/>
      <c r="D49" s="190" t="s">
        <v>150</v>
      </c>
      <c r="E49" s="163"/>
      <c r="F49" s="191"/>
      <c r="G49" s="188"/>
      <c r="H49" s="189"/>
      <c r="J49" s="46"/>
    </row>
    <row r="50" spans="1:10" ht="13.5" thickBot="1">
      <c r="A50" s="151"/>
      <c r="B50" s="153"/>
      <c r="C50" s="153"/>
      <c r="D50" s="192" t="s">
        <v>151</v>
      </c>
      <c r="E50" s="164"/>
      <c r="F50" s="194"/>
      <c r="G50" s="195"/>
      <c r="H50" s="154"/>
      <c r="J50" s="46"/>
    </row>
    <row r="51" spans="1:10" ht="13.5" thickBot="1">
      <c r="A51" s="151"/>
      <c r="B51" s="140"/>
      <c r="C51" s="146"/>
      <c r="D51" s="242" t="s">
        <v>2</v>
      </c>
      <c r="E51" s="238"/>
      <c r="F51" s="239"/>
      <c r="G51" s="240"/>
      <c r="H51" s="243">
        <f>SUM(H47:H50)</f>
        <v>0</v>
      </c>
      <c r="J51" s="46"/>
    </row>
    <row r="52" spans="1:10" ht="12.75">
      <c r="A52" s="151"/>
      <c r="B52" s="153"/>
      <c r="C52" s="146"/>
      <c r="D52" s="86"/>
      <c r="E52" s="89"/>
      <c r="F52" s="141"/>
      <c r="G52" s="150"/>
      <c r="H52" s="152"/>
      <c r="J52" s="46"/>
    </row>
    <row r="53" spans="1:10" ht="12.75">
      <c r="A53" s="151"/>
      <c r="B53" s="153"/>
      <c r="C53" s="146"/>
      <c r="D53" s="139" t="s">
        <v>158</v>
      </c>
      <c r="E53" s="89"/>
      <c r="F53" s="141"/>
      <c r="G53" s="150"/>
      <c r="H53" s="152"/>
      <c r="J53" s="46"/>
    </row>
    <row r="54" spans="1:10" ht="12.75">
      <c r="A54" s="151"/>
      <c r="B54" s="140"/>
      <c r="C54" s="140"/>
      <c r="D54" s="193" t="s">
        <v>137</v>
      </c>
      <c r="E54" s="89"/>
      <c r="F54" s="141"/>
      <c r="G54" s="150"/>
      <c r="H54" s="152"/>
      <c r="J54" s="46"/>
    </row>
    <row r="55" spans="1:10" ht="12.75">
      <c r="A55" s="151"/>
      <c r="B55" s="153" t="s">
        <v>48</v>
      </c>
      <c r="C55" s="153"/>
      <c r="D55" s="196" t="s">
        <v>159</v>
      </c>
      <c r="E55" s="89" t="s">
        <v>63</v>
      </c>
      <c r="F55" s="33">
        <v>5</v>
      </c>
      <c r="G55" s="220"/>
      <c r="H55" s="118">
        <f>F55*G55</f>
        <v>0</v>
      </c>
      <c r="J55" s="46"/>
    </row>
    <row r="56" spans="1:10" ht="12.75">
      <c r="A56" s="151"/>
      <c r="B56" s="153" t="s">
        <v>49</v>
      </c>
      <c r="C56" s="153"/>
      <c r="D56" s="196" t="s">
        <v>160</v>
      </c>
      <c r="E56" s="89" t="s">
        <v>63</v>
      </c>
      <c r="F56" s="33">
        <v>5</v>
      </c>
      <c r="G56" s="220"/>
      <c r="H56" s="118">
        <f>F56*G56</f>
        <v>0</v>
      </c>
      <c r="J56" s="46"/>
    </row>
    <row r="57" spans="1:10" ht="25.5">
      <c r="A57" s="151"/>
      <c r="B57" s="153" t="s">
        <v>50</v>
      </c>
      <c r="C57" s="153"/>
      <c r="D57" s="196" t="s">
        <v>163</v>
      </c>
      <c r="E57" s="89" t="s">
        <v>63</v>
      </c>
      <c r="F57" s="33">
        <v>2</v>
      </c>
      <c r="G57" s="220"/>
      <c r="H57" s="118">
        <f>F57*G57</f>
        <v>0</v>
      </c>
      <c r="J57" s="46"/>
    </row>
    <row r="58" spans="1:10" ht="12.75">
      <c r="A58" s="151"/>
      <c r="B58" s="146" t="s">
        <v>51</v>
      </c>
      <c r="C58" s="146"/>
      <c r="D58" s="193" t="s">
        <v>145</v>
      </c>
      <c r="E58" s="89" t="s">
        <v>63</v>
      </c>
      <c r="F58" s="33">
        <v>3</v>
      </c>
      <c r="G58" s="220"/>
      <c r="H58" s="118">
        <f>F58*G58</f>
        <v>0</v>
      </c>
      <c r="J58" s="46"/>
    </row>
    <row r="59" spans="1:10" ht="12.75">
      <c r="A59" s="151"/>
      <c r="B59" s="161"/>
      <c r="C59" s="161"/>
      <c r="D59" s="190" t="s">
        <v>161</v>
      </c>
      <c r="E59" s="163"/>
      <c r="F59" s="191"/>
      <c r="G59" s="188"/>
      <c r="H59" s="189"/>
      <c r="J59" s="46"/>
    </row>
    <row r="60" spans="1:10" ht="13.5" thickBot="1">
      <c r="A60" s="151"/>
      <c r="B60" s="153"/>
      <c r="C60" s="153"/>
      <c r="D60" s="192" t="s">
        <v>162</v>
      </c>
      <c r="E60" s="164"/>
      <c r="F60" s="194"/>
      <c r="G60" s="195"/>
      <c r="H60" s="154"/>
      <c r="J60" s="46"/>
    </row>
    <row r="61" spans="1:10" ht="13.5" thickBot="1">
      <c r="A61" s="151"/>
      <c r="B61" s="140"/>
      <c r="C61" s="146"/>
      <c r="D61" s="242" t="s">
        <v>2</v>
      </c>
      <c r="E61" s="238"/>
      <c r="F61" s="239"/>
      <c r="G61" s="240"/>
      <c r="H61" s="243">
        <f>SUM(H54:H60)</f>
        <v>0</v>
      </c>
      <c r="J61" s="46"/>
    </row>
    <row r="62" spans="1:10" ht="12.75">
      <c r="A62" s="151"/>
      <c r="B62" s="153"/>
      <c r="C62" s="146"/>
      <c r="D62" s="197"/>
      <c r="E62" s="89"/>
      <c r="F62" s="141"/>
      <c r="G62" s="150"/>
      <c r="H62" s="152"/>
      <c r="J62" s="46"/>
    </row>
    <row r="63" spans="1:10" ht="12.75">
      <c r="A63" s="87"/>
      <c r="B63" s="153"/>
      <c r="C63" s="140"/>
      <c r="D63" s="65" t="s">
        <v>185</v>
      </c>
      <c r="E63" s="107"/>
      <c r="F63" s="72"/>
      <c r="G63" s="150"/>
      <c r="H63" s="154"/>
      <c r="J63" s="46"/>
    </row>
    <row r="64" spans="1:10" ht="12.75">
      <c r="A64" s="87"/>
      <c r="B64" s="140"/>
      <c r="C64" s="146"/>
      <c r="D64" s="66" t="s">
        <v>170</v>
      </c>
      <c r="E64" s="199"/>
      <c r="F64" s="200"/>
      <c r="G64" s="150"/>
      <c r="H64" s="154"/>
      <c r="J64" s="46"/>
    </row>
    <row r="65" spans="1:10" ht="12.75">
      <c r="A65" s="87"/>
      <c r="B65" s="140"/>
      <c r="C65" s="146"/>
      <c r="D65" s="67" t="s">
        <v>171</v>
      </c>
      <c r="E65" s="199"/>
      <c r="F65" s="200"/>
      <c r="G65" s="150"/>
      <c r="H65" s="154"/>
      <c r="J65" s="46"/>
    </row>
    <row r="66" spans="1:10" ht="12.75">
      <c r="A66" s="87"/>
      <c r="B66" s="140"/>
      <c r="C66" s="146"/>
      <c r="D66" s="67" t="s">
        <v>172</v>
      </c>
      <c r="E66" s="199"/>
      <c r="F66" s="200"/>
      <c r="G66" s="150"/>
      <c r="H66" s="154"/>
      <c r="J66" s="46"/>
    </row>
    <row r="67" spans="1:10" ht="12.75">
      <c r="A67" s="87"/>
      <c r="B67" s="140"/>
      <c r="C67" s="146"/>
      <c r="D67" s="67" t="s">
        <v>173</v>
      </c>
      <c r="E67" s="199"/>
      <c r="F67" s="200"/>
      <c r="G67" s="150"/>
      <c r="H67" s="154"/>
      <c r="J67" s="46"/>
    </row>
    <row r="68" spans="1:10" ht="12.75">
      <c r="A68" s="87"/>
      <c r="B68" s="140"/>
      <c r="C68" s="146"/>
      <c r="D68" s="66" t="s">
        <v>174</v>
      </c>
      <c r="E68" s="199"/>
      <c r="F68" s="200"/>
      <c r="G68" s="150"/>
      <c r="H68" s="154"/>
      <c r="J68" s="46"/>
    </row>
    <row r="69" spans="1:10" ht="12.75">
      <c r="A69" s="87"/>
      <c r="B69" s="140"/>
      <c r="C69" s="146"/>
      <c r="D69" s="68" t="s">
        <v>186</v>
      </c>
      <c r="E69" s="199"/>
      <c r="F69" s="200"/>
      <c r="G69" s="150"/>
      <c r="H69" s="154"/>
      <c r="J69" s="46"/>
    </row>
    <row r="70" spans="1:10" ht="12.75">
      <c r="A70" s="87"/>
      <c r="B70" s="140"/>
      <c r="C70" s="146"/>
      <c r="D70" s="66" t="s">
        <v>94</v>
      </c>
      <c r="E70" s="199"/>
      <c r="F70" s="200"/>
      <c r="G70" s="150"/>
      <c r="H70" s="154"/>
      <c r="J70" s="46"/>
    </row>
    <row r="71" spans="1:10" ht="12.75">
      <c r="A71" s="87"/>
      <c r="B71" s="140"/>
      <c r="C71" s="146"/>
      <c r="D71" s="66" t="s">
        <v>187</v>
      </c>
      <c r="E71" s="199"/>
      <c r="F71" s="200"/>
      <c r="G71" s="150"/>
      <c r="H71" s="154"/>
      <c r="J71" s="46"/>
    </row>
    <row r="72" spans="1:10" ht="12.75">
      <c r="A72" s="87"/>
      <c r="B72" s="140"/>
      <c r="C72" s="146"/>
      <c r="D72" s="66" t="s">
        <v>175</v>
      </c>
      <c r="E72" s="199"/>
      <c r="F72" s="200"/>
      <c r="G72" s="150"/>
      <c r="H72" s="154"/>
      <c r="J72" s="46"/>
    </row>
    <row r="73" spans="1:10" ht="12.75">
      <c r="A73" s="87"/>
      <c r="B73" s="140"/>
      <c r="C73" s="146"/>
      <c r="D73" s="66" t="s">
        <v>176</v>
      </c>
      <c r="E73" s="199"/>
      <c r="F73" s="200"/>
      <c r="G73" s="150"/>
      <c r="H73" s="154"/>
      <c r="J73" s="46"/>
    </row>
    <row r="74" spans="1:10" ht="12.75">
      <c r="A74" s="87"/>
      <c r="B74" s="140"/>
      <c r="C74" s="146"/>
      <c r="D74" s="42" t="s">
        <v>189</v>
      </c>
      <c r="E74" s="199"/>
      <c r="F74" s="200"/>
      <c r="G74" s="150"/>
      <c r="H74" s="154"/>
      <c r="J74" s="46"/>
    </row>
    <row r="75" spans="1:10" ht="14.25">
      <c r="A75" s="87"/>
      <c r="B75" s="140" t="s">
        <v>52</v>
      </c>
      <c r="C75" s="148" t="s">
        <v>85</v>
      </c>
      <c r="D75" s="69" t="s">
        <v>178</v>
      </c>
      <c r="E75" s="107" t="s">
        <v>65</v>
      </c>
      <c r="F75" s="33">
        <v>17.5</v>
      </c>
      <c r="G75" s="220"/>
      <c r="H75" s="118">
        <f>F75*G75</f>
        <v>0</v>
      </c>
      <c r="J75" s="46"/>
    </row>
    <row r="76" spans="1:10" ht="25.5">
      <c r="A76" s="87"/>
      <c r="B76" s="140" t="s">
        <v>53</v>
      </c>
      <c r="C76" s="148" t="s">
        <v>180</v>
      </c>
      <c r="D76" s="67" t="s">
        <v>181</v>
      </c>
      <c r="E76" s="107" t="s">
        <v>65</v>
      </c>
      <c r="F76" s="33">
        <v>17.5</v>
      </c>
      <c r="G76" s="220"/>
      <c r="H76" s="118">
        <f>F76*G76</f>
        <v>0</v>
      </c>
      <c r="J76" s="46"/>
    </row>
    <row r="77" spans="1:10" ht="15">
      <c r="A77" s="87"/>
      <c r="B77" s="140"/>
      <c r="C77" s="146"/>
      <c r="D77" s="70" t="s">
        <v>188</v>
      </c>
      <c r="E77" s="177"/>
      <c r="F77" s="201"/>
      <c r="G77" s="195"/>
      <c r="H77" s="145"/>
      <c r="J77" s="46"/>
    </row>
    <row r="78" spans="1:10" ht="14.25">
      <c r="A78" s="87"/>
      <c r="B78" s="140" t="s">
        <v>54</v>
      </c>
      <c r="C78" s="148" t="s">
        <v>86</v>
      </c>
      <c r="D78" s="70" t="s">
        <v>94</v>
      </c>
      <c r="E78" s="107" t="s">
        <v>65</v>
      </c>
      <c r="F78" s="33">
        <v>17.5</v>
      </c>
      <c r="G78" s="221"/>
      <c r="H78" s="118">
        <f>F78*G78</f>
        <v>0</v>
      </c>
      <c r="J78" s="46"/>
    </row>
    <row r="79" spans="1:10" ht="14.25">
      <c r="A79" s="87"/>
      <c r="B79" s="140" t="s">
        <v>90</v>
      </c>
      <c r="C79" s="148" t="s">
        <v>87</v>
      </c>
      <c r="D79" s="70" t="s">
        <v>94</v>
      </c>
      <c r="E79" s="107" t="s">
        <v>65</v>
      </c>
      <c r="F79" s="33">
        <v>17.5</v>
      </c>
      <c r="G79" s="221"/>
      <c r="H79" s="118">
        <f>F79*G79</f>
        <v>0</v>
      </c>
      <c r="J79" s="46"/>
    </row>
    <row r="80" spans="1:10" ht="15" thickBot="1">
      <c r="A80" s="87"/>
      <c r="B80" s="140" t="s">
        <v>71</v>
      </c>
      <c r="C80" s="148" t="s">
        <v>88</v>
      </c>
      <c r="D80" s="69" t="s">
        <v>175</v>
      </c>
      <c r="E80" s="107" t="s">
        <v>65</v>
      </c>
      <c r="F80" s="33">
        <v>17.5</v>
      </c>
      <c r="G80" s="221"/>
      <c r="H80" s="118">
        <f>F80*G80</f>
        <v>0</v>
      </c>
      <c r="J80" s="46"/>
    </row>
    <row r="81" spans="1:10" ht="13.5" thickBot="1">
      <c r="A81" s="87"/>
      <c r="B81" s="140"/>
      <c r="C81" s="146"/>
      <c r="D81" s="242" t="s">
        <v>2</v>
      </c>
      <c r="E81" s="238"/>
      <c r="F81" s="239"/>
      <c r="G81" s="240"/>
      <c r="H81" s="243">
        <f>SUM(H75:H80)</f>
        <v>0</v>
      </c>
      <c r="J81" s="46"/>
    </row>
    <row r="82" spans="1:10" ht="12.75">
      <c r="A82" s="87"/>
      <c r="B82" s="140"/>
      <c r="C82" s="146"/>
      <c r="D82" s="42" t="s">
        <v>190</v>
      </c>
      <c r="E82" s="199"/>
      <c r="F82" s="200"/>
      <c r="G82" s="150"/>
      <c r="H82" s="154"/>
      <c r="J82" s="46"/>
    </row>
    <row r="83" spans="1:10" ht="14.25">
      <c r="A83" s="87"/>
      <c r="B83" s="140" t="s">
        <v>55</v>
      </c>
      <c r="C83" s="148" t="s">
        <v>85</v>
      </c>
      <c r="D83" s="69" t="s">
        <v>178</v>
      </c>
      <c r="E83" s="107" t="s">
        <v>65</v>
      </c>
      <c r="F83" s="33">
        <v>6.5</v>
      </c>
      <c r="G83" s="220"/>
      <c r="H83" s="118">
        <f>F83*G83</f>
        <v>0</v>
      </c>
      <c r="J83" s="46"/>
    </row>
    <row r="84" spans="1:10" ht="25.5">
      <c r="A84" s="87"/>
      <c r="B84" s="140" t="s">
        <v>56</v>
      </c>
      <c r="C84" s="148" t="s">
        <v>180</v>
      </c>
      <c r="D84" s="67" t="s">
        <v>181</v>
      </c>
      <c r="E84" s="107" t="s">
        <v>65</v>
      </c>
      <c r="F84" s="33">
        <v>6.5</v>
      </c>
      <c r="G84" s="220"/>
      <c r="H84" s="118">
        <f>F84*G84</f>
        <v>0</v>
      </c>
      <c r="J84" s="46"/>
    </row>
    <row r="85" spans="1:10" ht="15">
      <c r="A85" s="87"/>
      <c r="B85" s="140"/>
      <c r="C85" s="146"/>
      <c r="D85" s="70" t="s">
        <v>188</v>
      </c>
      <c r="E85" s="177"/>
      <c r="F85" s="201"/>
      <c r="G85" s="195"/>
      <c r="H85" s="145"/>
      <c r="J85" s="46"/>
    </row>
    <row r="86" spans="1:10" ht="14.25">
      <c r="A86" s="87"/>
      <c r="B86" s="140" t="s">
        <v>57</v>
      </c>
      <c r="C86" s="148" t="s">
        <v>86</v>
      </c>
      <c r="D86" s="70" t="s">
        <v>94</v>
      </c>
      <c r="E86" s="107" t="s">
        <v>65</v>
      </c>
      <c r="F86" s="33">
        <v>6.5</v>
      </c>
      <c r="G86" s="221"/>
      <c r="H86" s="118">
        <f>F86*G86</f>
        <v>0</v>
      </c>
      <c r="J86" s="46"/>
    </row>
    <row r="87" spans="1:10" ht="14.25">
      <c r="A87" s="87"/>
      <c r="B87" s="140" t="s">
        <v>58</v>
      </c>
      <c r="C87" s="148" t="s">
        <v>87</v>
      </c>
      <c r="D87" s="70" t="s">
        <v>94</v>
      </c>
      <c r="E87" s="107" t="s">
        <v>65</v>
      </c>
      <c r="F87" s="33">
        <v>6.5</v>
      </c>
      <c r="G87" s="221"/>
      <c r="H87" s="118">
        <f>F87*G87</f>
        <v>0</v>
      </c>
      <c r="J87" s="46"/>
    </row>
    <row r="88" spans="1:10" ht="15" thickBot="1">
      <c r="A88" s="87"/>
      <c r="B88" s="140" t="s">
        <v>59</v>
      </c>
      <c r="C88" s="148" t="s">
        <v>88</v>
      </c>
      <c r="D88" s="69" t="s">
        <v>175</v>
      </c>
      <c r="E88" s="107" t="s">
        <v>65</v>
      </c>
      <c r="F88" s="33">
        <v>6.5</v>
      </c>
      <c r="G88" s="221"/>
      <c r="H88" s="118">
        <f>F88*G88</f>
        <v>0</v>
      </c>
      <c r="J88" s="46"/>
    </row>
    <row r="89" spans="1:10" ht="13.5" thickBot="1">
      <c r="A89" s="87"/>
      <c r="B89" s="140"/>
      <c r="C89" s="146"/>
      <c r="D89" s="242" t="s">
        <v>2</v>
      </c>
      <c r="E89" s="238"/>
      <c r="F89" s="239"/>
      <c r="G89" s="240"/>
      <c r="H89" s="243">
        <f>SUM(H83:H88)</f>
        <v>0</v>
      </c>
      <c r="J89" s="46"/>
    </row>
    <row r="90" spans="1:10" ht="13.5" thickBot="1">
      <c r="A90" s="151"/>
      <c r="B90" s="153"/>
      <c r="C90" s="146"/>
      <c r="D90" s="197"/>
      <c r="E90" s="89"/>
      <c r="F90" s="141"/>
      <c r="G90" s="150"/>
      <c r="H90" s="152"/>
      <c r="J90" s="46"/>
    </row>
    <row r="91" spans="1:10" ht="13.5" thickBot="1">
      <c r="A91" s="87"/>
      <c r="B91" s="140"/>
      <c r="C91" s="140"/>
      <c r="D91" s="231" t="s">
        <v>197</v>
      </c>
      <c r="E91" s="232"/>
      <c r="F91" s="233"/>
      <c r="G91" s="234"/>
      <c r="H91" s="236">
        <f>H14+H29+H43+H51+H61+H81+H89</f>
        <v>0</v>
      </c>
      <c r="J91" s="46"/>
    </row>
    <row r="92" spans="1:10" ht="12.75">
      <c r="A92" s="90"/>
      <c r="B92" s="140"/>
      <c r="C92" s="140"/>
      <c r="D92" s="43"/>
      <c r="E92" s="107"/>
      <c r="F92" s="33"/>
      <c r="G92" s="157"/>
      <c r="H92" s="155"/>
      <c r="J92" s="46"/>
    </row>
    <row r="93" spans="1:10" ht="12.75">
      <c r="A93" s="87" t="s">
        <v>199</v>
      </c>
      <c r="B93" s="153"/>
      <c r="C93" s="140"/>
      <c r="D93" s="86" t="s">
        <v>6</v>
      </c>
      <c r="E93" s="107"/>
      <c r="F93" s="72"/>
      <c r="G93" s="150"/>
      <c r="H93" s="99"/>
      <c r="J93" s="46"/>
    </row>
    <row r="94" spans="1:10" ht="12.75">
      <c r="A94" s="87" t="s">
        <v>198</v>
      </c>
      <c r="B94" s="153"/>
      <c r="C94" s="140"/>
      <c r="D94" s="88" t="s">
        <v>7</v>
      </c>
      <c r="E94" s="107"/>
      <c r="F94" s="72"/>
      <c r="G94" s="150"/>
      <c r="H94" s="99"/>
      <c r="J94" s="46"/>
    </row>
    <row r="95" spans="1:10" ht="51">
      <c r="A95" s="87"/>
      <c r="B95" s="153" t="s">
        <v>60</v>
      </c>
      <c r="C95" s="140"/>
      <c r="D95" s="105" t="s">
        <v>167</v>
      </c>
      <c r="E95" s="107" t="s">
        <v>64</v>
      </c>
      <c r="F95" s="107">
        <v>480</v>
      </c>
      <c r="G95" s="222"/>
      <c r="H95" s="118">
        <f>F95*G95</f>
        <v>0</v>
      </c>
      <c r="J95" s="210" t="s">
        <v>166</v>
      </c>
    </row>
    <row r="96" spans="1:10" ht="12.75">
      <c r="A96" s="87"/>
      <c r="B96" s="153"/>
      <c r="C96" s="140"/>
      <c r="D96" s="88" t="s">
        <v>14</v>
      </c>
      <c r="E96" s="89"/>
      <c r="F96" s="141"/>
      <c r="G96" s="150"/>
      <c r="H96" s="154"/>
      <c r="J96" s="210"/>
    </row>
    <row r="97" spans="1:10" ht="51.75" thickBot="1">
      <c r="A97" s="198"/>
      <c r="B97" s="153" t="s">
        <v>27</v>
      </c>
      <c r="C97" s="140"/>
      <c r="D97" s="105" t="s">
        <v>169</v>
      </c>
      <c r="E97" s="107" t="s">
        <v>64</v>
      </c>
      <c r="F97" s="107">
        <v>1200</v>
      </c>
      <c r="G97" s="222"/>
      <c r="H97" s="118">
        <f>F97*G97</f>
        <v>0</v>
      </c>
      <c r="J97" s="210" t="s">
        <v>168</v>
      </c>
    </row>
    <row r="98" spans="1:10" ht="13.5" thickBot="1">
      <c r="A98" s="87"/>
      <c r="B98" s="140"/>
      <c r="C98" s="146"/>
      <c r="D98" s="242" t="s">
        <v>2</v>
      </c>
      <c r="E98" s="238"/>
      <c r="F98" s="239"/>
      <c r="G98" s="240"/>
      <c r="H98" s="243">
        <f>SUM(H94:H97)</f>
        <v>0</v>
      </c>
      <c r="J98" s="46"/>
    </row>
    <row r="99" spans="1:10" ht="12.75">
      <c r="A99" s="87"/>
      <c r="B99" s="153"/>
      <c r="C99" s="140"/>
      <c r="D99" s="105"/>
      <c r="E99" s="89"/>
      <c r="F99" s="141"/>
      <c r="G99" s="150"/>
      <c r="H99" s="99"/>
      <c r="J99" s="46"/>
    </row>
    <row r="100" spans="1:10" ht="12.75">
      <c r="A100" s="151"/>
      <c r="B100" s="153"/>
      <c r="C100" s="140"/>
      <c r="D100" s="108" t="s">
        <v>78</v>
      </c>
      <c r="E100" s="89"/>
      <c r="F100" s="141"/>
      <c r="G100" s="150"/>
      <c r="H100" s="152"/>
      <c r="J100" s="46"/>
    </row>
    <row r="101" spans="1:10" ht="12.75">
      <c r="A101" s="151"/>
      <c r="B101" s="153"/>
      <c r="C101" s="146"/>
      <c r="D101" s="139" t="s">
        <v>136</v>
      </c>
      <c r="E101" s="89"/>
      <c r="F101" s="141"/>
      <c r="G101" s="150"/>
      <c r="H101" s="152"/>
      <c r="J101" s="46"/>
    </row>
    <row r="102" spans="1:10" ht="12.75">
      <c r="A102" s="151"/>
      <c r="B102" s="153"/>
      <c r="C102" s="146"/>
      <c r="D102" s="138" t="s">
        <v>124</v>
      </c>
      <c r="E102" s="89"/>
      <c r="F102" s="141"/>
      <c r="G102" s="150"/>
      <c r="H102" s="152"/>
      <c r="J102" s="46"/>
    </row>
    <row r="103" spans="1:10" ht="12.75">
      <c r="A103" s="151"/>
      <c r="B103" s="146"/>
      <c r="C103" s="146"/>
      <c r="D103" s="160" t="s">
        <v>128</v>
      </c>
      <c r="E103" s="162"/>
      <c r="F103" s="186"/>
      <c r="G103" s="223"/>
      <c r="H103" s="187"/>
      <c r="J103" s="46"/>
    </row>
    <row r="104" spans="1:10" ht="14.25">
      <c r="A104" s="151"/>
      <c r="B104" s="153" t="s">
        <v>28</v>
      </c>
      <c r="C104" s="153"/>
      <c r="D104" s="192" t="s">
        <v>127</v>
      </c>
      <c r="E104" s="163" t="s">
        <v>125</v>
      </c>
      <c r="F104" s="191">
        <v>0.5</v>
      </c>
      <c r="G104" s="219"/>
      <c r="H104" s="173">
        <f>F104*G104</f>
        <v>0</v>
      </c>
      <c r="J104" s="46"/>
    </row>
    <row r="105" spans="1:10" ht="12.75">
      <c r="A105" s="151"/>
      <c r="B105" s="146"/>
      <c r="C105" s="146"/>
      <c r="D105" s="160" t="s">
        <v>126</v>
      </c>
      <c r="E105" s="162"/>
      <c r="F105" s="186"/>
      <c r="G105" s="223"/>
      <c r="H105" s="187"/>
      <c r="J105" s="46"/>
    </row>
    <row r="106" spans="1:10" ht="14.25">
      <c r="A106" s="151"/>
      <c r="B106" s="153" t="s">
        <v>29</v>
      </c>
      <c r="C106" s="153"/>
      <c r="D106" s="192" t="s">
        <v>127</v>
      </c>
      <c r="E106" s="163" t="s">
        <v>125</v>
      </c>
      <c r="F106" s="191">
        <v>0.5</v>
      </c>
      <c r="G106" s="219"/>
      <c r="H106" s="173">
        <f>F106*G106</f>
        <v>0</v>
      </c>
      <c r="J106" s="46"/>
    </row>
    <row r="107" spans="1:10" ht="12.75">
      <c r="A107" s="151"/>
      <c r="B107" s="146"/>
      <c r="C107" s="146"/>
      <c r="D107" s="160" t="s">
        <v>129</v>
      </c>
      <c r="E107" s="162"/>
      <c r="F107" s="186"/>
      <c r="G107" s="223"/>
      <c r="H107" s="187"/>
      <c r="J107" s="46"/>
    </row>
    <row r="108" spans="1:10" ht="14.25">
      <c r="A108" s="151"/>
      <c r="B108" s="153" t="s">
        <v>30</v>
      </c>
      <c r="C108" s="153"/>
      <c r="D108" s="192" t="s">
        <v>130</v>
      </c>
      <c r="E108" s="163" t="s">
        <v>125</v>
      </c>
      <c r="F108" s="191">
        <v>0.8</v>
      </c>
      <c r="G108" s="219"/>
      <c r="H108" s="173">
        <f>F108*G108</f>
        <v>0</v>
      </c>
      <c r="J108" s="46"/>
    </row>
    <row r="109" spans="1:10" ht="12.75">
      <c r="A109" s="151"/>
      <c r="B109" s="146"/>
      <c r="C109" s="146"/>
      <c r="D109" s="160" t="s">
        <v>131</v>
      </c>
      <c r="E109" s="162"/>
      <c r="F109" s="186"/>
      <c r="G109" s="223"/>
      <c r="H109" s="187"/>
      <c r="J109" s="46"/>
    </row>
    <row r="110" spans="1:10" ht="14.25">
      <c r="A110" s="151"/>
      <c r="B110" s="153" t="s">
        <v>31</v>
      </c>
      <c r="C110" s="153"/>
      <c r="D110" s="192" t="s">
        <v>132</v>
      </c>
      <c r="E110" s="163" t="s">
        <v>125</v>
      </c>
      <c r="F110" s="191">
        <v>1.1</v>
      </c>
      <c r="G110" s="219"/>
      <c r="H110" s="173">
        <f>F110*G110</f>
        <v>0</v>
      </c>
      <c r="J110" s="46"/>
    </row>
    <row r="111" spans="1:10" ht="12.75">
      <c r="A111" s="151"/>
      <c r="B111" s="146"/>
      <c r="C111" s="146"/>
      <c r="D111" s="160" t="s">
        <v>133</v>
      </c>
      <c r="E111" s="162"/>
      <c r="F111" s="186"/>
      <c r="G111" s="223"/>
      <c r="H111" s="187"/>
      <c r="J111" s="46"/>
    </row>
    <row r="112" spans="1:10" ht="15" thickBot="1">
      <c r="A112" s="151"/>
      <c r="B112" s="153" t="s">
        <v>106</v>
      </c>
      <c r="C112" s="153"/>
      <c r="D112" s="192" t="s">
        <v>134</v>
      </c>
      <c r="E112" s="163" t="s">
        <v>125</v>
      </c>
      <c r="F112" s="191">
        <v>0.9</v>
      </c>
      <c r="G112" s="219"/>
      <c r="H112" s="173">
        <f>F112*G112</f>
        <v>0</v>
      </c>
      <c r="J112" s="46"/>
    </row>
    <row r="113" spans="1:10" ht="13.5" thickBot="1">
      <c r="A113" s="151"/>
      <c r="B113" s="140"/>
      <c r="C113" s="146"/>
      <c r="D113" s="242" t="s">
        <v>2</v>
      </c>
      <c r="E113" s="238"/>
      <c r="F113" s="239"/>
      <c r="G113" s="240"/>
      <c r="H113" s="243">
        <f>SUM(H103:H112)</f>
        <v>0</v>
      </c>
      <c r="J113" s="46"/>
    </row>
    <row r="114" spans="1:10" ht="12.75">
      <c r="A114" s="151"/>
      <c r="B114" s="153"/>
      <c r="C114" s="146"/>
      <c r="D114" s="86"/>
      <c r="E114" s="89"/>
      <c r="F114" s="141"/>
      <c r="G114" s="150"/>
      <c r="H114" s="152"/>
      <c r="J114" s="46"/>
    </row>
    <row r="115" spans="1:10" ht="12.75">
      <c r="A115" s="151"/>
      <c r="B115" s="153"/>
      <c r="C115" s="146"/>
      <c r="D115" s="139" t="s">
        <v>135</v>
      </c>
      <c r="E115" s="89"/>
      <c r="F115" s="141"/>
      <c r="G115" s="150"/>
      <c r="H115" s="152"/>
      <c r="J115" s="46"/>
    </row>
    <row r="116" spans="1:10" ht="12.75">
      <c r="A116" s="151"/>
      <c r="B116" s="140"/>
      <c r="C116" s="140"/>
      <c r="D116" s="193" t="s">
        <v>137</v>
      </c>
      <c r="E116" s="89"/>
      <c r="F116" s="141"/>
      <c r="G116" s="150"/>
      <c r="H116" s="152"/>
      <c r="J116" s="46"/>
    </row>
    <row r="117" spans="1:10" ht="12.75">
      <c r="A117" s="151"/>
      <c r="B117" s="153" t="s">
        <v>107</v>
      </c>
      <c r="C117" s="153"/>
      <c r="D117" s="193" t="s">
        <v>138</v>
      </c>
      <c r="E117" s="89" t="s">
        <v>63</v>
      </c>
      <c r="F117" s="33">
        <v>2</v>
      </c>
      <c r="G117" s="220"/>
      <c r="H117" s="118">
        <f aca="true" t="shared" si="1" ref="H117:H124">F117*G117</f>
        <v>0</v>
      </c>
      <c r="J117" s="46"/>
    </row>
    <row r="118" spans="1:10" ht="25.5">
      <c r="A118" s="151"/>
      <c r="B118" s="153" t="s">
        <v>108</v>
      </c>
      <c r="C118" s="153"/>
      <c r="D118" s="196" t="s">
        <v>139</v>
      </c>
      <c r="E118" s="89" t="s">
        <v>63</v>
      </c>
      <c r="F118" s="33">
        <v>28</v>
      </c>
      <c r="G118" s="220"/>
      <c r="H118" s="118">
        <f t="shared" si="1"/>
        <v>0</v>
      </c>
      <c r="J118" s="46"/>
    </row>
    <row r="119" spans="1:10" ht="25.5">
      <c r="A119" s="151"/>
      <c r="B119" s="153" t="s">
        <v>109</v>
      </c>
      <c r="C119" s="153"/>
      <c r="D119" s="196" t="s">
        <v>140</v>
      </c>
      <c r="E119" s="89" t="s">
        <v>63</v>
      </c>
      <c r="F119" s="33">
        <v>5</v>
      </c>
      <c r="G119" s="220"/>
      <c r="H119" s="118">
        <f t="shared" si="1"/>
        <v>0</v>
      </c>
      <c r="J119" s="46"/>
    </row>
    <row r="120" spans="1:10" ht="25.5">
      <c r="A120" s="151"/>
      <c r="B120" s="153" t="s">
        <v>110</v>
      </c>
      <c r="C120" s="153"/>
      <c r="D120" s="196" t="s">
        <v>141</v>
      </c>
      <c r="E120" s="89" t="s">
        <v>63</v>
      </c>
      <c r="F120" s="33">
        <v>7</v>
      </c>
      <c r="G120" s="220"/>
      <c r="H120" s="118">
        <f t="shared" si="1"/>
        <v>0</v>
      </c>
      <c r="J120" s="46"/>
    </row>
    <row r="121" spans="1:10" ht="12.75">
      <c r="A121" s="151"/>
      <c r="B121" s="153" t="s">
        <v>115</v>
      </c>
      <c r="C121" s="153"/>
      <c r="D121" s="193" t="s">
        <v>142</v>
      </c>
      <c r="E121" s="89" t="s">
        <v>63</v>
      </c>
      <c r="F121" s="33">
        <v>1.5</v>
      </c>
      <c r="G121" s="220"/>
      <c r="H121" s="118">
        <f t="shared" si="1"/>
        <v>0</v>
      </c>
      <c r="J121" s="46"/>
    </row>
    <row r="122" spans="1:10" ht="12.75">
      <c r="A122" s="151"/>
      <c r="B122" s="153" t="s">
        <v>116</v>
      </c>
      <c r="C122" s="153"/>
      <c r="D122" s="193" t="s">
        <v>143</v>
      </c>
      <c r="E122" s="89" t="s">
        <v>63</v>
      </c>
      <c r="F122" s="33">
        <v>4</v>
      </c>
      <c r="G122" s="220"/>
      <c r="H122" s="118">
        <f t="shared" si="1"/>
        <v>0</v>
      </c>
      <c r="J122" s="46"/>
    </row>
    <row r="123" spans="1:10" ht="12.75">
      <c r="A123" s="151"/>
      <c r="B123" s="153" t="s">
        <v>117</v>
      </c>
      <c r="C123" s="153"/>
      <c r="D123" s="193" t="s">
        <v>144</v>
      </c>
      <c r="E123" s="89" t="s">
        <v>63</v>
      </c>
      <c r="F123" s="33">
        <v>8</v>
      </c>
      <c r="G123" s="220"/>
      <c r="H123" s="118">
        <f t="shared" si="1"/>
        <v>0</v>
      </c>
      <c r="J123" s="46"/>
    </row>
    <row r="124" spans="1:10" ht="12.75">
      <c r="A124" s="151"/>
      <c r="B124" s="146" t="s">
        <v>118</v>
      </c>
      <c r="C124" s="146"/>
      <c r="D124" s="193" t="s">
        <v>145</v>
      </c>
      <c r="E124" s="89" t="s">
        <v>63</v>
      </c>
      <c r="F124" s="33">
        <v>12</v>
      </c>
      <c r="G124" s="220"/>
      <c r="H124" s="118">
        <f t="shared" si="1"/>
        <v>0</v>
      </c>
      <c r="J124" s="46"/>
    </row>
    <row r="125" spans="1:10" ht="12.75">
      <c r="A125" s="151"/>
      <c r="B125" s="161"/>
      <c r="C125" s="161"/>
      <c r="D125" s="190" t="s">
        <v>146</v>
      </c>
      <c r="E125" s="163"/>
      <c r="F125" s="191"/>
      <c r="G125" s="188"/>
      <c r="H125" s="189"/>
      <c r="J125" s="46"/>
    </row>
    <row r="126" spans="1:10" ht="13.5" thickBot="1">
      <c r="A126" s="151"/>
      <c r="B126" s="153"/>
      <c r="C126" s="153"/>
      <c r="D126" s="192" t="s">
        <v>147</v>
      </c>
      <c r="E126" s="164"/>
      <c r="F126" s="194"/>
      <c r="G126" s="195"/>
      <c r="H126" s="154"/>
      <c r="J126" s="46"/>
    </row>
    <row r="127" spans="1:10" ht="13.5" thickBot="1">
      <c r="A127" s="151"/>
      <c r="B127" s="140"/>
      <c r="C127" s="146"/>
      <c r="D127" s="242" t="s">
        <v>2</v>
      </c>
      <c r="E127" s="238"/>
      <c r="F127" s="239"/>
      <c r="G127" s="240"/>
      <c r="H127" s="243">
        <f>SUM(H117:H126)</f>
        <v>0</v>
      </c>
      <c r="J127" s="46"/>
    </row>
    <row r="128" spans="1:10" ht="12.75">
      <c r="A128" s="151"/>
      <c r="B128" s="153"/>
      <c r="C128" s="146"/>
      <c r="D128" s="86"/>
      <c r="E128" s="89"/>
      <c r="F128" s="141"/>
      <c r="G128" s="150"/>
      <c r="H128" s="152"/>
      <c r="J128" s="46"/>
    </row>
    <row r="129" spans="1:10" ht="12.75">
      <c r="A129" s="151"/>
      <c r="B129" s="153"/>
      <c r="C129" s="146"/>
      <c r="D129" s="139" t="s">
        <v>148</v>
      </c>
      <c r="E129" s="89"/>
      <c r="F129" s="141"/>
      <c r="G129" s="150"/>
      <c r="H129" s="152"/>
      <c r="J129" s="46"/>
    </row>
    <row r="130" spans="1:10" ht="12.75">
      <c r="A130" s="151"/>
      <c r="B130" s="140"/>
      <c r="C130" s="140"/>
      <c r="D130" s="193" t="s">
        <v>137</v>
      </c>
      <c r="E130" s="89"/>
      <c r="F130" s="141"/>
      <c r="G130" s="150"/>
      <c r="H130" s="152"/>
      <c r="J130" s="46"/>
    </row>
    <row r="131" spans="1:10" ht="25.5">
      <c r="A131" s="151"/>
      <c r="B131" s="153" t="s">
        <v>119</v>
      </c>
      <c r="C131" s="153"/>
      <c r="D131" s="196" t="s">
        <v>149</v>
      </c>
      <c r="E131" s="89" t="s">
        <v>63</v>
      </c>
      <c r="F131" s="33">
        <v>11</v>
      </c>
      <c r="G131" s="220"/>
      <c r="H131" s="118">
        <f>F131*G131</f>
        <v>0</v>
      </c>
      <c r="J131" s="46"/>
    </row>
    <row r="132" spans="1:10" ht="12.75">
      <c r="A132" s="151"/>
      <c r="B132" s="146" t="s">
        <v>120</v>
      </c>
      <c r="C132" s="146"/>
      <c r="D132" s="193" t="s">
        <v>145</v>
      </c>
      <c r="E132" s="89" t="s">
        <v>63</v>
      </c>
      <c r="F132" s="33">
        <v>2</v>
      </c>
      <c r="G132" s="220"/>
      <c r="H132" s="118">
        <f>F132*G132</f>
        <v>0</v>
      </c>
      <c r="J132" s="46"/>
    </row>
    <row r="133" spans="1:10" ht="12.75">
      <c r="A133" s="151"/>
      <c r="B133" s="161"/>
      <c r="C133" s="161"/>
      <c r="D133" s="190" t="s">
        <v>150</v>
      </c>
      <c r="E133" s="163"/>
      <c r="F133" s="191"/>
      <c r="G133" s="188"/>
      <c r="H133" s="189"/>
      <c r="J133" s="46"/>
    </row>
    <row r="134" spans="1:10" ht="13.5" thickBot="1">
      <c r="A134" s="151"/>
      <c r="B134" s="153"/>
      <c r="C134" s="153"/>
      <c r="D134" s="192" t="s">
        <v>151</v>
      </c>
      <c r="E134" s="164"/>
      <c r="F134" s="194"/>
      <c r="G134" s="195"/>
      <c r="H134" s="154"/>
      <c r="J134" s="46"/>
    </row>
    <row r="135" spans="1:10" ht="13.5" thickBot="1">
      <c r="A135" s="151"/>
      <c r="B135" s="140"/>
      <c r="C135" s="146"/>
      <c r="D135" s="242" t="s">
        <v>2</v>
      </c>
      <c r="E135" s="238"/>
      <c r="F135" s="239"/>
      <c r="G135" s="240"/>
      <c r="H135" s="243">
        <f>SUM(H131:H134)</f>
        <v>0</v>
      </c>
      <c r="J135" s="46"/>
    </row>
    <row r="136" spans="1:10" ht="12.75">
      <c r="A136" s="151"/>
      <c r="B136" s="153"/>
      <c r="C136" s="146"/>
      <c r="D136" s="86"/>
      <c r="E136" s="89"/>
      <c r="F136" s="141"/>
      <c r="G136" s="150"/>
      <c r="H136" s="152"/>
      <c r="J136" s="46"/>
    </row>
    <row r="137" spans="1:10" ht="12.75">
      <c r="A137" s="151"/>
      <c r="B137" s="153"/>
      <c r="C137" s="146"/>
      <c r="D137" s="139" t="s">
        <v>158</v>
      </c>
      <c r="E137" s="89"/>
      <c r="F137" s="141"/>
      <c r="G137" s="150"/>
      <c r="H137" s="152"/>
      <c r="J137" s="46"/>
    </row>
    <row r="138" spans="1:10" ht="12.75">
      <c r="A138" s="151"/>
      <c r="B138" s="140"/>
      <c r="C138" s="140"/>
      <c r="D138" s="193" t="s">
        <v>137</v>
      </c>
      <c r="E138" s="89"/>
      <c r="F138" s="141"/>
      <c r="G138" s="150"/>
      <c r="H138" s="152"/>
      <c r="J138" s="46"/>
    </row>
    <row r="139" spans="1:10" ht="12.75">
      <c r="A139" s="151"/>
      <c r="B139" s="153" t="s">
        <v>121</v>
      </c>
      <c r="C139" s="153"/>
      <c r="D139" s="196" t="s">
        <v>159</v>
      </c>
      <c r="E139" s="89" t="s">
        <v>63</v>
      </c>
      <c r="F139" s="33">
        <v>5</v>
      </c>
      <c r="G139" s="220"/>
      <c r="H139" s="118">
        <f>F139*G139</f>
        <v>0</v>
      </c>
      <c r="J139" s="46"/>
    </row>
    <row r="140" spans="1:10" ht="12.75">
      <c r="A140" s="151"/>
      <c r="B140" s="153" t="s">
        <v>122</v>
      </c>
      <c r="C140" s="153"/>
      <c r="D140" s="196" t="s">
        <v>160</v>
      </c>
      <c r="E140" s="89" t="s">
        <v>63</v>
      </c>
      <c r="F140" s="33">
        <v>5</v>
      </c>
      <c r="G140" s="220"/>
      <c r="H140" s="118">
        <f>F140*G140</f>
        <v>0</v>
      </c>
      <c r="J140" s="46"/>
    </row>
    <row r="141" spans="1:10" ht="25.5">
      <c r="A141" s="151"/>
      <c r="B141" s="153" t="s">
        <v>225</v>
      </c>
      <c r="C141" s="153"/>
      <c r="D141" s="196" t="s">
        <v>163</v>
      </c>
      <c r="E141" s="89" t="s">
        <v>63</v>
      </c>
      <c r="F141" s="33">
        <v>2</v>
      </c>
      <c r="G141" s="220"/>
      <c r="H141" s="118">
        <f>F141*G141</f>
        <v>0</v>
      </c>
      <c r="J141" s="46"/>
    </row>
    <row r="142" spans="1:10" ht="12.75">
      <c r="A142" s="151"/>
      <c r="B142" s="146" t="s">
        <v>226</v>
      </c>
      <c r="C142" s="146"/>
      <c r="D142" s="193" t="s">
        <v>145</v>
      </c>
      <c r="E142" s="89" t="s">
        <v>63</v>
      </c>
      <c r="F142" s="33">
        <v>3</v>
      </c>
      <c r="G142" s="220"/>
      <c r="H142" s="118">
        <f>F142*G142</f>
        <v>0</v>
      </c>
      <c r="J142" s="46"/>
    </row>
    <row r="143" spans="1:10" ht="12.75">
      <c r="A143" s="151"/>
      <c r="B143" s="161"/>
      <c r="C143" s="161"/>
      <c r="D143" s="190" t="s">
        <v>161</v>
      </c>
      <c r="E143" s="163"/>
      <c r="F143" s="191"/>
      <c r="G143" s="188"/>
      <c r="H143" s="189"/>
      <c r="J143" s="46"/>
    </row>
    <row r="144" spans="1:10" ht="13.5" thickBot="1">
      <c r="A144" s="151"/>
      <c r="B144" s="153"/>
      <c r="C144" s="153"/>
      <c r="D144" s="192" t="s">
        <v>162</v>
      </c>
      <c r="E144" s="164"/>
      <c r="F144" s="194"/>
      <c r="G144" s="195"/>
      <c r="H144" s="154"/>
      <c r="J144" s="46"/>
    </row>
    <row r="145" spans="1:10" ht="13.5" thickBot="1">
      <c r="A145" s="151"/>
      <c r="B145" s="140"/>
      <c r="C145" s="146"/>
      <c r="D145" s="242" t="s">
        <v>2</v>
      </c>
      <c r="E145" s="238"/>
      <c r="F145" s="239"/>
      <c r="G145" s="240"/>
      <c r="H145" s="243">
        <f>SUM(H138:H144)</f>
        <v>0</v>
      </c>
      <c r="J145" s="46"/>
    </row>
    <row r="146" spans="1:10" ht="12.75">
      <c r="A146" s="151"/>
      <c r="B146" s="153"/>
      <c r="C146" s="146"/>
      <c r="D146" s="197"/>
      <c r="E146" s="89"/>
      <c r="F146" s="141"/>
      <c r="G146" s="150"/>
      <c r="H146" s="152"/>
      <c r="J146" s="46"/>
    </row>
    <row r="147" spans="1:10" ht="12.75">
      <c r="A147" s="87"/>
      <c r="B147" s="153"/>
      <c r="C147" s="140"/>
      <c r="D147" s="65" t="s">
        <v>185</v>
      </c>
      <c r="E147" s="107"/>
      <c r="F147" s="72"/>
      <c r="G147" s="150"/>
      <c r="H147" s="154"/>
      <c r="J147" s="46"/>
    </row>
    <row r="148" spans="1:10" ht="12.75">
      <c r="A148" s="87"/>
      <c r="B148" s="140"/>
      <c r="C148" s="146"/>
      <c r="D148" s="66" t="s">
        <v>170</v>
      </c>
      <c r="E148" s="199"/>
      <c r="F148" s="200"/>
      <c r="G148" s="150"/>
      <c r="H148" s="154"/>
      <c r="J148" s="46"/>
    </row>
    <row r="149" spans="1:10" ht="12.75">
      <c r="A149" s="87"/>
      <c r="B149" s="140"/>
      <c r="C149" s="146"/>
      <c r="D149" s="67" t="s">
        <v>171</v>
      </c>
      <c r="E149" s="199"/>
      <c r="F149" s="200"/>
      <c r="G149" s="150"/>
      <c r="H149" s="154"/>
      <c r="J149" s="46"/>
    </row>
    <row r="150" spans="1:10" ht="12.75">
      <c r="A150" s="87"/>
      <c r="B150" s="140"/>
      <c r="C150" s="146"/>
      <c r="D150" s="67" t="s">
        <v>172</v>
      </c>
      <c r="E150" s="199"/>
      <c r="F150" s="200"/>
      <c r="G150" s="150"/>
      <c r="H150" s="154"/>
      <c r="J150" s="46"/>
    </row>
    <row r="151" spans="1:10" ht="12.75">
      <c r="A151" s="87"/>
      <c r="B151" s="140"/>
      <c r="C151" s="146"/>
      <c r="D151" s="67" t="s">
        <v>173</v>
      </c>
      <c r="E151" s="199"/>
      <c r="F151" s="200"/>
      <c r="G151" s="150"/>
      <c r="H151" s="154"/>
      <c r="J151" s="46"/>
    </row>
    <row r="152" spans="1:10" ht="12.75">
      <c r="A152" s="87"/>
      <c r="B152" s="140"/>
      <c r="C152" s="146"/>
      <c r="D152" s="66" t="s">
        <v>174</v>
      </c>
      <c r="E152" s="199"/>
      <c r="F152" s="200"/>
      <c r="G152" s="150"/>
      <c r="H152" s="154"/>
      <c r="J152" s="46"/>
    </row>
    <row r="153" spans="1:10" ht="12.75">
      <c r="A153" s="87"/>
      <c r="B153" s="140"/>
      <c r="C153" s="146"/>
      <c r="D153" s="68" t="s">
        <v>186</v>
      </c>
      <c r="E153" s="199"/>
      <c r="F153" s="200"/>
      <c r="G153" s="150"/>
      <c r="H153" s="154"/>
      <c r="J153" s="46"/>
    </row>
    <row r="154" spans="1:10" ht="12.75">
      <c r="A154" s="87"/>
      <c r="B154" s="140"/>
      <c r="C154" s="146"/>
      <c r="D154" s="66" t="s">
        <v>94</v>
      </c>
      <c r="E154" s="199"/>
      <c r="F154" s="200"/>
      <c r="G154" s="150"/>
      <c r="H154" s="154"/>
      <c r="J154" s="46"/>
    </row>
    <row r="155" spans="1:10" ht="12.75">
      <c r="A155" s="87"/>
      <c r="B155" s="140"/>
      <c r="C155" s="146"/>
      <c r="D155" s="66" t="s">
        <v>187</v>
      </c>
      <c r="E155" s="199"/>
      <c r="F155" s="200"/>
      <c r="G155" s="150"/>
      <c r="H155" s="154"/>
      <c r="J155" s="46"/>
    </row>
    <row r="156" spans="1:10" ht="12.75">
      <c r="A156" s="87"/>
      <c r="B156" s="140"/>
      <c r="C156" s="146"/>
      <c r="D156" s="66" t="s">
        <v>175</v>
      </c>
      <c r="E156" s="199"/>
      <c r="F156" s="200"/>
      <c r="G156" s="150"/>
      <c r="H156" s="154"/>
      <c r="J156" s="46"/>
    </row>
    <row r="157" spans="1:10" ht="12.75">
      <c r="A157" s="87"/>
      <c r="B157" s="140"/>
      <c r="C157" s="146"/>
      <c r="D157" s="66" t="s">
        <v>176</v>
      </c>
      <c r="E157" s="199"/>
      <c r="F157" s="200"/>
      <c r="G157" s="150"/>
      <c r="H157" s="154"/>
      <c r="J157" s="46"/>
    </row>
    <row r="158" spans="1:10" ht="12.75">
      <c r="A158" s="87"/>
      <c r="B158" s="140"/>
      <c r="C158" s="146"/>
      <c r="D158" s="42" t="s">
        <v>189</v>
      </c>
      <c r="E158" s="199"/>
      <c r="F158" s="200"/>
      <c r="G158" s="150"/>
      <c r="H158" s="154"/>
      <c r="J158" s="46"/>
    </row>
    <row r="159" spans="1:10" ht="14.25">
      <c r="A159" s="87"/>
      <c r="B159" s="140" t="s">
        <v>227</v>
      </c>
      <c r="C159" s="148" t="s">
        <v>85</v>
      </c>
      <c r="D159" s="69" t="s">
        <v>178</v>
      </c>
      <c r="E159" s="107" t="s">
        <v>65</v>
      </c>
      <c r="F159" s="33">
        <v>17.5</v>
      </c>
      <c r="G159" s="220"/>
      <c r="H159" s="118">
        <f>F159*G159</f>
        <v>0</v>
      </c>
      <c r="J159" s="46"/>
    </row>
    <row r="160" spans="1:10" ht="25.5">
      <c r="A160" s="87"/>
      <c r="B160" s="140" t="s">
        <v>228</v>
      </c>
      <c r="C160" s="148" t="s">
        <v>180</v>
      </c>
      <c r="D160" s="67" t="s">
        <v>181</v>
      </c>
      <c r="E160" s="107" t="s">
        <v>65</v>
      </c>
      <c r="F160" s="33">
        <v>17.5</v>
      </c>
      <c r="G160" s="220"/>
      <c r="H160" s="118">
        <f>F160*G160</f>
        <v>0</v>
      </c>
      <c r="J160" s="46"/>
    </row>
    <row r="161" spans="1:10" ht="15">
      <c r="A161" s="87"/>
      <c r="B161" s="140"/>
      <c r="C161" s="146"/>
      <c r="D161" s="70" t="s">
        <v>188</v>
      </c>
      <c r="E161" s="177"/>
      <c r="F161" s="201"/>
      <c r="G161" s="195"/>
      <c r="H161" s="145"/>
      <c r="J161" s="46"/>
    </row>
    <row r="162" spans="1:10" ht="14.25">
      <c r="A162" s="87"/>
      <c r="B162" s="140" t="s">
        <v>229</v>
      </c>
      <c r="C162" s="148" t="s">
        <v>86</v>
      </c>
      <c r="D162" s="70" t="s">
        <v>94</v>
      </c>
      <c r="E162" s="107" t="s">
        <v>65</v>
      </c>
      <c r="F162" s="33">
        <v>17.5</v>
      </c>
      <c r="G162" s="221"/>
      <c r="H162" s="118">
        <f>F162*G162</f>
        <v>0</v>
      </c>
      <c r="J162" s="46"/>
    </row>
    <row r="163" spans="1:10" ht="14.25">
      <c r="A163" s="87"/>
      <c r="B163" s="140" t="s">
        <v>230</v>
      </c>
      <c r="C163" s="148" t="s">
        <v>87</v>
      </c>
      <c r="D163" s="70" t="s">
        <v>94</v>
      </c>
      <c r="E163" s="107" t="s">
        <v>65</v>
      </c>
      <c r="F163" s="33">
        <v>17.5</v>
      </c>
      <c r="G163" s="221"/>
      <c r="H163" s="118">
        <f>F163*G163</f>
        <v>0</v>
      </c>
      <c r="J163" s="46"/>
    </row>
    <row r="164" spans="1:10" ht="15" thickBot="1">
      <c r="A164" s="87"/>
      <c r="B164" s="140" t="s">
        <v>231</v>
      </c>
      <c r="C164" s="148" t="s">
        <v>88</v>
      </c>
      <c r="D164" s="69" t="s">
        <v>175</v>
      </c>
      <c r="E164" s="107" t="s">
        <v>65</v>
      </c>
      <c r="F164" s="33">
        <v>17.5</v>
      </c>
      <c r="G164" s="221"/>
      <c r="H164" s="118">
        <f>F164*G164</f>
        <v>0</v>
      </c>
      <c r="J164" s="46"/>
    </row>
    <row r="165" spans="1:10" ht="13.5" thickBot="1">
      <c r="A165" s="87"/>
      <c r="B165" s="140"/>
      <c r="C165" s="146"/>
      <c r="D165" s="242" t="s">
        <v>2</v>
      </c>
      <c r="E165" s="238"/>
      <c r="F165" s="239"/>
      <c r="G165" s="240"/>
      <c r="H165" s="243">
        <f>SUM(H159:H164)</f>
        <v>0</v>
      </c>
      <c r="J165" s="46"/>
    </row>
    <row r="166" spans="1:10" ht="12.75">
      <c r="A166" s="87"/>
      <c r="B166" s="140"/>
      <c r="C166" s="146"/>
      <c r="D166" s="42" t="s">
        <v>190</v>
      </c>
      <c r="E166" s="199"/>
      <c r="F166" s="200"/>
      <c r="G166" s="150"/>
      <c r="H166" s="154"/>
      <c r="J166" s="46"/>
    </row>
    <row r="167" spans="1:10" ht="14.25">
      <c r="A167" s="87"/>
      <c r="B167" s="140" t="s">
        <v>177</v>
      </c>
      <c r="C167" s="148" t="s">
        <v>85</v>
      </c>
      <c r="D167" s="69" t="s">
        <v>178</v>
      </c>
      <c r="E167" s="107" t="s">
        <v>65</v>
      </c>
      <c r="F167" s="33">
        <v>6.5</v>
      </c>
      <c r="G167" s="220"/>
      <c r="H167" s="118">
        <f>F167*G167</f>
        <v>0</v>
      </c>
      <c r="J167" s="46"/>
    </row>
    <row r="168" spans="1:10" ht="25.5">
      <c r="A168" s="87"/>
      <c r="B168" s="140" t="s">
        <v>179</v>
      </c>
      <c r="C168" s="148" t="s">
        <v>180</v>
      </c>
      <c r="D168" s="67" t="s">
        <v>181</v>
      </c>
      <c r="E168" s="107" t="s">
        <v>65</v>
      </c>
      <c r="F168" s="33">
        <v>6.5</v>
      </c>
      <c r="G168" s="220"/>
      <c r="H168" s="118">
        <f>F168*G168</f>
        <v>0</v>
      </c>
      <c r="J168" s="46"/>
    </row>
    <row r="169" spans="1:10" ht="15">
      <c r="A169" s="87"/>
      <c r="B169" s="140"/>
      <c r="C169" s="146"/>
      <c r="D169" s="70" t="s">
        <v>188</v>
      </c>
      <c r="E169" s="177"/>
      <c r="F169" s="201"/>
      <c r="G169" s="195"/>
      <c r="H169" s="145"/>
      <c r="J169" s="46"/>
    </row>
    <row r="170" spans="1:10" ht="14.25">
      <c r="A170" s="87"/>
      <c r="B170" s="140" t="s">
        <v>182</v>
      </c>
      <c r="C170" s="148" t="s">
        <v>86</v>
      </c>
      <c r="D170" s="70" t="s">
        <v>94</v>
      </c>
      <c r="E170" s="107" t="s">
        <v>65</v>
      </c>
      <c r="F170" s="33">
        <v>6.5</v>
      </c>
      <c r="G170" s="221"/>
      <c r="H170" s="118">
        <f>F170*G170</f>
        <v>0</v>
      </c>
      <c r="J170" s="46"/>
    </row>
    <row r="171" spans="1:10" ht="14.25">
      <c r="A171" s="87"/>
      <c r="B171" s="140" t="s">
        <v>183</v>
      </c>
      <c r="C171" s="148" t="s">
        <v>87</v>
      </c>
      <c r="D171" s="70" t="s">
        <v>94</v>
      </c>
      <c r="E171" s="107" t="s">
        <v>65</v>
      </c>
      <c r="F171" s="33">
        <v>6.5</v>
      </c>
      <c r="G171" s="221"/>
      <c r="H171" s="118">
        <f>F171*G171</f>
        <v>0</v>
      </c>
      <c r="J171" s="46"/>
    </row>
    <row r="172" spans="1:10" ht="15" thickBot="1">
      <c r="A172" s="87"/>
      <c r="B172" s="140" t="s">
        <v>184</v>
      </c>
      <c r="C172" s="148" t="s">
        <v>88</v>
      </c>
      <c r="D172" s="69" t="s">
        <v>175</v>
      </c>
      <c r="E172" s="107" t="s">
        <v>65</v>
      </c>
      <c r="F172" s="33">
        <v>6.5</v>
      </c>
      <c r="G172" s="221"/>
      <c r="H172" s="118">
        <f>F172*G172</f>
        <v>0</v>
      </c>
      <c r="J172" s="46"/>
    </row>
    <row r="173" spans="1:10" ht="13.5" thickBot="1">
      <c r="A173" s="87"/>
      <c r="B173" s="140"/>
      <c r="C173" s="146"/>
      <c r="D173" s="242" t="s">
        <v>2</v>
      </c>
      <c r="E173" s="238"/>
      <c r="F173" s="239"/>
      <c r="G173" s="240"/>
      <c r="H173" s="243">
        <f>SUM(H167:H172)</f>
        <v>0</v>
      </c>
      <c r="J173" s="46"/>
    </row>
    <row r="174" spans="1:10" ht="13.5" thickBot="1">
      <c r="A174" s="151"/>
      <c r="B174" s="153"/>
      <c r="C174" s="146"/>
      <c r="D174" s="197"/>
      <c r="E174" s="89"/>
      <c r="F174" s="141"/>
      <c r="G174" s="150"/>
      <c r="H174" s="152"/>
      <c r="J174" s="46"/>
    </row>
    <row r="175" spans="1:10" ht="13.5" thickBot="1">
      <c r="A175" s="87"/>
      <c r="B175" s="140"/>
      <c r="C175" s="140"/>
      <c r="D175" s="231" t="s">
        <v>200</v>
      </c>
      <c r="E175" s="232"/>
      <c r="F175" s="233"/>
      <c r="G175" s="234"/>
      <c r="H175" s="236">
        <f>H98+H113+H127+H135+H145+H165+H173</f>
        <v>0</v>
      </c>
      <c r="J175" s="46"/>
    </row>
    <row r="176" spans="1:10" ht="12.75">
      <c r="A176" s="90"/>
      <c r="B176" s="140"/>
      <c r="C176" s="140"/>
      <c r="D176" s="43"/>
      <c r="E176" s="107"/>
      <c r="F176" s="33"/>
      <c r="G176" s="157"/>
      <c r="H176" s="155"/>
      <c r="J176" s="46"/>
    </row>
    <row r="177" spans="1:10" ht="12.75">
      <c r="A177" s="87" t="s">
        <v>201</v>
      </c>
      <c r="B177" s="153"/>
      <c r="C177" s="140"/>
      <c r="D177" s="86" t="s">
        <v>6</v>
      </c>
      <c r="E177" s="107"/>
      <c r="F177" s="72"/>
      <c r="G177" s="150"/>
      <c r="H177" s="99"/>
      <c r="J177" s="46"/>
    </row>
    <row r="178" spans="1:10" ht="12.75">
      <c r="A178" s="87" t="s">
        <v>202</v>
      </c>
      <c r="B178" s="153"/>
      <c r="C178" s="140"/>
      <c r="D178" s="88" t="s">
        <v>203</v>
      </c>
      <c r="E178" s="107"/>
      <c r="F178" s="72"/>
      <c r="G178" s="150"/>
      <c r="H178" s="99"/>
      <c r="J178" s="46"/>
    </row>
    <row r="179" spans="1:10" ht="12.75">
      <c r="A179" s="151"/>
      <c r="B179" s="153"/>
      <c r="C179" s="146"/>
      <c r="D179" s="138"/>
      <c r="E179" s="89"/>
      <c r="F179" s="141"/>
      <c r="G179" s="150"/>
      <c r="H179" s="152"/>
      <c r="J179" s="46"/>
    </row>
    <row r="180" spans="1:10" ht="12.75">
      <c r="A180" s="151"/>
      <c r="B180" s="153"/>
      <c r="C180" s="140"/>
      <c r="D180" s="108" t="s">
        <v>78</v>
      </c>
      <c r="E180" s="89"/>
      <c r="F180" s="141"/>
      <c r="G180" s="150"/>
      <c r="H180" s="152"/>
      <c r="J180" s="46"/>
    </row>
    <row r="181" spans="1:10" ht="12.75">
      <c r="A181" s="151"/>
      <c r="B181" s="153"/>
      <c r="C181" s="146"/>
      <c r="D181" s="139" t="s">
        <v>152</v>
      </c>
      <c r="E181" s="89"/>
      <c r="F181" s="141"/>
      <c r="G181" s="150"/>
      <c r="H181" s="152"/>
      <c r="J181" s="46"/>
    </row>
    <row r="182" spans="1:10" ht="12.75">
      <c r="A182" s="151"/>
      <c r="B182" s="153"/>
      <c r="C182" s="146"/>
      <c r="D182" s="138" t="s">
        <v>124</v>
      </c>
      <c r="E182" s="89"/>
      <c r="F182" s="141"/>
      <c r="G182" s="150"/>
      <c r="H182" s="152"/>
      <c r="J182" s="46"/>
    </row>
    <row r="183" spans="1:10" ht="12.75">
      <c r="A183" s="151"/>
      <c r="B183" s="146"/>
      <c r="C183" s="146"/>
      <c r="D183" s="160" t="s">
        <v>153</v>
      </c>
      <c r="E183" s="162"/>
      <c r="F183" s="186"/>
      <c r="G183" s="223"/>
      <c r="H183" s="187"/>
      <c r="J183" s="46"/>
    </row>
    <row r="184" spans="1:10" ht="14.25">
      <c r="A184" s="151"/>
      <c r="B184" s="153" t="s">
        <v>232</v>
      </c>
      <c r="C184" s="153"/>
      <c r="D184" s="192" t="s">
        <v>154</v>
      </c>
      <c r="E184" s="163" t="s">
        <v>125</v>
      </c>
      <c r="F184" s="191">
        <v>0.5</v>
      </c>
      <c r="G184" s="219"/>
      <c r="H184" s="173">
        <f>F184*G184</f>
        <v>0</v>
      </c>
      <c r="J184" s="46"/>
    </row>
    <row r="185" spans="1:10" ht="12.75">
      <c r="A185" s="151"/>
      <c r="B185" s="140"/>
      <c r="C185" s="140"/>
      <c r="D185" s="193" t="s">
        <v>137</v>
      </c>
      <c r="E185" s="89"/>
      <c r="F185" s="141"/>
      <c r="G185" s="150"/>
      <c r="H185" s="152"/>
      <c r="J185" s="46"/>
    </row>
    <row r="186" spans="1:10" ht="12.75">
      <c r="A186" s="151"/>
      <c r="B186" s="153" t="s">
        <v>233</v>
      </c>
      <c r="C186" s="153"/>
      <c r="D186" s="196" t="s">
        <v>155</v>
      </c>
      <c r="E186" s="89" t="s">
        <v>63</v>
      </c>
      <c r="F186" s="33">
        <v>3</v>
      </c>
      <c r="G186" s="220"/>
      <c r="H186" s="118">
        <f>F186*G186</f>
        <v>0</v>
      </c>
      <c r="J186" s="46"/>
    </row>
    <row r="187" spans="1:10" ht="12.75">
      <c r="A187" s="151"/>
      <c r="B187" s="146" t="s">
        <v>234</v>
      </c>
      <c r="C187" s="146"/>
      <c r="D187" s="193" t="s">
        <v>145</v>
      </c>
      <c r="E187" s="89" t="s">
        <v>63</v>
      </c>
      <c r="F187" s="33">
        <v>1</v>
      </c>
      <c r="G187" s="220"/>
      <c r="H187" s="118">
        <f>F187*G187</f>
        <v>0</v>
      </c>
      <c r="J187" s="46"/>
    </row>
    <row r="188" spans="1:10" ht="12.75">
      <c r="A188" s="151"/>
      <c r="B188" s="161"/>
      <c r="C188" s="161"/>
      <c r="D188" s="190" t="s">
        <v>156</v>
      </c>
      <c r="E188" s="163"/>
      <c r="F188" s="191"/>
      <c r="G188" s="188"/>
      <c r="H188" s="189"/>
      <c r="J188" s="46"/>
    </row>
    <row r="189" spans="1:10" ht="13.5" thickBot="1">
      <c r="A189" s="151"/>
      <c r="B189" s="153"/>
      <c r="C189" s="153"/>
      <c r="D189" s="192" t="s">
        <v>157</v>
      </c>
      <c r="E189" s="164"/>
      <c r="F189" s="194"/>
      <c r="G189" s="195"/>
      <c r="H189" s="154"/>
      <c r="J189" s="46"/>
    </row>
    <row r="190" spans="1:10" ht="13.5" thickBot="1">
      <c r="A190" s="151"/>
      <c r="B190" s="140"/>
      <c r="C190" s="146"/>
      <c r="D190" s="242" t="s">
        <v>2</v>
      </c>
      <c r="E190" s="238"/>
      <c r="F190" s="239"/>
      <c r="G190" s="240"/>
      <c r="H190" s="243">
        <f>SUM(H183:H189)</f>
        <v>0</v>
      </c>
      <c r="J190" s="46"/>
    </row>
    <row r="191" spans="1:10" ht="13.5" thickBot="1">
      <c r="A191" s="87"/>
      <c r="B191" s="153"/>
      <c r="C191" s="140"/>
      <c r="D191" s="88"/>
      <c r="E191" s="107"/>
      <c r="F191" s="156"/>
      <c r="G191" s="150"/>
      <c r="H191" s="145"/>
      <c r="J191" s="46"/>
    </row>
    <row r="192" spans="1:10" ht="13.5" thickBot="1">
      <c r="A192" s="87"/>
      <c r="B192" s="140"/>
      <c r="C192" s="140"/>
      <c r="D192" s="231" t="s">
        <v>204</v>
      </c>
      <c r="E192" s="232"/>
      <c r="F192" s="233"/>
      <c r="G192" s="234"/>
      <c r="H192" s="236">
        <f>H190</f>
        <v>0</v>
      </c>
      <c r="J192" s="46"/>
    </row>
    <row r="193" spans="1:10" ht="12.75">
      <c r="A193" s="90"/>
      <c r="B193" s="140"/>
      <c r="C193" s="140"/>
      <c r="D193" s="43"/>
      <c r="E193" s="107"/>
      <c r="F193" s="33"/>
      <c r="G193" s="157"/>
      <c r="H193" s="155"/>
      <c r="J193" s="46"/>
    </row>
    <row r="194" spans="1:10" ht="12.75">
      <c r="A194" s="87" t="s">
        <v>205</v>
      </c>
      <c r="B194" s="140"/>
      <c r="C194" s="146"/>
      <c r="D194" s="158" t="s">
        <v>32</v>
      </c>
      <c r="E194" s="107"/>
      <c r="F194" s="109"/>
      <c r="G194" s="91"/>
      <c r="H194" s="142"/>
      <c r="J194" s="46"/>
    </row>
    <row r="195" spans="1:10" ht="12.75">
      <c r="A195" s="87"/>
      <c r="B195" s="140" t="s">
        <v>235</v>
      </c>
      <c r="C195" s="140"/>
      <c r="D195" s="44" t="s">
        <v>11</v>
      </c>
      <c r="E195" s="71" t="s">
        <v>68</v>
      </c>
      <c r="F195" s="73">
        <v>1</v>
      </c>
      <c r="G195" s="224"/>
      <c r="H195" s="118">
        <f aca="true" t="shared" si="2" ref="H195:H200">F195*G195</f>
        <v>0</v>
      </c>
      <c r="J195" s="46"/>
    </row>
    <row r="196" spans="1:10" ht="12.75">
      <c r="A196" s="87"/>
      <c r="B196" s="140" t="s">
        <v>236</v>
      </c>
      <c r="C196" s="146"/>
      <c r="D196" s="105" t="s">
        <v>91</v>
      </c>
      <c r="E196" s="106" t="s">
        <v>64</v>
      </c>
      <c r="F196" s="102">
        <v>1680</v>
      </c>
      <c r="G196" s="220"/>
      <c r="H196" s="118">
        <f t="shared" si="2"/>
        <v>0</v>
      </c>
      <c r="J196" s="46"/>
    </row>
    <row r="197" spans="1:10" ht="27">
      <c r="A197" s="87"/>
      <c r="B197" s="140" t="s">
        <v>237</v>
      </c>
      <c r="C197" s="146"/>
      <c r="D197" s="105" t="s">
        <v>223</v>
      </c>
      <c r="E197" s="71" t="s">
        <v>68</v>
      </c>
      <c r="F197" s="73">
        <v>2</v>
      </c>
      <c r="G197" s="224"/>
      <c r="H197" s="118">
        <f t="shared" si="2"/>
        <v>0</v>
      </c>
      <c r="J197" s="46"/>
    </row>
    <row r="198" spans="1:10" ht="27">
      <c r="A198" s="87"/>
      <c r="B198" s="140" t="s">
        <v>238</v>
      </c>
      <c r="C198" s="146"/>
      <c r="D198" s="105" t="s">
        <v>224</v>
      </c>
      <c r="E198" s="71" t="s">
        <v>68</v>
      </c>
      <c r="F198" s="73">
        <v>2</v>
      </c>
      <c r="G198" s="225"/>
      <c r="H198" s="118">
        <f t="shared" si="2"/>
        <v>0</v>
      </c>
      <c r="J198" s="46"/>
    </row>
    <row r="199" spans="1:10" ht="12.75">
      <c r="A199" s="87"/>
      <c r="B199" s="140" t="s">
        <v>239</v>
      </c>
      <c r="C199" s="146"/>
      <c r="D199" s="105" t="s">
        <v>83</v>
      </c>
      <c r="E199" s="71" t="s">
        <v>68</v>
      </c>
      <c r="F199" s="73">
        <v>2</v>
      </c>
      <c r="G199" s="224"/>
      <c r="H199" s="118">
        <f t="shared" si="2"/>
        <v>0</v>
      </c>
      <c r="J199" s="46"/>
    </row>
    <row r="200" spans="1:10" ht="12.75">
      <c r="A200" s="87"/>
      <c r="B200" s="140" t="s">
        <v>240</v>
      </c>
      <c r="C200" s="146"/>
      <c r="D200" s="105" t="s">
        <v>89</v>
      </c>
      <c r="E200" s="71" t="s">
        <v>68</v>
      </c>
      <c r="F200" s="73">
        <v>1</v>
      </c>
      <c r="G200" s="224"/>
      <c r="H200" s="118">
        <f t="shared" si="2"/>
        <v>0</v>
      </c>
      <c r="J200" s="46"/>
    </row>
    <row r="201" spans="1:10" ht="39.75">
      <c r="A201" s="87"/>
      <c r="B201" s="140" t="s">
        <v>241</v>
      </c>
      <c r="C201" s="146"/>
      <c r="D201" s="8" t="s">
        <v>192</v>
      </c>
      <c r="E201" s="71" t="s">
        <v>191</v>
      </c>
      <c r="F201" s="73">
        <v>2</v>
      </c>
      <c r="G201" s="224"/>
      <c r="H201" s="118">
        <f>F201*G201</f>
        <v>0</v>
      </c>
      <c r="J201" s="46"/>
    </row>
    <row r="202" spans="1:10" ht="12.75">
      <c r="A202" s="87"/>
      <c r="B202" s="140" t="s">
        <v>242</v>
      </c>
      <c r="C202" s="140"/>
      <c r="D202" s="104" t="s">
        <v>193</v>
      </c>
      <c r="E202" s="71" t="s">
        <v>68</v>
      </c>
      <c r="F202" s="73">
        <v>1</v>
      </c>
      <c r="G202" s="224"/>
      <c r="H202" s="118">
        <f>F202*G202</f>
        <v>0</v>
      </c>
      <c r="J202" s="46"/>
    </row>
    <row r="203" spans="1:10" ht="38.25">
      <c r="A203" s="87"/>
      <c r="B203" s="140" t="s">
        <v>243</v>
      </c>
      <c r="C203" s="146"/>
      <c r="D203" s="159" t="s">
        <v>195</v>
      </c>
      <c r="E203" s="106" t="s">
        <v>196</v>
      </c>
      <c r="F203" s="102">
        <v>50</v>
      </c>
      <c r="G203" s="220"/>
      <c r="H203" s="118">
        <f aca="true" t="shared" si="3" ref="H203">F203*G203</f>
        <v>0</v>
      </c>
      <c r="J203" s="46"/>
    </row>
    <row r="204" spans="1:10" ht="12.75">
      <c r="A204" s="87"/>
      <c r="B204" s="140"/>
      <c r="C204" s="146"/>
      <c r="D204" s="176" t="s">
        <v>111</v>
      </c>
      <c r="E204" s="107"/>
      <c r="F204" s="109"/>
      <c r="G204" s="91"/>
      <c r="H204" s="118"/>
      <c r="J204" s="46"/>
    </row>
    <row r="205" spans="1:10" ht="25.5">
      <c r="A205" s="87"/>
      <c r="B205" s="140" t="s">
        <v>244</v>
      </c>
      <c r="C205" s="146"/>
      <c r="D205" s="105" t="s">
        <v>194</v>
      </c>
      <c r="E205" s="71" t="s">
        <v>68</v>
      </c>
      <c r="F205" s="73">
        <v>1</v>
      </c>
      <c r="G205" s="224"/>
      <c r="H205" s="118">
        <f>F205*G205</f>
        <v>0</v>
      </c>
      <c r="J205" s="46" t="s">
        <v>112</v>
      </c>
    </row>
    <row r="206" spans="1:10" ht="26.25" thickBot="1">
      <c r="A206" s="87"/>
      <c r="B206" s="140" t="s">
        <v>245</v>
      </c>
      <c r="C206" s="140"/>
      <c r="D206" s="159" t="s">
        <v>214</v>
      </c>
      <c r="E206" s="71" t="s">
        <v>68</v>
      </c>
      <c r="F206" s="73">
        <v>1</v>
      </c>
      <c r="G206" s="224"/>
      <c r="H206" s="118">
        <f>F206*G206</f>
        <v>0</v>
      </c>
      <c r="J206" s="46"/>
    </row>
    <row r="207" spans="1:10" ht="13.5" thickBot="1">
      <c r="A207" s="87"/>
      <c r="B207" s="140"/>
      <c r="C207" s="161"/>
      <c r="D207" s="237" t="s">
        <v>2</v>
      </c>
      <c r="E207" s="238"/>
      <c r="F207" s="239"/>
      <c r="G207" s="240"/>
      <c r="H207" s="241">
        <f>SUM(H195:H206)</f>
        <v>0</v>
      </c>
      <c r="J207" s="46"/>
    </row>
    <row r="208" spans="1:10" ht="13.5" thickBot="1">
      <c r="A208" s="87"/>
      <c r="B208" s="140"/>
      <c r="C208" s="140"/>
      <c r="D208" s="43"/>
      <c r="E208" s="107"/>
      <c r="F208" s="33"/>
      <c r="G208" s="157"/>
      <c r="H208" s="100"/>
      <c r="J208" s="46"/>
    </row>
    <row r="209" spans="1:10" ht="13.5" thickBot="1">
      <c r="A209" s="92"/>
      <c r="B209" s="211"/>
      <c r="C209" s="211"/>
      <c r="D209" s="231" t="s">
        <v>222</v>
      </c>
      <c r="E209" s="232"/>
      <c r="F209" s="233"/>
      <c r="G209" s="234"/>
      <c r="H209" s="235">
        <f>H207</f>
        <v>0</v>
      </c>
      <c r="J209" s="46"/>
    </row>
    <row r="210" spans="1:10" ht="12.75">
      <c r="A210" s="93"/>
      <c r="B210" s="93"/>
      <c r="C210" s="93"/>
      <c r="D210" s="94"/>
      <c r="E210" s="95"/>
      <c r="F210" s="13"/>
      <c r="G210" s="14"/>
      <c r="H210" s="15"/>
      <c r="J210" s="46"/>
    </row>
    <row r="211" spans="1:10" ht="21" thickBot="1">
      <c r="A211" s="226" t="s">
        <v>4</v>
      </c>
      <c r="B211" s="226"/>
      <c r="C211" s="226"/>
      <c r="D211" s="227"/>
      <c r="E211" s="228"/>
      <c r="F211" s="228"/>
      <c r="G211" s="229"/>
      <c r="H211" s="230">
        <f>H91+H175+H192+H209</f>
        <v>0</v>
      </c>
      <c r="J211" s="46"/>
    </row>
    <row r="212" spans="1:8" ht="12.75">
      <c r="A212" s="93"/>
      <c r="B212" s="93"/>
      <c r="C212" s="93"/>
      <c r="D212" s="94"/>
      <c r="E212" s="95"/>
      <c r="F212" s="13"/>
      <c r="G212" s="14"/>
      <c r="H212" s="15"/>
    </row>
    <row r="213" spans="1:8" ht="12.75">
      <c r="A213" s="96" t="s">
        <v>0</v>
      </c>
      <c r="B213" s="96"/>
      <c r="C213" s="96"/>
      <c r="D213" s="94"/>
      <c r="E213" s="95"/>
      <c r="F213" s="13"/>
      <c r="G213" s="14"/>
      <c r="H213" s="15"/>
    </row>
    <row r="214" spans="1:8" ht="12.75">
      <c r="A214" s="78" t="s">
        <v>1</v>
      </c>
      <c r="C214" s="78" t="s">
        <v>82</v>
      </c>
      <c r="D214" s="94"/>
      <c r="E214" s="95"/>
      <c r="F214" s="13"/>
      <c r="G214" s="14"/>
      <c r="H214" s="15"/>
    </row>
    <row r="215" spans="1:8" ht="12.75">
      <c r="A215" s="110" t="s">
        <v>72</v>
      </c>
      <c r="B215" s="110"/>
      <c r="C215" s="110" t="s">
        <v>113</v>
      </c>
      <c r="D215" s="94"/>
      <c r="E215" s="95"/>
      <c r="F215" s="13"/>
      <c r="G215" s="14"/>
      <c r="H215" s="15"/>
    </row>
    <row r="216" spans="1:8" ht="12.75">
      <c r="A216" s="110" t="s">
        <v>73</v>
      </c>
      <c r="B216" s="111"/>
      <c r="C216" s="111" t="s">
        <v>114</v>
      </c>
      <c r="E216" s="95"/>
      <c r="F216" s="13"/>
      <c r="G216" s="14"/>
      <c r="H216" s="15"/>
    </row>
    <row r="217" ht="12.75">
      <c r="A217" s="78" t="s">
        <v>33</v>
      </c>
    </row>
  </sheetData>
  <mergeCells count="1">
    <mergeCell ref="E6:H6"/>
  </mergeCells>
  <printOptions/>
  <pageMargins left="0.5905511811023623" right="0.3937007874015748" top="0.5905511811023623" bottom="0.7874015748031497" header="0.5118110236220472" footer="0.5118110236220472"/>
  <pageSetup fitToHeight="20" horizontalDpi="600" verticalDpi="600" orientation="landscape" paperSize="9" scale="87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showZeros="0" tabSelected="1" zoomScaleSheetLayoutView="100" workbookViewId="0" topLeftCell="A1">
      <pane xSplit="8" ySplit="6" topLeftCell="I7" activePane="bottomRight" state="frozen"/>
      <selection pane="topLeft" activeCell="D18" sqref="D18"/>
      <selection pane="topRight" activeCell="D18" sqref="D18"/>
      <selection pane="bottomLeft" activeCell="D18" sqref="D18"/>
      <selection pane="bottomRight" activeCell="H28" sqref="H28"/>
    </sheetView>
  </sheetViews>
  <sheetFormatPr defaultColWidth="9.00390625" defaultRowHeight="12.75"/>
  <cols>
    <col min="1" max="1" width="21.75390625" style="0" customWidth="1"/>
    <col min="2" max="2" width="7.75390625" style="0" customWidth="1"/>
    <col min="3" max="3" width="14.75390625" style="0" customWidth="1"/>
    <col min="4" max="4" width="60.75390625" style="0" customWidth="1"/>
    <col min="5" max="5" width="15.75390625" style="0" customWidth="1"/>
    <col min="6" max="6" width="7.75390625" style="0" customWidth="1"/>
    <col min="7" max="7" width="12.75390625" style="0" customWidth="1"/>
    <col min="8" max="8" width="17.75390625" style="0" customWidth="1"/>
    <col min="10" max="10" width="10.375" style="0" bestFit="1" customWidth="1"/>
  </cols>
  <sheetData>
    <row r="1" spans="1:8" ht="26.25">
      <c r="A1" s="7" t="s">
        <v>247</v>
      </c>
      <c r="B1" s="35"/>
      <c r="C1" s="35"/>
      <c r="D1" s="1"/>
      <c r="E1" s="3"/>
      <c r="F1" s="45"/>
      <c r="G1" s="46"/>
      <c r="H1" s="46"/>
    </row>
    <row r="2" spans="1:8" ht="15.75">
      <c r="A2" s="36" t="s">
        <v>93</v>
      </c>
      <c r="B2" s="36"/>
      <c r="C2" s="36"/>
      <c r="D2" s="1"/>
      <c r="E2" s="3"/>
      <c r="F2" s="45"/>
      <c r="G2" s="46"/>
      <c r="H2" s="46"/>
    </row>
    <row r="3" spans="1:8" ht="13.5" thickBot="1">
      <c r="A3" s="37"/>
      <c r="B3" s="37"/>
      <c r="C3" s="37"/>
      <c r="D3" s="1"/>
      <c r="E3" s="3"/>
      <c r="F3" s="45"/>
      <c r="G3" s="46"/>
      <c r="H3" s="46"/>
    </row>
    <row r="4" spans="1:8" ht="13.5" thickBot="1">
      <c r="A4" s="5" t="s">
        <v>8</v>
      </c>
      <c r="B4" s="5" t="s">
        <v>16</v>
      </c>
      <c r="C4" s="38" t="s">
        <v>19</v>
      </c>
      <c r="D4" s="5" t="s">
        <v>9</v>
      </c>
      <c r="E4" s="254" t="s">
        <v>69</v>
      </c>
      <c r="F4" s="255"/>
      <c r="G4" s="255"/>
      <c r="H4" s="256"/>
    </row>
    <row r="5" spans="1:8" ht="25.5">
      <c r="A5" s="47"/>
      <c r="B5" s="10" t="s">
        <v>17</v>
      </c>
      <c r="C5" s="39" t="s">
        <v>20</v>
      </c>
      <c r="D5" s="48"/>
      <c r="E5" s="5" t="s">
        <v>62</v>
      </c>
      <c r="F5" s="49" t="s">
        <v>13</v>
      </c>
      <c r="G5" s="98" t="s">
        <v>67</v>
      </c>
      <c r="H5" s="50" t="s">
        <v>10</v>
      </c>
    </row>
    <row r="6" spans="1:8" ht="13.5" thickBot="1">
      <c r="A6" s="4"/>
      <c r="B6" s="2"/>
      <c r="C6" s="51"/>
      <c r="D6" s="52"/>
      <c r="E6" s="16"/>
      <c r="F6" s="53"/>
      <c r="G6" s="54" t="s">
        <v>12</v>
      </c>
      <c r="H6" s="54"/>
    </row>
    <row r="7" spans="1:10" ht="25.5">
      <c r="A7" s="63" t="s">
        <v>217</v>
      </c>
      <c r="B7" s="55">
        <v>1</v>
      </c>
      <c r="C7" s="61" t="s">
        <v>21</v>
      </c>
      <c r="D7" s="137" t="s">
        <v>66</v>
      </c>
      <c r="E7" s="113" t="s">
        <v>22</v>
      </c>
      <c r="F7" s="114">
        <v>1</v>
      </c>
      <c r="G7" s="253"/>
      <c r="H7" s="174">
        <f>G7*F7</f>
        <v>0</v>
      </c>
      <c r="J7" s="46"/>
    </row>
    <row r="8" spans="1:10" ht="22.5">
      <c r="A8" s="165"/>
      <c r="B8" s="178"/>
      <c r="C8" s="180"/>
      <c r="D8" s="202" t="s">
        <v>97</v>
      </c>
      <c r="E8" s="183"/>
      <c r="F8" s="166"/>
      <c r="G8" s="169"/>
      <c r="H8" s="170"/>
      <c r="J8" s="46"/>
    </row>
    <row r="9" spans="1:10" ht="12.75">
      <c r="A9" s="165"/>
      <c r="B9" s="10"/>
      <c r="C9" s="39"/>
      <c r="D9" s="202" t="s">
        <v>105</v>
      </c>
      <c r="E9" s="167"/>
      <c r="F9" s="168"/>
      <c r="G9" s="169"/>
      <c r="H9" s="170"/>
      <c r="J9" s="46"/>
    </row>
    <row r="10" spans="1:10" ht="12.75">
      <c r="A10" s="165"/>
      <c r="B10" s="10"/>
      <c r="C10" s="39"/>
      <c r="D10" s="202" t="s">
        <v>98</v>
      </c>
      <c r="E10" s="167"/>
      <c r="F10" s="168"/>
      <c r="G10" s="169"/>
      <c r="H10" s="170"/>
      <c r="J10" s="46"/>
    </row>
    <row r="11" spans="1:10" ht="22.5">
      <c r="A11" s="165"/>
      <c r="B11" s="10"/>
      <c r="C11" s="39"/>
      <c r="D11" s="202" t="s">
        <v>99</v>
      </c>
      <c r="E11" s="167"/>
      <c r="F11" s="168"/>
      <c r="G11" s="169"/>
      <c r="H11" s="170"/>
      <c r="J11" s="46"/>
    </row>
    <row r="12" spans="1:10" ht="12.75">
      <c r="A12" s="165"/>
      <c r="B12" s="10"/>
      <c r="C12" s="39"/>
      <c r="D12" s="202" t="s">
        <v>100</v>
      </c>
      <c r="E12" s="167"/>
      <c r="F12" s="168"/>
      <c r="G12" s="169"/>
      <c r="H12" s="170"/>
      <c r="J12" s="46"/>
    </row>
    <row r="13" spans="1:10" ht="22.5">
      <c r="A13" s="165"/>
      <c r="B13" s="10"/>
      <c r="C13" s="39"/>
      <c r="D13" s="202" t="s">
        <v>101</v>
      </c>
      <c r="E13" s="167"/>
      <c r="F13" s="168"/>
      <c r="G13" s="169"/>
      <c r="H13" s="170"/>
      <c r="J13" s="46"/>
    </row>
    <row r="14" spans="1:10" ht="22.5">
      <c r="A14" s="165"/>
      <c r="B14" s="10"/>
      <c r="C14" s="39"/>
      <c r="D14" s="202" t="s">
        <v>102</v>
      </c>
      <c r="E14" s="167"/>
      <c r="F14" s="168"/>
      <c r="G14" s="169"/>
      <c r="H14" s="170"/>
      <c r="J14" s="46"/>
    </row>
    <row r="15" spans="1:10" ht="22.5">
      <c r="A15" s="165"/>
      <c r="B15" s="10"/>
      <c r="C15" s="39"/>
      <c r="D15" s="202" t="s">
        <v>103</v>
      </c>
      <c r="E15" s="167"/>
      <c r="F15" s="168"/>
      <c r="G15" s="169"/>
      <c r="H15" s="170"/>
      <c r="J15" s="46"/>
    </row>
    <row r="16" spans="1:10" ht="23.25" thickBot="1">
      <c r="A16" s="165"/>
      <c r="B16" s="179"/>
      <c r="C16" s="74"/>
      <c r="D16" s="175" t="s">
        <v>104</v>
      </c>
      <c r="E16" s="184"/>
      <c r="F16" s="171"/>
      <c r="G16" s="172"/>
      <c r="H16" s="173"/>
      <c r="J16" s="46"/>
    </row>
    <row r="17" spans="1:8" ht="13.5" thickBot="1">
      <c r="A17" s="47"/>
      <c r="B17" s="41"/>
      <c r="C17" s="41"/>
      <c r="D17" s="246" t="s">
        <v>220</v>
      </c>
      <c r="E17" s="247"/>
      <c r="F17" s="248"/>
      <c r="G17" s="249"/>
      <c r="H17" s="235">
        <f>SUM(H7)</f>
        <v>0</v>
      </c>
    </row>
    <row r="18" spans="1:8" ht="12.75">
      <c r="A18" s="101"/>
      <c r="B18" s="179"/>
      <c r="C18" s="74"/>
      <c r="D18" s="112"/>
      <c r="E18" s="113"/>
      <c r="F18" s="114"/>
      <c r="G18" s="115"/>
      <c r="H18" s="116"/>
    </row>
    <row r="19" spans="1:10" ht="25.5">
      <c r="A19" s="257" t="s">
        <v>219</v>
      </c>
      <c r="B19" s="56">
        <v>13</v>
      </c>
      <c r="C19" s="41" t="s">
        <v>23</v>
      </c>
      <c r="D19" s="182" t="s">
        <v>95</v>
      </c>
      <c r="E19" s="141" t="s">
        <v>96</v>
      </c>
      <c r="F19" s="117">
        <v>1</v>
      </c>
      <c r="G19" s="252"/>
      <c r="H19" s="118">
        <f>G19*F19</f>
        <v>0</v>
      </c>
      <c r="J19" s="46"/>
    </row>
    <row r="20" spans="1:10" ht="38.25">
      <c r="A20" s="258"/>
      <c r="B20" s="56">
        <v>14</v>
      </c>
      <c r="C20" s="41" t="s">
        <v>24</v>
      </c>
      <c r="D20" s="181" t="s">
        <v>84</v>
      </c>
      <c r="E20" s="141" t="s">
        <v>96</v>
      </c>
      <c r="F20" s="117">
        <v>1</v>
      </c>
      <c r="G20" s="252"/>
      <c r="H20" s="118">
        <f>F20*G20</f>
        <v>0</v>
      </c>
      <c r="J20" s="46"/>
    </row>
    <row r="21" spans="1:10" ht="26.25" thickBot="1">
      <c r="A21" s="62"/>
      <c r="B21" s="56">
        <v>15</v>
      </c>
      <c r="C21" s="41" t="s">
        <v>25</v>
      </c>
      <c r="D21" s="181" t="s">
        <v>249</v>
      </c>
      <c r="E21" s="119" t="s">
        <v>68</v>
      </c>
      <c r="F21" s="185">
        <v>1</v>
      </c>
      <c r="G21" s="252"/>
      <c r="H21" s="118">
        <f>F21*G21</f>
        <v>0</v>
      </c>
      <c r="J21" s="46"/>
    </row>
    <row r="22" spans="1:10" ht="13.5" thickBot="1">
      <c r="A22" s="47"/>
      <c r="B22" s="41"/>
      <c r="C22" s="41"/>
      <c r="D22" s="246" t="s">
        <v>221</v>
      </c>
      <c r="E22" s="247"/>
      <c r="F22" s="248"/>
      <c r="G22" s="249"/>
      <c r="H22" s="235">
        <f>SUM(H19:H21)</f>
        <v>0</v>
      </c>
      <c r="J22" s="46"/>
    </row>
    <row r="23" spans="1:10" ht="13.5" thickBot="1">
      <c r="A23" s="203"/>
      <c r="B23" s="12"/>
      <c r="C23" s="40"/>
      <c r="D23" s="204"/>
      <c r="E23" s="205"/>
      <c r="F23" s="206"/>
      <c r="G23" s="207"/>
      <c r="H23" s="208"/>
      <c r="J23" s="46"/>
    </row>
    <row r="24" spans="1:8" ht="12.75">
      <c r="A24" s="60"/>
      <c r="B24" s="3"/>
      <c r="C24" s="59"/>
      <c r="D24" s="64"/>
      <c r="E24" s="3"/>
      <c r="F24" s="45"/>
      <c r="G24" s="46"/>
      <c r="H24" s="46"/>
    </row>
    <row r="25" spans="1:8" ht="21" thickBot="1">
      <c r="A25" s="226" t="s">
        <v>4</v>
      </c>
      <c r="B25" s="226"/>
      <c r="C25" s="226"/>
      <c r="D25" s="250"/>
      <c r="E25" s="228"/>
      <c r="F25" s="251"/>
      <c r="G25" s="229"/>
      <c r="H25" s="230">
        <f>H17+H22</f>
        <v>0</v>
      </c>
    </row>
    <row r="26" spans="2:8" ht="12.75">
      <c r="B26" s="58"/>
      <c r="C26" s="57"/>
      <c r="E26" s="3"/>
      <c r="F26" s="45"/>
      <c r="G26" s="46"/>
      <c r="H26" s="46"/>
    </row>
    <row r="27" spans="1:8" ht="12.75">
      <c r="A27" t="s">
        <v>0</v>
      </c>
      <c r="G27" s="46"/>
      <c r="H27" s="46"/>
    </row>
    <row r="28" spans="1:8" ht="12.75">
      <c r="A28" t="s">
        <v>26</v>
      </c>
      <c r="G28" s="46"/>
      <c r="H28" s="46"/>
    </row>
  </sheetData>
  <mergeCells count="2">
    <mergeCell ref="A19:A20"/>
    <mergeCell ref="E4:H4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 PROFI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Fiala</dc:creator>
  <cp:keywords/>
  <dc:description/>
  <cp:lastModifiedBy>Uživatel systému Windows</cp:lastModifiedBy>
  <cp:lastPrinted>2020-06-25T11:42:17Z</cp:lastPrinted>
  <dcterms:created xsi:type="dcterms:W3CDTF">2003-06-02T11:27:28Z</dcterms:created>
  <dcterms:modified xsi:type="dcterms:W3CDTF">2021-07-21T10:53:21Z</dcterms:modified>
  <cp:category/>
  <cp:version/>
  <cp:contentType/>
  <cp:contentStatus/>
</cp:coreProperties>
</file>