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801"/>
  <workbookPr filterPrivacy="1" defaultThemeVersion="124226"/>
  <bookViews>
    <workbookView xWindow="19090" yWindow="1140" windowWidth="19420" windowHeight="10420" activeTab="0"/>
  </bookViews>
  <sheets>
    <sheet name="Příloha č. 3 - Rozpouštědla ..." sheetId="6" r:id="rId1"/>
  </sheets>
  <definedNames/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E7" authorId="0">
      <text>
        <r>
          <rPr>
            <b/>
            <u val="single"/>
            <sz val="8"/>
            <rFont val="Tahoma"/>
            <family val="2"/>
          </rPr>
          <t>Předpokládaný odběr</t>
        </r>
        <r>
          <rPr>
            <b/>
            <sz val="8"/>
            <rFont val="Tahoma"/>
            <family val="2"/>
          </rPr>
          <t xml:space="preserve"> udává předpokládaný počet l/kg odebraných v soutěženém období. U balení standardně nabízených nebo odebíraných v menších objemech než je l/kg je uveden patřičný objem přepočtený na l/kg … např.  pol. je standardně nabízena v balení po 0,5 kg, běžně jsou odebírány 3 balení, tj.  3*0,5 kg = předpokládaný odběr je 1,5 kg.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 xml:space="preserve">Z důvodu </t>
        </r>
        <r>
          <rPr>
            <b/>
            <u val="single"/>
            <sz val="8"/>
            <rFont val="Tahoma"/>
            <family val="2"/>
          </rPr>
          <t>zachování funkčnosti vzorce</t>
        </r>
        <r>
          <rPr>
            <b/>
            <sz val="8"/>
            <rFont val="Tahoma"/>
            <family val="2"/>
          </rPr>
          <t xml:space="preserve"> je nutné, abyste </t>
        </r>
        <r>
          <rPr>
            <b/>
            <u val="single"/>
            <sz val="8"/>
            <rFont val="Tahoma"/>
            <family val="2"/>
          </rPr>
          <t xml:space="preserve">velikost balení </t>
        </r>
        <r>
          <rPr>
            <b/>
            <sz val="8"/>
            <rFont val="Tahoma"/>
            <family val="2"/>
          </rPr>
          <t xml:space="preserve">uváděli v l/kg. Pokud je produkt ve vašem sortimentu standardně nabízený v menší množství, např. 500 g … uvedete 0,5 
</t>
        </r>
        <r>
          <rPr>
            <b/>
            <sz val="8"/>
            <color indexed="10"/>
            <rFont val="Tahoma"/>
            <family val="2"/>
          </rPr>
          <t>V případě, že položku v sortimentu nemáte, napište "1"</t>
        </r>
      </text>
    </comment>
    <comment ref="E57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jedná se o 86x100 reakcí</t>
        </r>
      </text>
    </comment>
  </commentList>
</comments>
</file>

<file path=xl/sharedStrings.xml><?xml version="1.0" encoding="utf-8"?>
<sst xmlns="http://schemas.openxmlformats.org/spreadsheetml/2006/main" count="203" uniqueCount="145">
  <si>
    <t>SINIGRIN MONOHYDRATE</t>
  </si>
  <si>
    <t>DL-LACTIC ACID FREE ACID 85% (W/W) SYRUP</t>
  </si>
  <si>
    <t>RAPESEED (S, total glucosinolate, medium</t>
  </si>
  <si>
    <t>IODINE SOLUTION ACCORDING TO WIJS, 0.1 M</t>
  </si>
  <si>
    <t>Nicarbazin</t>
  </si>
  <si>
    <t>AMINO ACID STANDARD SOLUTION</t>
  </si>
  <si>
    <t>R(+)-LIMONENE, TERPENE STANDARD</t>
  </si>
  <si>
    <t>REDTAQ  READYMIX(TM) PCR REACTION MIX</t>
  </si>
  <si>
    <t>Dimethyl sulfoxide GC-Headspace tested</t>
  </si>
  <si>
    <t>ACETONE R. G., REAG. ACS, REAG. ISO,REAG</t>
  </si>
  <si>
    <t>FITC CONJUGATE-GOAT ANTI-RABBIT IGG</t>
  </si>
  <si>
    <t>N-HEPTANE R. G., REAG. PH. EUR</t>
  </si>
  <si>
    <t>TETRAMETHYLAMMONIUM HYDROXIDE, 25 WT. %</t>
  </si>
  <si>
    <t>Buffer solution pH 10.01 (25°C)</t>
  </si>
  <si>
    <t>Buffer solution  pH 4.01 (25°C)</t>
  </si>
  <si>
    <t>Buffer solution  pH 7.00 (25°C)</t>
  </si>
  <si>
    <t>CYCLOHEXANE  FOR HIGH-PER-FORM</t>
  </si>
  <si>
    <t>Robenidine HCl</t>
  </si>
  <si>
    <t xml:space="preserve">TETRAHYDROFURAN, INHIBITOR-FREE, </t>
  </si>
  <si>
    <t>standard pro GC</t>
  </si>
  <si>
    <t>certif. referenční materál</t>
  </si>
  <si>
    <t>pro titrační stanovení</t>
  </si>
  <si>
    <t>17 aminokyselin o koncentraci 2,5 nebo 1,25 mikromolů/ml v 0,1N HCl</t>
  </si>
  <si>
    <t>Uchazeč:</t>
  </si>
  <si>
    <t xml:space="preserve">VYPLŇUJTE JEN ZELEZNĚ PODBARVENÁ POLÍČKA, </t>
  </si>
  <si>
    <t xml:space="preserve">Položka č. </t>
  </si>
  <si>
    <t xml:space="preserve">Předpokládaný odběr v l/kg CELKEM </t>
  </si>
  <si>
    <t xml:space="preserve">Katalogové číslo </t>
  </si>
  <si>
    <t>Velikost balení (l/kg)</t>
  </si>
  <si>
    <t>Cena za balení</t>
  </si>
  <si>
    <t>Cena za měrnou jednotku  l/kg</t>
  </si>
  <si>
    <t>Cena celkem</t>
  </si>
  <si>
    <t>Poznámka</t>
  </si>
  <si>
    <t>Název rozpouštědla/speciální chemikálie</t>
  </si>
  <si>
    <t xml:space="preserve">Jiná specifikace/upřesnění </t>
  </si>
  <si>
    <t>1G</t>
  </si>
  <si>
    <t>Požadovaná velikost balení</t>
  </si>
  <si>
    <t>2.5L</t>
  </si>
  <si>
    <t>50ML</t>
  </si>
  <si>
    <t>10ML</t>
  </si>
  <si>
    <t>500ML</t>
  </si>
  <si>
    <t>1L</t>
  </si>
  <si>
    <t>500G</t>
  </si>
  <si>
    <t>100MG</t>
  </si>
  <si>
    <t>1ML</t>
  </si>
  <si>
    <t>20G</t>
  </si>
  <si>
    <t>100RXN</t>
  </si>
  <si>
    <t>DICHLORMETAN</t>
  </si>
  <si>
    <t>1l</t>
  </si>
  <si>
    <t xml:space="preserve">CELKEM </t>
  </si>
  <si>
    <t>Procentuální výše nabízené slevy z katalogových cen</t>
  </si>
  <si>
    <t>Cenová nabídka celkem vč. vedl. nákladů bez DPH</t>
  </si>
  <si>
    <t>Cenová nabídka celkem vč. vedl. nákladů vč. DPH</t>
  </si>
  <si>
    <t>2,5 L</t>
  </si>
  <si>
    <t>Acetic acid, Eluent additive</t>
  </si>
  <si>
    <t>ETHYLACETÁT</t>
  </si>
  <si>
    <t>2,5L</t>
  </si>
  <si>
    <t>F.A.M.E. MIX RAPESEED OIL</t>
  </si>
  <si>
    <t>CHLOROFORM, ANHYDROUS</t>
  </si>
  <si>
    <t>IMIDAZOLE, REAGENTPLUS</t>
  </si>
  <si>
    <t>METHANOL, GRAD GRADE</t>
  </si>
  <si>
    <t>METHANOL</t>
  </si>
  <si>
    <t>Náklady na dopravu, balné a další manipulační poplatky (Kč/objednávka), bez DPH při objednávce do 2000 Kč bez DPH (vč.)</t>
  </si>
  <si>
    <t>Náklady na dopravu, balné a další manipulační poplatky (Kč/objednávka), bez DPH při objednávce nad 2000 Kč bez DPH</t>
  </si>
  <si>
    <t xml:space="preserve">ACETONE </t>
  </si>
  <si>
    <t>CYCLOHEXANE</t>
  </si>
  <si>
    <t>N-HEXANE pro stopovou analýzu</t>
  </si>
  <si>
    <t>WATER</t>
  </si>
  <si>
    <t>5G</t>
  </si>
  <si>
    <t>2-PROPANOL</t>
  </si>
  <si>
    <t>Boron trifluoride-methanol</t>
  </si>
  <si>
    <t>100ML</t>
  </si>
  <si>
    <t>14% in methanol</t>
  </si>
  <si>
    <t>Trypsin TPCK treated from bovine pancrea</t>
  </si>
  <si>
    <t>100G</t>
  </si>
  <si>
    <t>Supelco 37 Component FAME Mix</t>
  </si>
  <si>
    <t>N-a-Benzoyl-DL-arginine-4-nitroanilide hydrochloride</t>
  </si>
  <si>
    <t>≥98%</t>
  </si>
  <si>
    <t>Ascorbic Acid</t>
  </si>
  <si>
    <t>1000MG</t>
  </si>
  <si>
    <t>standard pro HPLC</t>
  </si>
  <si>
    <t>u nevyplněných řádků (nenabízených položek) pouze do sloupce H (velikost balení) napište "1".</t>
  </si>
  <si>
    <t>JEDNÁ SE O 86X100 REAKCÍ</t>
  </si>
  <si>
    <t>Agarose for mol. Biology</t>
  </si>
  <si>
    <t xml:space="preserve">Kaolin, heavy powder </t>
  </si>
  <si>
    <t>5KG</t>
  </si>
  <si>
    <t>REDExtract-N-Amp™ Plant PCR Kit</t>
  </si>
  <si>
    <t>1 Kit</t>
  </si>
  <si>
    <t>4L</t>
  </si>
  <si>
    <t>High Pure PCR Template Preparation Kit</t>
  </si>
  <si>
    <t xml:space="preserve">KF titrace - odměrné činidlo 5 pro aldehydy a ketony </t>
  </si>
  <si>
    <t>1 ml ≙ ca. 5 mg H₂O</t>
  </si>
  <si>
    <t xml:space="preserve">KF titrace - rozpouštědlo pro aldehydy a ketony </t>
  </si>
  <si>
    <t>KF titrace - rozpouštědlo pro dvouroztokové titrace</t>
  </si>
  <si>
    <t>KF titrace - odměrné činidlo 2</t>
  </si>
  <si>
    <t>1 ml ≙ ca. 2 mg H₂O</t>
  </si>
  <si>
    <t>KF titrace - odměrné činidlo 5</t>
  </si>
  <si>
    <t>ACETONITRILE</t>
  </si>
  <si>
    <t xml:space="preserve">ACETONITRILE </t>
  </si>
  <si>
    <t>Standardized against N.I.S.T. standard reference materials.</t>
  </si>
  <si>
    <t>100 purifikací</t>
  </si>
  <si>
    <t>≥99.5%</t>
  </si>
  <si>
    <t>ACETONE</t>
  </si>
  <si>
    <t xml:space="preserve">2,5L </t>
  </si>
  <si>
    <t xml:space="preserve">≥99.8% </t>
  </si>
  <si>
    <t>N-HEXANE</t>
  </si>
  <si>
    <t>CHLOROFORM</t>
  </si>
  <si>
    <t>99+%</t>
  </si>
  <si>
    <t>2,2,4-Trimethylpentane= iso-octane</t>
  </si>
  <si>
    <t>≥99%, pro HPLC</t>
  </si>
  <si>
    <t>Nuclease-Free Water, for Molecular Biology</t>
  </si>
  <si>
    <t>≥10,000 BAEE units/mg protein</t>
  </si>
  <si>
    <t>≥99% </t>
  </si>
  <si>
    <t>Sigma 7-9R</t>
  </si>
  <si>
    <t>min. 99.8%, pro HPLC</t>
  </si>
  <si>
    <t xml:space="preserve"> ≥99.8%, pro GC-MS</t>
  </si>
  <si>
    <t>≥99.9%, pro HPLC (gradient grade)</t>
  </si>
  <si>
    <t>≥99.7%, pro HPLC</t>
  </si>
  <si>
    <t>≥99.8%, pro GC-MS</t>
  </si>
  <si>
    <t>≥99.8%, pro GC ECD, FID</t>
  </si>
  <si>
    <t>čistota 99%</t>
  </si>
  <si>
    <t xml:space="preserve">≥99.9%, pro HPLC </t>
  </si>
  <si>
    <t>≥99.8%, pro HPLC</t>
  </si>
  <si>
    <t xml:space="preserve">≥99.9%, pro LC-MS </t>
  </si>
  <si>
    <t>≥99% n-heptane basis (GC) , puriss. p.a.</t>
  </si>
  <si>
    <t>≥95%, puriss</t>
  </si>
  <si>
    <r>
      <t>čistota ≥99%, analytický standard</t>
    </r>
    <r>
      <rPr>
        <sz val="8"/>
        <color theme="1"/>
        <rFont val="Symbol"/>
        <family val="1"/>
      </rPr>
      <t xml:space="preserve"> </t>
    </r>
  </si>
  <si>
    <t>≥98%, analytical std.</t>
  </si>
  <si>
    <t>≥99.9%</t>
  </si>
  <si>
    <t>konc. min 85% (w/w)</t>
  </si>
  <si>
    <r>
      <t xml:space="preserve">čistota </t>
    </r>
    <r>
      <rPr>
        <sz val="8"/>
        <color theme="1"/>
        <rFont val="Symbol"/>
        <family val="1"/>
      </rPr>
      <t>³</t>
    </r>
    <r>
      <rPr>
        <sz val="8"/>
        <color theme="1"/>
        <rFont val="Arial"/>
        <family val="2"/>
      </rPr>
      <t>99.0% (TLC)</t>
    </r>
  </si>
  <si>
    <t>99.9%, pro LC/LC-MS</t>
  </si>
  <si>
    <t>99.9%, pro HPLC</t>
  </si>
  <si>
    <t>100 extrakcí/100 amplifikací</t>
  </si>
  <si>
    <t>Agarose, High resolution</t>
  </si>
  <si>
    <t>99+%, voda &lt;0.005%</t>
  </si>
  <si>
    <t>CHLOROFORM p.a.</t>
  </si>
  <si>
    <t>≥99.8%,  pro LC-MS</t>
  </si>
  <si>
    <t>≥99.9%, pro LC-MS</t>
  </si>
  <si>
    <t>Bio Reagnt, for molecular biology, low EEO, EEO 0.09-0.13</t>
  </si>
  <si>
    <t xml:space="preserve">for molecular biology ≤0.05    </t>
  </si>
  <si>
    <t xml:space="preserve">≥98% p.a., puriss </t>
  </si>
  <si>
    <t>≥98%, pro HPLC</t>
  </si>
  <si>
    <t>98%, pro GC/GC-MS</t>
  </si>
  <si>
    <r>
      <t>TMAH 25% roztok v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</si>
</sst>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.000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imes New Roman"/>
      <family val="1"/>
    </font>
    <font>
      <b/>
      <sz val="8"/>
      <color indexed="10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ymbol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mediumGray">
        <bgColor theme="0" tint="-0.24997000396251678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4" applyNumberFormat="0" applyAlignment="0" applyProtection="0"/>
    <xf numFmtId="0" fontId="22" fillId="5" borderId="5" applyNumberFormat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6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12">
    <xf numFmtId="0" fontId="0" fillId="0" borderId="0" xfId="0"/>
    <xf numFmtId="0" fontId="4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2" fontId="5" fillId="33" borderId="12" xfId="0" applyNumberFormat="1" applyFont="1" applyFill="1" applyBorder="1" applyAlignment="1" applyProtection="1">
      <alignment horizontal="center" vertical="center" wrapText="1"/>
      <protection/>
    </xf>
    <xf numFmtId="2" fontId="11" fillId="0" borderId="13" xfId="0" applyNumberFormat="1" applyFont="1" applyFill="1" applyBorder="1" applyAlignment="1" applyProtection="1">
      <alignment vertical="center"/>
      <protection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2" fontId="11" fillId="0" borderId="15" xfId="0" applyNumberFormat="1" applyFont="1" applyFill="1" applyBorder="1" applyAlignment="1" applyProtection="1">
      <alignment horizontal="left" vertical="center"/>
      <protection/>
    </xf>
    <xf numFmtId="2" fontId="11" fillId="0" borderId="15" xfId="0" applyNumberFormat="1" applyFont="1" applyFill="1" applyBorder="1" applyAlignment="1" applyProtection="1">
      <alignment vertical="center"/>
      <protection/>
    </xf>
    <xf numFmtId="2" fontId="11" fillId="0" borderId="15" xfId="0" applyNumberFormat="1" applyFont="1" applyFill="1" applyBorder="1" applyAlignment="1" applyProtection="1">
      <alignment horizontal="left" vertical="center" wrapText="1"/>
      <protection/>
    </xf>
    <xf numFmtId="4" fontId="12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right" vertical="center" wrapText="1"/>
      <protection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164" fontId="12" fillId="0" borderId="16" xfId="0" applyNumberFormat="1" applyFont="1" applyFill="1" applyBorder="1" applyAlignment="1" applyProtection="1">
      <alignment horizontal="right" vertical="center"/>
      <protection/>
    </xf>
    <xf numFmtId="4" fontId="11" fillId="0" borderId="15" xfId="0" applyNumberFormat="1" applyFont="1" applyFill="1" applyBorder="1" applyAlignment="1" applyProtection="1">
      <alignment vertical="center"/>
      <protection/>
    </xf>
    <xf numFmtId="4" fontId="11" fillId="0" borderId="15" xfId="0" applyNumberFormat="1" applyFont="1" applyFill="1" applyBorder="1" applyAlignment="1" applyProtection="1">
      <alignment vertical="center" wrapText="1"/>
      <protection/>
    </xf>
    <xf numFmtId="4" fontId="12" fillId="0" borderId="17" xfId="0" applyNumberFormat="1" applyFont="1" applyFill="1" applyBorder="1" applyAlignment="1" applyProtection="1">
      <alignment vertical="center"/>
      <protection/>
    </xf>
    <xf numFmtId="4" fontId="12" fillId="0" borderId="16" xfId="0" applyNumberFormat="1" applyFont="1" applyFill="1" applyBorder="1" applyAlignment="1" applyProtection="1">
      <alignment vertical="center"/>
      <protection/>
    </xf>
    <xf numFmtId="1" fontId="11" fillId="0" borderId="15" xfId="0" applyNumberFormat="1" applyFont="1" applyFill="1" applyBorder="1" applyAlignment="1" applyProtection="1">
      <alignment horizontal="lef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165" fontId="12" fillId="0" borderId="16" xfId="0" applyNumberFormat="1" applyFont="1" applyFill="1" applyBorder="1" applyAlignment="1" applyProtection="1">
      <alignment horizontal="right" vertical="center"/>
      <protection/>
    </xf>
    <xf numFmtId="2" fontId="11" fillId="0" borderId="20" xfId="0" applyNumberFormat="1" applyFont="1" applyFill="1" applyBorder="1" applyAlignment="1" applyProtection="1">
      <alignment vertical="center"/>
      <protection/>
    </xf>
    <xf numFmtId="164" fontId="5" fillId="33" borderId="21" xfId="0" applyNumberFormat="1" applyFont="1" applyFill="1" applyBorder="1" applyAlignment="1" applyProtection="1">
      <alignment vertical="center" wrapText="1"/>
      <protection/>
    </xf>
    <xf numFmtId="0" fontId="4" fillId="33" borderId="22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0" fillId="34" borderId="25" xfId="0" applyFill="1" applyBorder="1" applyAlignment="1" applyProtection="1">
      <alignment vertical="center"/>
      <protection/>
    </xf>
    <xf numFmtId="2" fontId="5" fillId="34" borderId="15" xfId="0" applyNumberFormat="1" applyFont="1" applyFill="1" applyBorder="1" applyAlignment="1" applyProtection="1">
      <alignment vertical="center" wrapText="1"/>
      <protection/>
    </xf>
    <xf numFmtId="2" fontId="0" fillId="35" borderId="26" xfId="0" applyNumberFormat="1" applyFill="1" applyBorder="1" applyAlignment="1" applyProtection="1">
      <alignment vertical="center"/>
      <protection locked="0"/>
    </xf>
    <xf numFmtId="2" fontId="4" fillId="35" borderId="13" xfId="0" applyNumberFormat="1" applyFont="1" applyFill="1" applyBorder="1" applyAlignment="1" applyProtection="1">
      <alignment vertical="center"/>
      <protection locked="0"/>
    </xf>
    <xf numFmtId="2" fontId="0" fillId="35" borderId="13" xfId="0" applyNumberFormat="1" applyFill="1" applyBorder="1" applyAlignment="1" applyProtection="1">
      <alignment vertical="center"/>
      <protection locked="0"/>
    </xf>
    <xf numFmtId="2" fontId="0" fillId="35" borderId="27" xfId="0" applyNumberFormat="1" applyFill="1" applyBorder="1" applyAlignment="1" applyProtection="1">
      <alignment vertical="center"/>
      <protection locked="0"/>
    </xf>
    <xf numFmtId="2" fontId="4" fillId="35" borderId="15" xfId="0" applyNumberFormat="1" applyFont="1" applyFill="1" applyBorder="1" applyAlignment="1" applyProtection="1">
      <alignment vertical="center"/>
      <protection locked="0"/>
    </xf>
    <xf numFmtId="2" fontId="0" fillId="35" borderId="15" xfId="0" applyNumberFormat="1" applyFill="1" applyBorder="1" applyAlignment="1" applyProtection="1">
      <alignment vertical="center"/>
      <protection locked="0"/>
    </xf>
    <xf numFmtId="2" fontId="0" fillId="35" borderId="28" xfId="0" applyNumberFormat="1" applyFill="1" applyBorder="1" applyAlignment="1" applyProtection="1">
      <alignment vertical="center"/>
      <protection locked="0"/>
    </xf>
    <xf numFmtId="2" fontId="4" fillId="35" borderId="20" xfId="0" applyNumberFormat="1" applyFont="1" applyFill="1" applyBorder="1" applyAlignment="1" applyProtection="1">
      <alignment vertical="center"/>
      <protection locked="0"/>
    </xf>
    <xf numFmtId="2" fontId="0" fillId="35" borderId="20" xfId="0" applyNumberFormat="1" applyFill="1" applyBorder="1" applyAlignment="1" applyProtection="1">
      <alignment vertical="center"/>
      <protection locked="0"/>
    </xf>
    <xf numFmtId="0" fontId="5" fillId="35" borderId="0" xfId="0" applyFont="1" applyFill="1" applyAlignment="1" applyProtection="1">
      <alignment vertical="center"/>
      <protection locked="0"/>
    </xf>
    <xf numFmtId="0" fontId="4" fillId="35" borderId="0" xfId="0" applyFont="1" applyFill="1" applyAlignment="1" applyProtection="1">
      <alignment vertical="center"/>
      <protection locked="0"/>
    </xf>
    <xf numFmtId="0" fontId="4" fillId="35" borderId="0" xfId="0" applyFont="1" applyFill="1" applyAlignment="1" applyProtection="1">
      <alignment vertical="center" wrapText="1"/>
      <protection locked="0"/>
    </xf>
    <xf numFmtId="164" fontId="5" fillId="35" borderId="0" xfId="0" applyNumberFormat="1" applyFont="1" applyFill="1" applyAlignment="1" applyProtection="1">
      <alignment vertical="center"/>
      <protection locked="0"/>
    </xf>
    <xf numFmtId="0" fontId="4" fillId="35" borderId="0" xfId="0" applyFont="1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5" fillId="35" borderId="15" xfId="0" applyFont="1" applyFill="1" applyBorder="1" applyAlignment="1" applyProtection="1">
      <alignment horizontal="center" vertical="center" wrapText="1"/>
      <protection locked="0"/>
    </xf>
    <xf numFmtId="0" fontId="5" fillId="35" borderId="15" xfId="0" applyFont="1" applyFill="1" applyBorder="1" applyAlignment="1" applyProtection="1">
      <alignment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164" fontId="5" fillId="36" borderId="30" xfId="0" applyNumberFormat="1" applyFont="1" applyFill="1" applyBorder="1" applyAlignment="1" applyProtection="1">
      <alignment horizontal="center" vertical="center" wrapText="1"/>
      <protection/>
    </xf>
    <xf numFmtId="2" fontId="11" fillId="0" borderId="31" xfId="0" applyNumberFormat="1" applyFont="1" applyFill="1" applyBorder="1" applyAlignment="1" applyProtection="1">
      <alignment vertical="center"/>
      <protection/>
    </xf>
    <xf numFmtId="2" fontId="11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4" fontId="4" fillId="37" borderId="32" xfId="0" applyNumberFormat="1" applyFont="1" applyFill="1" applyBorder="1" applyAlignment="1" applyProtection="1">
      <alignment vertical="center" wrapText="1"/>
      <protection/>
    </xf>
    <xf numFmtId="2" fontId="5" fillId="33" borderId="33" xfId="0" applyNumberFormat="1" applyFont="1" applyFill="1" applyBorder="1" applyAlignment="1" applyProtection="1">
      <alignment horizontal="center" vertical="center" wrapText="1"/>
      <protection/>
    </xf>
    <xf numFmtId="4" fontId="12" fillId="0" borderId="34" xfId="0" applyNumberFormat="1" applyFont="1" applyFill="1" applyBorder="1" applyAlignment="1" applyProtection="1">
      <alignment horizontal="right" vertical="center"/>
      <protection/>
    </xf>
    <xf numFmtId="2" fontId="11" fillId="0" borderId="20" xfId="0" applyNumberFormat="1" applyFont="1" applyFill="1" applyBorder="1" applyAlignment="1" applyProtection="1">
      <alignment horizontal="left" vertical="center" wrapText="1"/>
      <protection/>
    </xf>
    <xf numFmtId="2" fontId="11" fillId="0" borderId="35" xfId="0" applyNumberFormat="1" applyFont="1" applyFill="1" applyBorder="1" applyAlignment="1" applyProtection="1">
      <alignment horizontal="left" vertical="center"/>
      <protection/>
    </xf>
    <xf numFmtId="2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25" xfId="0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vertical="center"/>
      <protection/>
    </xf>
    <xf numFmtId="4" fontId="11" fillId="0" borderId="25" xfId="0" applyNumberFormat="1" applyFont="1" applyFill="1" applyBorder="1" applyAlignment="1" applyProtection="1">
      <alignment vertical="center"/>
      <protection/>
    </xf>
    <xf numFmtId="1" fontId="11" fillId="0" borderId="25" xfId="0" applyNumberFormat="1" applyFont="1" applyFill="1" applyBorder="1" applyAlignment="1" applyProtection="1">
      <alignment horizontal="left" vertical="center"/>
      <protection/>
    </xf>
    <xf numFmtId="2" fontId="11" fillId="0" borderId="37" xfId="0" applyNumberFormat="1" applyFont="1" applyFill="1" applyBorder="1" applyAlignment="1" applyProtection="1">
      <alignment horizontal="left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right" vertical="center" wrapText="1"/>
      <protection/>
    </xf>
    <xf numFmtId="4" fontId="4" fillId="37" borderId="26" xfId="0" applyNumberFormat="1" applyFont="1" applyFill="1" applyBorder="1" applyAlignment="1" applyProtection="1">
      <alignment vertical="center" wrapText="1"/>
      <protection/>
    </xf>
    <xf numFmtId="2" fontId="4" fillId="35" borderId="14" xfId="0" applyNumberFormat="1" applyFont="1" applyFill="1" applyBorder="1" applyAlignment="1" applyProtection="1">
      <alignment horizontal="center" vertical="center"/>
      <protection locked="0"/>
    </xf>
    <xf numFmtId="4" fontId="4" fillId="37" borderId="27" xfId="0" applyNumberFormat="1" applyFont="1" applyFill="1" applyBorder="1" applyAlignment="1" applyProtection="1">
      <alignment vertical="center" wrapText="1"/>
      <protection/>
    </xf>
    <xf numFmtId="2" fontId="4" fillId="35" borderId="17" xfId="0" applyNumberFormat="1" applyFont="1" applyFill="1" applyBorder="1" applyAlignment="1" applyProtection="1">
      <alignment horizontal="center" vertical="center"/>
      <protection locked="0"/>
    </xf>
    <xf numFmtId="4" fontId="4" fillId="37" borderId="28" xfId="0" applyNumberFormat="1" applyFont="1" applyFill="1" applyBorder="1" applyAlignment="1" applyProtection="1">
      <alignment vertical="center" wrapText="1"/>
      <protection/>
    </xf>
    <xf numFmtId="2" fontId="4" fillId="35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164" fontId="28" fillId="0" borderId="0" xfId="0" applyNumberFormat="1" applyFont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2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10" xfId="0" applyFont="1" applyFill="1" applyBorder="1" applyAlignment="1" applyProtection="1">
      <alignment horizontal="center" vertical="center" wrapText="1"/>
      <protection locked="0"/>
    </xf>
    <xf numFmtId="2" fontId="5" fillId="39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3" borderId="33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0" xfId="0" applyNumberFormat="1" applyFont="1" applyAlignment="1" applyProtection="1">
      <alignment vertical="center"/>
      <protection locked="0"/>
    </xf>
    <xf numFmtId="2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2" fontId="5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0" fontId="4" fillId="33" borderId="4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2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34" borderId="23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horizontal="left"/>
      <protection locked="0"/>
    </xf>
    <xf numFmtId="0" fontId="5" fillId="34" borderId="23" xfId="0" applyFont="1" applyFill="1" applyBorder="1" applyAlignment="1" applyProtection="1">
      <alignment horizontal="left" vertical="center" wrapText="1"/>
      <protection/>
    </xf>
    <xf numFmtId="0" fontId="5" fillId="34" borderId="24" xfId="0" applyFont="1" applyFill="1" applyBorder="1" applyAlignment="1" applyProtection="1">
      <alignment horizontal="left" vertical="center" wrapText="1"/>
      <protection/>
    </xf>
    <xf numFmtId="0" fontId="5" fillId="34" borderId="25" xfId="0" applyFont="1" applyFill="1" applyBorder="1" applyAlignment="1" applyProtection="1">
      <alignment horizontal="left"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0" fontId="5" fillId="0" borderId="22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 1" xfId="35"/>
    <cellStyle name="40 % – Zvýraznění 1" xfId="36"/>
    <cellStyle name="Zvýraznění 2" xfId="37"/>
    <cellStyle name="20 % – Zvýraznění 2" xfId="38"/>
    <cellStyle name="40 % – Zvýraznění 2" xfId="39"/>
    <cellStyle name="Zvýraznění 3" xfId="40"/>
    <cellStyle name="20 % – Zvýraznění 3" xfId="41"/>
    <cellStyle name="40 % – Zvýraznění 3" xfId="42"/>
    <cellStyle name="Zvýraznění 4" xfId="43"/>
    <cellStyle name="20 % – Zvýraznění 4" xfId="44"/>
    <cellStyle name="40 % – Zvýraznění 4" xfId="45"/>
    <cellStyle name="Zvýraznění 5" xfId="46"/>
    <cellStyle name="20 % – Zvýraznění 5" xfId="47"/>
    <cellStyle name="40 % – Zvýraznění 5" xfId="48"/>
    <cellStyle name="Zvýraznění 6" xfId="49"/>
    <cellStyle name="20 % – Zvýraznění 6" xfId="50"/>
    <cellStyle name="40 % – Zvýraznění 6" xfId="51"/>
    <cellStyle name="Normální 3" xfId="52"/>
    <cellStyle name="Název 2" xfId="53"/>
    <cellStyle name="Neutrální 2" xfId="54"/>
    <cellStyle name="Poznámka 2" xfId="55"/>
    <cellStyle name="60 % – Zvýraznění 1 2" xfId="56"/>
    <cellStyle name="60 % – Zvýraznění 2 2" xfId="57"/>
    <cellStyle name="60 % – Zvýraznění 3 2" xfId="58"/>
    <cellStyle name="60 % – Zvýraznění 4 2" xfId="59"/>
    <cellStyle name="60 % – Zvýraznění 5 2" xfId="60"/>
    <cellStyle name="60 % – Zvýraznění 6 2" xfId="61"/>
    <cellStyle name="Normální 2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9"/>
  <sheetViews>
    <sheetView tabSelected="1" zoomScale="90" zoomScaleNormal="90" workbookViewId="0" topLeftCell="A1">
      <pane ySplit="7" topLeftCell="A68" activePane="bottomLeft" state="frozen"/>
      <selection pane="bottomLeft" activeCell="D73" sqref="D73"/>
    </sheetView>
  </sheetViews>
  <sheetFormatPr defaultColWidth="8.7109375" defaultRowHeight="15"/>
  <cols>
    <col min="1" max="1" width="6.28125" style="85" customWidth="1"/>
    <col min="2" max="2" width="34.57421875" style="85" customWidth="1"/>
    <col min="3" max="3" width="9.28125" style="85" customWidth="1"/>
    <col min="4" max="4" width="39.421875" style="86" customWidth="1"/>
    <col min="5" max="5" width="11.421875" style="87" customWidth="1"/>
    <col min="6" max="6" width="1.1484375" style="85" customWidth="1"/>
    <col min="7" max="7" width="20.57421875" style="85" customWidth="1"/>
    <col min="8" max="8" width="10.57421875" style="85" customWidth="1"/>
    <col min="9" max="9" width="10.421875" style="85" customWidth="1"/>
    <col min="10" max="10" width="13.140625" style="85" customWidth="1"/>
    <col min="11" max="11" width="1.1484375" style="85" customWidth="1"/>
    <col min="12" max="12" width="13.140625" style="85" bestFit="1" customWidth="1"/>
    <col min="13" max="13" width="26.57421875" style="44" customWidth="1"/>
    <col min="14" max="16384" width="8.7109375" style="44" customWidth="1"/>
  </cols>
  <sheetData>
    <row r="1" spans="1:13" ht="15.75">
      <c r="A1" s="45" t="s">
        <v>23</v>
      </c>
      <c r="B1" s="46"/>
      <c r="C1" s="47"/>
      <c r="D1" s="48"/>
      <c r="E1" s="49"/>
      <c r="F1" s="47"/>
      <c r="G1" s="47"/>
      <c r="H1" s="47"/>
      <c r="I1" s="46"/>
      <c r="J1" s="47"/>
      <c r="K1" s="47"/>
      <c r="L1" s="47"/>
      <c r="M1" s="50"/>
    </row>
    <row r="2" spans="1:13" ht="15.7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5.75">
      <c r="A3" s="45"/>
      <c r="B3" s="46"/>
      <c r="C3" s="46"/>
      <c r="D3" s="80"/>
      <c r="E3" s="81"/>
      <c r="F3" s="46"/>
      <c r="G3" s="46"/>
      <c r="H3" s="46"/>
      <c r="I3" s="46"/>
      <c r="J3" s="46"/>
      <c r="K3" s="82"/>
      <c r="L3" s="46"/>
      <c r="M3" s="83"/>
    </row>
    <row r="4" spans="1:13" ht="15">
      <c r="A4" s="39" t="s">
        <v>24</v>
      </c>
      <c r="B4" s="40"/>
      <c r="C4" s="40"/>
      <c r="D4" s="41"/>
      <c r="E4" s="42"/>
      <c r="F4" s="40"/>
      <c r="G4" s="40"/>
      <c r="H4" s="40"/>
      <c r="I4" s="40"/>
      <c r="J4" s="40"/>
      <c r="K4" s="39"/>
      <c r="L4" s="40"/>
      <c r="M4" s="43"/>
    </row>
    <row r="5" spans="1:13" ht="15">
      <c r="A5" s="39" t="s">
        <v>81</v>
      </c>
      <c r="B5" s="40"/>
      <c r="C5" s="40"/>
      <c r="D5" s="41"/>
      <c r="E5" s="42"/>
      <c r="F5" s="40"/>
      <c r="G5" s="40"/>
      <c r="H5" s="40"/>
      <c r="I5" s="40"/>
      <c r="J5" s="40"/>
      <c r="K5" s="39"/>
      <c r="L5" s="40"/>
      <c r="M5" s="43"/>
    </row>
    <row r="6" ht="15.75" thickBot="1">
      <c r="A6" s="84"/>
    </row>
    <row r="7" spans="1:13" ht="45.75" thickBot="1">
      <c r="A7" s="53" t="s">
        <v>25</v>
      </c>
      <c r="B7" s="2" t="s">
        <v>33</v>
      </c>
      <c r="C7" s="2" t="s">
        <v>36</v>
      </c>
      <c r="D7" s="2" t="s">
        <v>34</v>
      </c>
      <c r="E7" s="54" t="s">
        <v>26</v>
      </c>
      <c r="F7" s="89"/>
      <c r="G7" s="90" t="s">
        <v>27</v>
      </c>
      <c r="H7" s="91" t="s">
        <v>28</v>
      </c>
      <c r="I7" s="88" t="s">
        <v>29</v>
      </c>
      <c r="J7" s="3" t="s">
        <v>30</v>
      </c>
      <c r="K7" s="4"/>
      <c r="L7" s="57" t="s">
        <v>31</v>
      </c>
      <c r="M7" s="92" t="s">
        <v>32</v>
      </c>
    </row>
    <row r="8" spans="1:13" s="94" customFormat="1" ht="14.45" customHeight="1" thickBot="1">
      <c r="A8" s="70">
        <v>1</v>
      </c>
      <c r="B8" s="63" t="s">
        <v>54</v>
      </c>
      <c r="C8" s="5" t="s">
        <v>38</v>
      </c>
      <c r="D8" s="101" t="s">
        <v>137</v>
      </c>
      <c r="E8" s="6">
        <v>0.4</v>
      </c>
      <c r="F8" s="93"/>
      <c r="G8" s="30"/>
      <c r="H8" s="31"/>
      <c r="I8" s="32"/>
      <c r="J8" s="7" t="e">
        <f>SUM(I8/H8)</f>
        <v>#DIV/0!</v>
      </c>
      <c r="K8" s="60"/>
      <c r="L8" s="74" t="e">
        <f>E8*J8</f>
        <v>#DIV/0!</v>
      </c>
      <c r="M8" s="75"/>
    </row>
    <row r="9" spans="1:13" s="96" customFormat="1" ht="14.45" customHeight="1" thickBot="1">
      <c r="A9" s="71">
        <v>2</v>
      </c>
      <c r="B9" s="64" t="s">
        <v>64</v>
      </c>
      <c r="C9" s="9" t="s">
        <v>56</v>
      </c>
      <c r="D9" s="10" t="s">
        <v>114</v>
      </c>
      <c r="E9" s="11">
        <v>100</v>
      </c>
      <c r="F9" s="95"/>
      <c r="G9" s="33"/>
      <c r="H9" s="34"/>
      <c r="I9" s="35"/>
      <c r="J9" s="12" t="e">
        <f aca="true" t="shared" si="0" ref="J9:J70">SUM(I9/H9)</f>
        <v>#DIV/0!</v>
      </c>
      <c r="K9" s="60"/>
      <c r="L9" s="76" t="e">
        <f aca="true" t="shared" si="1" ref="L9:L70">E9*J9</f>
        <v>#DIV/0!</v>
      </c>
      <c r="M9" s="77"/>
    </row>
    <row r="10" spans="1:13" s="96" customFormat="1" ht="14.45" customHeight="1" thickBot="1">
      <c r="A10" s="71">
        <v>3</v>
      </c>
      <c r="B10" s="64" t="s">
        <v>102</v>
      </c>
      <c r="C10" s="9" t="s">
        <v>103</v>
      </c>
      <c r="D10" s="10" t="s">
        <v>115</v>
      </c>
      <c r="E10" s="13">
        <v>40</v>
      </c>
      <c r="F10" s="95"/>
      <c r="G10" s="33"/>
      <c r="H10" s="34"/>
      <c r="I10" s="35"/>
      <c r="J10" s="12" t="e">
        <f t="shared" si="0"/>
        <v>#DIV/0!</v>
      </c>
      <c r="K10" s="60"/>
      <c r="L10" s="76" t="e">
        <f t="shared" si="1"/>
        <v>#DIV/0!</v>
      </c>
      <c r="M10" s="77"/>
    </row>
    <row r="11" spans="1:13" ht="14.45" customHeight="1" thickBot="1">
      <c r="A11" s="71">
        <v>4</v>
      </c>
      <c r="B11" s="64" t="s">
        <v>9</v>
      </c>
      <c r="C11" s="9" t="s">
        <v>56</v>
      </c>
      <c r="D11" s="10" t="s">
        <v>101</v>
      </c>
      <c r="E11" s="11">
        <v>50</v>
      </c>
      <c r="F11" s="95"/>
      <c r="G11" s="33"/>
      <c r="H11" s="34"/>
      <c r="I11" s="35"/>
      <c r="J11" s="12" t="e">
        <f t="shared" si="0"/>
        <v>#DIV/0!</v>
      </c>
      <c r="K11" s="60"/>
      <c r="L11" s="76" t="e">
        <f t="shared" si="1"/>
        <v>#DIV/0!</v>
      </c>
      <c r="M11" s="77"/>
    </row>
    <row r="12" spans="1:13" ht="14.45" customHeight="1" thickBot="1">
      <c r="A12" s="71">
        <v>5</v>
      </c>
      <c r="B12" s="64" t="s">
        <v>98</v>
      </c>
      <c r="C12" s="9" t="s">
        <v>56</v>
      </c>
      <c r="D12" s="10" t="s">
        <v>138</v>
      </c>
      <c r="E12" s="13">
        <v>120</v>
      </c>
      <c r="F12" s="95"/>
      <c r="G12" s="33"/>
      <c r="H12" s="34"/>
      <c r="I12" s="35"/>
      <c r="J12" s="12" t="e">
        <f t="shared" si="0"/>
        <v>#DIV/0!</v>
      </c>
      <c r="K12" s="60"/>
      <c r="L12" s="76" t="e">
        <f t="shared" si="1"/>
        <v>#DIV/0!</v>
      </c>
      <c r="M12" s="77"/>
    </row>
    <row r="13" spans="1:13" ht="14.45" customHeight="1" thickBot="1">
      <c r="A13" s="71">
        <v>6</v>
      </c>
      <c r="B13" s="64" t="s">
        <v>97</v>
      </c>
      <c r="C13" s="9" t="s">
        <v>56</v>
      </c>
      <c r="D13" s="10" t="s">
        <v>116</v>
      </c>
      <c r="E13" s="11">
        <v>500</v>
      </c>
      <c r="F13" s="95"/>
      <c r="G13" s="33"/>
      <c r="H13" s="34"/>
      <c r="I13" s="35"/>
      <c r="J13" s="12" t="e">
        <f t="shared" si="0"/>
        <v>#DIV/0!</v>
      </c>
      <c r="K13" s="60"/>
      <c r="L13" s="76" t="e">
        <f t="shared" si="1"/>
        <v>#DIV/0!</v>
      </c>
      <c r="M13" s="77"/>
    </row>
    <row r="14" spans="1:13" ht="14.45" customHeight="1" thickBot="1">
      <c r="A14" s="71">
        <v>7</v>
      </c>
      <c r="B14" s="64" t="s">
        <v>83</v>
      </c>
      <c r="C14" s="9" t="s">
        <v>42</v>
      </c>
      <c r="D14" s="10" t="s">
        <v>139</v>
      </c>
      <c r="E14" s="11">
        <v>4</v>
      </c>
      <c r="F14" s="95"/>
      <c r="G14" s="33"/>
      <c r="H14" s="34"/>
      <c r="I14" s="35"/>
      <c r="J14" s="12" t="e">
        <f t="shared" si="0"/>
        <v>#DIV/0!</v>
      </c>
      <c r="K14" s="60"/>
      <c r="L14" s="76" t="e">
        <f t="shared" si="1"/>
        <v>#DIV/0!</v>
      </c>
      <c r="M14" s="77"/>
    </row>
    <row r="15" spans="1:13" ht="14.45" customHeight="1" thickBot="1">
      <c r="A15" s="71">
        <v>8</v>
      </c>
      <c r="B15" s="64" t="s">
        <v>134</v>
      </c>
      <c r="C15" s="9" t="s">
        <v>74</v>
      </c>
      <c r="D15" s="10" t="s">
        <v>140</v>
      </c>
      <c r="E15" s="11">
        <v>4</v>
      </c>
      <c r="F15" s="95"/>
      <c r="G15" s="33"/>
      <c r="H15" s="34"/>
      <c r="I15" s="35"/>
      <c r="J15" s="12" t="e">
        <f t="shared" si="0"/>
        <v>#DIV/0!</v>
      </c>
      <c r="K15" s="60"/>
      <c r="L15" s="76" t="e">
        <f t="shared" si="1"/>
        <v>#DIV/0!</v>
      </c>
      <c r="M15" s="77"/>
    </row>
    <row r="16" spans="1:13" s="85" customFormat="1" ht="23.25" thickBot="1">
      <c r="A16" s="71">
        <v>9</v>
      </c>
      <c r="B16" s="64" t="s">
        <v>5</v>
      </c>
      <c r="C16" s="9" t="s">
        <v>39</v>
      </c>
      <c r="D16" s="10" t="s">
        <v>22</v>
      </c>
      <c r="E16" s="11">
        <v>0.16</v>
      </c>
      <c r="F16" s="95"/>
      <c r="G16" s="33"/>
      <c r="H16" s="34"/>
      <c r="I16" s="35"/>
      <c r="J16" s="12" t="e">
        <f t="shared" si="0"/>
        <v>#DIV/0!</v>
      </c>
      <c r="K16" s="60"/>
      <c r="L16" s="76" t="e">
        <f t="shared" si="1"/>
        <v>#DIV/0!</v>
      </c>
      <c r="M16" s="77"/>
    </row>
    <row r="17" spans="1:13" s="96" customFormat="1" ht="14.45" customHeight="1" thickBot="1">
      <c r="A17" s="71">
        <v>10</v>
      </c>
      <c r="B17" s="65" t="s">
        <v>78</v>
      </c>
      <c r="C17" s="9" t="s">
        <v>79</v>
      </c>
      <c r="D17" s="10" t="s">
        <v>80</v>
      </c>
      <c r="E17" s="21">
        <v>0.004</v>
      </c>
      <c r="F17" s="95"/>
      <c r="G17" s="33"/>
      <c r="H17" s="34"/>
      <c r="I17" s="35"/>
      <c r="J17" s="12" t="e">
        <f t="shared" si="0"/>
        <v>#DIV/0!</v>
      </c>
      <c r="K17" s="60"/>
      <c r="L17" s="76" t="e">
        <f t="shared" si="1"/>
        <v>#DIV/0!</v>
      </c>
      <c r="M17" s="77"/>
    </row>
    <row r="18" spans="1:13" s="96" customFormat="1" ht="14.45" customHeight="1" thickBot="1">
      <c r="A18" s="71">
        <v>11</v>
      </c>
      <c r="B18" s="66" t="s">
        <v>70</v>
      </c>
      <c r="C18" s="55" t="s">
        <v>71</v>
      </c>
      <c r="D18" s="56" t="s">
        <v>72</v>
      </c>
      <c r="E18" s="13">
        <v>0.4</v>
      </c>
      <c r="F18" s="95"/>
      <c r="G18" s="33"/>
      <c r="H18" s="34"/>
      <c r="I18" s="35"/>
      <c r="J18" s="12" t="e">
        <f t="shared" si="0"/>
        <v>#DIV/0!</v>
      </c>
      <c r="K18" s="60"/>
      <c r="L18" s="76" t="e">
        <f t="shared" si="1"/>
        <v>#DIV/0!</v>
      </c>
      <c r="M18" s="77"/>
    </row>
    <row r="19" spans="1:13" ht="14.45" customHeight="1" thickBot="1">
      <c r="A19" s="71">
        <v>12</v>
      </c>
      <c r="B19" s="64" t="s">
        <v>14</v>
      </c>
      <c r="C19" s="9" t="s">
        <v>40</v>
      </c>
      <c r="D19" s="8" t="s">
        <v>99</v>
      </c>
      <c r="E19" s="11">
        <v>10</v>
      </c>
      <c r="F19" s="95"/>
      <c r="G19" s="33"/>
      <c r="H19" s="34"/>
      <c r="I19" s="35"/>
      <c r="J19" s="12" t="e">
        <f t="shared" si="0"/>
        <v>#DIV/0!</v>
      </c>
      <c r="K19" s="60"/>
      <c r="L19" s="76" t="e">
        <f t="shared" si="1"/>
        <v>#DIV/0!</v>
      </c>
      <c r="M19" s="77"/>
    </row>
    <row r="20" spans="1:13" ht="14.45" customHeight="1" thickBot="1">
      <c r="A20" s="71">
        <v>13</v>
      </c>
      <c r="B20" s="64" t="s">
        <v>14</v>
      </c>
      <c r="C20" s="9" t="s">
        <v>88</v>
      </c>
      <c r="D20" s="8" t="s">
        <v>99</v>
      </c>
      <c r="E20" s="11">
        <v>12</v>
      </c>
      <c r="F20" s="95"/>
      <c r="G20" s="33"/>
      <c r="H20" s="34"/>
      <c r="I20" s="35"/>
      <c r="J20" s="12" t="e">
        <f t="shared" si="0"/>
        <v>#DIV/0!</v>
      </c>
      <c r="K20" s="60"/>
      <c r="L20" s="76" t="e">
        <f t="shared" si="1"/>
        <v>#DIV/0!</v>
      </c>
      <c r="M20" s="77"/>
    </row>
    <row r="21" spans="1:13" ht="14.45" customHeight="1" thickBot="1">
      <c r="A21" s="71">
        <v>14</v>
      </c>
      <c r="B21" s="64" t="s">
        <v>15</v>
      </c>
      <c r="C21" s="9" t="s">
        <v>40</v>
      </c>
      <c r="D21" s="8" t="s">
        <v>99</v>
      </c>
      <c r="E21" s="11">
        <v>10</v>
      </c>
      <c r="F21" s="95"/>
      <c r="G21" s="33"/>
      <c r="H21" s="34"/>
      <c r="I21" s="35"/>
      <c r="J21" s="12" t="e">
        <f t="shared" si="0"/>
        <v>#DIV/0!</v>
      </c>
      <c r="K21" s="60"/>
      <c r="L21" s="76" t="e">
        <f t="shared" si="1"/>
        <v>#DIV/0!</v>
      </c>
      <c r="M21" s="77"/>
    </row>
    <row r="22" spans="1:13" ht="14.45" customHeight="1" thickBot="1">
      <c r="A22" s="71">
        <v>15</v>
      </c>
      <c r="B22" s="64" t="s">
        <v>15</v>
      </c>
      <c r="C22" s="9" t="s">
        <v>88</v>
      </c>
      <c r="D22" s="8" t="s">
        <v>99</v>
      </c>
      <c r="E22" s="11">
        <v>16</v>
      </c>
      <c r="F22" s="95"/>
      <c r="G22" s="33"/>
      <c r="H22" s="34"/>
      <c r="I22" s="35"/>
      <c r="J22" s="12" t="e">
        <f t="shared" si="0"/>
        <v>#DIV/0!</v>
      </c>
      <c r="K22" s="60"/>
      <c r="L22" s="76" t="e">
        <f t="shared" si="1"/>
        <v>#DIV/0!</v>
      </c>
      <c r="M22" s="77"/>
    </row>
    <row r="23" spans="1:13" ht="14.45" customHeight="1" thickBot="1">
      <c r="A23" s="71">
        <v>16</v>
      </c>
      <c r="B23" s="64" t="s">
        <v>13</v>
      </c>
      <c r="C23" s="9" t="s">
        <v>40</v>
      </c>
      <c r="D23" s="8" t="s">
        <v>99</v>
      </c>
      <c r="E23" s="11">
        <v>10</v>
      </c>
      <c r="F23" s="95"/>
      <c r="G23" s="33"/>
      <c r="H23" s="34"/>
      <c r="I23" s="35"/>
      <c r="J23" s="12" t="e">
        <f t="shared" si="0"/>
        <v>#DIV/0!</v>
      </c>
      <c r="K23" s="60"/>
      <c r="L23" s="76" t="e">
        <f t="shared" si="1"/>
        <v>#DIV/0!</v>
      </c>
      <c r="M23" s="77"/>
    </row>
    <row r="24" spans="1:13" ht="14.45" customHeight="1" thickBot="1">
      <c r="A24" s="71">
        <v>17</v>
      </c>
      <c r="B24" s="64" t="s">
        <v>13</v>
      </c>
      <c r="C24" s="9" t="s">
        <v>88</v>
      </c>
      <c r="D24" s="8" t="s">
        <v>99</v>
      </c>
      <c r="E24" s="11">
        <v>8</v>
      </c>
      <c r="F24" s="95"/>
      <c r="G24" s="33"/>
      <c r="H24" s="34"/>
      <c r="I24" s="35"/>
      <c r="J24" s="12" t="e">
        <f t="shared" si="0"/>
        <v>#DIV/0!</v>
      </c>
      <c r="K24" s="60"/>
      <c r="L24" s="76" t="e">
        <f t="shared" si="1"/>
        <v>#DIV/0!</v>
      </c>
      <c r="M24" s="77"/>
    </row>
    <row r="25" spans="1:13" ht="14.45" customHeight="1" thickBot="1">
      <c r="A25" s="71">
        <v>18</v>
      </c>
      <c r="B25" s="64" t="s">
        <v>65</v>
      </c>
      <c r="C25" s="9" t="s">
        <v>56</v>
      </c>
      <c r="D25" s="10" t="s">
        <v>118</v>
      </c>
      <c r="E25" s="11">
        <v>10</v>
      </c>
      <c r="F25" s="95"/>
      <c r="G25" s="33"/>
      <c r="H25" s="34"/>
      <c r="I25" s="35"/>
      <c r="J25" s="12" t="e">
        <f t="shared" si="0"/>
        <v>#DIV/0!</v>
      </c>
      <c r="K25" s="60"/>
      <c r="L25" s="76" t="e">
        <f t="shared" si="1"/>
        <v>#DIV/0!</v>
      </c>
      <c r="M25" s="77"/>
    </row>
    <row r="26" spans="1:13" ht="14.45" customHeight="1" thickBot="1">
      <c r="A26" s="71">
        <v>19</v>
      </c>
      <c r="B26" s="64" t="s">
        <v>16</v>
      </c>
      <c r="C26" s="9" t="s">
        <v>56</v>
      </c>
      <c r="D26" s="10" t="s">
        <v>117</v>
      </c>
      <c r="E26" s="11">
        <v>190</v>
      </c>
      <c r="F26" s="95"/>
      <c r="G26" s="33"/>
      <c r="H26" s="34"/>
      <c r="I26" s="35"/>
      <c r="J26" s="12" t="e">
        <f t="shared" si="0"/>
        <v>#DIV/0!</v>
      </c>
      <c r="K26" s="60"/>
      <c r="L26" s="76" t="e">
        <f t="shared" si="1"/>
        <v>#DIV/0!</v>
      </c>
      <c r="M26" s="77"/>
    </row>
    <row r="27" spans="1:13" s="96" customFormat="1" ht="14.45" customHeight="1" thickBot="1">
      <c r="A27" s="71">
        <v>20</v>
      </c>
      <c r="B27" s="64" t="s">
        <v>47</v>
      </c>
      <c r="C27" s="9" t="s">
        <v>37</v>
      </c>
      <c r="D27" s="10" t="s">
        <v>118</v>
      </c>
      <c r="E27" s="11">
        <v>10</v>
      </c>
      <c r="F27" s="95"/>
      <c r="G27" s="33"/>
      <c r="H27" s="34"/>
      <c r="I27" s="35"/>
      <c r="J27" s="12" t="e">
        <f t="shared" si="0"/>
        <v>#DIV/0!</v>
      </c>
      <c r="K27" s="60"/>
      <c r="L27" s="76" t="e">
        <f t="shared" si="1"/>
        <v>#DIV/0!</v>
      </c>
      <c r="M27" s="77"/>
    </row>
    <row r="28" spans="1:13" s="96" customFormat="1" ht="14.45" customHeight="1" thickBot="1">
      <c r="A28" s="71">
        <v>21</v>
      </c>
      <c r="B28" s="64" t="s">
        <v>8</v>
      </c>
      <c r="C28" s="9" t="s">
        <v>56</v>
      </c>
      <c r="D28" s="10" t="s">
        <v>104</v>
      </c>
      <c r="E28" s="11">
        <v>30</v>
      </c>
      <c r="F28" s="95"/>
      <c r="G28" s="33"/>
      <c r="H28" s="34"/>
      <c r="I28" s="35"/>
      <c r="J28" s="12" t="e">
        <f t="shared" si="0"/>
        <v>#DIV/0!</v>
      </c>
      <c r="K28" s="60"/>
      <c r="L28" s="76" t="e">
        <f t="shared" si="1"/>
        <v>#DIV/0!</v>
      </c>
      <c r="M28" s="77"/>
    </row>
    <row r="29" spans="1:13" s="94" customFormat="1" ht="14.45" customHeight="1" thickBot="1">
      <c r="A29" s="71">
        <v>22</v>
      </c>
      <c r="B29" s="64" t="s">
        <v>1</v>
      </c>
      <c r="C29" s="9" t="s">
        <v>41</v>
      </c>
      <c r="D29" s="10" t="s">
        <v>129</v>
      </c>
      <c r="E29" s="11">
        <v>10</v>
      </c>
      <c r="F29" s="95"/>
      <c r="G29" s="33"/>
      <c r="H29" s="34"/>
      <c r="I29" s="35"/>
      <c r="J29" s="12" t="e">
        <f t="shared" si="0"/>
        <v>#DIV/0!</v>
      </c>
      <c r="K29" s="60"/>
      <c r="L29" s="76" t="e">
        <f t="shared" si="1"/>
        <v>#DIV/0!</v>
      </c>
      <c r="M29" s="77"/>
    </row>
    <row r="30" spans="1:13" s="96" customFormat="1" ht="14.45" customHeight="1" thickBot="1">
      <c r="A30" s="71">
        <v>23</v>
      </c>
      <c r="B30" s="64" t="s">
        <v>55</v>
      </c>
      <c r="C30" s="9" t="s">
        <v>56</v>
      </c>
      <c r="D30" s="10" t="s">
        <v>118</v>
      </c>
      <c r="E30" s="11">
        <v>15</v>
      </c>
      <c r="F30" s="95"/>
      <c r="G30" s="33"/>
      <c r="H30" s="34"/>
      <c r="I30" s="35"/>
      <c r="J30" s="12" t="e">
        <f t="shared" si="0"/>
        <v>#DIV/0!</v>
      </c>
      <c r="K30" s="60"/>
      <c r="L30" s="76" t="e">
        <f t="shared" si="1"/>
        <v>#DIV/0!</v>
      </c>
      <c r="M30" s="77"/>
    </row>
    <row r="31" spans="1:13" s="96" customFormat="1" ht="14.45" customHeight="1" thickBot="1">
      <c r="A31" s="71">
        <v>24</v>
      </c>
      <c r="B31" s="64" t="s">
        <v>57</v>
      </c>
      <c r="C31" s="9" t="s">
        <v>43</v>
      </c>
      <c r="D31" s="10" t="s">
        <v>19</v>
      </c>
      <c r="E31" s="14">
        <v>0.0012</v>
      </c>
      <c r="F31" s="95"/>
      <c r="G31" s="33"/>
      <c r="H31" s="34"/>
      <c r="I31" s="35"/>
      <c r="J31" s="12" t="e">
        <f t="shared" si="0"/>
        <v>#DIV/0!</v>
      </c>
      <c r="K31" s="60"/>
      <c r="L31" s="76" t="e">
        <f t="shared" si="1"/>
        <v>#DIV/0!</v>
      </c>
      <c r="M31" s="77"/>
    </row>
    <row r="32" spans="1:13" s="96" customFormat="1" ht="14.45" customHeight="1" thickBot="1">
      <c r="A32" s="71">
        <v>25</v>
      </c>
      <c r="B32" s="64" t="s">
        <v>10</v>
      </c>
      <c r="C32" s="9" t="s">
        <v>44</v>
      </c>
      <c r="D32" s="10"/>
      <c r="E32" s="14">
        <v>0.003</v>
      </c>
      <c r="F32" s="95"/>
      <c r="G32" s="33"/>
      <c r="H32" s="34"/>
      <c r="I32" s="35"/>
      <c r="J32" s="12" t="e">
        <f t="shared" si="0"/>
        <v>#DIV/0!</v>
      </c>
      <c r="K32" s="60"/>
      <c r="L32" s="76" t="e">
        <f t="shared" si="1"/>
        <v>#DIV/0!</v>
      </c>
      <c r="M32" s="77"/>
    </row>
    <row r="33" spans="1:13" s="96" customFormat="1" ht="14.45" customHeight="1" thickBot="1">
      <c r="A33" s="71">
        <v>26</v>
      </c>
      <c r="B33" s="64" t="s">
        <v>89</v>
      </c>
      <c r="C33" s="9" t="s">
        <v>100</v>
      </c>
      <c r="D33" s="10"/>
      <c r="E33" s="11">
        <v>8</v>
      </c>
      <c r="F33" s="95"/>
      <c r="G33" s="33"/>
      <c r="H33" s="34"/>
      <c r="I33" s="35"/>
      <c r="J33" s="12" t="e">
        <f t="shared" si="0"/>
        <v>#DIV/0!</v>
      </c>
      <c r="K33" s="60"/>
      <c r="L33" s="76" t="e">
        <f t="shared" si="1"/>
        <v>#DIV/0!</v>
      </c>
      <c r="M33" s="77"/>
    </row>
    <row r="34" spans="1:13" s="94" customFormat="1" ht="14.45" customHeight="1" thickBot="1">
      <c r="A34" s="71">
        <v>27</v>
      </c>
      <c r="B34" s="64" t="s">
        <v>58</v>
      </c>
      <c r="C34" s="9" t="s">
        <v>48</v>
      </c>
      <c r="D34" s="10" t="s">
        <v>135</v>
      </c>
      <c r="E34" s="11">
        <v>8</v>
      </c>
      <c r="F34" s="95"/>
      <c r="G34" s="33"/>
      <c r="H34" s="34"/>
      <c r="I34" s="35"/>
      <c r="J34" s="12" t="e">
        <f t="shared" si="0"/>
        <v>#DIV/0!</v>
      </c>
      <c r="K34" s="60"/>
      <c r="L34" s="76" t="e">
        <f t="shared" si="1"/>
        <v>#DIV/0!</v>
      </c>
      <c r="M34" s="77"/>
    </row>
    <row r="35" spans="1:13" s="94" customFormat="1" ht="14.45" customHeight="1" thickBot="1">
      <c r="A35" s="71">
        <v>28</v>
      </c>
      <c r="B35" s="64" t="s">
        <v>136</v>
      </c>
      <c r="C35" s="9" t="s">
        <v>48</v>
      </c>
      <c r="D35" s="10" t="s">
        <v>107</v>
      </c>
      <c r="E35" s="11">
        <v>8</v>
      </c>
      <c r="F35" s="95"/>
      <c r="G35" s="33"/>
      <c r="H35" s="34"/>
      <c r="I35" s="35"/>
      <c r="J35" s="12" t="e">
        <f t="shared" si="0"/>
        <v>#DIV/0!</v>
      </c>
      <c r="K35" s="60"/>
      <c r="L35" s="76" t="e">
        <f t="shared" si="1"/>
        <v>#DIV/0!</v>
      </c>
      <c r="M35" s="77"/>
    </row>
    <row r="36" spans="1:13" s="94" customFormat="1" ht="14.45" customHeight="1" thickBot="1">
      <c r="A36" s="71">
        <v>29</v>
      </c>
      <c r="B36" s="64" t="s">
        <v>106</v>
      </c>
      <c r="C36" s="9" t="s">
        <v>56</v>
      </c>
      <c r="D36" s="10" t="s">
        <v>119</v>
      </c>
      <c r="E36" s="11">
        <v>40</v>
      </c>
      <c r="F36" s="95"/>
      <c r="G36" s="33"/>
      <c r="H36" s="34"/>
      <c r="I36" s="35"/>
      <c r="J36" s="12" t="e">
        <f t="shared" si="0"/>
        <v>#DIV/0!</v>
      </c>
      <c r="K36" s="60"/>
      <c r="L36" s="76" t="e">
        <f t="shared" si="1"/>
        <v>#DIV/0!</v>
      </c>
      <c r="M36" s="77"/>
    </row>
    <row r="37" spans="1:13" s="96" customFormat="1" ht="14.45" customHeight="1" thickBot="1">
      <c r="A37" s="71">
        <v>30</v>
      </c>
      <c r="B37" s="64" t="s">
        <v>59</v>
      </c>
      <c r="C37" s="9" t="s">
        <v>42</v>
      </c>
      <c r="D37" s="10" t="s">
        <v>120</v>
      </c>
      <c r="E37" s="11">
        <v>8</v>
      </c>
      <c r="F37" s="95"/>
      <c r="G37" s="33"/>
      <c r="H37" s="34"/>
      <c r="I37" s="35"/>
      <c r="J37" s="12" t="e">
        <f t="shared" si="0"/>
        <v>#DIV/0!</v>
      </c>
      <c r="K37" s="60"/>
      <c r="L37" s="76" t="e">
        <f t="shared" si="1"/>
        <v>#DIV/0!</v>
      </c>
      <c r="M37" s="77"/>
    </row>
    <row r="38" spans="1:13" s="96" customFormat="1" ht="14.45" customHeight="1" thickBot="1">
      <c r="A38" s="71">
        <v>31</v>
      </c>
      <c r="B38" s="64" t="s">
        <v>3</v>
      </c>
      <c r="C38" s="9" t="s">
        <v>41</v>
      </c>
      <c r="D38" s="10" t="s">
        <v>21</v>
      </c>
      <c r="E38" s="11">
        <v>20</v>
      </c>
      <c r="F38" s="95"/>
      <c r="G38" s="33"/>
      <c r="H38" s="34"/>
      <c r="I38" s="35"/>
      <c r="J38" s="12" t="e">
        <f t="shared" si="0"/>
        <v>#DIV/0!</v>
      </c>
      <c r="K38" s="60"/>
      <c r="L38" s="76" t="e">
        <f t="shared" si="1"/>
        <v>#DIV/0!</v>
      </c>
      <c r="M38" s="77"/>
    </row>
    <row r="39" spans="1:13" s="96" customFormat="1" ht="14.45" customHeight="1" thickBot="1">
      <c r="A39" s="71">
        <v>32</v>
      </c>
      <c r="B39" s="67" t="s">
        <v>84</v>
      </c>
      <c r="C39" s="15" t="s">
        <v>85</v>
      </c>
      <c r="D39" s="16"/>
      <c r="E39" s="17">
        <v>50</v>
      </c>
      <c r="F39" s="95"/>
      <c r="G39" s="33"/>
      <c r="H39" s="34"/>
      <c r="I39" s="35"/>
      <c r="J39" s="12" t="e">
        <f t="shared" si="0"/>
        <v>#DIV/0!</v>
      </c>
      <c r="K39" s="60"/>
      <c r="L39" s="76" t="e">
        <f t="shared" si="1"/>
        <v>#DIV/0!</v>
      </c>
      <c r="M39" s="77"/>
    </row>
    <row r="40" spans="1:13" s="96" customFormat="1" ht="14.45" customHeight="1" thickBot="1">
      <c r="A40" s="71">
        <v>33</v>
      </c>
      <c r="B40" s="64" t="s">
        <v>90</v>
      </c>
      <c r="C40" s="8" t="s">
        <v>41</v>
      </c>
      <c r="D40" s="8" t="s">
        <v>91</v>
      </c>
      <c r="E40" s="18">
        <v>3</v>
      </c>
      <c r="F40" s="95"/>
      <c r="G40" s="33"/>
      <c r="H40" s="34"/>
      <c r="I40" s="35"/>
      <c r="J40" s="12" t="e">
        <f t="shared" si="0"/>
        <v>#DIV/0!</v>
      </c>
      <c r="K40" s="60"/>
      <c r="L40" s="76" t="e">
        <f t="shared" si="1"/>
        <v>#DIV/0!</v>
      </c>
      <c r="M40" s="77"/>
    </row>
    <row r="41" spans="1:13" s="96" customFormat="1" ht="14.45" customHeight="1" thickBot="1">
      <c r="A41" s="71">
        <v>34</v>
      </c>
      <c r="B41" s="64" t="s">
        <v>92</v>
      </c>
      <c r="C41" s="8" t="s">
        <v>41</v>
      </c>
      <c r="D41" s="8"/>
      <c r="E41" s="18">
        <v>3</v>
      </c>
      <c r="F41" s="95"/>
      <c r="G41" s="33"/>
      <c r="H41" s="34"/>
      <c r="I41" s="35"/>
      <c r="J41" s="12" t="e">
        <f t="shared" si="0"/>
        <v>#DIV/0!</v>
      </c>
      <c r="K41" s="60"/>
      <c r="L41" s="76" t="e">
        <f t="shared" si="1"/>
        <v>#DIV/0!</v>
      </c>
      <c r="M41" s="77"/>
    </row>
    <row r="42" spans="1:13" s="96" customFormat="1" ht="14.45" customHeight="1" thickBot="1">
      <c r="A42" s="71">
        <v>35</v>
      </c>
      <c r="B42" s="64" t="s">
        <v>93</v>
      </c>
      <c r="C42" s="8" t="s">
        <v>56</v>
      </c>
      <c r="D42" s="8"/>
      <c r="E42" s="18">
        <v>5</v>
      </c>
      <c r="F42" s="95"/>
      <c r="G42" s="33"/>
      <c r="H42" s="34"/>
      <c r="I42" s="35"/>
      <c r="J42" s="12" t="e">
        <f t="shared" si="0"/>
        <v>#DIV/0!</v>
      </c>
      <c r="K42" s="60"/>
      <c r="L42" s="76" t="e">
        <f t="shared" si="1"/>
        <v>#DIV/0!</v>
      </c>
      <c r="M42" s="77"/>
    </row>
    <row r="43" spans="1:13" s="96" customFormat="1" ht="14.45" customHeight="1" thickBot="1">
      <c r="A43" s="71">
        <v>36</v>
      </c>
      <c r="B43" s="64" t="s">
        <v>94</v>
      </c>
      <c r="C43" s="8" t="s">
        <v>41</v>
      </c>
      <c r="D43" s="8" t="s">
        <v>95</v>
      </c>
      <c r="E43" s="18">
        <v>3</v>
      </c>
      <c r="F43" s="95"/>
      <c r="G43" s="33"/>
      <c r="H43" s="34"/>
      <c r="I43" s="35"/>
      <c r="J43" s="12" t="e">
        <f t="shared" si="0"/>
        <v>#DIV/0!</v>
      </c>
      <c r="K43" s="60"/>
      <c r="L43" s="76" t="e">
        <f t="shared" si="1"/>
        <v>#DIV/0!</v>
      </c>
      <c r="M43" s="77"/>
    </row>
    <row r="44" spans="1:13" s="96" customFormat="1" ht="14.45" customHeight="1" thickBot="1">
      <c r="A44" s="71">
        <v>37</v>
      </c>
      <c r="B44" s="64" t="s">
        <v>96</v>
      </c>
      <c r="C44" s="8" t="s">
        <v>41</v>
      </c>
      <c r="D44" s="8" t="s">
        <v>91</v>
      </c>
      <c r="E44" s="18">
        <v>3</v>
      </c>
      <c r="F44" s="95"/>
      <c r="G44" s="33"/>
      <c r="H44" s="34"/>
      <c r="I44" s="35"/>
      <c r="J44" s="12" t="e">
        <f t="shared" si="0"/>
        <v>#DIV/0!</v>
      </c>
      <c r="K44" s="60"/>
      <c r="L44" s="76" t="e">
        <f t="shared" si="1"/>
        <v>#DIV/0!</v>
      </c>
      <c r="M44" s="77"/>
    </row>
    <row r="45" spans="1:13" s="96" customFormat="1" ht="14.45" customHeight="1" thickBot="1">
      <c r="A45" s="71">
        <v>38</v>
      </c>
      <c r="B45" s="64" t="s">
        <v>61</v>
      </c>
      <c r="C45" s="9" t="s">
        <v>56</v>
      </c>
      <c r="D45" s="10" t="s">
        <v>122</v>
      </c>
      <c r="E45" s="11">
        <v>150</v>
      </c>
      <c r="F45" s="95"/>
      <c r="G45" s="33"/>
      <c r="H45" s="34"/>
      <c r="I45" s="35"/>
      <c r="J45" s="12" t="e">
        <f t="shared" si="0"/>
        <v>#DIV/0!</v>
      </c>
      <c r="K45" s="60"/>
      <c r="L45" s="76" t="e">
        <f t="shared" si="1"/>
        <v>#DIV/0!</v>
      </c>
      <c r="M45" s="77"/>
    </row>
    <row r="46" spans="1:13" s="96" customFormat="1" ht="14.45" customHeight="1" thickBot="1">
      <c r="A46" s="71">
        <v>39</v>
      </c>
      <c r="B46" s="64" t="s">
        <v>61</v>
      </c>
      <c r="C46" s="9" t="s">
        <v>56</v>
      </c>
      <c r="D46" s="10" t="s">
        <v>123</v>
      </c>
      <c r="E46" s="11">
        <v>100</v>
      </c>
      <c r="F46" s="95"/>
      <c r="G46" s="33"/>
      <c r="H46" s="34"/>
      <c r="I46" s="35"/>
      <c r="J46" s="12" t="e">
        <f t="shared" si="0"/>
        <v>#DIV/0!</v>
      </c>
      <c r="K46" s="60"/>
      <c r="L46" s="76" t="e">
        <f t="shared" si="1"/>
        <v>#DIV/0!</v>
      </c>
      <c r="M46" s="77"/>
    </row>
    <row r="47" spans="1:13" s="96" customFormat="1" ht="14.45" customHeight="1" thickBot="1">
      <c r="A47" s="71">
        <v>40</v>
      </c>
      <c r="B47" s="64" t="s">
        <v>60</v>
      </c>
      <c r="C47" s="9" t="s">
        <v>56</v>
      </c>
      <c r="D47" s="10" t="s">
        <v>121</v>
      </c>
      <c r="E47" s="11">
        <v>600</v>
      </c>
      <c r="F47" s="95"/>
      <c r="G47" s="33"/>
      <c r="H47" s="34"/>
      <c r="I47" s="35"/>
      <c r="J47" s="12" t="e">
        <f t="shared" si="0"/>
        <v>#DIV/0!</v>
      </c>
      <c r="K47" s="60"/>
      <c r="L47" s="76" t="e">
        <f t="shared" si="1"/>
        <v>#DIV/0!</v>
      </c>
      <c r="M47" s="77"/>
    </row>
    <row r="48" spans="1:13" s="96" customFormat="1" ht="14.45" customHeight="1" thickBot="1">
      <c r="A48" s="71">
        <v>41</v>
      </c>
      <c r="B48" s="65" t="s">
        <v>76</v>
      </c>
      <c r="C48" s="9" t="s">
        <v>68</v>
      </c>
      <c r="D48" s="10" t="s">
        <v>77</v>
      </c>
      <c r="E48" s="21">
        <v>0.02</v>
      </c>
      <c r="F48" s="95"/>
      <c r="G48" s="33"/>
      <c r="H48" s="34"/>
      <c r="I48" s="35"/>
      <c r="J48" s="12" t="e">
        <f t="shared" si="0"/>
        <v>#DIV/0!</v>
      </c>
      <c r="K48" s="60"/>
      <c r="L48" s="76" t="e">
        <f t="shared" si="1"/>
        <v>#DIV/0!</v>
      </c>
      <c r="M48" s="77"/>
    </row>
    <row r="49" spans="1:13" s="96" customFormat="1" ht="14.45" customHeight="1" thickBot="1">
      <c r="A49" s="71">
        <v>42</v>
      </c>
      <c r="B49" s="64" t="s">
        <v>11</v>
      </c>
      <c r="C49" s="9" t="s">
        <v>41</v>
      </c>
      <c r="D49" s="10" t="s">
        <v>124</v>
      </c>
      <c r="E49" s="11">
        <v>15</v>
      </c>
      <c r="F49" s="95"/>
      <c r="G49" s="33"/>
      <c r="H49" s="34"/>
      <c r="I49" s="35"/>
      <c r="J49" s="12" t="e">
        <f t="shared" si="0"/>
        <v>#DIV/0!</v>
      </c>
      <c r="K49" s="60"/>
      <c r="L49" s="76" t="e">
        <f t="shared" si="1"/>
        <v>#DIV/0!</v>
      </c>
      <c r="M49" s="77"/>
    </row>
    <row r="50" spans="1:13" s="96" customFormat="1" ht="14.45" customHeight="1" thickBot="1">
      <c r="A50" s="71">
        <v>43</v>
      </c>
      <c r="B50" s="64" t="s">
        <v>105</v>
      </c>
      <c r="C50" s="9" t="s">
        <v>53</v>
      </c>
      <c r="D50" s="10" t="s">
        <v>125</v>
      </c>
      <c r="E50" s="11">
        <v>10</v>
      </c>
      <c r="F50" s="95"/>
      <c r="G50" s="33"/>
      <c r="H50" s="34"/>
      <c r="I50" s="35"/>
      <c r="J50" s="12" t="e">
        <f t="shared" si="0"/>
        <v>#DIV/0!</v>
      </c>
      <c r="K50" s="60"/>
      <c r="L50" s="76" t="e">
        <f t="shared" si="1"/>
        <v>#DIV/0!</v>
      </c>
      <c r="M50" s="77"/>
    </row>
    <row r="51" spans="1:13" s="96" customFormat="1" ht="14.45" customHeight="1" thickBot="1">
      <c r="A51" s="71">
        <v>44</v>
      </c>
      <c r="B51" s="64" t="s">
        <v>105</v>
      </c>
      <c r="C51" s="9" t="s">
        <v>56</v>
      </c>
      <c r="D51" s="10" t="s">
        <v>141</v>
      </c>
      <c r="E51" s="11">
        <v>120</v>
      </c>
      <c r="F51" s="95"/>
      <c r="G51" s="33"/>
      <c r="H51" s="34"/>
      <c r="I51" s="35"/>
      <c r="J51" s="12" t="e">
        <f t="shared" si="0"/>
        <v>#DIV/0!</v>
      </c>
      <c r="K51" s="60"/>
      <c r="L51" s="76" t="e">
        <f t="shared" si="1"/>
        <v>#DIV/0!</v>
      </c>
      <c r="M51" s="77"/>
    </row>
    <row r="52" spans="1:13" s="96" customFormat="1" ht="14.45" customHeight="1" thickBot="1">
      <c r="A52" s="71">
        <v>45</v>
      </c>
      <c r="B52" s="64" t="s">
        <v>105</v>
      </c>
      <c r="C52" s="9" t="s">
        <v>56</v>
      </c>
      <c r="D52" s="10" t="s">
        <v>142</v>
      </c>
      <c r="E52" s="11">
        <v>10</v>
      </c>
      <c r="F52" s="95"/>
      <c r="G52" s="33"/>
      <c r="H52" s="34"/>
      <c r="I52" s="35"/>
      <c r="J52" s="12" t="e">
        <f t="shared" si="0"/>
        <v>#DIV/0!</v>
      </c>
      <c r="K52" s="60"/>
      <c r="L52" s="76" t="e">
        <f t="shared" si="1"/>
        <v>#DIV/0!</v>
      </c>
      <c r="M52" s="77"/>
    </row>
    <row r="53" spans="1:13" s="96" customFormat="1" ht="14.45" customHeight="1" thickBot="1">
      <c r="A53" s="71">
        <v>46</v>
      </c>
      <c r="B53" s="64" t="s">
        <v>66</v>
      </c>
      <c r="C53" s="9" t="s">
        <v>56</v>
      </c>
      <c r="D53" s="10" t="s">
        <v>143</v>
      </c>
      <c r="E53" s="11">
        <v>20</v>
      </c>
      <c r="F53" s="95"/>
      <c r="G53" s="33"/>
      <c r="H53" s="34"/>
      <c r="I53" s="35"/>
      <c r="J53" s="12" t="e">
        <f t="shared" si="0"/>
        <v>#DIV/0!</v>
      </c>
      <c r="K53" s="60"/>
      <c r="L53" s="76" t="e">
        <f t="shared" si="1"/>
        <v>#DIV/0!</v>
      </c>
      <c r="M53" s="77"/>
    </row>
    <row r="54" spans="1:13" s="96" customFormat="1" ht="14.45" customHeight="1" thickBot="1">
      <c r="A54" s="71">
        <v>47</v>
      </c>
      <c r="B54" s="64" t="s">
        <v>4</v>
      </c>
      <c r="C54" s="9" t="s">
        <v>43</v>
      </c>
      <c r="D54" s="10"/>
      <c r="E54" s="14">
        <v>0.0008</v>
      </c>
      <c r="F54" s="95"/>
      <c r="G54" s="33"/>
      <c r="H54" s="34"/>
      <c r="I54" s="35"/>
      <c r="J54" s="12" t="e">
        <f t="shared" si="0"/>
        <v>#DIV/0!</v>
      </c>
      <c r="K54" s="60"/>
      <c r="L54" s="76" t="e">
        <f t="shared" si="1"/>
        <v>#DIV/0!</v>
      </c>
      <c r="M54" s="77"/>
    </row>
    <row r="55" spans="1:13" s="96" customFormat="1" ht="14.45" customHeight="1" thickBot="1">
      <c r="A55" s="71">
        <v>48</v>
      </c>
      <c r="B55" s="64" t="s">
        <v>2</v>
      </c>
      <c r="C55" s="9" t="s">
        <v>45</v>
      </c>
      <c r="D55" s="10" t="s">
        <v>20</v>
      </c>
      <c r="E55" s="11">
        <v>0.16</v>
      </c>
      <c r="F55" s="95"/>
      <c r="G55" s="33"/>
      <c r="H55" s="34"/>
      <c r="I55" s="35"/>
      <c r="J55" s="12" t="e">
        <f t="shared" si="0"/>
        <v>#DIV/0!</v>
      </c>
      <c r="K55" s="60"/>
      <c r="L55" s="76" t="e">
        <f t="shared" si="1"/>
        <v>#DIV/0!</v>
      </c>
      <c r="M55" s="77"/>
    </row>
    <row r="56" spans="1:13" s="96" customFormat="1" ht="14.45" customHeight="1" thickBot="1">
      <c r="A56" s="71">
        <v>49</v>
      </c>
      <c r="B56" s="64" t="s">
        <v>86</v>
      </c>
      <c r="C56" s="8" t="s">
        <v>87</v>
      </c>
      <c r="D56" s="9" t="s">
        <v>133</v>
      </c>
      <c r="E56" s="11">
        <v>3</v>
      </c>
      <c r="F56" s="95"/>
      <c r="G56" s="33"/>
      <c r="H56" s="34"/>
      <c r="I56" s="35"/>
      <c r="J56" s="12" t="e">
        <f t="shared" si="0"/>
        <v>#DIV/0!</v>
      </c>
      <c r="K56" s="60"/>
      <c r="L56" s="76" t="e">
        <f t="shared" si="1"/>
        <v>#DIV/0!</v>
      </c>
      <c r="M56" s="77"/>
    </row>
    <row r="57" spans="1:13" s="96" customFormat="1" ht="14.45" customHeight="1" thickBot="1">
      <c r="A57" s="71">
        <v>50</v>
      </c>
      <c r="B57" s="64" t="s">
        <v>7</v>
      </c>
      <c r="C57" s="9" t="s">
        <v>46</v>
      </c>
      <c r="D57" s="10" t="s">
        <v>82</v>
      </c>
      <c r="E57" s="11">
        <v>86</v>
      </c>
      <c r="F57" s="95"/>
      <c r="G57" s="33"/>
      <c r="H57" s="34"/>
      <c r="I57" s="35"/>
      <c r="J57" s="12" t="e">
        <f t="shared" si="0"/>
        <v>#DIV/0!</v>
      </c>
      <c r="K57" s="60"/>
      <c r="L57" s="76" t="e">
        <f t="shared" si="1"/>
        <v>#DIV/0!</v>
      </c>
      <c r="M57" s="77"/>
    </row>
    <row r="58" spans="1:13" s="96" customFormat="1" ht="14.45" customHeight="1" thickBot="1">
      <c r="A58" s="71">
        <v>51</v>
      </c>
      <c r="B58" s="64" t="s">
        <v>17</v>
      </c>
      <c r="C58" s="9" t="s">
        <v>43</v>
      </c>
      <c r="D58" s="10" t="s">
        <v>127</v>
      </c>
      <c r="E58" s="14">
        <v>0.012</v>
      </c>
      <c r="F58" s="95"/>
      <c r="G58" s="33"/>
      <c r="H58" s="34"/>
      <c r="I58" s="35"/>
      <c r="J58" s="12" t="e">
        <f t="shared" si="0"/>
        <v>#DIV/0!</v>
      </c>
      <c r="K58" s="60"/>
      <c r="L58" s="76" t="e">
        <f t="shared" si="1"/>
        <v>#DIV/0!</v>
      </c>
      <c r="M58" s="77"/>
    </row>
    <row r="59" spans="1:13" s="96" customFormat="1" ht="14.45" customHeight="1" thickBot="1">
      <c r="A59" s="71">
        <v>52</v>
      </c>
      <c r="B59" s="64" t="s">
        <v>6</v>
      </c>
      <c r="C59" s="9" t="s">
        <v>44</v>
      </c>
      <c r="D59" s="10" t="s">
        <v>126</v>
      </c>
      <c r="E59" s="14">
        <v>0.016</v>
      </c>
      <c r="F59" s="95"/>
      <c r="G59" s="33"/>
      <c r="H59" s="34"/>
      <c r="I59" s="35"/>
      <c r="J59" s="12" t="e">
        <f t="shared" si="0"/>
        <v>#DIV/0!</v>
      </c>
      <c r="K59" s="60"/>
      <c r="L59" s="76" t="e">
        <f t="shared" si="1"/>
        <v>#DIV/0!</v>
      </c>
      <c r="M59" s="77"/>
    </row>
    <row r="60" spans="1:13" s="96" customFormat="1" ht="14.45" customHeight="1" thickBot="1">
      <c r="A60" s="71">
        <v>53</v>
      </c>
      <c r="B60" s="65" t="s">
        <v>113</v>
      </c>
      <c r="C60" s="9" t="s">
        <v>74</v>
      </c>
      <c r="D60" s="10" t="s">
        <v>112</v>
      </c>
      <c r="E60" s="11">
        <v>0.4</v>
      </c>
      <c r="F60" s="95"/>
      <c r="G60" s="33"/>
      <c r="H60" s="34"/>
      <c r="I60" s="35"/>
      <c r="J60" s="12" t="e">
        <f t="shared" si="0"/>
        <v>#DIV/0!</v>
      </c>
      <c r="K60" s="60"/>
      <c r="L60" s="76" t="e">
        <f t="shared" si="1"/>
        <v>#DIV/0!</v>
      </c>
      <c r="M60" s="77"/>
    </row>
    <row r="61" spans="1:13" s="96" customFormat="1" ht="14.45" customHeight="1" thickBot="1">
      <c r="A61" s="71">
        <v>54</v>
      </c>
      <c r="B61" s="64" t="s">
        <v>0</v>
      </c>
      <c r="C61" s="9" t="s">
        <v>35</v>
      </c>
      <c r="D61" s="10" t="s">
        <v>130</v>
      </c>
      <c r="E61" s="14">
        <v>0.008</v>
      </c>
      <c r="F61" s="95"/>
      <c r="G61" s="33"/>
      <c r="H61" s="34"/>
      <c r="I61" s="35"/>
      <c r="J61" s="12" t="e">
        <f t="shared" si="0"/>
        <v>#DIV/0!</v>
      </c>
      <c r="K61" s="60"/>
      <c r="L61" s="76" t="e">
        <f t="shared" si="1"/>
        <v>#DIV/0!</v>
      </c>
      <c r="M61" s="77"/>
    </row>
    <row r="62" spans="1:13" s="96" customFormat="1" ht="14.45" customHeight="1" thickBot="1">
      <c r="A62" s="71">
        <v>55</v>
      </c>
      <c r="B62" s="65" t="s">
        <v>75</v>
      </c>
      <c r="C62" s="9" t="s">
        <v>44</v>
      </c>
      <c r="D62" s="10" t="s">
        <v>19</v>
      </c>
      <c r="E62" s="21">
        <v>0.004</v>
      </c>
      <c r="F62" s="95"/>
      <c r="G62" s="33"/>
      <c r="H62" s="34"/>
      <c r="I62" s="35"/>
      <c r="J62" s="12" t="e">
        <f t="shared" si="0"/>
        <v>#DIV/0!</v>
      </c>
      <c r="K62" s="60"/>
      <c r="L62" s="76" t="e">
        <f t="shared" si="1"/>
        <v>#DIV/0!</v>
      </c>
      <c r="M62" s="77"/>
    </row>
    <row r="63" spans="1:13" s="96" customFormat="1" ht="14.45" customHeight="1" thickBot="1">
      <c r="A63" s="71">
        <v>56</v>
      </c>
      <c r="B63" s="64" t="s">
        <v>18</v>
      </c>
      <c r="C63" s="9" t="s">
        <v>37</v>
      </c>
      <c r="D63" s="10" t="s">
        <v>128</v>
      </c>
      <c r="E63" s="11">
        <v>30</v>
      </c>
      <c r="F63" s="95"/>
      <c r="G63" s="33"/>
      <c r="H63" s="34"/>
      <c r="I63" s="35"/>
      <c r="J63" s="12" t="e">
        <f t="shared" si="0"/>
        <v>#DIV/0!</v>
      </c>
      <c r="K63" s="60"/>
      <c r="L63" s="76" t="e">
        <f t="shared" si="1"/>
        <v>#DIV/0!</v>
      </c>
      <c r="M63" s="77"/>
    </row>
    <row r="64" spans="1:13" s="96" customFormat="1" ht="14.45" customHeight="1" thickBot="1">
      <c r="A64" s="71">
        <v>57</v>
      </c>
      <c r="B64" s="64" t="s">
        <v>12</v>
      </c>
      <c r="C64" s="9" t="s">
        <v>41</v>
      </c>
      <c r="D64" s="10" t="s">
        <v>144</v>
      </c>
      <c r="E64" s="11">
        <v>8</v>
      </c>
      <c r="F64" s="95"/>
      <c r="G64" s="33"/>
      <c r="H64" s="34"/>
      <c r="I64" s="35"/>
      <c r="J64" s="12" t="e">
        <f t="shared" si="0"/>
        <v>#DIV/0!</v>
      </c>
      <c r="K64" s="60"/>
      <c r="L64" s="76" t="e">
        <f t="shared" si="1"/>
        <v>#DIV/0!</v>
      </c>
      <c r="M64" s="77"/>
    </row>
    <row r="65" spans="1:13" s="96" customFormat="1" ht="14.45" customHeight="1" thickBot="1">
      <c r="A65" s="71">
        <v>58</v>
      </c>
      <c r="B65" s="68" t="s">
        <v>67</v>
      </c>
      <c r="C65" s="19" t="s">
        <v>41</v>
      </c>
      <c r="D65" s="19" t="s">
        <v>110</v>
      </c>
      <c r="E65" s="20">
        <v>6</v>
      </c>
      <c r="F65" s="95"/>
      <c r="G65" s="33"/>
      <c r="H65" s="34"/>
      <c r="I65" s="35"/>
      <c r="J65" s="12" t="e">
        <f t="shared" si="0"/>
        <v>#DIV/0!</v>
      </c>
      <c r="K65" s="60"/>
      <c r="L65" s="76" t="e">
        <f t="shared" si="1"/>
        <v>#DIV/0!</v>
      </c>
      <c r="M65" s="77"/>
    </row>
    <row r="66" spans="1:13" s="96" customFormat="1" ht="14.45" customHeight="1" thickBot="1">
      <c r="A66" s="71">
        <v>59</v>
      </c>
      <c r="B66" s="65" t="s">
        <v>73</v>
      </c>
      <c r="C66" s="9" t="s">
        <v>43</v>
      </c>
      <c r="D66" s="10" t="s">
        <v>111</v>
      </c>
      <c r="E66" s="14">
        <v>0.0004</v>
      </c>
      <c r="F66" s="95"/>
      <c r="G66" s="33"/>
      <c r="H66" s="34"/>
      <c r="I66" s="35"/>
      <c r="J66" s="12" t="e">
        <f t="shared" si="0"/>
        <v>#DIV/0!</v>
      </c>
      <c r="K66" s="60"/>
      <c r="L66" s="76" t="e">
        <f t="shared" si="1"/>
        <v>#DIV/0!</v>
      </c>
      <c r="M66" s="77"/>
    </row>
    <row r="67" spans="1:13" s="96" customFormat="1" ht="14.45" customHeight="1" thickBot="1">
      <c r="A67" s="71">
        <v>60</v>
      </c>
      <c r="B67" s="64" t="s">
        <v>69</v>
      </c>
      <c r="C67" s="9" t="s">
        <v>56</v>
      </c>
      <c r="D67" s="10" t="s">
        <v>132</v>
      </c>
      <c r="E67" s="11">
        <v>30</v>
      </c>
      <c r="F67" s="95"/>
      <c r="G67" s="33"/>
      <c r="H67" s="34"/>
      <c r="I67" s="35"/>
      <c r="J67" s="12" t="e">
        <f t="shared" si="0"/>
        <v>#DIV/0!</v>
      </c>
      <c r="K67" s="60"/>
      <c r="L67" s="76" t="e">
        <f t="shared" si="1"/>
        <v>#DIV/0!</v>
      </c>
      <c r="M67" s="77"/>
    </row>
    <row r="68" spans="1:13" s="96" customFormat="1" ht="14.45" customHeight="1" thickBot="1">
      <c r="A68" s="71">
        <v>61</v>
      </c>
      <c r="B68" s="64" t="s">
        <v>69</v>
      </c>
      <c r="C68" s="9" t="s">
        <v>56</v>
      </c>
      <c r="D68" s="10" t="s">
        <v>131</v>
      </c>
      <c r="E68" s="11">
        <v>20</v>
      </c>
      <c r="F68" s="95"/>
      <c r="G68" s="33"/>
      <c r="H68" s="34"/>
      <c r="I68" s="35"/>
      <c r="J68" s="12" t="e">
        <f t="shared" si="0"/>
        <v>#DIV/0!</v>
      </c>
      <c r="K68" s="60"/>
      <c r="L68" s="76" t="e">
        <f t="shared" si="1"/>
        <v>#DIV/0!</v>
      </c>
      <c r="M68" s="77"/>
    </row>
    <row r="69" spans="1:13" s="96" customFormat="1" ht="14.45" customHeight="1" thickBot="1">
      <c r="A69" s="71">
        <v>62</v>
      </c>
      <c r="B69" s="64" t="s">
        <v>108</v>
      </c>
      <c r="C69" s="9" t="s">
        <v>37</v>
      </c>
      <c r="D69" s="10" t="s">
        <v>119</v>
      </c>
      <c r="E69" s="11">
        <v>20</v>
      </c>
      <c r="F69" s="95"/>
      <c r="G69" s="33"/>
      <c r="H69" s="34"/>
      <c r="I69" s="35"/>
      <c r="J69" s="12" t="e">
        <f t="shared" si="0"/>
        <v>#DIV/0!</v>
      </c>
      <c r="K69" s="60"/>
      <c r="L69" s="76" t="e">
        <f t="shared" si="1"/>
        <v>#DIV/0!</v>
      </c>
      <c r="M69" s="77"/>
    </row>
    <row r="70" spans="1:13" s="96" customFormat="1" ht="14.45" customHeight="1" thickBot="1">
      <c r="A70" s="72">
        <v>63</v>
      </c>
      <c r="B70" s="69" t="s">
        <v>108</v>
      </c>
      <c r="C70" s="22" t="s">
        <v>37</v>
      </c>
      <c r="D70" s="62" t="s">
        <v>109</v>
      </c>
      <c r="E70" s="61">
        <v>40</v>
      </c>
      <c r="F70" s="97"/>
      <c r="G70" s="36"/>
      <c r="H70" s="37"/>
      <c r="I70" s="38"/>
      <c r="J70" s="73" t="e">
        <f t="shared" si="0"/>
        <v>#DIV/0!</v>
      </c>
      <c r="K70" s="60"/>
      <c r="L70" s="78" t="e">
        <f t="shared" si="1"/>
        <v>#DIV/0!</v>
      </c>
      <c r="M70" s="79"/>
    </row>
    <row r="71" spans="1:13" ht="15.75" thickBot="1">
      <c r="A71" s="109" t="s">
        <v>49</v>
      </c>
      <c r="B71" s="110"/>
      <c r="C71" s="110"/>
      <c r="D71" s="111"/>
      <c r="E71" s="23"/>
      <c r="F71" s="97"/>
      <c r="G71" s="98"/>
      <c r="H71" s="98"/>
      <c r="I71" s="98"/>
      <c r="J71" s="24"/>
      <c r="K71" s="58"/>
      <c r="L71" s="59" t="e">
        <f>SUM(L8:L70)</f>
        <v>#DIV/0!</v>
      </c>
      <c r="M71" s="99"/>
    </row>
    <row r="72" ht="15">
      <c r="A72" s="84"/>
    </row>
    <row r="73" spans="1:4" ht="27" customHeight="1">
      <c r="A73" s="106" t="s">
        <v>62</v>
      </c>
      <c r="B73" s="107"/>
      <c r="C73" s="108"/>
      <c r="D73" s="51"/>
    </row>
    <row r="74" spans="1:4" ht="30" customHeight="1">
      <c r="A74" s="106" t="s">
        <v>63</v>
      </c>
      <c r="B74" s="107"/>
      <c r="C74" s="107"/>
      <c r="D74" s="51"/>
    </row>
    <row r="75" spans="1:4" ht="15">
      <c r="A75" s="1"/>
      <c r="B75" s="1"/>
      <c r="C75" s="1"/>
      <c r="D75" s="48"/>
    </row>
    <row r="76" spans="1:4" ht="15">
      <c r="A76" s="102" t="s">
        <v>50</v>
      </c>
      <c r="B76" s="103"/>
      <c r="C76" s="104"/>
      <c r="D76" s="52"/>
    </row>
    <row r="77" spans="1:4" ht="15">
      <c r="A77" s="1"/>
      <c r="B77" s="1"/>
      <c r="C77" s="25"/>
      <c r="D77" s="100"/>
    </row>
    <row r="78" spans="1:4" ht="15">
      <c r="A78" s="26" t="s">
        <v>51</v>
      </c>
      <c r="B78" s="27"/>
      <c r="C78" s="28"/>
      <c r="D78" s="29" t="e">
        <f>L71+D73*25+D74*50</f>
        <v>#DIV/0!</v>
      </c>
    </row>
    <row r="79" spans="1:4" ht="15">
      <c r="A79" s="26" t="s">
        <v>52</v>
      </c>
      <c r="B79" s="27"/>
      <c r="C79" s="28"/>
      <c r="D79" s="29" t="e">
        <f>D78*1.21</f>
        <v>#DIV/0!</v>
      </c>
    </row>
  </sheetData>
  <sheetProtection algorithmName="SHA-512" hashValue="BKXN6w4Bduhk6DRRW5wCyuKeQDiK8SLQjhpzHl70wTcr11NrtWvX51j+HZwH9NNUtGbjDoAKR6fYG6W9JuPNzQ==" saltValue="bbkEyz91VWgLgpbFNIMdsg==" spinCount="100000" sheet="1" objects="1" scenarios="1"/>
  <mergeCells count="5">
    <mergeCell ref="A76:C76"/>
    <mergeCell ref="A2:M2"/>
    <mergeCell ref="A73:C73"/>
    <mergeCell ref="A74:C74"/>
    <mergeCell ref="A71:D71"/>
  </mergeCells>
  <printOptions/>
  <pageMargins left="0.17" right="0.17" top="0.787401575" bottom="0.45" header="0.3" footer="0.3"/>
  <pageSetup fitToHeight="0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2021-08-11T11:29:39Z</dcterms:modified>
  <cp:category/>
  <cp:version/>
  <cp:contentType/>
  <cp:contentStatus/>
</cp:coreProperties>
</file>