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 - Kácení porostů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'SO1 - Kácení porostů'!$C$81:$K$259</definedName>
    <definedName name="_xlnm.Print_Area" localSheetId="1">'SO1 - Kácení porostů'!$C$4:$J$39,'SO1 - Kácení porostů'!$C$45:$J$63,'SO1 - Kácení porostů'!$C$69:$K$259</definedName>
    <definedName name="_xlnm._FilterDatabase" localSheetId="2" hidden="1">'VON - Vedlejší a ostatní ...'!$C$80:$K$88</definedName>
    <definedName name="_xlnm.Print_Area" localSheetId="2">'VON - Vedlejší a ostatní ...'!$C$4:$J$39,'VON - Vedlejší a ostatní ...'!$C$45:$J$62,'VON - Vedlejší a ostatní ...'!$C$68:$K$88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'SO1 - Kácení porostů'!$81:$81</definedName>
    <definedName name="_xlnm.Print_Titles" localSheetId="2">'VON - Vedlejší a ostatní ...'!$80:$80</definedName>
  </definedNames>
  <calcPr fullCalcOnLoad="1"/>
</workbook>
</file>

<file path=xl/sharedStrings.xml><?xml version="1.0" encoding="utf-8"?>
<sst xmlns="http://schemas.openxmlformats.org/spreadsheetml/2006/main" count="2564" uniqueCount="587">
  <si>
    <t>Export Komplet</t>
  </si>
  <si>
    <t>VZ</t>
  </si>
  <si>
    <t>2.0</t>
  </si>
  <si>
    <t>ZAMOK</t>
  </si>
  <si>
    <t>False</t>
  </si>
  <si>
    <t>{955cbd12-2e0f-4124-bfcc-3c74729d53d2}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</si>
  <si>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</si>
  <si>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</si>
  <si>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</si>
  <si>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</si>
  <si>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</si>
  <si>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</si>
  <si>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</si>
  <si>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</si>
  <si>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18/2021b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</si>
  <si>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</si>
  <si>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</si>
  <si>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Labe, Dvůr Králové nad Labem, pěstební zásahy do břehových porostů, ř.km 1037,400-1037,800</t>
  </si>
  <si>
    <t>KSO:</t>
  </si>
  <si>
    <t>832</t>
  </si>
  <si>
    <t>CC-CZ:</t>
  </si>
  <si>
    <t>2</t>
  </si>
  <si>
    <t>Místo:</t>
  </si>
  <si>
    <t>Dvůr Králové nad Labem</t>
  </si>
  <si>
    <t>Datum:</t>
  </si>
  <si>
    <t>28. 6. 2021</t>
  </si>
  <si>
    <t>CZ-CPV:</t>
  </si>
  <si>
    <t>50000000-5</t>
  </si>
  <si>
    <t>Zadavatel:</t>
  </si>
  <si>
    <t>IČ:</t>
  </si>
  <si>
    <t/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</si>
  <si>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</si>
  <si>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</si>
  <si>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</si>
  <si>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</si>
  <si>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</si>
  <si>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</si>
  <si>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</si>
  <si>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</si>
  <si>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</si>
  <si>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</si>
  <si>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</si>
  <si>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</si>
  <si>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</si>
  <si>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</si>
  <si>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</si>
  <si>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</si>
  <si>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</si>
  <si>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</si>
  <si>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</si>
  <si>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</si>
  <si>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</si>
  <si>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</si>
  <si>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</si>
  <si>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</si>
  <si>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</si>
  <si>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</si>
  <si>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</si>
  <si>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</si>
  <si>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</si>
  <si>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</si>
  <si>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</si>
  <si>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</si>
  <si>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</si>
  <si>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</si>
  <si>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</si>
  <si>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</si>
  <si>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</si>
  <si>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</si>
  <si>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</si>
  <si>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</si>
  <si>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</si>
  <si>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</si>
  <si>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</si>
  <si>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</si>
  <si>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</si>
  <si>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</si>
  <si>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</si>
  <si>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</si>
  <si>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</si>
  <si>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</si>
  <si>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</si>
  <si>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Kácení porostů</t>
  </si>
  <si>
    <t>STA</t>
  </si>
  <si>
    <t>1</t>
  </si>
  <si>
    <t>{a2024fb7-61f0-414d-9767-f3a7b0a2c95e}</t>
  </si>
  <si>
    <t>VON</t>
  </si>
  <si>
    <t>Vedlejší a ostatní náklady</t>
  </si>
  <si>
    <t>{2a68465e-f835-44a2-b857-a16619312a1c}</t>
  </si>
  <si>
    <t>KRYCÍ LIST SOUPISU PRACÍ</t>
  </si>
  <si>
    <t>Objekt:</t>
  </si>
  <si>
    <t>SO1 - Kácení porostů</t>
  </si>
  <si>
    <t>Hradec Králové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</si>
  <si>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</si>
  <si>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</si>
  <si>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</si>
  <si>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</si>
  <si>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</si>
  <si>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</si>
  <si>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998 - 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</si>
  <si>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</si>
  <si>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</si>
  <si>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</si>
  <si>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</si>
  <si>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</si>
  <si>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</si>
  <si>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</si>
  <si>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</si>
  <si>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</si>
  <si>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</si>
  <si>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</si>
  <si>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</si>
  <si>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</si>
  <si>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</si>
  <si>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</si>
  <si>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</si>
  <si>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</si>
  <si>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</si>
  <si>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112107010R</t>
  </si>
  <si>
    <t>Zpracování dříví s na kulatinu, vlákninu a palivové dřevo s odkorněním a snesením do 50 m s vyrovnáním kuláčů</t>
  </si>
  <si>
    <t>soubor</t>
  </si>
  <si>
    <t>4</t>
  </si>
  <si>
    <t>-190518576</t>
  </si>
  <si>
    <t>112151011</t>
  </si>
  <si>
    <t>Pokácení stromu volné v celku s odřezáním kmene a s odvětvením průměru kmene přes 100 do 200 mm</t>
  </si>
  <si>
    <t>kus</t>
  </si>
  <si>
    <t>CS ÚRS 2021 02</t>
  </si>
  <si>
    <t>-455565960</t>
  </si>
  <si>
    <t>Online PSC</t>
  </si>
  <si>
    <t>https://podminky.urs.cz/item/CS_URS_2021_02/112151011</t>
  </si>
  <si>
    <t>VV</t>
  </si>
  <si>
    <t>"strom 89"4</t>
  </si>
  <si>
    <t>"strom 144"3</t>
  </si>
  <si>
    <t>"strom 23"2</t>
  </si>
  <si>
    <t>"strom 180"2</t>
  </si>
  <si>
    <t>"strom 193"4</t>
  </si>
  <si>
    <t>"strom 18"1</t>
  </si>
  <si>
    <t>"strom 39"2</t>
  </si>
  <si>
    <t>"strom 45"1</t>
  </si>
  <si>
    <t>"strom 52"1</t>
  </si>
  <si>
    <t>"strom 90"1</t>
  </si>
  <si>
    <t>"strom 140"1</t>
  </si>
  <si>
    <t>"strom 113"4</t>
  </si>
  <si>
    <t>"strom 162"1</t>
  </si>
  <si>
    <t>"strom 189"1</t>
  </si>
  <si>
    <t>"strom 77"3</t>
  </si>
  <si>
    <t>"strom 106"4</t>
  </si>
  <si>
    <t>"strom 174"1</t>
  </si>
  <si>
    <t>"strom 28"1</t>
  </si>
  <si>
    <t>"strom 83"3</t>
  </si>
  <si>
    <t>"strom 99"2</t>
  </si>
  <si>
    <t>"strom 108"3</t>
  </si>
  <si>
    <t>"strom 143"2</t>
  </si>
  <si>
    <t>"strom 157"1</t>
  </si>
  <si>
    <t>"strom 182"2</t>
  </si>
  <si>
    <t>Součet</t>
  </si>
  <si>
    <t>3</t>
  </si>
  <si>
    <t>112151012</t>
  </si>
  <si>
    <t>Pokácení stromu volné v celku s odřezáním kmene a s odvětvením průměru kmene přes 200 do 300 mm</t>
  </si>
  <si>
    <t>-2609370</t>
  </si>
  <si>
    <t>https://podminky.urs.cz/item/CS_URS_2021_02/112151012</t>
  </si>
  <si>
    <t>"strom 83"1</t>
  </si>
  <si>
    <t>"strom 86"4</t>
  </si>
  <si>
    <t>"strom 155"1</t>
  </si>
  <si>
    <t>"strom 166"1</t>
  </si>
  <si>
    <t>"strom 41"1</t>
  </si>
  <si>
    <t>"strom 61"2</t>
  </si>
  <si>
    <t>"strom 99"1</t>
  </si>
  <si>
    <t>"strom 108"1</t>
  </si>
  <si>
    <t>"strom 95"2</t>
  </si>
  <si>
    <t>"strom 98"4</t>
  </si>
  <si>
    <t>"strom 117"1</t>
  </si>
  <si>
    <t>"strom 74"1</t>
  </si>
  <si>
    <t>"strom 100"2</t>
  </si>
  <si>
    <t>"strom 160"2</t>
  </si>
  <si>
    <t>"strom 165"1</t>
  </si>
  <si>
    <t>"strom 181"1</t>
  </si>
  <si>
    <t>"strom 182"1</t>
  </si>
  <si>
    <t>112151013</t>
  </si>
  <si>
    <t>Pokácení stromu volné v celku s odřezáním kmene a s odvětvením průměru kmene přes 300 do 400 mm</t>
  </si>
  <si>
    <t>-2043540648</t>
  </si>
  <si>
    <t>https://podminky.urs.cz/item/CS_URS_2021_02/112151013</t>
  </si>
  <si>
    <t>"strom 179"1</t>
  </si>
  <si>
    <t>"strom 67"1</t>
  </si>
  <si>
    <t>"strom 84"1</t>
  </si>
  <si>
    <t>"strom 127"1</t>
  </si>
  <si>
    <t>"strom 160"1</t>
  </si>
  <si>
    <t>"strom 165"2</t>
  </si>
  <si>
    <t>"strom 178"1</t>
  </si>
  <si>
    <t>"strom 100"1</t>
  </si>
  <si>
    <t>"strom 120"1</t>
  </si>
  <si>
    <t>"strom 124"1</t>
  </si>
  <si>
    <t>"strom 125"1</t>
  </si>
  <si>
    <t>5</t>
  </si>
  <si>
    <t>112151014</t>
  </si>
  <si>
    <t>Pokácení stromu volné v celku s odřezáním kmene a s odvětvením průměru kmene přes 400 do 500 mm</t>
  </si>
  <si>
    <t>-471466725</t>
  </si>
  <si>
    <t>https://podminky.urs.cz/item/CS_URS_2021_02/112151014</t>
  </si>
  <si>
    <t>"strom 26"1</t>
  </si>
  <si>
    <t>"strom 131"1</t>
  </si>
  <si>
    <t>"strom 176"1</t>
  </si>
  <si>
    <t>"strom 177"1</t>
  </si>
  <si>
    <t>"strom 142"1</t>
  </si>
  <si>
    <t>"strom 20"1</t>
  </si>
  <si>
    <t>"strom 126"2</t>
  </si>
  <si>
    <t>6</t>
  </si>
  <si>
    <t>112151015</t>
  </si>
  <si>
    <t>Pokácení stromu volné v celku s odřezáním kmene a s odvětvením průměru kmene přes 500 do 600 mm</t>
  </si>
  <si>
    <t>1244838001</t>
  </si>
  <si>
    <t>https://podminky.urs.cz/item/CS_URS_2021_02/112151015</t>
  </si>
  <si>
    <t>"strom 65"1</t>
  </si>
  <si>
    <t>"strom 82"1</t>
  </si>
  <si>
    <t>"strom 156"2</t>
  </si>
  <si>
    <t>"strom 111"1</t>
  </si>
  <si>
    <t>"strom 126"1</t>
  </si>
  <si>
    <t>7</t>
  </si>
  <si>
    <t>112151016</t>
  </si>
  <si>
    <t>Pokácení stromu volné v celku s odřezáním kmene a s odvětvením průměru kmene přes 600 do 700 mm</t>
  </si>
  <si>
    <t>-65461924</t>
  </si>
  <si>
    <t>https://podminky.urs.cz/item/CS_URS_2021_02/112151016</t>
  </si>
  <si>
    <t>"strom 62"1</t>
  </si>
  <si>
    <t>8</t>
  </si>
  <si>
    <t>112151017</t>
  </si>
  <si>
    <t>Pokácení stromu volné v celku s odřezáním kmene a s odvětvením průměru kmene přes 700 do 800 mm</t>
  </si>
  <si>
    <t>1874223210</t>
  </si>
  <si>
    <t>https://podminky.urs.cz/item/CS_URS_2021_02/112151017</t>
  </si>
  <si>
    <t>"strom 66"1</t>
  </si>
  <si>
    <t>9</t>
  </si>
  <si>
    <t>112151018</t>
  </si>
  <si>
    <t>Pokácení stromu volné v celku s odřezáním kmene a s odvětvením průměru kmene přes 800 do 900 mm</t>
  </si>
  <si>
    <t>1078777037</t>
  </si>
  <si>
    <t>https://podminky.urs.cz/item/CS_URS_2021_02/112151018</t>
  </si>
  <si>
    <t>"srom 99"1</t>
  </si>
  <si>
    <t>10</t>
  </si>
  <si>
    <t>112151111</t>
  </si>
  <si>
    <t>Pokácení stromu směrové v celku s odřezáním kmene a s odvětvením průměru kmene přes 100 do 200 mm</t>
  </si>
  <si>
    <t>812889716</t>
  </si>
  <si>
    <t>https://podminky.urs.cz/item/CS_URS_2021_02/112151111</t>
  </si>
  <si>
    <t>"strom 32"4</t>
  </si>
  <si>
    <t>"strom 1"4</t>
  </si>
  <si>
    <t>"strom 6"1</t>
  </si>
  <si>
    <t>11</t>
  </si>
  <si>
    <t>112151112</t>
  </si>
  <si>
    <t>Pokácení stromu směrové v celku s odřezáním kmene a s odvětvením průměru kmene přes 200 do 300 mm</t>
  </si>
  <si>
    <t>-2053201662</t>
  </si>
  <si>
    <t>https://podminky.urs.cz/item/CS_URS_2021_02/112151112</t>
  </si>
  <si>
    <t>"strom 6"2</t>
  </si>
  <si>
    <t>"strom 169"2</t>
  </si>
  <si>
    <t>12</t>
  </si>
  <si>
    <t>112151113</t>
  </si>
  <si>
    <t>Pokácení stromu směrové v celku s odřezáním kmene a s odvětvením průměru kmene přes 300 do 400 mm</t>
  </si>
  <si>
    <t>982328136</t>
  </si>
  <si>
    <t>https://podminky.urs.cz/item/CS_URS_2021_02/112151113</t>
  </si>
  <si>
    <t>"strom 168"2</t>
  </si>
  <si>
    <t>13</t>
  </si>
  <si>
    <t>112151114</t>
  </si>
  <si>
    <t>Pokácení stromu směrové v celku s odřezáním kmene a s odvětvením průměru kmene přes 400 do 500 mm</t>
  </si>
  <si>
    <t>-1791811644</t>
  </si>
  <si>
    <t>https://podminky.urs.cz/item/CS_URS_2021_02/112151114</t>
  </si>
  <si>
    <t>"strom 51"1</t>
  </si>
  <si>
    <t>14</t>
  </si>
  <si>
    <t>112151311</t>
  </si>
  <si>
    <t>Pokácení stromu postupné bez spouštění částí kmene a koruny o průměru na řezné ploše pařezu přes 100 do 200 mm</t>
  </si>
  <si>
    <t>-325565182</t>
  </si>
  <si>
    <t>https://podminky.urs.cz/item/CS_URS_2021_02/112151311</t>
  </si>
  <si>
    <t>"strom 30"1</t>
  </si>
  <si>
    <t>"strom 37"1</t>
  </si>
  <si>
    <t>112151312</t>
  </si>
  <si>
    <t>Pokácení stromu postupné bez spouštění částí kmene a koruny o průměru na řezné ploše pařezu přes 200 do 300 mm</t>
  </si>
  <si>
    <t>1046702644</t>
  </si>
  <si>
    <t>https://podminky.urs.cz/item/CS_URS_2021_02/112151312</t>
  </si>
  <si>
    <t>"strom 35"1</t>
  </si>
  <si>
    <t>16</t>
  </si>
  <si>
    <t>112151313</t>
  </si>
  <si>
    <t>Pokácení stromu postupné bez spouštění částí kmene a koruny o průměru na řezné ploše pařezu přes 300 do 400 mm</t>
  </si>
  <si>
    <t>311981662</t>
  </si>
  <si>
    <t>https://podminky.urs.cz/item/CS_URS_2021_02/112151313</t>
  </si>
  <si>
    <t>"strom 48" 1</t>
  </si>
  <si>
    <t>17</t>
  </si>
  <si>
    <t>112151314</t>
  </si>
  <si>
    <t>Pokácení stromu postupné bez spouštění částí kmene a koruny o průměru na řezné ploše pařezu přes 400 do 500 mm</t>
  </si>
  <si>
    <t>-439666117</t>
  </si>
  <si>
    <t>https://podminky.urs.cz/item/CS_URS_2021_02/112151314</t>
  </si>
  <si>
    <t>"strom 48"1</t>
  </si>
  <si>
    <t>18</t>
  </si>
  <si>
    <t>112151315</t>
  </si>
  <si>
    <t>Pokácení stromu postupné bez spouštění částí kmene a koruny o průměru na řezné ploše pařezu přes 500 do 600 mm</t>
  </si>
  <si>
    <t>167806658</t>
  </si>
  <si>
    <t>https://podminky.urs.cz/item/CS_URS_2021_02/112151315</t>
  </si>
  <si>
    <t>"strom 21"1</t>
  </si>
  <si>
    <t>19</t>
  </si>
  <si>
    <t>112151355</t>
  </si>
  <si>
    <t>Pokácení stromu postupné se spouštěním částí kmene a koruny o průměru na řezné ploše pařezu přes 500 do 600 mm</t>
  </si>
  <si>
    <t>1418145523</t>
  </si>
  <si>
    <t>https://podminky.urs.cz/item/CS_URS_2021_02/112151355</t>
  </si>
  <si>
    <t>20</t>
  </si>
  <si>
    <t>112151356</t>
  </si>
  <si>
    <t>Pokácení stromu postupné se spouštěním částí kmene a koruny o průměru na řezné ploše pařezu přes 600 do 700 mm</t>
  </si>
  <si>
    <t>-1938426306</t>
  </si>
  <si>
    <t>https://podminky.urs.cz/item/CS_URS_2021_02/112151356</t>
  </si>
  <si>
    <t>162201401</t>
  </si>
  <si>
    <t>Vodorovné přemístění větví, kmenů nebo pařezů s naložením, složením a dopravou do 1000 m větví stromů listnatých, průměru kmene přes 100 do 300 mm</t>
  </si>
  <si>
    <t>-1066387639</t>
  </si>
  <si>
    <t>https://podminky.urs.cz/item/CS_URS_2021_02/162201401</t>
  </si>
  <si>
    <t>22</t>
  </si>
  <si>
    <t>162201402</t>
  </si>
  <si>
    <t>Vodorovné přemístění větví, kmenů nebo pařezů s naložením, složením a dopravou do 1000 m větví stromů listnatých, průměru kmene přes 300 do 500 mm</t>
  </si>
  <si>
    <t>-1265787292</t>
  </si>
  <si>
    <t>https://podminky.urs.cz/item/CS_URS_2021_02/162201402</t>
  </si>
  <si>
    <t>23</t>
  </si>
  <si>
    <t>162201403</t>
  </si>
  <si>
    <t>Vodorovné přemístění větví, kmenů nebo pařezů s naložením, složením a dopravou do 1000 m větví stromů listnatých, průměru kmene přes 500 do 700 mm</t>
  </si>
  <si>
    <t>1126034925</t>
  </si>
  <si>
    <t>https://podminky.urs.cz/item/CS_URS_2021_02/162201403</t>
  </si>
  <si>
    <t>24</t>
  </si>
  <si>
    <t>162201404</t>
  </si>
  <si>
    <t>Vodorovné přemístění větví, kmenů nebo pařezů s naložením, složením a dopravou do 1000 m větví stromů listnatých, průměru kmene přes 700 do 900 mm</t>
  </si>
  <si>
    <t>-574135457</t>
  </si>
  <si>
    <t>https://podminky.urs.cz/item/CS_URS_2021_02/162201404</t>
  </si>
  <si>
    <t>25</t>
  </si>
  <si>
    <t>162201411</t>
  </si>
  <si>
    <t>Vodorovné přemístění větví, kmenů nebo pařezů s naložením, složením a dopravou do 1000 m kmenů stromů listnatých, průměru přes 100 do 300 mm</t>
  </si>
  <si>
    <t>-494896885</t>
  </si>
  <si>
    <t>https://podminky.urs.cz/item/CS_URS_2021_02/162201411</t>
  </si>
  <si>
    <t>26</t>
  </si>
  <si>
    <t>162201412</t>
  </si>
  <si>
    <t>Vodorovné přemístění větví, kmenů nebo pařezů s naložením, složením a dopravou do 1000 m kmenů stromů listnatých, průměru přes 300 do 500 mm</t>
  </si>
  <si>
    <t>-1866005415</t>
  </si>
  <si>
    <t>https://podminky.urs.cz/item/CS_URS_2021_02/162201412</t>
  </si>
  <si>
    <t>27</t>
  </si>
  <si>
    <t>162201413</t>
  </si>
  <si>
    <t>Vodorovné přemístění větví, kmenů nebo pařezů s naložením, složením a dopravou do 1000 m kmenů stromů listnatých, průměru přes 500 do 700 mm</t>
  </si>
  <si>
    <t>983803588</t>
  </si>
  <si>
    <t>https://podminky.urs.cz/item/CS_URS_2021_02/162201413</t>
  </si>
  <si>
    <t>28</t>
  </si>
  <si>
    <t>162201414</t>
  </si>
  <si>
    <t>Vodorovné přemístění větví, kmenů nebo pařezů s naložením, složením a dopravou do 1000 m kmenů stromů listnatých, průměru přes 700 do 900 mm</t>
  </si>
  <si>
    <t>-816655822</t>
  </si>
  <si>
    <t>https://podminky.urs.cz/item/CS_URS_2021_02/162201414</t>
  </si>
  <si>
    <t>29</t>
  </si>
  <si>
    <t>183403152</t>
  </si>
  <si>
    <t>Obdělání půdy vláčením v rovině nebo na svahu do 1:5</t>
  </si>
  <si>
    <t>m2</t>
  </si>
  <si>
    <t>1713051756</t>
  </si>
  <si>
    <t>https://podminky.urs.cz/item/CS_URS_2021_02/183403152</t>
  </si>
  <si>
    <t>"urovnání manipulační plochy" 30*400</t>
  </si>
  <si>
    <t>30</t>
  </si>
  <si>
    <t>184808121R</t>
  </si>
  <si>
    <t>Úprava průjezdného či průchozího profilu</t>
  </si>
  <si>
    <t>-1498785019</t>
  </si>
  <si>
    <t>"Úprava průjezdného či průchozího profilu"28</t>
  </si>
  <si>
    <t>31</t>
  </si>
  <si>
    <t>184808121R.1</t>
  </si>
  <si>
    <t xml:space="preserve">Lokální redukce z důvodu stabilizace </t>
  </si>
  <si>
    <t>-1909005543</t>
  </si>
  <si>
    <t>32</t>
  </si>
  <si>
    <t>184808121R2</t>
  </si>
  <si>
    <t>Obvodová redukce</t>
  </si>
  <si>
    <t>-401672649</t>
  </si>
  <si>
    <t>33</t>
  </si>
  <si>
    <t>184808121R2.1</t>
  </si>
  <si>
    <t>Sesazovací řezy</t>
  </si>
  <si>
    <t>-1188437487</t>
  </si>
  <si>
    <t>34</t>
  </si>
  <si>
    <t>184808121R2.2</t>
  </si>
  <si>
    <t>Zdravotní řezy</t>
  </si>
  <si>
    <t>-1067950552</t>
  </si>
  <si>
    <t>35</t>
  </si>
  <si>
    <t>184808121R2.3</t>
  </si>
  <si>
    <t>Bezpečtnostní řezy</t>
  </si>
  <si>
    <t>-1968480877</t>
  </si>
  <si>
    <t>998</t>
  </si>
  <si>
    <t xml:space="preserve"> Přesun hmot</t>
  </si>
  <si>
    <t>36</t>
  </si>
  <si>
    <t>998233018</t>
  </si>
  <si>
    <t>Přibližování dříví traktorem z místa pokácení na odvozní místo jehličnaté a listnaté měkké do 100 m, průměrné hmotnatosti přes 0,99 m3</t>
  </si>
  <si>
    <t>m3</t>
  </si>
  <si>
    <t>1207358746</t>
  </si>
  <si>
    <t>https://podminky.urs.cz/item/CS_URS_2021_02/998233018</t>
  </si>
  <si>
    <t>"Přetažení stromu na druhý břeh"6*2</t>
  </si>
  <si>
    <t>VON - Vedlejší a ostatní náklady</t>
  </si>
  <si>
    <t>01 - Vedlejší rozpočtové náklady</t>
  </si>
  <si>
    <t xml:space="preserve">    09 - Ostatní náklady</t>
  </si>
  <si>
    <t>01</t>
  </si>
  <si>
    <t>Vedlejší rozpočtové náklady</t>
  </si>
  <si>
    <t>011</t>
  </si>
  <si>
    <t>Zajištění kompletního zařízení staveniště a jeho připojení na sítě</t>
  </si>
  <si>
    <t>1948639512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</si>
  <si>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</si>
  <si>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</si>
  <si>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</si>
  <si>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</si>
  <si>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671287055</t>
  </si>
  <si>
    <t>0931</t>
  </si>
  <si>
    <t>Provedení pasportizace stávajících nemovitostí (vč. pozemků) a jejich příslušenství, zajištění fotodokumentace stávajícího stavu přístupových komunikací</t>
  </si>
  <si>
    <t>2057522534</t>
  </si>
  <si>
    <t>095</t>
  </si>
  <si>
    <t>Zajištění šetření o podzemních sítích vč. zajištění nových vyjádření v případě, že před realizací pozbyly platnosti</t>
  </si>
  <si>
    <t>-762210763</t>
  </si>
  <si>
    <t>R - 12</t>
  </si>
  <si>
    <t>Zajištění dokladů o předání dřevní hmoty vzniklé smýcením porostů k dalšímu využití</t>
  </si>
  <si>
    <t>kpl</t>
  </si>
  <si>
    <t>1024</t>
  </si>
  <si>
    <t>-1700731490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</si>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</sst>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2151011" TargetMode="External" /><Relationship Id="rId2" Type="http://schemas.openxmlformats.org/officeDocument/2006/relationships/hyperlink" Target="https://podminky.urs.cz/item/CS_URS_2021_02/112151012" TargetMode="External" /><Relationship Id="rId3" Type="http://schemas.openxmlformats.org/officeDocument/2006/relationships/hyperlink" Target="https://podminky.urs.cz/item/CS_URS_2021_02/112151013" TargetMode="External" /><Relationship Id="rId4" Type="http://schemas.openxmlformats.org/officeDocument/2006/relationships/hyperlink" Target="https://podminky.urs.cz/item/CS_URS_2021_02/112151014" TargetMode="External" /><Relationship Id="rId5" Type="http://schemas.openxmlformats.org/officeDocument/2006/relationships/hyperlink" Target="https://podminky.urs.cz/item/CS_URS_2021_02/112151015" TargetMode="External" /><Relationship Id="rId6" Type="http://schemas.openxmlformats.org/officeDocument/2006/relationships/hyperlink" Target="https://podminky.urs.cz/item/CS_URS_2021_02/112151016" TargetMode="External" /><Relationship Id="rId7" Type="http://schemas.openxmlformats.org/officeDocument/2006/relationships/hyperlink" Target="https://podminky.urs.cz/item/CS_URS_2021_02/112151017" TargetMode="External" /><Relationship Id="rId8" Type="http://schemas.openxmlformats.org/officeDocument/2006/relationships/hyperlink" Target="https://podminky.urs.cz/item/CS_URS_2021_02/112151018" TargetMode="External" /><Relationship Id="rId9" Type="http://schemas.openxmlformats.org/officeDocument/2006/relationships/hyperlink" Target="https://podminky.urs.cz/item/CS_URS_2021_02/112151111" TargetMode="External" /><Relationship Id="rId10" Type="http://schemas.openxmlformats.org/officeDocument/2006/relationships/hyperlink" Target="https://podminky.urs.cz/item/CS_URS_2021_02/112151112" TargetMode="External" /><Relationship Id="rId11" Type="http://schemas.openxmlformats.org/officeDocument/2006/relationships/hyperlink" Target="https://podminky.urs.cz/item/CS_URS_2021_02/112151113" TargetMode="External" /><Relationship Id="rId12" Type="http://schemas.openxmlformats.org/officeDocument/2006/relationships/hyperlink" Target="https://podminky.urs.cz/item/CS_URS_2021_02/112151114" TargetMode="External" /><Relationship Id="rId13" Type="http://schemas.openxmlformats.org/officeDocument/2006/relationships/hyperlink" Target="https://podminky.urs.cz/item/CS_URS_2021_02/112151311" TargetMode="External" /><Relationship Id="rId14" Type="http://schemas.openxmlformats.org/officeDocument/2006/relationships/hyperlink" Target="https://podminky.urs.cz/item/CS_URS_2021_02/112151312" TargetMode="External" /><Relationship Id="rId15" Type="http://schemas.openxmlformats.org/officeDocument/2006/relationships/hyperlink" Target="https://podminky.urs.cz/item/CS_URS_2021_02/112151313" TargetMode="External" /><Relationship Id="rId16" Type="http://schemas.openxmlformats.org/officeDocument/2006/relationships/hyperlink" Target="https://podminky.urs.cz/item/CS_URS_2021_02/112151314" TargetMode="External" /><Relationship Id="rId17" Type="http://schemas.openxmlformats.org/officeDocument/2006/relationships/hyperlink" Target="https://podminky.urs.cz/item/CS_URS_2021_02/112151315" TargetMode="External" /><Relationship Id="rId18" Type="http://schemas.openxmlformats.org/officeDocument/2006/relationships/hyperlink" Target="https://podminky.urs.cz/item/CS_URS_2021_02/112151355" TargetMode="External" /><Relationship Id="rId19" Type="http://schemas.openxmlformats.org/officeDocument/2006/relationships/hyperlink" Target="https://podminky.urs.cz/item/CS_URS_2021_02/112151356" TargetMode="External" /><Relationship Id="rId20" Type="http://schemas.openxmlformats.org/officeDocument/2006/relationships/hyperlink" Target="https://podminky.urs.cz/item/CS_URS_2021_02/162201401" TargetMode="External" /><Relationship Id="rId21" Type="http://schemas.openxmlformats.org/officeDocument/2006/relationships/hyperlink" Target="https://podminky.urs.cz/item/CS_URS_2021_02/162201402" TargetMode="External" /><Relationship Id="rId22" Type="http://schemas.openxmlformats.org/officeDocument/2006/relationships/hyperlink" Target="https://podminky.urs.cz/item/CS_URS_2021_02/162201403" TargetMode="External" /><Relationship Id="rId23" Type="http://schemas.openxmlformats.org/officeDocument/2006/relationships/hyperlink" Target="https://podminky.urs.cz/item/CS_URS_2021_02/162201404" TargetMode="External" /><Relationship Id="rId24" Type="http://schemas.openxmlformats.org/officeDocument/2006/relationships/hyperlink" Target="https://podminky.urs.cz/item/CS_URS_2021_02/162201411" TargetMode="External" /><Relationship Id="rId25" Type="http://schemas.openxmlformats.org/officeDocument/2006/relationships/hyperlink" Target="https://podminky.urs.cz/item/CS_URS_2021_02/162201412" TargetMode="External" /><Relationship Id="rId26" Type="http://schemas.openxmlformats.org/officeDocument/2006/relationships/hyperlink" Target="https://podminky.urs.cz/item/CS_URS_2021_02/162201413" TargetMode="External" /><Relationship Id="rId27" Type="http://schemas.openxmlformats.org/officeDocument/2006/relationships/hyperlink" Target="https://podminky.urs.cz/item/CS_URS_2021_02/162201414" TargetMode="External" /><Relationship Id="rId28" Type="http://schemas.openxmlformats.org/officeDocument/2006/relationships/hyperlink" Target="https://podminky.urs.cz/item/CS_URS_2021_02/183403152" TargetMode="External" /><Relationship Id="rId29" Type="http://schemas.openxmlformats.org/officeDocument/2006/relationships/hyperlink" Target="https://podminky.urs.cz/item/CS_URS_2021_02/998233018" TargetMode="External" /><Relationship Id="rId3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29</v>
      </c>
      <c r="AL10" s="22"/>
      <c r="AM10" s="22"/>
      <c r="AN10" s="27" t="s">
        <v>30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32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29</v>
      </c>
      <c r="AL13" s="22"/>
      <c r="AM13" s="22"/>
      <c r="AN13" s="35" t="s">
        <v>34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5" t="s">
        <v>34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32</v>
      </c>
      <c r="AL14" s="22"/>
      <c r="AM14" s="22"/>
      <c r="AN14" s="35" t="s">
        <v>34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29</v>
      </c>
      <c r="AL16" s="22"/>
      <c r="AM16" s="22"/>
      <c r="AN16" s="27" t="s">
        <v>30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32</v>
      </c>
      <c r="AL17" s="22"/>
      <c r="AM17" s="22"/>
      <c r="AN17" s="27" t="s">
        <v>30</v>
      </c>
      <c r="AO17" s="22"/>
      <c r="AP17" s="22"/>
      <c r="AQ17" s="22"/>
      <c r="AR17" s="20"/>
      <c r="BE17" s="31"/>
      <c r="BS17" s="17" t="s">
        <v>37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29</v>
      </c>
      <c r="AL19" s="22"/>
      <c r="AM19" s="22"/>
      <c r="AN19" s="27" t="s">
        <v>30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32</v>
      </c>
      <c r="AL20" s="22"/>
      <c r="AM20" s="22"/>
      <c r="AN20" s="27" t="s">
        <v>30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pans="1:57" s="2" customFormat="1" ht="25.9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1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1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1"/>
    </row>
    <row r="29" spans="1:57" s="3" customFormat="1" ht="14.4" customHeight="1" hidden="1">
      <c r="A29" s="3"/>
      <c r="B29" s="47"/>
      <c r="C29" s="48"/>
      <c r="D29" s="32" t="s">
        <v>46</v>
      </c>
      <c r="E29" s="48"/>
      <c r="F29" s="32" t="s">
        <v>47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 hidden="1">
      <c r="A30" s="3"/>
      <c r="B30" s="47"/>
      <c r="C30" s="48"/>
      <c r="D30" s="48"/>
      <c r="E30" s="48"/>
      <c r="F30" s="32" t="s">
        <v>48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>
      <c r="A31" s="3"/>
      <c r="B31" s="47"/>
      <c r="C31" s="48"/>
      <c r="D31" s="53" t="s">
        <v>46</v>
      </c>
      <c r="E31" s="48"/>
      <c r="F31" s="32" t="s">
        <v>49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>
      <c r="A32" s="3"/>
      <c r="B32" s="47"/>
      <c r="C32" s="48"/>
      <c r="D32" s="48"/>
      <c r="E32" s="48"/>
      <c r="F32" s="32" t="s">
        <v>50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2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4"/>
      <c r="D35" s="55" t="s">
        <v>52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53</v>
      </c>
      <c r="U35" s="56"/>
      <c r="V35" s="56"/>
      <c r="W35" s="56"/>
      <c r="X35" s="58" t="s">
        <v>54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5"/>
      <c r="BE37" s="39"/>
    </row>
    <row r="41" spans="1:57" s="2" customFormat="1" ht="6.95" customHeight="1">
      <c r="A41" s="39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5"/>
      <c r="BE41" s="39"/>
    </row>
    <row r="42" spans="1:57" s="2" customFormat="1" ht="24.95" customHeight="1">
      <c r="A42" s="39"/>
      <c r="B42" s="40"/>
      <c r="C42" s="23" t="s">
        <v>55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5"/>
      <c r="C44" s="32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18/2021b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Labe, Dvůr Králové nad Labem, pěstební zásahy do břehových porostů, ř.km 1037,400-1037,800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2" t="s">
        <v>22</v>
      </c>
      <c r="D47" s="41"/>
      <c r="E47" s="41"/>
      <c r="F47" s="41"/>
      <c r="G47" s="41"/>
      <c r="H47" s="41"/>
      <c r="I47" s="41"/>
      <c r="J47" s="41"/>
      <c r="K47" s="41"/>
      <c r="L47" s="73" t="str">
        <f>IF(K8="","",K8)</f>
        <v>Dvůr Králové nad Labem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2" t="s">
        <v>24</v>
      </c>
      <c r="AJ47" s="41"/>
      <c r="AK47" s="41"/>
      <c r="AL47" s="41"/>
      <c r="AM47" s="74" t="str">
        <f>IF(AN8="","",AN8)</f>
        <v>28. 6. 2021</v>
      </c>
      <c r="AN47" s="74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2" t="s">
        <v>28</v>
      </c>
      <c r="D49" s="41"/>
      <c r="E49" s="41"/>
      <c r="F49" s="41"/>
      <c r="G49" s="41"/>
      <c r="H49" s="41"/>
      <c r="I49" s="41"/>
      <c r="J49" s="41"/>
      <c r="K49" s="41"/>
      <c r="L49" s="66" t="str">
        <f>IF(E11="","",E11)</f>
        <v>Povodí Labe, státní podnik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2" t="s">
        <v>35</v>
      </c>
      <c r="AJ49" s="41"/>
      <c r="AK49" s="41"/>
      <c r="AL49" s="41"/>
      <c r="AM49" s="75" t="str">
        <f>IF(E17="","",E17)</f>
        <v xml:space="preserve"> </v>
      </c>
      <c r="AN49" s="66"/>
      <c r="AO49" s="66"/>
      <c r="AP49" s="66"/>
      <c r="AQ49" s="41"/>
      <c r="AR49" s="45"/>
      <c r="AS49" s="76" t="s">
        <v>56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39"/>
    </row>
    <row r="50" spans="1:57" s="2" customFormat="1" ht="15.15" customHeight="1">
      <c r="A50" s="39"/>
      <c r="B50" s="40"/>
      <c r="C50" s="32" t="s">
        <v>33</v>
      </c>
      <c r="D50" s="41"/>
      <c r="E50" s="41"/>
      <c r="F50" s="41"/>
      <c r="G50" s="41"/>
      <c r="H50" s="41"/>
      <c r="I50" s="41"/>
      <c r="J50" s="41"/>
      <c r="K50" s="41"/>
      <c r="L50" s="66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2" t="s">
        <v>38</v>
      </c>
      <c r="AJ50" s="41"/>
      <c r="AK50" s="41"/>
      <c r="AL50" s="41"/>
      <c r="AM50" s="75" t="str">
        <f>IF(E20="","",E20)</f>
        <v>Lukáš Táborský, DiS</v>
      </c>
      <c r="AN50" s="66"/>
      <c r="AO50" s="66"/>
      <c r="AP50" s="66"/>
      <c r="AQ50" s="41"/>
      <c r="AR50" s="45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39"/>
    </row>
    <row r="52" spans="1:57" s="2" customFormat="1" ht="29.25" customHeight="1">
      <c r="A52" s="39"/>
      <c r="B52" s="40"/>
      <c r="C52" s="88" t="s">
        <v>57</v>
      </c>
      <c r="D52" s="89"/>
      <c r="E52" s="89"/>
      <c r="F52" s="89"/>
      <c r="G52" s="89"/>
      <c r="H52" s="90"/>
      <c r="I52" s="91" t="s">
        <v>58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59</v>
      </c>
      <c r="AH52" s="89"/>
      <c r="AI52" s="89"/>
      <c r="AJ52" s="89"/>
      <c r="AK52" s="89"/>
      <c r="AL52" s="89"/>
      <c r="AM52" s="89"/>
      <c r="AN52" s="91" t="s">
        <v>60</v>
      </c>
      <c r="AO52" s="89"/>
      <c r="AP52" s="89"/>
      <c r="AQ52" s="93" t="s">
        <v>61</v>
      </c>
      <c r="AR52" s="45"/>
      <c r="AS52" s="94" t="s">
        <v>62</v>
      </c>
      <c r="AT52" s="95" t="s">
        <v>63</v>
      </c>
      <c r="AU52" s="95" t="s">
        <v>64</v>
      </c>
      <c r="AV52" s="95" t="s">
        <v>65</v>
      </c>
      <c r="AW52" s="95" t="s">
        <v>66</v>
      </c>
      <c r="AX52" s="95" t="s">
        <v>67</v>
      </c>
      <c r="AY52" s="95" t="s">
        <v>68</v>
      </c>
      <c r="AZ52" s="95" t="s">
        <v>69</v>
      </c>
      <c r="BA52" s="95" t="s">
        <v>70</v>
      </c>
      <c r="BB52" s="95" t="s">
        <v>71</v>
      </c>
      <c r="BC52" s="95" t="s">
        <v>72</v>
      </c>
      <c r="BD52" s="96" t="s">
        <v>73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39"/>
    </row>
    <row r="54" spans="1:90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30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75</v>
      </c>
      <c r="BT54" s="111" t="s">
        <v>76</v>
      </c>
      <c r="BU54" s="112" t="s">
        <v>77</v>
      </c>
      <c r="BV54" s="111" t="s">
        <v>78</v>
      </c>
      <c r="BW54" s="111" t="s">
        <v>5</v>
      </c>
      <c r="BX54" s="111" t="s">
        <v>79</v>
      </c>
      <c r="CL54" s="111" t="s">
        <v>19</v>
      </c>
    </row>
    <row r="55" spans="1:91" s="7" customFormat="1" ht="16.5" customHeight="1">
      <c r="A55" s="113" t="s">
        <v>80</v>
      </c>
      <c r="B55" s="114"/>
      <c r="C55" s="115"/>
      <c r="D55" s="116" t="s">
        <v>81</v>
      </c>
      <c r="E55" s="116"/>
      <c r="F55" s="116"/>
      <c r="G55" s="116"/>
      <c r="H55" s="116"/>
      <c r="I55" s="117"/>
      <c r="J55" s="116" t="s">
        <v>82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'SO1 - Kácení porostů'!J30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83</v>
      </c>
      <c r="AR55" s="120"/>
      <c r="AS55" s="121">
        <v>0</v>
      </c>
      <c r="AT55" s="122">
        <f>ROUND(SUM(AV55:AW55),2)</f>
        <v>0</v>
      </c>
      <c r="AU55" s="123">
        <f>'SO1 - Kácení porostů'!P82</f>
        <v>0</v>
      </c>
      <c r="AV55" s="122">
        <f>'SO1 - Kácení porostů'!J33</f>
        <v>0</v>
      </c>
      <c r="AW55" s="122">
        <f>'SO1 - Kácení porostů'!J34</f>
        <v>0</v>
      </c>
      <c r="AX55" s="122">
        <f>'SO1 - Kácení porostů'!J35</f>
        <v>0</v>
      </c>
      <c r="AY55" s="122">
        <f>'SO1 - Kácení porostů'!J36</f>
        <v>0</v>
      </c>
      <c r="AZ55" s="122">
        <f>'SO1 - Kácení porostů'!F33</f>
        <v>0</v>
      </c>
      <c r="BA55" s="122">
        <f>'SO1 - Kácení porostů'!F34</f>
        <v>0</v>
      </c>
      <c r="BB55" s="122">
        <f>'SO1 - Kácení porostů'!F35</f>
        <v>0</v>
      </c>
      <c r="BC55" s="122">
        <f>'SO1 - Kácení porostů'!F36</f>
        <v>0</v>
      </c>
      <c r="BD55" s="124">
        <f>'SO1 - Kácení porostů'!F37</f>
        <v>0</v>
      </c>
      <c r="BE55" s="7"/>
      <c r="BT55" s="125" t="s">
        <v>84</v>
      </c>
      <c r="BV55" s="125" t="s">
        <v>78</v>
      </c>
      <c r="BW55" s="125" t="s">
        <v>85</v>
      </c>
      <c r="BX55" s="125" t="s">
        <v>5</v>
      </c>
      <c r="CL55" s="125" t="s">
        <v>30</v>
      </c>
      <c r="CM55" s="125" t="s">
        <v>21</v>
      </c>
    </row>
    <row r="56" spans="1:91" s="7" customFormat="1" ht="16.5" customHeight="1">
      <c r="A56" s="113" t="s">
        <v>80</v>
      </c>
      <c r="B56" s="114"/>
      <c r="C56" s="115"/>
      <c r="D56" s="116" t="s">
        <v>86</v>
      </c>
      <c r="E56" s="116"/>
      <c r="F56" s="116"/>
      <c r="G56" s="116"/>
      <c r="H56" s="116"/>
      <c r="I56" s="117"/>
      <c r="J56" s="116" t="s">
        <v>87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'VON - Vedlejší a ostatní 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83</v>
      </c>
      <c r="AR56" s="120"/>
      <c r="AS56" s="126">
        <v>0</v>
      </c>
      <c r="AT56" s="127">
        <f>ROUND(SUM(AV56:AW56),2)</f>
        <v>0</v>
      </c>
      <c r="AU56" s="128">
        <f>'VON - Vedlejší a ostatní ...'!P81</f>
        <v>0</v>
      </c>
      <c r="AV56" s="127">
        <f>'VON - Vedlejší a ostatní ...'!J33</f>
        <v>0</v>
      </c>
      <c r="AW56" s="127">
        <f>'VON - Vedlejší a ostatní ...'!J34</f>
        <v>0</v>
      </c>
      <c r="AX56" s="127">
        <f>'VON - Vedlejší a ostatní ...'!J35</f>
        <v>0</v>
      </c>
      <c r="AY56" s="127">
        <f>'VON - Vedlejší a ostatní ...'!J36</f>
        <v>0</v>
      </c>
      <c r="AZ56" s="127">
        <f>'VON - Vedlejší a ostatní ...'!F33</f>
        <v>0</v>
      </c>
      <c r="BA56" s="127">
        <f>'VON - Vedlejší a ostatní ...'!F34</f>
        <v>0</v>
      </c>
      <c r="BB56" s="127">
        <f>'VON - Vedlejší a ostatní ...'!F35</f>
        <v>0</v>
      </c>
      <c r="BC56" s="127">
        <f>'VON - Vedlejší a ostatní ...'!F36</f>
        <v>0</v>
      </c>
      <c r="BD56" s="129">
        <f>'VON - Vedlejší a ostatní ...'!F37</f>
        <v>0</v>
      </c>
      <c r="BE56" s="7"/>
      <c r="BT56" s="125" t="s">
        <v>84</v>
      </c>
      <c r="BV56" s="125" t="s">
        <v>78</v>
      </c>
      <c r="BW56" s="125" t="s">
        <v>88</v>
      </c>
      <c r="BX56" s="125" t="s">
        <v>5</v>
      </c>
      <c r="CL56" s="125" t="s">
        <v>30</v>
      </c>
      <c r="CM56" s="125" t="s">
        <v>21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1 - Kácení porostů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0"/>
      <c r="AT3" s="17" t="s">
        <v>21</v>
      </c>
    </row>
    <row r="4" spans="2:46" s="1" customFormat="1" ht="24.95" customHeight="1">
      <c r="B4" s="20"/>
      <c r="D4" s="132" t="s">
        <v>89</v>
      </c>
      <c r="L4" s="20"/>
      <c r="M4" s="133" t="s">
        <v>10</v>
      </c>
      <c r="AT4" s="17" t="s">
        <v>37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4" t="s">
        <v>16</v>
      </c>
      <c r="L6" s="20"/>
    </row>
    <row r="7" spans="2:12" s="1" customFormat="1" ht="16.5" customHeight="1">
      <c r="B7" s="20"/>
      <c r="E7" s="135" t="str">
        <f>'Rekapitulace stavby'!K6</f>
        <v>Labe, Dvůr Králové nad Labem, pěstební zásahy do břehových porostů, ř.km 1037,400-1037,800</v>
      </c>
      <c r="F7" s="134"/>
      <c r="G7" s="134"/>
      <c r="H7" s="134"/>
      <c r="L7" s="20"/>
    </row>
    <row r="8" spans="1:31" s="2" customFormat="1" ht="12" customHeight="1">
      <c r="A8" s="39"/>
      <c r="B8" s="45"/>
      <c r="C8" s="39"/>
      <c r="D8" s="134" t="s">
        <v>90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91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30</v>
      </c>
      <c r="G11" s="39"/>
      <c r="H11" s="39"/>
      <c r="I11" s="134" t="s">
        <v>20</v>
      </c>
      <c r="J11" s="138" t="s">
        <v>30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22</v>
      </c>
      <c r="E12" s="39"/>
      <c r="F12" s="138" t="s">
        <v>92</v>
      </c>
      <c r="G12" s="39"/>
      <c r="H12" s="39"/>
      <c r="I12" s="134" t="s">
        <v>24</v>
      </c>
      <c r="J12" s="139" t="str">
        <f>'Rekapitulace stavby'!AN8</f>
        <v>28. 6. 2021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28</v>
      </c>
      <c r="E14" s="39"/>
      <c r="F14" s="39"/>
      <c r="G14" s="39"/>
      <c r="H14" s="39"/>
      <c r="I14" s="134" t="s">
        <v>29</v>
      </c>
      <c r="J14" s="138" t="s">
        <v>30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31</v>
      </c>
      <c r="F15" s="39"/>
      <c r="G15" s="39"/>
      <c r="H15" s="39"/>
      <c r="I15" s="134" t="s">
        <v>32</v>
      </c>
      <c r="J15" s="138" t="s">
        <v>30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33</v>
      </c>
      <c r="E17" s="39"/>
      <c r="F17" s="39"/>
      <c r="G17" s="39"/>
      <c r="H17" s="39"/>
      <c r="I17" s="134" t="s">
        <v>29</v>
      </c>
      <c r="J17" s="33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8"/>
      <c r="G18" s="138"/>
      <c r="H18" s="138"/>
      <c r="I18" s="134" t="s">
        <v>32</v>
      </c>
      <c r="J18" s="33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35</v>
      </c>
      <c r="E20" s="39"/>
      <c r="F20" s="39"/>
      <c r="G20" s="39"/>
      <c r="H20" s="39"/>
      <c r="I20" s="134" t="s">
        <v>29</v>
      </c>
      <c r="J20" s="138" t="str">
        <f>IF('Rekapitulace stavby'!AN16="","",'Rekapitulace stavby'!AN16)</f>
        <v/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tr">
        <f>IF('Rekapitulace stavby'!E17="","",'Rekapitulace stavby'!E17)</f>
        <v xml:space="preserve"> </v>
      </c>
      <c r="F21" s="39"/>
      <c r="G21" s="39"/>
      <c r="H21" s="39"/>
      <c r="I21" s="134" t="s">
        <v>32</v>
      </c>
      <c r="J21" s="138" t="str">
        <f>IF('Rekapitulace stavby'!AN17="","",'Rekapitulace stavby'!AN17)</f>
        <v/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38</v>
      </c>
      <c r="E23" s="39"/>
      <c r="F23" s="39"/>
      <c r="G23" s="39"/>
      <c r="H23" s="39"/>
      <c r="I23" s="134" t="s">
        <v>29</v>
      </c>
      <c r="J23" s="138" t="s">
        <v>30</v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">
        <v>39</v>
      </c>
      <c r="F24" s="39"/>
      <c r="G24" s="39"/>
      <c r="H24" s="39"/>
      <c r="I24" s="134" t="s">
        <v>32</v>
      </c>
      <c r="J24" s="138" t="s">
        <v>30</v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40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42</v>
      </c>
      <c r="E30" s="39"/>
      <c r="F30" s="39"/>
      <c r="G30" s="39"/>
      <c r="H30" s="39"/>
      <c r="I30" s="39"/>
      <c r="J30" s="146">
        <f>ROUND(J82,2)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44</v>
      </c>
      <c r="G32" s="39"/>
      <c r="H32" s="39"/>
      <c r="I32" s="147" t="s">
        <v>43</v>
      </c>
      <c r="J32" s="147" t="s">
        <v>45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48" t="s">
        <v>46</v>
      </c>
      <c r="E33" s="134" t="s">
        <v>47</v>
      </c>
      <c r="F33" s="149">
        <f>ROUND((SUM(BE82:BE259)),2)</f>
        <v>0</v>
      </c>
      <c r="G33" s="39"/>
      <c r="H33" s="39"/>
      <c r="I33" s="150">
        <v>0.21</v>
      </c>
      <c r="J33" s="149">
        <f>ROUND(((SUM(BE82:BE259))*I33),2)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4" t="s">
        <v>48</v>
      </c>
      <c r="F34" s="149">
        <f>ROUND((SUM(BF82:BF259)),2)</f>
        <v>0</v>
      </c>
      <c r="G34" s="39"/>
      <c r="H34" s="39"/>
      <c r="I34" s="150">
        <v>0.15</v>
      </c>
      <c r="J34" s="149">
        <f>ROUND(((SUM(BF82:BF259))*I34),2)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34" t="s">
        <v>46</v>
      </c>
      <c r="E35" s="134" t="s">
        <v>49</v>
      </c>
      <c r="F35" s="149">
        <f>ROUND((SUM(BG82:BG259)),2)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34" t="s">
        <v>50</v>
      </c>
      <c r="F36" s="149">
        <f>ROUND((SUM(BH82:BH259)),2)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51</v>
      </c>
      <c r="F37" s="149">
        <f>ROUND((SUM(BI82:BI259)),2)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93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Labe, Dvůr Králové nad Labem, pěstební zásahy do břehových porostů, ř.km 1037,400-1037,800</v>
      </c>
      <c r="F48" s="32"/>
      <c r="G48" s="32"/>
      <c r="H48" s="32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90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1" t="str">
        <f>E9</f>
        <v>SO1 - Kácení porostů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Hradec Králové</v>
      </c>
      <c r="G52" s="41"/>
      <c r="H52" s="41"/>
      <c r="I52" s="32" t="s">
        <v>24</v>
      </c>
      <c r="J52" s="74" t="str">
        <f>IF(J12="","",J12)</f>
        <v>28. 6. 2021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28</v>
      </c>
      <c r="D54" s="41"/>
      <c r="E54" s="41"/>
      <c r="F54" s="27" t="str">
        <f>E15</f>
        <v>Povodí Labe, státní podnik</v>
      </c>
      <c r="G54" s="41"/>
      <c r="H54" s="41"/>
      <c r="I54" s="32" t="s">
        <v>35</v>
      </c>
      <c r="J54" s="37" t="str">
        <f>E21</f>
        <v xml:space="preserve"> 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33</v>
      </c>
      <c r="D55" s="41"/>
      <c r="E55" s="41"/>
      <c r="F55" s="27" t="str">
        <f>IF(E18="","",E18)</f>
        <v>Vyplň údaj</v>
      </c>
      <c r="G55" s="41"/>
      <c r="H55" s="41"/>
      <c r="I55" s="32" t="s">
        <v>38</v>
      </c>
      <c r="J55" s="37" t="str">
        <f>E24</f>
        <v>Lukáš Táborský, DiS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94</v>
      </c>
      <c r="D57" s="164"/>
      <c r="E57" s="164"/>
      <c r="F57" s="164"/>
      <c r="G57" s="164"/>
      <c r="H57" s="164"/>
      <c r="I57" s="164"/>
      <c r="J57" s="165" t="s">
        <v>95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74</v>
      </c>
      <c r="D59" s="41"/>
      <c r="E59" s="41"/>
      <c r="F59" s="41"/>
      <c r="G59" s="41"/>
      <c r="H59" s="41"/>
      <c r="I59" s="41"/>
      <c r="J59" s="104">
        <f>J82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96</v>
      </c>
    </row>
    <row r="60" spans="1:31" s="9" customFormat="1" ht="24.95" customHeight="1">
      <c r="A60" s="9"/>
      <c r="B60" s="167"/>
      <c r="C60" s="168"/>
      <c r="D60" s="169" t="s">
        <v>97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98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99</v>
      </c>
      <c r="E62" s="176"/>
      <c r="F62" s="176"/>
      <c r="G62" s="176"/>
      <c r="H62" s="176"/>
      <c r="I62" s="176"/>
      <c r="J62" s="177">
        <f>J256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3" t="s">
        <v>100</v>
      </c>
      <c r="D69" s="41"/>
      <c r="E69" s="41"/>
      <c r="F69" s="41"/>
      <c r="G69" s="41"/>
      <c r="H69" s="41"/>
      <c r="I69" s="41"/>
      <c r="J69" s="41"/>
      <c r="K69" s="41"/>
      <c r="L69" s="1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2" t="s">
        <v>16</v>
      </c>
      <c r="D71" s="41"/>
      <c r="E71" s="41"/>
      <c r="F71" s="41"/>
      <c r="G71" s="41"/>
      <c r="H71" s="41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2" t="str">
        <f>E7</f>
        <v>Labe, Dvůr Králové nad Labem, pěstební zásahy do břehových porostů, ř.km 1037,400-1037,800</v>
      </c>
      <c r="F72" s="32"/>
      <c r="G72" s="32"/>
      <c r="H72" s="32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2" t="s">
        <v>90</v>
      </c>
      <c r="D73" s="41"/>
      <c r="E73" s="41"/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1" t="str">
        <f>E9</f>
        <v>SO1 - Kácení porostů</v>
      </c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2" t="s">
        <v>22</v>
      </c>
      <c r="D76" s="41"/>
      <c r="E76" s="41"/>
      <c r="F76" s="27" t="str">
        <f>F12</f>
        <v>Hradec Králové</v>
      </c>
      <c r="G76" s="41"/>
      <c r="H76" s="41"/>
      <c r="I76" s="32" t="s">
        <v>24</v>
      </c>
      <c r="J76" s="74" t="str">
        <f>IF(J12="","",J12)</f>
        <v>28. 6. 2021</v>
      </c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2" t="s">
        <v>28</v>
      </c>
      <c r="D78" s="41"/>
      <c r="E78" s="41"/>
      <c r="F78" s="27" t="str">
        <f>E15</f>
        <v>Povodí Labe, státní podnik</v>
      </c>
      <c r="G78" s="41"/>
      <c r="H78" s="41"/>
      <c r="I78" s="32" t="s">
        <v>35</v>
      </c>
      <c r="J78" s="37" t="str">
        <f>E21</f>
        <v xml:space="preserve"> </v>
      </c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2" t="s">
        <v>33</v>
      </c>
      <c r="D79" s="41"/>
      <c r="E79" s="41"/>
      <c r="F79" s="27" t="str">
        <f>IF(E18="","",E18)</f>
        <v>Vyplň údaj</v>
      </c>
      <c r="G79" s="41"/>
      <c r="H79" s="41"/>
      <c r="I79" s="32" t="s">
        <v>38</v>
      </c>
      <c r="J79" s="37" t="str">
        <f>E24</f>
        <v>Lukáš Táborský, DiS</v>
      </c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9"/>
      <c r="B81" s="180"/>
      <c r="C81" s="181" t="s">
        <v>101</v>
      </c>
      <c r="D81" s="182" t="s">
        <v>61</v>
      </c>
      <c r="E81" s="182" t="s">
        <v>57</v>
      </c>
      <c r="F81" s="182" t="s">
        <v>58</v>
      </c>
      <c r="G81" s="182" t="s">
        <v>102</v>
      </c>
      <c r="H81" s="182" t="s">
        <v>103</v>
      </c>
      <c r="I81" s="182" t="s">
        <v>104</v>
      </c>
      <c r="J81" s="182" t="s">
        <v>95</v>
      </c>
      <c r="K81" s="183" t="s">
        <v>105</v>
      </c>
      <c r="L81" s="184"/>
      <c r="M81" s="94" t="s">
        <v>30</v>
      </c>
      <c r="N81" s="95" t="s">
        <v>46</v>
      </c>
      <c r="O81" s="95" t="s">
        <v>106</v>
      </c>
      <c r="P81" s="95" t="s">
        <v>107</v>
      </c>
      <c r="Q81" s="95" t="s">
        <v>108</v>
      </c>
      <c r="R81" s="95" t="s">
        <v>109</v>
      </c>
      <c r="S81" s="95" t="s">
        <v>110</v>
      </c>
      <c r="T81" s="96" t="s">
        <v>111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39"/>
      <c r="B82" s="40"/>
      <c r="C82" s="101" t="s">
        <v>112</v>
      </c>
      <c r="D82" s="41"/>
      <c r="E82" s="41"/>
      <c r="F82" s="41"/>
      <c r="G82" s="41"/>
      <c r="H82" s="41"/>
      <c r="I82" s="41"/>
      <c r="J82" s="185">
        <f>BK82</f>
        <v>0</v>
      </c>
      <c r="K82" s="41"/>
      <c r="L82" s="45"/>
      <c r="M82" s="97"/>
      <c r="N82" s="186"/>
      <c r="O82" s="98"/>
      <c r="P82" s="187">
        <f>P83</f>
        <v>0</v>
      </c>
      <c r="Q82" s="98"/>
      <c r="R82" s="187">
        <f>R83</f>
        <v>0</v>
      </c>
      <c r="S82" s="98"/>
      <c r="T82" s="188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7" t="s">
        <v>75</v>
      </c>
      <c r="AU82" s="17" t="s">
        <v>96</v>
      </c>
      <c r="BK82" s="189">
        <f>BK83</f>
        <v>0</v>
      </c>
    </row>
    <row r="83" spans="1:63" s="12" customFormat="1" ht="25.9" customHeight="1">
      <c r="A83" s="12"/>
      <c r="B83" s="190"/>
      <c r="C83" s="191"/>
      <c r="D83" s="192" t="s">
        <v>75</v>
      </c>
      <c r="E83" s="193" t="s">
        <v>113</v>
      </c>
      <c r="F83" s="193" t="s">
        <v>114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P84+P256</f>
        <v>0</v>
      </c>
      <c r="Q83" s="198"/>
      <c r="R83" s="199">
        <f>R84+R256</f>
        <v>0</v>
      </c>
      <c r="S83" s="198"/>
      <c r="T83" s="200">
        <f>T84+T256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84</v>
      </c>
      <c r="AT83" s="202" t="s">
        <v>75</v>
      </c>
      <c r="AU83" s="202" t="s">
        <v>76</v>
      </c>
      <c r="AY83" s="201" t="s">
        <v>115</v>
      </c>
      <c r="BK83" s="203">
        <f>BK84+BK256</f>
        <v>0</v>
      </c>
    </row>
    <row r="84" spans="1:63" s="12" customFormat="1" ht="22.8" customHeight="1">
      <c r="A84" s="12"/>
      <c r="B84" s="190"/>
      <c r="C84" s="191"/>
      <c r="D84" s="192" t="s">
        <v>75</v>
      </c>
      <c r="E84" s="204" t="s">
        <v>84</v>
      </c>
      <c r="F84" s="204" t="s">
        <v>116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SUM(P85:P255)</f>
        <v>0</v>
      </c>
      <c r="Q84" s="198"/>
      <c r="R84" s="199">
        <f>SUM(R85:R255)</f>
        <v>0</v>
      </c>
      <c r="S84" s="198"/>
      <c r="T84" s="200">
        <f>SUM(T85:T255)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84</v>
      </c>
      <c r="AT84" s="202" t="s">
        <v>75</v>
      </c>
      <c r="AU84" s="202" t="s">
        <v>84</v>
      </c>
      <c r="AY84" s="201" t="s">
        <v>115</v>
      </c>
      <c r="BK84" s="203">
        <f>SUM(BK85:BK255)</f>
        <v>0</v>
      </c>
    </row>
    <row r="85" spans="1:65" s="2" customFormat="1" ht="24.15" customHeight="1">
      <c r="A85" s="39"/>
      <c r="B85" s="40"/>
      <c r="C85" s="206" t="s">
        <v>84</v>
      </c>
      <c r="D85" s="206" t="s">
        <v>117</v>
      </c>
      <c r="E85" s="207" t="s">
        <v>118</v>
      </c>
      <c r="F85" s="208" t="s">
        <v>119</v>
      </c>
      <c r="G85" s="209" t="s">
        <v>120</v>
      </c>
      <c r="H85" s="210">
        <v>1</v>
      </c>
      <c r="I85" s="211"/>
      <c r="J85" s="212">
        <f>ROUND(I85*H85,2)</f>
        <v>0</v>
      </c>
      <c r="K85" s="208" t="s">
        <v>30</v>
      </c>
      <c r="L85" s="45"/>
      <c r="M85" s="213" t="s">
        <v>30</v>
      </c>
      <c r="N85" s="214" t="s">
        <v>49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7" t="s">
        <v>121</v>
      </c>
      <c r="AT85" s="217" t="s">
        <v>117</v>
      </c>
      <c r="AU85" s="217" t="s">
        <v>21</v>
      </c>
      <c r="AY85" s="17" t="s">
        <v>115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7" t="s">
        <v>121</v>
      </c>
      <c r="BK85" s="218">
        <f>ROUND(I85*H85,2)</f>
        <v>0</v>
      </c>
      <c r="BL85" s="17" t="s">
        <v>121</v>
      </c>
      <c r="BM85" s="217" t="s">
        <v>122</v>
      </c>
    </row>
    <row r="86" spans="1:65" s="2" customFormat="1" ht="21.75" customHeight="1">
      <c r="A86" s="39"/>
      <c r="B86" s="40"/>
      <c r="C86" s="206" t="s">
        <v>21</v>
      </c>
      <c r="D86" s="206" t="s">
        <v>117</v>
      </c>
      <c r="E86" s="207" t="s">
        <v>123</v>
      </c>
      <c r="F86" s="208" t="s">
        <v>124</v>
      </c>
      <c r="G86" s="209" t="s">
        <v>125</v>
      </c>
      <c r="H86" s="210">
        <v>50</v>
      </c>
      <c r="I86" s="211"/>
      <c r="J86" s="212">
        <f>ROUND(I86*H86,2)</f>
        <v>0</v>
      </c>
      <c r="K86" s="208" t="s">
        <v>126</v>
      </c>
      <c r="L86" s="45"/>
      <c r="M86" s="213" t="s">
        <v>30</v>
      </c>
      <c r="N86" s="214" t="s">
        <v>49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7" t="s">
        <v>121</v>
      </c>
      <c r="AT86" s="217" t="s">
        <v>117</v>
      </c>
      <c r="AU86" s="217" t="s">
        <v>21</v>
      </c>
      <c r="AY86" s="17" t="s">
        <v>115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7" t="s">
        <v>121</v>
      </c>
      <c r="BK86" s="218">
        <f>ROUND(I86*H86,2)</f>
        <v>0</v>
      </c>
      <c r="BL86" s="17" t="s">
        <v>121</v>
      </c>
      <c r="BM86" s="217" t="s">
        <v>127</v>
      </c>
    </row>
    <row r="87" spans="1:47" s="2" customFormat="1" ht="12">
      <c r="A87" s="39"/>
      <c r="B87" s="40"/>
      <c r="C87" s="41"/>
      <c r="D87" s="219" t="s">
        <v>128</v>
      </c>
      <c r="E87" s="41"/>
      <c r="F87" s="220" t="s">
        <v>129</v>
      </c>
      <c r="G87" s="41"/>
      <c r="H87" s="41"/>
      <c r="I87" s="221"/>
      <c r="J87" s="41"/>
      <c r="K87" s="41"/>
      <c r="L87" s="45"/>
      <c r="M87" s="222"/>
      <c r="N87" s="223"/>
      <c r="O87" s="86"/>
      <c r="P87" s="86"/>
      <c r="Q87" s="86"/>
      <c r="R87" s="86"/>
      <c r="S87" s="86"/>
      <c r="T87" s="87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7" t="s">
        <v>128</v>
      </c>
      <c r="AU87" s="17" t="s">
        <v>21</v>
      </c>
    </row>
    <row r="88" spans="1:51" s="13" customFormat="1" ht="12">
      <c r="A88" s="13"/>
      <c r="B88" s="224"/>
      <c r="C88" s="225"/>
      <c r="D88" s="226" t="s">
        <v>130</v>
      </c>
      <c r="E88" s="227" t="s">
        <v>30</v>
      </c>
      <c r="F88" s="228" t="s">
        <v>131</v>
      </c>
      <c r="G88" s="225"/>
      <c r="H88" s="229">
        <v>4</v>
      </c>
      <c r="I88" s="230"/>
      <c r="J88" s="225"/>
      <c r="K88" s="225"/>
      <c r="L88" s="231"/>
      <c r="M88" s="232"/>
      <c r="N88" s="233"/>
      <c r="O88" s="233"/>
      <c r="P88" s="233"/>
      <c r="Q88" s="233"/>
      <c r="R88" s="233"/>
      <c r="S88" s="233"/>
      <c r="T88" s="23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5" t="s">
        <v>130</v>
      </c>
      <c r="AU88" s="235" t="s">
        <v>21</v>
      </c>
      <c r="AV88" s="13" t="s">
        <v>21</v>
      </c>
      <c r="AW88" s="13" t="s">
        <v>37</v>
      </c>
      <c r="AX88" s="13" t="s">
        <v>76</v>
      </c>
      <c r="AY88" s="235" t="s">
        <v>115</v>
      </c>
    </row>
    <row r="89" spans="1:51" s="13" customFormat="1" ht="12">
      <c r="A89" s="13"/>
      <c r="B89" s="224"/>
      <c r="C89" s="225"/>
      <c r="D89" s="226" t="s">
        <v>130</v>
      </c>
      <c r="E89" s="227" t="s">
        <v>30</v>
      </c>
      <c r="F89" s="228" t="s">
        <v>132</v>
      </c>
      <c r="G89" s="225"/>
      <c r="H89" s="229">
        <v>3</v>
      </c>
      <c r="I89" s="230"/>
      <c r="J89" s="225"/>
      <c r="K89" s="225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130</v>
      </c>
      <c r="AU89" s="235" t="s">
        <v>21</v>
      </c>
      <c r="AV89" s="13" t="s">
        <v>21</v>
      </c>
      <c r="AW89" s="13" t="s">
        <v>37</v>
      </c>
      <c r="AX89" s="13" t="s">
        <v>76</v>
      </c>
      <c r="AY89" s="235" t="s">
        <v>115</v>
      </c>
    </row>
    <row r="90" spans="1:51" s="13" customFormat="1" ht="12">
      <c r="A90" s="13"/>
      <c r="B90" s="224"/>
      <c r="C90" s="225"/>
      <c r="D90" s="226" t="s">
        <v>130</v>
      </c>
      <c r="E90" s="227" t="s">
        <v>30</v>
      </c>
      <c r="F90" s="228" t="s">
        <v>133</v>
      </c>
      <c r="G90" s="225"/>
      <c r="H90" s="229">
        <v>2</v>
      </c>
      <c r="I90" s="230"/>
      <c r="J90" s="225"/>
      <c r="K90" s="225"/>
      <c r="L90" s="231"/>
      <c r="M90" s="232"/>
      <c r="N90" s="233"/>
      <c r="O90" s="233"/>
      <c r="P90" s="233"/>
      <c r="Q90" s="233"/>
      <c r="R90" s="233"/>
      <c r="S90" s="233"/>
      <c r="T90" s="23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5" t="s">
        <v>130</v>
      </c>
      <c r="AU90" s="235" t="s">
        <v>21</v>
      </c>
      <c r="AV90" s="13" t="s">
        <v>21</v>
      </c>
      <c r="AW90" s="13" t="s">
        <v>37</v>
      </c>
      <c r="AX90" s="13" t="s">
        <v>76</v>
      </c>
      <c r="AY90" s="235" t="s">
        <v>115</v>
      </c>
    </row>
    <row r="91" spans="1:51" s="13" customFormat="1" ht="12">
      <c r="A91" s="13"/>
      <c r="B91" s="224"/>
      <c r="C91" s="225"/>
      <c r="D91" s="226" t="s">
        <v>130</v>
      </c>
      <c r="E91" s="227" t="s">
        <v>30</v>
      </c>
      <c r="F91" s="228" t="s">
        <v>134</v>
      </c>
      <c r="G91" s="225"/>
      <c r="H91" s="229">
        <v>2</v>
      </c>
      <c r="I91" s="230"/>
      <c r="J91" s="225"/>
      <c r="K91" s="225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130</v>
      </c>
      <c r="AU91" s="235" t="s">
        <v>21</v>
      </c>
      <c r="AV91" s="13" t="s">
        <v>21</v>
      </c>
      <c r="AW91" s="13" t="s">
        <v>37</v>
      </c>
      <c r="AX91" s="13" t="s">
        <v>76</v>
      </c>
      <c r="AY91" s="235" t="s">
        <v>115</v>
      </c>
    </row>
    <row r="92" spans="1:51" s="13" customFormat="1" ht="12">
      <c r="A92" s="13"/>
      <c r="B92" s="224"/>
      <c r="C92" s="225"/>
      <c r="D92" s="226" t="s">
        <v>130</v>
      </c>
      <c r="E92" s="227" t="s">
        <v>30</v>
      </c>
      <c r="F92" s="228" t="s">
        <v>135</v>
      </c>
      <c r="G92" s="225"/>
      <c r="H92" s="229">
        <v>4</v>
      </c>
      <c r="I92" s="230"/>
      <c r="J92" s="225"/>
      <c r="K92" s="225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130</v>
      </c>
      <c r="AU92" s="235" t="s">
        <v>21</v>
      </c>
      <c r="AV92" s="13" t="s">
        <v>21</v>
      </c>
      <c r="AW92" s="13" t="s">
        <v>37</v>
      </c>
      <c r="AX92" s="13" t="s">
        <v>76</v>
      </c>
      <c r="AY92" s="235" t="s">
        <v>115</v>
      </c>
    </row>
    <row r="93" spans="1:51" s="13" customFormat="1" ht="12">
      <c r="A93" s="13"/>
      <c r="B93" s="224"/>
      <c r="C93" s="225"/>
      <c r="D93" s="226" t="s">
        <v>130</v>
      </c>
      <c r="E93" s="227" t="s">
        <v>30</v>
      </c>
      <c r="F93" s="228" t="s">
        <v>136</v>
      </c>
      <c r="G93" s="225"/>
      <c r="H93" s="229">
        <v>1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130</v>
      </c>
      <c r="AU93" s="235" t="s">
        <v>21</v>
      </c>
      <c r="AV93" s="13" t="s">
        <v>21</v>
      </c>
      <c r="AW93" s="13" t="s">
        <v>37</v>
      </c>
      <c r="AX93" s="13" t="s">
        <v>76</v>
      </c>
      <c r="AY93" s="235" t="s">
        <v>115</v>
      </c>
    </row>
    <row r="94" spans="1:51" s="13" customFormat="1" ht="12">
      <c r="A94" s="13"/>
      <c r="B94" s="224"/>
      <c r="C94" s="225"/>
      <c r="D94" s="226" t="s">
        <v>130</v>
      </c>
      <c r="E94" s="227" t="s">
        <v>30</v>
      </c>
      <c r="F94" s="228" t="s">
        <v>137</v>
      </c>
      <c r="G94" s="225"/>
      <c r="H94" s="229">
        <v>2</v>
      </c>
      <c r="I94" s="230"/>
      <c r="J94" s="225"/>
      <c r="K94" s="225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130</v>
      </c>
      <c r="AU94" s="235" t="s">
        <v>21</v>
      </c>
      <c r="AV94" s="13" t="s">
        <v>21</v>
      </c>
      <c r="AW94" s="13" t="s">
        <v>37</v>
      </c>
      <c r="AX94" s="13" t="s">
        <v>76</v>
      </c>
      <c r="AY94" s="235" t="s">
        <v>115</v>
      </c>
    </row>
    <row r="95" spans="1:51" s="13" customFormat="1" ht="12">
      <c r="A95" s="13"/>
      <c r="B95" s="224"/>
      <c r="C95" s="225"/>
      <c r="D95" s="226" t="s">
        <v>130</v>
      </c>
      <c r="E95" s="227" t="s">
        <v>30</v>
      </c>
      <c r="F95" s="228" t="s">
        <v>138</v>
      </c>
      <c r="G95" s="225"/>
      <c r="H95" s="229">
        <v>1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130</v>
      </c>
      <c r="AU95" s="235" t="s">
        <v>21</v>
      </c>
      <c r="AV95" s="13" t="s">
        <v>21</v>
      </c>
      <c r="AW95" s="13" t="s">
        <v>37</v>
      </c>
      <c r="AX95" s="13" t="s">
        <v>76</v>
      </c>
      <c r="AY95" s="235" t="s">
        <v>115</v>
      </c>
    </row>
    <row r="96" spans="1:51" s="13" customFormat="1" ht="12">
      <c r="A96" s="13"/>
      <c r="B96" s="224"/>
      <c r="C96" s="225"/>
      <c r="D96" s="226" t="s">
        <v>130</v>
      </c>
      <c r="E96" s="227" t="s">
        <v>30</v>
      </c>
      <c r="F96" s="228" t="s">
        <v>139</v>
      </c>
      <c r="G96" s="225"/>
      <c r="H96" s="229">
        <v>1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130</v>
      </c>
      <c r="AU96" s="235" t="s">
        <v>21</v>
      </c>
      <c r="AV96" s="13" t="s">
        <v>21</v>
      </c>
      <c r="AW96" s="13" t="s">
        <v>37</v>
      </c>
      <c r="AX96" s="13" t="s">
        <v>76</v>
      </c>
      <c r="AY96" s="235" t="s">
        <v>115</v>
      </c>
    </row>
    <row r="97" spans="1:51" s="13" customFormat="1" ht="12">
      <c r="A97" s="13"/>
      <c r="B97" s="224"/>
      <c r="C97" s="225"/>
      <c r="D97" s="226" t="s">
        <v>130</v>
      </c>
      <c r="E97" s="227" t="s">
        <v>30</v>
      </c>
      <c r="F97" s="228" t="s">
        <v>140</v>
      </c>
      <c r="G97" s="225"/>
      <c r="H97" s="229">
        <v>1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130</v>
      </c>
      <c r="AU97" s="235" t="s">
        <v>21</v>
      </c>
      <c r="AV97" s="13" t="s">
        <v>21</v>
      </c>
      <c r="AW97" s="13" t="s">
        <v>37</v>
      </c>
      <c r="AX97" s="13" t="s">
        <v>76</v>
      </c>
      <c r="AY97" s="235" t="s">
        <v>115</v>
      </c>
    </row>
    <row r="98" spans="1:51" s="13" customFormat="1" ht="12">
      <c r="A98" s="13"/>
      <c r="B98" s="224"/>
      <c r="C98" s="225"/>
      <c r="D98" s="226" t="s">
        <v>130</v>
      </c>
      <c r="E98" s="227" t="s">
        <v>30</v>
      </c>
      <c r="F98" s="228" t="s">
        <v>141</v>
      </c>
      <c r="G98" s="225"/>
      <c r="H98" s="229">
        <v>1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130</v>
      </c>
      <c r="AU98" s="235" t="s">
        <v>21</v>
      </c>
      <c r="AV98" s="13" t="s">
        <v>21</v>
      </c>
      <c r="AW98" s="13" t="s">
        <v>37</v>
      </c>
      <c r="AX98" s="13" t="s">
        <v>76</v>
      </c>
      <c r="AY98" s="235" t="s">
        <v>115</v>
      </c>
    </row>
    <row r="99" spans="1:51" s="13" customFormat="1" ht="12">
      <c r="A99" s="13"/>
      <c r="B99" s="224"/>
      <c r="C99" s="225"/>
      <c r="D99" s="226" t="s">
        <v>130</v>
      </c>
      <c r="E99" s="227" t="s">
        <v>30</v>
      </c>
      <c r="F99" s="228" t="s">
        <v>142</v>
      </c>
      <c r="G99" s="225"/>
      <c r="H99" s="229">
        <v>4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130</v>
      </c>
      <c r="AU99" s="235" t="s">
        <v>21</v>
      </c>
      <c r="AV99" s="13" t="s">
        <v>21</v>
      </c>
      <c r="AW99" s="13" t="s">
        <v>37</v>
      </c>
      <c r="AX99" s="13" t="s">
        <v>76</v>
      </c>
      <c r="AY99" s="235" t="s">
        <v>115</v>
      </c>
    </row>
    <row r="100" spans="1:51" s="13" customFormat="1" ht="12">
      <c r="A100" s="13"/>
      <c r="B100" s="224"/>
      <c r="C100" s="225"/>
      <c r="D100" s="226" t="s">
        <v>130</v>
      </c>
      <c r="E100" s="227" t="s">
        <v>30</v>
      </c>
      <c r="F100" s="228" t="s">
        <v>143</v>
      </c>
      <c r="G100" s="225"/>
      <c r="H100" s="229">
        <v>1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130</v>
      </c>
      <c r="AU100" s="235" t="s">
        <v>21</v>
      </c>
      <c r="AV100" s="13" t="s">
        <v>21</v>
      </c>
      <c r="AW100" s="13" t="s">
        <v>37</v>
      </c>
      <c r="AX100" s="13" t="s">
        <v>76</v>
      </c>
      <c r="AY100" s="235" t="s">
        <v>115</v>
      </c>
    </row>
    <row r="101" spans="1:51" s="13" customFormat="1" ht="12">
      <c r="A101" s="13"/>
      <c r="B101" s="224"/>
      <c r="C101" s="225"/>
      <c r="D101" s="226" t="s">
        <v>130</v>
      </c>
      <c r="E101" s="227" t="s">
        <v>30</v>
      </c>
      <c r="F101" s="228" t="s">
        <v>144</v>
      </c>
      <c r="G101" s="225"/>
      <c r="H101" s="229">
        <v>1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130</v>
      </c>
      <c r="AU101" s="235" t="s">
        <v>21</v>
      </c>
      <c r="AV101" s="13" t="s">
        <v>21</v>
      </c>
      <c r="AW101" s="13" t="s">
        <v>37</v>
      </c>
      <c r="AX101" s="13" t="s">
        <v>76</v>
      </c>
      <c r="AY101" s="235" t="s">
        <v>115</v>
      </c>
    </row>
    <row r="102" spans="1:51" s="13" customFormat="1" ht="12">
      <c r="A102" s="13"/>
      <c r="B102" s="224"/>
      <c r="C102" s="225"/>
      <c r="D102" s="226" t="s">
        <v>130</v>
      </c>
      <c r="E102" s="227" t="s">
        <v>30</v>
      </c>
      <c r="F102" s="228" t="s">
        <v>145</v>
      </c>
      <c r="G102" s="225"/>
      <c r="H102" s="229">
        <v>3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130</v>
      </c>
      <c r="AU102" s="235" t="s">
        <v>21</v>
      </c>
      <c r="AV102" s="13" t="s">
        <v>21</v>
      </c>
      <c r="AW102" s="13" t="s">
        <v>37</v>
      </c>
      <c r="AX102" s="13" t="s">
        <v>76</v>
      </c>
      <c r="AY102" s="235" t="s">
        <v>115</v>
      </c>
    </row>
    <row r="103" spans="1:51" s="13" customFormat="1" ht="12">
      <c r="A103" s="13"/>
      <c r="B103" s="224"/>
      <c r="C103" s="225"/>
      <c r="D103" s="226" t="s">
        <v>130</v>
      </c>
      <c r="E103" s="227" t="s">
        <v>30</v>
      </c>
      <c r="F103" s="228" t="s">
        <v>146</v>
      </c>
      <c r="G103" s="225"/>
      <c r="H103" s="229">
        <v>4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130</v>
      </c>
      <c r="AU103" s="235" t="s">
        <v>21</v>
      </c>
      <c r="AV103" s="13" t="s">
        <v>21</v>
      </c>
      <c r="AW103" s="13" t="s">
        <v>37</v>
      </c>
      <c r="AX103" s="13" t="s">
        <v>76</v>
      </c>
      <c r="AY103" s="235" t="s">
        <v>115</v>
      </c>
    </row>
    <row r="104" spans="1:51" s="13" customFormat="1" ht="12">
      <c r="A104" s="13"/>
      <c r="B104" s="224"/>
      <c r="C104" s="225"/>
      <c r="D104" s="226" t="s">
        <v>130</v>
      </c>
      <c r="E104" s="227" t="s">
        <v>30</v>
      </c>
      <c r="F104" s="228" t="s">
        <v>147</v>
      </c>
      <c r="G104" s="225"/>
      <c r="H104" s="229">
        <v>1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130</v>
      </c>
      <c r="AU104" s="235" t="s">
        <v>21</v>
      </c>
      <c r="AV104" s="13" t="s">
        <v>21</v>
      </c>
      <c r="AW104" s="13" t="s">
        <v>37</v>
      </c>
      <c r="AX104" s="13" t="s">
        <v>76</v>
      </c>
      <c r="AY104" s="235" t="s">
        <v>115</v>
      </c>
    </row>
    <row r="105" spans="1:51" s="13" customFormat="1" ht="12">
      <c r="A105" s="13"/>
      <c r="B105" s="224"/>
      <c r="C105" s="225"/>
      <c r="D105" s="226" t="s">
        <v>130</v>
      </c>
      <c r="E105" s="227" t="s">
        <v>30</v>
      </c>
      <c r="F105" s="228" t="s">
        <v>148</v>
      </c>
      <c r="G105" s="225"/>
      <c r="H105" s="229">
        <v>1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130</v>
      </c>
      <c r="AU105" s="235" t="s">
        <v>21</v>
      </c>
      <c r="AV105" s="13" t="s">
        <v>21</v>
      </c>
      <c r="AW105" s="13" t="s">
        <v>37</v>
      </c>
      <c r="AX105" s="13" t="s">
        <v>76</v>
      </c>
      <c r="AY105" s="235" t="s">
        <v>115</v>
      </c>
    </row>
    <row r="106" spans="1:51" s="13" customFormat="1" ht="12">
      <c r="A106" s="13"/>
      <c r="B106" s="224"/>
      <c r="C106" s="225"/>
      <c r="D106" s="226" t="s">
        <v>130</v>
      </c>
      <c r="E106" s="227" t="s">
        <v>30</v>
      </c>
      <c r="F106" s="228" t="s">
        <v>149</v>
      </c>
      <c r="G106" s="225"/>
      <c r="H106" s="229">
        <v>3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130</v>
      </c>
      <c r="AU106" s="235" t="s">
        <v>21</v>
      </c>
      <c r="AV106" s="13" t="s">
        <v>21</v>
      </c>
      <c r="AW106" s="13" t="s">
        <v>37</v>
      </c>
      <c r="AX106" s="13" t="s">
        <v>76</v>
      </c>
      <c r="AY106" s="235" t="s">
        <v>115</v>
      </c>
    </row>
    <row r="107" spans="1:51" s="13" customFormat="1" ht="12">
      <c r="A107" s="13"/>
      <c r="B107" s="224"/>
      <c r="C107" s="225"/>
      <c r="D107" s="226" t="s">
        <v>130</v>
      </c>
      <c r="E107" s="227" t="s">
        <v>30</v>
      </c>
      <c r="F107" s="228" t="s">
        <v>150</v>
      </c>
      <c r="G107" s="225"/>
      <c r="H107" s="229">
        <v>2</v>
      </c>
      <c r="I107" s="230"/>
      <c r="J107" s="225"/>
      <c r="K107" s="225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130</v>
      </c>
      <c r="AU107" s="235" t="s">
        <v>21</v>
      </c>
      <c r="AV107" s="13" t="s">
        <v>21</v>
      </c>
      <c r="AW107" s="13" t="s">
        <v>37</v>
      </c>
      <c r="AX107" s="13" t="s">
        <v>76</v>
      </c>
      <c r="AY107" s="235" t="s">
        <v>115</v>
      </c>
    </row>
    <row r="108" spans="1:51" s="13" customFormat="1" ht="12">
      <c r="A108" s="13"/>
      <c r="B108" s="224"/>
      <c r="C108" s="225"/>
      <c r="D108" s="226" t="s">
        <v>130</v>
      </c>
      <c r="E108" s="227" t="s">
        <v>30</v>
      </c>
      <c r="F108" s="228" t="s">
        <v>151</v>
      </c>
      <c r="G108" s="225"/>
      <c r="H108" s="229">
        <v>3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130</v>
      </c>
      <c r="AU108" s="235" t="s">
        <v>21</v>
      </c>
      <c r="AV108" s="13" t="s">
        <v>21</v>
      </c>
      <c r="AW108" s="13" t="s">
        <v>37</v>
      </c>
      <c r="AX108" s="13" t="s">
        <v>76</v>
      </c>
      <c r="AY108" s="235" t="s">
        <v>115</v>
      </c>
    </row>
    <row r="109" spans="1:51" s="13" customFormat="1" ht="12">
      <c r="A109" s="13"/>
      <c r="B109" s="224"/>
      <c r="C109" s="225"/>
      <c r="D109" s="226" t="s">
        <v>130</v>
      </c>
      <c r="E109" s="227" t="s">
        <v>30</v>
      </c>
      <c r="F109" s="228" t="s">
        <v>152</v>
      </c>
      <c r="G109" s="225"/>
      <c r="H109" s="229">
        <v>2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130</v>
      </c>
      <c r="AU109" s="235" t="s">
        <v>21</v>
      </c>
      <c r="AV109" s="13" t="s">
        <v>21</v>
      </c>
      <c r="AW109" s="13" t="s">
        <v>37</v>
      </c>
      <c r="AX109" s="13" t="s">
        <v>76</v>
      </c>
      <c r="AY109" s="235" t="s">
        <v>115</v>
      </c>
    </row>
    <row r="110" spans="1:51" s="13" customFormat="1" ht="12">
      <c r="A110" s="13"/>
      <c r="B110" s="224"/>
      <c r="C110" s="225"/>
      <c r="D110" s="226" t="s">
        <v>130</v>
      </c>
      <c r="E110" s="227" t="s">
        <v>30</v>
      </c>
      <c r="F110" s="228" t="s">
        <v>153</v>
      </c>
      <c r="G110" s="225"/>
      <c r="H110" s="229">
        <v>1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130</v>
      </c>
      <c r="AU110" s="235" t="s">
        <v>21</v>
      </c>
      <c r="AV110" s="13" t="s">
        <v>21</v>
      </c>
      <c r="AW110" s="13" t="s">
        <v>37</v>
      </c>
      <c r="AX110" s="13" t="s">
        <v>76</v>
      </c>
      <c r="AY110" s="235" t="s">
        <v>115</v>
      </c>
    </row>
    <row r="111" spans="1:51" s="13" customFormat="1" ht="12">
      <c r="A111" s="13"/>
      <c r="B111" s="224"/>
      <c r="C111" s="225"/>
      <c r="D111" s="226" t="s">
        <v>130</v>
      </c>
      <c r="E111" s="227" t="s">
        <v>30</v>
      </c>
      <c r="F111" s="228" t="s">
        <v>154</v>
      </c>
      <c r="G111" s="225"/>
      <c r="H111" s="229">
        <v>2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130</v>
      </c>
      <c r="AU111" s="235" t="s">
        <v>21</v>
      </c>
      <c r="AV111" s="13" t="s">
        <v>21</v>
      </c>
      <c r="AW111" s="13" t="s">
        <v>37</v>
      </c>
      <c r="AX111" s="13" t="s">
        <v>76</v>
      </c>
      <c r="AY111" s="235" t="s">
        <v>115</v>
      </c>
    </row>
    <row r="112" spans="1:51" s="14" customFormat="1" ht="12">
      <c r="A112" s="14"/>
      <c r="B112" s="236"/>
      <c r="C112" s="237"/>
      <c r="D112" s="226" t="s">
        <v>130</v>
      </c>
      <c r="E112" s="238" t="s">
        <v>30</v>
      </c>
      <c r="F112" s="239" t="s">
        <v>155</v>
      </c>
      <c r="G112" s="237"/>
      <c r="H112" s="240">
        <v>50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130</v>
      </c>
      <c r="AU112" s="246" t="s">
        <v>21</v>
      </c>
      <c r="AV112" s="14" t="s">
        <v>121</v>
      </c>
      <c r="AW112" s="14" t="s">
        <v>37</v>
      </c>
      <c r="AX112" s="14" t="s">
        <v>84</v>
      </c>
      <c r="AY112" s="246" t="s">
        <v>115</v>
      </c>
    </row>
    <row r="113" spans="1:65" s="2" customFormat="1" ht="21.75" customHeight="1">
      <c r="A113" s="39"/>
      <c r="B113" s="40"/>
      <c r="C113" s="206" t="s">
        <v>156</v>
      </c>
      <c r="D113" s="206" t="s">
        <v>117</v>
      </c>
      <c r="E113" s="207" t="s">
        <v>157</v>
      </c>
      <c r="F113" s="208" t="s">
        <v>158</v>
      </c>
      <c r="G113" s="209" t="s">
        <v>125</v>
      </c>
      <c r="H113" s="210">
        <v>30</v>
      </c>
      <c r="I113" s="211"/>
      <c r="J113" s="212">
        <f>ROUND(I113*H113,2)</f>
        <v>0</v>
      </c>
      <c r="K113" s="208" t="s">
        <v>126</v>
      </c>
      <c r="L113" s="45"/>
      <c r="M113" s="213" t="s">
        <v>30</v>
      </c>
      <c r="N113" s="214" t="s">
        <v>49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7" t="s">
        <v>121</v>
      </c>
      <c r="AT113" s="217" t="s">
        <v>117</v>
      </c>
      <c r="AU113" s="217" t="s">
        <v>21</v>
      </c>
      <c r="AY113" s="17" t="s">
        <v>115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7" t="s">
        <v>121</v>
      </c>
      <c r="BK113" s="218">
        <f>ROUND(I113*H113,2)</f>
        <v>0</v>
      </c>
      <c r="BL113" s="17" t="s">
        <v>121</v>
      </c>
      <c r="BM113" s="217" t="s">
        <v>159</v>
      </c>
    </row>
    <row r="114" spans="1:47" s="2" customFormat="1" ht="12">
      <c r="A114" s="39"/>
      <c r="B114" s="40"/>
      <c r="C114" s="41"/>
      <c r="D114" s="219" t="s">
        <v>128</v>
      </c>
      <c r="E114" s="41"/>
      <c r="F114" s="220" t="s">
        <v>160</v>
      </c>
      <c r="G114" s="41"/>
      <c r="H114" s="41"/>
      <c r="I114" s="221"/>
      <c r="J114" s="41"/>
      <c r="K114" s="41"/>
      <c r="L114" s="45"/>
      <c r="M114" s="222"/>
      <c r="N114" s="223"/>
      <c r="O114" s="86"/>
      <c r="P114" s="86"/>
      <c r="Q114" s="86"/>
      <c r="R114" s="86"/>
      <c r="S114" s="86"/>
      <c r="T114" s="87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7" t="s">
        <v>128</v>
      </c>
      <c r="AU114" s="17" t="s">
        <v>21</v>
      </c>
    </row>
    <row r="115" spans="1:51" s="13" customFormat="1" ht="12">
      <c r="A115" s="13"/>
      <c r="B115" s="224"/>
      <c r="C115" s="225"/>
      <c r="D115" s="226" t="s">
        <v>130</v>
      </c>
      <c r="E115" s="227" t="s">
        <v>30</v>
      </c>
      <c r="F115" s="228" t="s">
        <v>161</v>
      </c>
      <c r="G115" s="225"/>
      <c r="H115" s="229">
        <v>1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130</v>
      </c>
      <c r="AU115" s="235" t="s">
        <v>21</v>
      </c>
      <c r="AV115" s="13" t="s">
        <v>21</v>
      </c>
      <c r="AW115" s="13" t="s">
        <v>37</v>
      </c>
      <c r="AX115" s="13" t="s">
        <v>76</v>
      </c>
      <c r="AY115" s="235" t="s">
        <v>115</v>
      </c>
    </row>
    <row r="116" spans="1:51" s="13" customFormat="1" ht="12">
      <c r="A116" s="13"/>
      <c r="B116" s="224"/>
      <c r="C116" s="225"/>
      <c r="D116" s="226" t="s">
        <v>130</v>
      </c>
      <c r="E116" s="227" t="s">
        <v>30</v>
      </c>
      <c r="F116" s="228" t="s">
        <v>162</v>
      </c>
      <c r="G116" s="225"/>
      <c r="H116" s="229">
        <v>4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130</v>
      </c>
      <c r="AU116" s="235" t="s">
        <v>21</v>
      </c>
      <c r="AV116" s="13" t="s">
        <v>21</v>
      </c>
      <c r="AW116" s="13" t="s">
        <v>37</v>
      </c>
      <c r="AX116" s="13" t="s">
        <v>76</v>
      </c>
      <c r="AY116" s="235" t="s">
        <v>115</v>
      </c>
    </row>
    <row r="117" spans="1:51" s="13" customFormat="1" ht="12">
      <c r="A117" s="13"/>
      <c r="B117" s="224"/>
      <c r="C117" s="225"/>
      <c r="D117" s="226" t="s">
        <v>130</v>
      </c>
      <c r="E117" s="227" t="s">
        <v>30</v>
      </c>
      <c r="F117" s="228" t="s">
        <v>152</v>
      </c>
      <c r="G117" s="225"/>
      <c r="H117" s="229">
        <v>2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130</v>
      </c>
      <c r="AU117" s="235" t="s">
        <v>21</v>
      </c>
      <c r="AV117" s="13" t="s">
        <v>21</v>
      </c>
      <c r="AW117" s="13" t="s">
        <v>37</v>
      </c>
      <c r="AX117" s="13" t="s">
        <v>76</v>
      </c>
      <c r="AY117" s="235" t="s">
        <v>115</v>
      </c>
    </row>
    <row r="118" spans="1:51" s="13" customFormat="1" ht="12">
      <c r="A118" s="13"/>
      <c r="B118" s="224"/>
      <c r="C118" s="225"/>
      <c r="D118" s="226" t="s">
        <v>130</v>
      </c>
      <c r="E118" s="227" t="s">
        <v>30</v>
      </c>
      <c r="F118" s="228" t="s">
        <v>163</v>
      </c>
      <c r="G118" s="225"/>
      <c r="H118" s="229">
        <v>1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130</v>
      </c>
      <c r="AU118" s="235" t="s">
        <v>21</v>
      </c>
      <c r="AV118" s="13" t="s">
        <v>21</v>
      </c>
      <c r="AW118" s="13" t="s">
        <v>37</v>
      </c>
      <c r="AX118" s="13" t="s">
        <v>76</v>
      </c>
      <c r="AY118" s="235" t="s">
        <v>115</v>
      </c>
    </row>
    <row r="119" spans="1:51" s="13" customFormat="1" ht="12">
      <c r="A119" s="13"/>
      <c r="B119" s="224"/>
      <c r="C119" s="225"/>
      <c r="D119" s="226" t="s">
        <v>130</v>
      </c>
      <c r="E119" s="227" t="s">
        <v>30</v>
      </c>
      <c r="F119" s="228" t="s">
        <v>164</v>
      </c>
      <c r="G119" s="225"/>
      <c r="H119" s="229">
        <v>1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130</v>
      </c>
      <c r="AU119" s="235" t="s">
        <v>21</v>
      </c>
      <c r="AV119" s="13" t="s">
        <v>21</v>
      </c>
      <c r="AW119" s="13" t="s">
        <v>37</v>
      </c>
      <c r="AX119" s="13" t="s">
        <v>76</v>
      </c>
      <c r="AY119" s="235" t="s">
        <v>115</v>
      </c>
    </row>
    <row r="120" spans="1:51" s="13" customFormat="1" ht="12">
      <c r="A120" s="13"/>
      <c r="B120" s="224"/>
      <c r="C120" s="225"/>
      <c r="D120" s="226" t="s">
        <v>130</v>
      </c>
      <c r="E120" s="227" t="s">
        <v>30</v>
      </c>
      <c r="F120" s="228" t="s">
        <v>165</v>
      </c>
      <c r="G120" s="225"/>
      <c r="H120" s="229">
        <v>1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130</v>
      </c>
      <c r="AU120" s="235" t="s">
        <v>21</v>
      </c>
      <c r="AV120" s="13" t="s">
        <v>21</v>
      </c>
      <c r="AW120" s="13" t="s">
        <v>37</v>
      </c>
      <c r="AX120" s="13" t="s">
        <v>76</v>
      </c>
      <c r="AY120" s="235" t="s">
        <v>115</v>
      </c>
    </row>
    <row r="121" spans="1:51" s="13" customFormat="1" ht="12">
      <c r="A121" s="13"/>
      <c r="B121" s="224"/>
      <c r="C121" s="225"/>
      <c r="D121" s="226" t="s">
        <v>130</v>
      </c>
      <c r="E121" s="227" t="s">
        <v>30</v>
      </c>
      <c r="F121" s="228" t="s">
        <v>166</v>
      </c>
      <c r="G121" s="225"/>
      <c r="H121" s="229">
        <v>2</v>
      </c>
      <c r="I121" s="230"/>
      <c r="J121" s="225"/>
      <c r="K121" s="225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130</v>
      </c>
      <c r="AU121" s="235" t="s">
        <v>21</v>
      </c>
      <c r="AV121" s="13" t="s">
        <v>21</v>
      </c>
      <c r="AW121" s="13" t="s">
        <v>37</v>
      </c>
      <c r="AX121" s="13" t="s">
        <v>76</v>
      </c>
      <c r="AY121" s="235" t="s">
        <v>115</v>
      </c>
    </row>
    <row r="122" spans="1:51" s="13" customFormat="1" ht="12">
      <c r="A122" s="13"/>
      <c r="B122" s="224"/>
      <c r="C122" s="225"/>
      <c r="D122" s="226" t="s">
        <v>130</v>
      </c>
      <c r="E122" s="227" t="s">
        <v>30</v>
      </c>
      <c r="F122" s="228" t="s">
        <v>167</v>
      </c>
      <c r="G122" s="225"/>
      <c r="H122" s="229">
        <v>1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130</v>
      </c>
      <c r="AU122" s="235" t="s">
        <v>21</v>
      </c>
      <c r="AV122" s="13" t="s">
        <v>21</v>
      </c>
      <c r="AW122" s="13" t="s">
        <v>37</v>
      </c>
      <c r="AX122" s="13" t="s">
        <v>76</v>
      </c>
      <c r="AY122" s="235" t="s">
        <v>115</v>
      </c>
    </row>
    <row r="123" spans="1:51" s="13" customFormat="1" ht="12">
      <c r="A123" s="13"/>
      <c r="B123" s="224"/>
      <c r="C123" s="225"/>
      <c r="D123" s="226" t="s">
        <v>130</v>
      </c>
      <c r="E123" s="227" t="s">
        <v>30</v>
      </c>
      <c r="F123" s="228" t="s">
        <v>168</v>
      </c>
      <c r="G123" s="225"/>
      <c r="H123" s="229">
        <v>1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130</v>
      </c>
      <c r="AU123" s="235" t="s">
        <v>21</v>
      </c>
      <c r="AV123" s="13" t="s">
        <v>21</v>
      </c>
      <c r="AW123" s="13" t="s">
        <v>37</v>
      </c>
      <c r="AX123" s="13" t="s">
        <v>76</v>
      </c>
      <c r="AY123" s="235" t="s">
        <v>115</v>
      </c>
    </row>
    <row r="124" spans="1:51" s="13" customFormat="1" ht="12">
      <c r="A124" s="13"/>
      <c r="B124" s="224"/>
      <c r="C124" s="225"/>
      <c r="D124" s="226" t="s">
        <v>130</v>
      </c>
      <c r="E124" s="227" t="s">
        <v>30</v>
      </c>
      <c r="F124" s="228" t="s">
        <v>169</v>
      </c>
      <c r="G124" s="225"/>
      <c r="H124" s="229">
        <v>2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130</v>
      </c>
      <c r="AU124" s="235" t="s">
        <v>21</v>
      </c>
      <c r="AV124" s="13" t="s">
        <v>21</v>
      </c>
      <c r="AW124" s="13" t="s">
        <v>37</v>
      </c>
      <c r="AX124" s="13" t="s">
        <v>76</v>
      </c>
      <c r="AY124" s="235" t="s">
        <v>115</v>
      </c>
    </row>
    <row r="125" spans="1:51" s="13" customFormat="1" ht="12">
      <c r="A125" s="13"/>
      <c r="B125" s="224"/>
      <c r="C125" s="225"/>
      <c r="D125" s="226" t="s">
        <v>130</v>
      </c>
      <c r="E125" s="227" t="s">
        <v>30</v>
      </c>
      <c r="F125" s="228" t="s">
        <v>170</v>
      </c>
      <c r="G125" s="225"/>
      <c r="H125" s="229">
        <v>4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130</v>
      </c>
      <c r="AU125" s="235" t="s">
        <v>21</v>
      </c>
      <c r="AV125" s="13" t="s">
        <v>21</v>
      </c>
      <c r="AW125" s="13" t="s">
        <v>37</v>
      </c>
      <c r="AX125" s="13" t="s">
        <v>76</v>
      </c>
      <c r="AY125" s="235" t="s">
        <v>115</v>
      </c>
    </row>
    <row r="126" spans="1:51" s="13" customFormat="1" ht="12">
      <c r="A126" s="13"/>
      <c r="B126" s="224"/>
      <c r="C126" s="225"/>
      <c r="D126" s="226" t="s">
        <v>130</v>
      </c>
      <c r="E126" s="227" t="s">
        <v>30</v>
      </c>
      <c r="F126" s="228" t="s">
        <v>171</v>
      </c>
      <c r="G126" s="225"/>
      <c r="H126" s="229">
        <v>1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130</v>
      </c>
      <c r="AU126" s="235" t="s">
        <v>21</v>
      </c>
      <c r="AV126" s="13" t="s">
        <v>21</v>
      </c>
      <c r="AW126" s="13" t="s">
        <v>37</v>
      </c>
      <c r="AX126" s="13" t="s">
        <v>76</v>
      </c>
      <c r="AY126" s="235" t="s">
        <v>115</v>
      </c>
    </row>
    <row r="127" spans="1:51" s="13" customFormat="1" ht="12">
      <c r="A127" s="13"/>
      <c r="B127" s="224"/>
      <c r="C127" s="225"/>
      <c r="D127" s="226" t="s">
        <v>130</v>
      </c>
      <c r="E127" s="227" t="s">
        <v>30</v>
      </c>
      <c r="F127" s="228" t="s">
        <v>172</v>
      </c>
      <c r="G127" s="225"/>
      <c r="H127" s="229">
        <v>1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130</v>
      </c>
      <c r="AU127" s="235" t="s">
        <v>21</v>
      </c>
      <c r="AV127" s="13" t="s">
        <v>21</v>
      </c>
      <c r="AW127" s="13" t="s">
        <v>37</v>
      </c>
      <c r="AX127" s="13" t="s">
        <v>76</v>
      </c>
      <c r="AY127" s="235" t="s">
        <v>115</v>
      </c>
    </row>
    <row r="128" spans="1:51" s="13" customFormat="1" ht="12">
      <c r="A128" s="13"/>
      <c r="B128" s="224"/>
      <c r="C128" s="225"/>
      <c r="D128" s="226" t="s">
        <v>130</v>
      </c>
      <c r="E128" s="227" t="s">
        <v>30</v>
      </c>
      <c r="F128" s="228" t="s">
        <v>148</v>
      </c>
      <c r="G128" s="225"/>
      <c r="H128" s="229">
        <v>1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130</v>
      </c>
      <c r="AU128" s="235" t="s">
        <v>21</v>
      </c>
      <c r="AV128" s="13" t="s">
        <v>21</v>
      </c>
      <c r="AW128" s="13" t="s">
        <v>37</v>
      </c>
      <c r="AX128" s="13" t="s">
        <v>76</v>
      </c>
      <c r="AY128" s="235" t="s">
        <v>115</v>
      </c>
    </row>
    <row r="129" spans="1:51" s="13" customFormat="1" ht="12">
      <c r="A129" s="13"/>
      <c r="B129" s="224"/>
      <c r="C129" s="225"/>
      <c r="D129" s="226" t="s">
        <v>130</v>
      </c>
      <c r="E129" s="227" t="s">
        <v>30</v>
      </c>
      <c r="F129" s="228" t="s">
        <v>173</v>
      </c>
      <c r="G129" s="225"/>
      <c r="H129" s="229">
        <v>2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130</v>
      </c>
      <c r="AU129" s="235" t="s">
        <v>21</v>
      </c>
      <c r="AV129" s="13" t="s">
        <v>21</v>
      </c>
      <c r="AW129" s="13" t="s">
        <v>37</v>
      </c>
      <c r="AX129" s="13" t="s">
        <v>76</v>
      </c>
      <c r="AY129" s="235" t="s">
        <v>115</v>
      </c>
    </row>
    <row r="130" spans="1:51" s="13" customFormat="1" ht="12">
      <c r="A130" s="13"/>
      <c r="B130" s="224"/>
      <c r="C130" s="225"/>
      <c r="D130" s="226" t="s">
        <v>130</v>
      </c>
      <c r="E130" s="227" t="s">
        <v>30</v>
      </c>
      <c r="F130" s="228" t="s">
        <v>174</v>
      </c>
      <c r="G130" s="225"/>
      <c r="H130" s="229">
        <v>2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130</v>
      </c>
      <c r="AU130" s="235" t="s">
        <v>21</v>
      </c>
      <c r="AV130" s="13" t="s">
        <v>21</v>
      </c>
      <c r="AW130" s="13" t="s">
        <v>37</v>
      </c>
      <c r="AX130" s="13" t="s">
        <v>76</v>
      </c>
      <c r="AY130" s="235" t="s">
        <v>115</v>
      </c>
    </row>
    <row r="131" spans="1:51" s="13" customFormat="1" ht="12">
      <c r="A131" s="13"/>
      <c r="B131" s="224"/>
      <c r="C131" s="225"/>
      <c r="D131" s="226" t="s">
        <v>130</v>
      </c>
      <c r="E131" s="227" t="s">
        <v>30</v>
      </c>
      <c r="F131" s="228" t="s">
        <v>175</v>
      </c>
      <c r="G131" s="225"/>
      <c r="H131" s="229">
        <v>1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130</v>
      </c>
      <c r="AU131" s="235" t="s">
        <v>21</v>
      </c>
      <c r="AV131" s="13" t="s">
        <v>21</v>
      </c>
      <c r="AW131" s="13" t="s">
        <v>37</v>
      </c>
      <c r="AX131" s="13" t="s">
        <v>76</v>
      </c>
      <c r="AY131" s="235" t="s">
        <v>115</v>
      </c>
    </row>
    <row r="132" spans="1:51" s="13" customFormat="1" ht="12">
      <c r="A132" s="13"/>
      <c r="B132" s="224"/>
      <c r="C132" s="225"/>
      <c r="D132" s="226" t="s">
        <v>130</v>
      </c>
      <c r="E132" s="227" t="s">
        <v>30</v>
      </c>
      <c r="F132" s="228" t="s">
        <v>176</v>
      </c>
      <c r="G132" s="225"/>
      <c r="H132" s="229">
        <v>1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130</v>
      </c>
      <c r="AU132" s="235" t="s">
        <v>21</v>
      </c>
      <c r="AV132" s="13" t="s">
        <v>21</v>
      </c>
      <c r="AW132" s="13" t="s">
        <v>37</v>
      </c>
      <c r="AX132" s="13" t="s">
        <v>76</v>
      </c>
      <c r="AY132" s="235" t="s">
        <v>115</v>
      </c>
    </row>
    <row r="133" spans="1:51" s="13" customFormat="1" ht="12">
      <c r="A133" s="13"/>
      <c r="B133" s="224"/>
      <c r="C133" s="225"/>
      <c r="D133" s="226" t="s">
        <v>130</v>
      </c>
      <c r="E133" s="227" t="s">
        <v>30</v>
      </c>
      <c r="F133" s="228" t="s">
        <v>177</v>
      </c>
      <c r="G133" s="225"/>
      <c r="H133" s="229">
        <v>1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130</v>
      </c>
      <c r="AU133" s="235" t="s">
        <v>21</v>
      </c>
      <c r="AV133" s="13" t="s">
        <v>21</v>
      </c>
      <c r="AW133" s="13" t="s">
        <v>37</v>
      </c>
      <c r="AX133" s="13" t="s">
        <v>76</v>
      </c>
      <c r="AY133" s="235" t="s">
        <v>115</v>
      </c>
    </row>
    <row r="134" spans="1:51" s="14" customFormat="1" ht="12">
      <c r="A134" s="14"/>
      <c r="B134" s="236"/>
      <c r="C134" s="237"/>
      <c r="D134" s="226" t="s">
        <v>130</v>
      </c>
      <c r="E134" s="238" t="s">
        <v>30</v>
      </c>
      <c r="F134" s="239" t="s">
        <v>155</v>
      </c>
      <c r="G134" s="237"/>
      <c r="H134" s="240">
        <v>30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130</v>
      </c>
      <c r="AU134" s="246" t="s">
        <v>21</v>
      </c>
      <c r="AV134" s="14" t="s">
        <v>121</v>
      </c>
      <c r="AW134" s="14" t="s">
        <v>37</v>
      </c>
      <c r="AX134" s="14" t="s">
        <v>84</v>
      </c>
      <c r="AY134" s="246" t="s">
        <v>115</v>
      </c>
    </row>
    <row r="135" spans="1:65" s="2" customFormat="1" ht="21.75" customHeight="1">
      <c r="A135" s="39"/>
      <c r="B135" s="40"/>
      <c r="C135" s="206" t="s">
        <v>121</v>
      </c>
      <c r="D135" s="206" t="s">
        <v>117</v>
      </c>
      <c r="E135" s="207" t="s">
        <v>178</v>
      </c>
      <c r="F135" s="208" t="s">
        <v>179</v>
      </c>
      <c r="G135" s="209" t="s">
        <v>125</v>
      </c>
      <c r="H135" s="210">
        <v>15</v>
      </c>
      <c r="I135" s="211"/>
      <c r="J135" s="212">
        <f>ROUND(I135*H135,2)</f>
        <v>0</v>
      </c>
      <c r="K135" s="208" t="s">
        <v>126</v>
      </c>
      <c r="L135" s="45"/>
      <c r="M135" s="213" t="s">
        <v>30</v>
      </c>
      <c r="N135" s="214" t="s">
        <v>49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7" t="s">
        <v>121</v>
      </c>
      <c r="AT135" s="217" t="s">
        <v>117</v>
      </c>
      <c r="AU135" s="217" t="s">
        <v>21</v>
      </c>
      <c r="AY135" s="17" t="s">
        <v>115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7" t="s">
        <v>121</v>
      </c>
      <c r="BK135" s="218">
        <f>ROUND(I135*H135,2)</f>
        <v>0</v>
      </c>
      <c r="BL135" s="17" t="s">
        <v>121</v>
      </c>
      <c r="BM135" s="217" t="s">
        <v>180</v>
      </c>
    </row>
    <row r="136" spans="1:47" s="2" customFormat="1" ht="12">
      <c r="A136" s="39"/>
      <c r="B136" s="40"/>
      <c r="C136" s="41"/>
      <c r="D136" s="219" t="s">
        <v>128</v>
      </c>
      <c r="E136" s="41"/>
      <c r="F136" s="220" t="s">
        <v>181</v>
      </c>
      <c r="G136" s="41"/>
      <c r="H136" s="41"/>
      <c r="I136" s="221"/>
      <c r="J136" s="41"/>
      <c r="K136" s="41"/>
      <c r="L136" s="45"/>
      <c r="M136" s="222"/>
      <c r="N136" s="223"/>
      <c r="O136" s="86"/>
      <c r="P136" s="86"/>
      <c r="Q136" s="86"/>
      <c r="R136" s="86"/>
      <c r="S136" s="86"/>
      <c r="T136" s="87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7" t="s">
        <v>128</v>
      </c>
      <c r="AU136" s="17" t="s">
        <v>21</v>
      </c>
    </row>
    <row r="137" spans="1:51" s="13" customFormat="1" ht="12">
      <c r="A137" s="13"/>
      <c r="B137" s="224"/>
      <c r="C137" s="225"/>
      <c r="D137" s="226" t="s">
        <v>130</v>
      </c>
      <c r="E137" s="227" t="s">
        <v>30</v>
      </c>
      <c r="F137" s="228" t="s">
        <v>182</v>
      </c>
      <c r="G137" s="225"/>
      <c r="H137" s="229">
        <v>1</v>
      </c>
      <c r="I137" s="230"/>
      <c r="J137" s="225"/>
      <c r="K137" s="225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130</v>
      </c>
      <c r="AU137" s="235" t="s">
        <v>21</v>
      </c>
      <c r="AV137" s="13" t="s">
        <v>21</v>
      </c>
      <c r="AW137" s="13" t="s">
        <v>37</v>
      </c>
      <c r="AX137" s="13" t="s">
        <v>76</v>
      </c>
      <c r="AY137" s="235" t="s">
        <v>115</v>
      </c>
    </row>
    <row r="138" spans="1:51" s="13" customFormat="1" ht="12">
      <c r="A138" s="13"/>
      <c r="B138" s="224"/>
      <c r="C138" s="225"/>
      <c r="D138" s="226" t="s">
        <v>130</v>
      </c>
      <c r="E138" s="227" t="s">
        <v>30</v>
      </c>
      <c r="F138" s="228" t="s">
        <v>183</v>
      </c>
      <c r="G138" s="225"/>
      <c r="H138" s="229">
        <v>1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130</v>
      </c>
      <c r="AU138" s="235" t="s">
        <v>21</v>
      </c>
      <c r="AV138" s="13" t="s">
        <v>21</v>
      </c>
      <c r="AW138" s="13" t="s">
        <v>37</v>
      </c>
      <c r="AX138" s="13" t="s">
        <v>76</v>
      </c>
      <c r="AY138" s="235" t="s">
        <v>115</v>
      </c>
    </row>
    <row r="139" spans="1:51" s="13" customFormat="1" ht="12">
      <c r="A139" s="13"/>
      <c r="B139" s="224"/>
      <c r="C139" s="225"/>
      <c r="D139" s="226" t="s">
        <v>130</v>
      </c>
      <c r="E139" s="227" t="s">
        <v>30</v>
      </c>
      <c r="F139" s="228" t="s">
        <v>184</v>
      </c>
      <c r="G139" s="225"/>
      <c r="H139" s="229">
        <v>1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130</v>
      </c>
      <c r="AU139" s="235" t="s">
        <v>21</v>
      </c>
      <c r="AV139" s="13" t="s">
        <v>21</v>
      </c>
      <c r="AW139" s="13" t="s">
        <v>37</v>
      </c>
      <c r="AX139" s="13" t="s">
        <v>76</v>
      </c>
      <c r="AY139" s="235" t="s">
        <v>115</v>
      </c>
    </row>
    <row r="140" spans="1:51" s="13" customFormat="1" ht="12">
      <c r="A140" s="13"/>
      <c r="B140" s="224"/>
      <c r="C140" s="225"/>
      <c r="D140" s="226" t="s">
        <v>130</v>
      </c>
      <c r="E140" s="227" t="s">
        <v>30</v>
      </c>
      <c r="F140" s="228" t="s">
        <v>185</v>
      </c>
      <c r="G140" s="225"/>
      <c r="H140" s="229">
        <v>1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130</v>
      </c>
      <c r="AU140" s="235" t="s">
        <v>21</v>
      </c>
      <c r="AV140" s="13" t="s">
        <v>21</v>
      </c>
      <c r="AW140" s="13" t="s">
        <v>37</v>
      </c>
      <c r="AX140" s="13" t="s">
        <v>76</v>
      </c>
      <c r="AY140" s="235" t="s">
        <v>115</v>
      </c>
    </row>
    <row r="141" spans="1:51" s="13" customFormat="1" ht="12">
      <c r="A141" s="13"/>
      <c r="B141" s="224"/>
      <c r="C141" s="225"/>
      <c r="D141" s="226" t="s">
        <v>130</v>
      </c>
      <c r="E141" s="227" t="s">
        <v>30</v>
      </c>
      <c r="F141" s="228" t="s">
        <v>186</v>
      </c>
      <c r="G141" s="225"/>
      <c r="H141" s="229">
        <v>1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130</v>
      </c>
      <c r="AU141" s="235" t="s">
        <v>21</v>
      </c>
      <c r="AV141" s="13" t="s">
        <v>21</v>
      </c>
      <c r="AW141" s="13" t="s">
        <v>37</v>
      </c>
      <c r="AX141" s="13" t="s">
        <v>76</v>
      </c>
      <c r="AY141" s="235" t="s">
        <v>115</v>
      </c>
    </row>
    <row r="142" spans="1:51" s="13" customFormat="1" ht="12">
      <c r="A142" s="13"/>
      <c r="B142" s="224"/>
      <c r="C142" s="225"/>
      <c r="D142" s="226" t="s">
        <v>130</v>
      </c>
      <c r="E142" s="227" t="s">
        <v>30</v>
      </c>
      <c r="F142" s="228" t="s">
        <v>187</v>
      </c>
      <c r="G142" s="225"/>
      <c r="H142" s="229">
        <v>2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130</v>
      </c>
      <c r="AU142" s="235" t="s">
        <v>21</v>
      </c>
      <c r="AV142" s="13" t="s">
        <v>21</v>
      </c>
      <c r="AW142" s="13" t="s">
        <v>37</v>
      </c>
      <c r="AX142" s="13" t="s">
        <v>76</v>
      </c>
      <c r="AY142" s="235" t="s">
        <v>115</v>
      </c>
    </row>
    <row r="143" spans="1:51" s="13" customFormat="1" ht="12">
      <c r="A143" s="13"/>
      <c r="B143" s="224"/>
      <c r="C143" s="225"/>
      <c r="D143" s="226" t="s">
        <v>130</v>
      </c>
      <c r="E143" s="227" t="s">
        <v>30</v>
      </c>
      <c r="F143" s="228" t="s">
        <v>188</v>
      </c>
      <c r="G143" s="225"/>
      <c r="H143" s="229">
        <v>1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130</v>
      </c>
      <c r="AU143" s="235" t="s">
        <v>21</v>
      </c>
      <c r="AV143" s="13" t="s">
        <v>21</v>
      </c>
      <c r="AW143" s="13" t="s">
        <v>37</v>
      </c>
      <c r="AX143" s="13" t="s">
        <v>76</v>
      </c>
      <c r="AY143" s="235" t="s">
        <v>115</v>
      </c>
    </row>
    <row r="144" spans="1:51" s="13" customFormat="1" ht="12">
      <c r="A144" s="13"/>
      <c r="B144" s="224"/>
      <c r="C144" s="225"/>
      <c r="D144" s="226" t="s">
        <v>130</v>
      </c>
      <c r="E144" s="227" t="s">
        <v>30</v>
      </c>
      <c r="F144" s="228" t="s">
        <v>176</v>
      </c>
      <c r="G144" s="225"/>
      <c r="H144" s="229">
        <v>1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130</v>
      </c>
      <c r="AU144" s="235" t="s">
        <v>21</v>
      </c>
      <c r="AV144" s="13" t="s">
        <v>21</v>
      </c>
      <c r="AW144" s="13" t="s">
        <v>37</v>
      </c>
      <c r="AX144" s="13" t="s">
        <v>76</v>
      </c>
      <c r="AY144" s="235" t="s">
        <v>115</v>
      </c>
    </row>
    <row r="145" spans="1:51" s="13" customFormat="1" ht="12">
      <c r="A145" s="13"/>
      <c r="B145" s="224"/>
      <c r="C145" s="225"/>
      <c r="D145" s="226" t="s">
        <v>130</v>
      </c>
      <c r="E145" s="227" t="s">
        <v>30</v>
      </c>
      <c r="F145" s="228" t="s">
        <v>189</v>
      </c>
      <c r="G145" s="225"/>
      <c r="H145" s="229">
        <v>1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130</v>
      </c>
      <c r="AU145" s="235" t="s">
        <v>21</v>
      </c>
      <c r="AV145" s="13" t="s">
        <v>21</v>
      </c>
      <c r="AW145" s="13" t="s">
        <v>37</v>
      </c>
      <c r="AX145" s="13" t="s">
        <v>76</v>
      </c>
      <c r="AY145" s="235" t="s">
        <v>115</v>
      </c>
    </row>
    <row r="146" spans="1:51" s="13" customFormat="1" ht="12">
      <c r="A146" s="13"/>
      <c r="B146" s="224"/>
      <c r="C146" s="225"/>
      <c r="D146" s="226" t="s">
        <v>130</v>
      </c>
      <c r="E146" s="227" t="s">
        <v>30</v>
      </c>
      <c r="F146" s="228" t="s">
        <v>190</v>
      </c>
      <c r="G146" s="225"/>
      <c r="H146" s="229">
        <v>1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130</v>
      </c>
      <c r="AU146" s="235" t="s">
        <v>21</v>
      </c>
      <c r="AV146" s="13" t="s">
        <v>21</v>
      </c>
      <c r="AW146" s="13" t="s">
        <v>37</v>
      </c>
      <c r="AX146" s="13" t="s">
        <v>76</v>
      </c>
      <c r="AY146" s="235" t="s">
        <v>115</v>
      </c>
    </row>
    <row r="147" spans="1:51" s="13" customFormat="1" ht="12">
      <c r="A147" s="13"/>
      <c r="B147" s="224"/>
      <c r="C147" s="225"/>
      <c r="D147" s="226" t="s">
        <v>130</v>
      </c>
      <c r="E147" s="227" t="s">
        <v>30</v>
      </c>
      <c r="F147" s="228" t="s">
        <v>191</v>
      </c>
      <c r="G147" s="225"/>
      <c r="H147" s="229">
        <v>1</v>
      </c>
      <c r="I147" s="230"/>
      <c r="J147" s="225"/>
      <c r="K147" s="225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130</v>
      </c>
      <c r="AU147" s="235" t="s">
        <v>21</v>
      </c>
      <c r="AV147" s="13" t="s">
        <v>21</v>
      </c>
      <c r="AW147" s="13" t="s">
        <v>37</v>
      </c>
      <c r="AX147" s="13" t="s">
        <v>76</v>
      </c>
      <c r="AY147" s="235" t="s">
        <v>115</v>
      </c>
    </row>
    <row r="148" spans="1:51" s="13" customFormat="1" ht="12">
      <c r="A148" s="13"/>
      <c r="B148" s="224"/>
      <c r="C148" s="225"/>
      <c r="D148" s="226" t="s">
        <v>130</v>
      </c>
      <c r="E148" s="227" t="s">
        <v>30</v>
      </c>
      <c r="F148" s="228" t="s">
        <v>148</v>
      </c>
      <c r="G148" s="225"/>
      <c r="H148" s="229">
        <v>1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130</v>
      </c>
      <c r="AU148" s="235" t="s">
        <v>21</v>
      </c>
      <c r="AV148" s="13" t="s">
        <v>21</v>
      </c>
      <c r="AW148" s="13" t="s">
        <v>37</v>
      </c>
      <c r="AX148" s="13" t="s">
        <v>76</v>
      </c>
      <c r="AY148" s="235" t="s">
        <v>115</v>
      </c>
    </row>
    <row r="149" spans="1:51" s="13" customFormat="1" ht="12">
      <c r="A149" s="13"/>
      <c r="B149" s="224"/>
      <c r="C149" s="225"/>
      <c r="D149" s="226" t="s">
        <v>130</v>
      </c>
      <c r="E149" s="227" t="s">
        <v>30</v>
      </c>
      <c r="F149" s="228" t="s">
        <v>192</v>
      </c>
      <c r="G149" s="225"/>
      <c r="H149" s="229">
        <v>1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130</v>
      </c>
      <c r="AU149" s="235" t="s">
        <v>21</v>
      </c>
      <c r="AV149" s="13" t="s">
        <v>21</v>
      </c>
      <c r="AW149" s="13" t="s">
        <v>37</v>
      </c>
      <c r="AX149" s="13" t="s">
        <v>76</v>
      </c>
      <c r="AY149" s="235" t="s">
        <v>115</v>
      </c>
    </row>
    <row r="150" spans="1:51" s="13" customFormat="1" ht="12">
      <c r="A150" s="13"/>
      <c r="B150" s="224"/>
      <c r="C150" s="225"/>
      <c r="D150" s="226" t="s">
        <v>130</v>
      </c>
      <c r="E150" s="227" t="s">
        <v>30</v>
      </c>
      <c r="F150" s="228" t="s">
        <v>164</v>
      </c>
      <c r="G150" s="225"/>
      <c r="H150" s="229">
        <v>1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130</v>
      </c>
      <c r="AU150" s="235" t="s">
        <v>21</v>
      </c>
      <c r="AV150" s="13" t="s">
        <v>21</v>
      </c>
      <c r="AW150" s="13" t="s">
        <v>37</v>
      </c>
      <c r="AX150" s="13" t="s">
        <v>76</v>
      </c>
      <c r="AY150" s="235" t="s">
        <v>115</v>
      </c>
    </row>
    <row r="151" spans="1:51" s="14" customFormat="1" ht="12">
      <c r="A151" s="14"/>
      <c r="B151" s="236"/>
      <c r="C151" s="237"/>
      <c r="D151" s="226" t="s">
        <v>130</v>
      </c>
      <c r="E151" s="238" t="s">
        <v>30</v>
      </c>
      <c r="F151" s="239" t="s">
        <v>155</v>
      </c>
      <c r="G151" s="237"/>
      <c r="H151" s="240">
        <v>15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130</v>
      </c>
      <c r="AU151" s="246" t="s">
        <v>21</v>
      </c>
      <c r="AV151" s="14" t="s">
        <v>121</v>
      </c>
      <c r="AW151" s="14" t="s">
        <v>37</v>
      </c>
      <c r="AX151" s="14" t="s">
        <v>84</v>
      </c>
      <c r="AY151" s="246" t="s">
        <v>115</v>
      </c>
    </row>
    <row r="152" spans="1:65" s="2" customFormat="1" ht="21.75" customHeight="1">
      <c r="A152" s="39"/>
      <c r="B152" s="40"/>
      <c r="C152" s="206" t="s">
        <v>193</v>
      </c>
      <c r="D152" s="206" t="s">
        <v>117</v>
      </c>
      <c r="E152" s="207" t="s">
        <v>194</v>
      </c>
      <c r="F152" s="208" t="s">
        <v>195</v>
      </c>
      <c r="G152" s="209" t="s">
        <v>125</v>
      </c>
      <c r="H152" s="210">
        <v>9</v>
      </c>
      <c r="I152" s="211"/>
      <c r="J152" s="212">
        <f>ROUND(I152*H152,2)</f>
        <v>0</v>
      </c>
      <c r="K152" s="208" t="s">
        <v>126</v>
      </c>
      <c r="L152" s="45"/>
      <c r="M152" s="213" t="s">
        <v>30</v>
      </c>
      <c r="N152" s="214" t="s">
        <v>49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7" t="s">
        <v>121</v>
      </c>
      <c r="AT152" s="217" t="s">
        <v>117</v>
      </c>
      <c r="AU152" s="217" t="s">
        <v>21</v>
      </c>
      <c r="AY152" s="17" t="s">
        <v>115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7" t="s">
        <v>121</v>
      </c>
      <c r="BK152" s="218">
        <f>ROUND(I152*H152,2)</f>
        <v>0</v>
      </c>
      <c r="BL152" s="17" t="s">
        <v>121</v>
      </c>
      <c r="BM152" s="217" t="s">
        <v>196</v>
      </c>
    </row>
    <row r="153" spans="1:47" s="2" customFormat="1" ht="12">
      <c r="A153" s="39"/>
      <c r="B153" s="40"/>
      <c r="C153" s="41"/>
      <c r="D153" s="219" t="s">
        <v>128</v>
      </c>
      <c r="E153" s="41"/>
      <c r="F153" s="220" t="s">
        <v>197</v>
      </c>
      <c r="G153" s="41"/>
      <c r="H153" s="41"/>
      <c r="I153" s="221"/>
      <c r="J153" s="41"/>
      <c r="K153" s="41"/>
      <c r="L153" s="45"/>
      <c r="M153" s="222"/>
      <c r="N153" s="223"/>
      <c r="O153" s="86"/>
      <c r="P153" s="86"/>
      <c r="Q153" s="86"/>
      <c r="R153" s="86"/>
      <c r="S153" s="86"/>
      <c r="T153" s="87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7" t="s">
        <v>128</v>
      </c>
      <c r="AU153" s="17" t="s">
        <v>21</v>
      </c>
    </row>
    <row r="154" spans="1:51" s="13" customFormat="1" ht="12">
      <c r="A154" s="13"/>
      <c r="B154" s="224"/>
      <c r="C154" s="225"/>
      <c r="D154" s="226" t="s">
        <v>130</v>
      </c>
      <c r="E154" s="227" t="s">
        <v>30</v>
      </c>
      <c r="F154" s="228" t="s">
        <v>198</v>
      </c>
      <c r="G154" s="225"/>
      <c r="H154" s="229">
        <v>1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130</v>
      </c>
      <c r="AU154" s="235" t="s">
        <v>21</v>
      </c>
      <c r="AV154" s="13" t="s">
        <v>21</v>
      </c>
      <c r="AW154" s="13" t="s">
        <v>37</v>
      </c>
      <c r="AX154" s="13" t="s">
        <v>76</v>
      </c>
      <c r="AY154" s="235" t="s">
        <v>115</v>
      </c>
    </row>
    <row r="155" spans="1:51" s="13" customFormat="1" ht="12">
      <c r="A155" s="13"/>
      <c r="B155" s="224"/>
      <c r="C155" s="225"/>
      <c r="D155" s="226" t="s">
        <v>130</v>
      </c>
      <c r="E155" s="227" t="s">
        <v>30</v>
      </c>
      <c r="F155" s="228" t="s">
        <v>199</v>
      </c>
      <c r="G155" s="225"/>
      <c r="H155" s="229">
        <v>1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130</v>
      </c>
      <c r="AU155" s="235" t="s">
        <v>21</v>
      </c>
      <c r="AV155" s="13" t="s">
        <v>21</v>
      </c>
      <c r="AW155" s="13" t="s">
        <v>37</v>
      </c>
      <c r="AX155" s="13" t="s">
        <v>76</v>
      </c>
      <c r="AY155" s="235" t="s">
        <v>115</v>
      </c>
    </row>
    <row r="156" spans="1:51" s="13" customFormat="1" ht="12">
      <c r="A156" s="13"/>
      <c r="B156" s="224"/>
      <c r="C156" s="225"/>
      <c r="D156" s="226" t="s">
        <v>130</v>
      </c>
      <c r="E156" s="227" t="s">
        <v>30</v>
      </c>
      <c r="F156" s="228" t="s">
        <v>200</v>
      </c>
      <c r="G156" s="225"/>
      <c r="H156" s="229">
        <v>1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130</v>
      </c>
      <c r="AU156" s="235" t="s">
        <v>21</v>
      </c>
      <c r="AV156" s="13" t="s">
        <v>21</v>
      </c>
      <c r="AW156" s="13" t="s">
        <v>37</v>
      </c>
      <c r="AX156" s="13" t="s">
        <v>76</v>
      </c>
      <c r="AY156" s="235" t="s">
        <v>115</v>
      </c>
    </row>
    <row r="157" spans="1:51" s="13" customFormat="1" ht="12">
      <c r="A157" s="13"/>
      <c r="B157" s="224"/>
      <c r="C157" s="225"/>
      <c r="D157" s="226" t="s">
        <v>130</v>
      </c>
      <c r="E157" s="227" t="s">
        <v>30</v>
      </c>
      <c r="F157" s="228" t="s">
        <v>201</v>
      </c>
      <c r="G157" s="225"/>
      <c r="H157" s="229">
        <v>1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130</v>
      </c>
      <c r="AU157" s="235" t="s">
        <v>21</v>
      </c>
      <c r="AV157" s="13" t="s">
        <v>21</v>
      </c>
      <c r="AW157" s="13" t="s">
        <v>37</v>
      </c>
      <c r="AX157" s="13" t="s">
        <v>76</v>
      </c>
      <c r="AY157" s="235" t="s">
        <v>115</v>
      </c>
    </row>
    <row r="158" spans="1:51" s="13" customFormat="1" ht="12">
      <c r="A158" s="13"/>
      <c r="B158" s="224"/>
      <c r="C158" s="225"/>
      <c r="D158" s="226" t="s">
        <v>130</v>
      </c>
      <c r="E158" s="227" t="s">
        <v>30</v>
      </c>
      <c r="F158" s="228" t="s">
        <v>202</v>
      </c>
      <c r="G158" s="225"/>
      <c r="H158" s="229">
        <v>1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130</v>
      </c>
      <c r="AU158" s="235" t="s">
        <v>21</v>
      </c>
      <c r="AV158" s="13" t="s">
        <v>21</v>
      </c>
      <c r="AW158" s="13" t="s">
        <v>37</v>
      </c>
      <c r="AX158" s="13" t="s">
        <v>76</v>
      </c>
      <c r="AY158" s="235" t="s">
        <v>115</v>
      </c>
    </row>
    <row r="159" spans="1:51" s="13" customFormat="1" ht="12">
      <c r="A159" s="13"/>
      <c r="B159" s="224"/>
      <c r="C159" s="225"/>
      <c r="D159" s="226" t="s">
        <v>130</v>
      </c>
      <c r="E159" s="227" t="s">
        <v>30</v>
      </c>
      <c r="F159" s="228" t="s">
        <v>203</v>
      </c>
      <c r="G159" s="225"/>
      <c r="H159" s="229">
        <v>1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130</v>
      </c>
      <c r="AU159" s="235" t="s">
        <v>21</v>
      </c>
      <c r="AV159" s="13" t="s">
        <v>21</v>
      </c>
      <c r="AW159" s="13" t="s">
        <v>37</v>
      </c>
      <c r="AX159" s="13" t="s">
        <v>76</v>
      </c>
      <c r="AY159" s="235" t="s">
        <v>115</v>
      </c>
    </row>
    <row r="160" spans="1:51" s="13" customFormat="1" ht="12">
      <c r="A160" s="13"/>
      <c r="B160" s="224"/>
      <c r="C160" s="225"/>
      <c r="D160" s="226" t="s">
        <v>130</v>
      </c>
      <c r="E160" s="227" t="s">
        <v>30</v>
      </c>
      <c r="F160" s="228" t="s">
        <v>192</v>
      </c>
      <c r="G160" s="225"/>
      <c r="H160" s="229">
        <v>1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130</v>
      </c>
      <c r="AU160" s="235" t="s">
        <v>21</v>
      </c>
      <c r="AV160" s="13" t="s">
        <v>21</v>
      </c>
      <c r="AW160" s="13" t="s">
        <v>37</v>
      </c>
      <c r="AX160" s="13" t="s">
        <v>76</v>
      </c>
      <c r="AY160" s="235" t="s">
        <v>115</v>
      </c>
    </row>
    <row r="161" spans="1:51" s="13" customFormat="1" ht="12">
      <c r="A161" s="13"/>
      <c r="B161" s="224"/>
      <c r="C161" s="225"/>
      <c r="D161" s="226" t="s">
        <v>130</v>
      </c>
      <c r="E161" s="227" t="s">
        <v>30</v>
      </c>
      <c r="F161" s="228" t="s">
        <v>204</v>
      </c>
      <c r="G161" s="225"/>
      <c r="H161" s="229">
        <v>2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130</v>
      </c>
      <c r="AU161" s="235" t="s">
        <v>21</v>
      </c>
      <c r="AV161" s="13" t="s">
        <v>21</v>
      </c>
      <c r="AW161" s="13" t="s">
        <v>37</v>
      </c>
      <c r="AX161" s="13" t="s">
        <v>76</v>
      </c>
      <c r="AY161" s="235" t="s">
        <v>115</v>
      </c>
    </row>
    <row r="162" spans="1:51" s="14" customFormat="1" ht="12">
      <c r="A162" s="14"/>
      <c r="B162" s="236"/>
      <c r="C162" s="237"/>
      <c r="D162" s="226" t="s">
        <v>130</v>
      </c>
      <c r="E162" s="238" t="s">
        <v>30</v>
      </c>
      <c r="F162" s="239" t="s">
        <v>155</v>
      </c>
      <c r="G162" s="237"/>
      <c r="H162" s="240">
        <v>9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6" t="s">
        <v>130</v>
      </c>
      <c r="AU162" s="246" t="s">
        <v>21</v>
      </c>
      <c r="AV162" s="14" t="s">
        <v>121</v>
      </c>
      <c r="AW162" s="14" t="s">
        <v>37</v>
      </c>
      <c r="AX162" s="14" t="s">
        <v>84</v>
      </c>
      <c r="AY162" s="246" t="s">
        <v>115</v>
      </c>
    </row>
    <row r="163" spans="1:65" s="2" customFormat="1" ht="21.75" customHeight="1">
      <c r="A163" s="39"/>
      <c r="B163" s="40"/>
      <c r="C163" s="206" t="s">
        <v>205</v>
      </c>
      <c r="D163" s="206" t="s">
        <v>117</v>
      </c>
      <c r="E163" s="207" t="s">
        <v>206</v>
      </c>
      <c r="F163" s="208" t="s">
        <v>207</v>
      </c>
      <c r="G163" s="209" t="s">
        <v>125</v>
      </c>
      <c r="H163" s="210">
        <v>6</v>
      </c>
      <c r="I163" s="211"/>
      <c r="J163" s="212">
        <f>ROUND(I163*H163,2)</f>
        <v>0</v>
      </c>
      <c r="K163" s="208" t="s">
        <v>126</v>
      </c>
      <c r="L163" s="45"/>
      <c r="M163" s="213" t="s">
        <v>30</v>
      </c>
      <c r="N163" s="214" t="s">
        <v>49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7" t="s">
        <v>121</v>
      </c>
      <c r="AT163" s="217" t="s">
        <v>117</v>
      </c>
      <c r="AU163" s="217" t="s">
        <v>21</v>
      </c>
      <c r="AY163" s="17" t="s">
        <v>115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7" t="s">
        <v>121</v>
      </c>
      <c r="BK163" s="218">
        <f>ROUND(I163*H163,2)</f>
        <v>0</v>
      </c>
      <c r="BL163" s="17" t="s">
        <v>121</v>
      </c>
      <c r="BM163" s="217" t="s">
        <v>208</v>
      </c>
    </row>
    <row r="164" spans="1:47" s="2" customFormat="1" ht="12">
      <c r="A164" s="39"/>
      <c r="B164" s="40"/>
      <c r="C164" s="41"/>
      <c r="D164" s="219" t="s">
        <v>128</v>
      </c>
      <c r="E164" s="41"/>
      <c r="F164" s="220" t="s">
        <v>209</v>
      </c>
      <c r="G164" s="41"/>
      <c r="H164" s="41"/>
      <c r="I164" s="221"/>
      <c r="J164" s="41"/>
      <c r="K164" s="41"/>
      <c r="L164" s="45"/>
      <c r="M164" s="222"/>
      <c r="N164" s="223"/>
      <c r="O164" s="86"/>
      <c r="P164" s="86"/>
      <c r="Q164" s="86"/>
      <c r="R164" s="86"/>
      <c r="S164" s="86"/>
      <c r="T164" s="87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7" t="s">
        <v>128</v>
      </c>
      <c r="AU164" s="17" t="s">
        <v>21</v>
      </c>
    </row>
    <row r="165" spans="1:51" s="13" customFormat="1" ht="12">
      <c r="A165" s="13"/>
      <c r="B165" s="224"/>
      <c r="C165" s="225"/>
      <c r="D165" s="226" t="s">
        <v>130</v>
      </c>
      <c r="E165" s="227" t="s">
        <v>30</v>
      </c>
      <c r="F165" s="228" t="s">
        <v>210</v>
      </c>
      <c r="G165" s="225"/>
      <c r="H165" s="229">
        <v>1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130</v>
      </c>
      <c r="AU165" s="235" t="s">
        <v>21</v>
      </c>
      <c r="AV165" s="13" t="s">
        <v>21</v>
      </c>
      <c r="AW165" s="13" t="s">
        <v>37</v>
      </c>
      <c r="AX165" s="13" t="s">
        <v>76</v>
      </c>
      <c r="AY165" s="235" t="s">
        <v>115</v>
      </c>
    </row>
    <row r="166" spans="1:51" s="13" customFormat="1" ht="12">
      <c r="A166" s="13"/>
      <c r="B166" s="224"/>
      <c r="C166" s="225"/>
      <c r="D166" s="226" t="s">
        <v>130</v>
      </c>
      <c r="E166" s="227" t="s">
        <v>30</v>
      </c>
      <c r="F166" s="228" t="s">
        <v>211</v>
      </c>
      <c r="G166" s="225"/>
      <c r="H166" s="229">
        <v>1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130</v>
      </c>
      <c r="AU166" s="235" t="s">
        <v>21</v>
      </c>
      <c r="AV166" s="13" t="s">
        <v>21</v>
      </c>
      <c r="AW166" s="13" t="s">
        <v>37</v>
      </c>
      <c r="AX166" s="13" t="s">
        <v>76</v>
      </c>
      <c r="AY166" s="235" t="s">
        <v>115</v>
      </c>
    </row>
    <row r="167" spans="1:51" s="13" customFormat="1" ht="12">
      <c r="A167" s="13"/>
      <c r="B167" s="224"/>
      <c r="C167" s="225"/>
      <c r="D167" s="226" t="s">
        <v>130</v>
      </c>
      <c r="E167" s="227" t="s">
        <v>30</v>
      </c>
      <c r="F167" s="228" t="s">
        <v>212</v>
      </c>
      <c r="G167" s="225"/>
      <c r="H167" s="229">
        <v>2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130</v>
      </c>
      <c r="AU167" s="235" t="s">
        <v>21</v>
      </c>
      <c r="AV167" s="13" t="s">
        <v>21</v>
      </c>
      <c r="AW167" s="13" t="s">
        <v>37</v>
      </c>
      <c r="AX167" s="13" t="s">
        <v>76</v>
      </c>
      <c r="AY167" s="235" t="s">
        <v>115</v>
      </c>
    </row>
    <row r="168" spans="1:51" s="13" customFormat="1" ht="12">
      <c r="A168" s="13"/>
      <c r="B168" s="224"/>
      <c r="C168" s="225"/>
      <c r="D168" s="226" t="s">
        <v>130</v>
      </c>
      <c r="E168" s="227" t="s">
        <v>30</v>
      </c>
      <c r="F168" s="228" t="s">
        <v>213</v>
      </c>
      <c r="G168" s="225"/>
      <c r="H168" s="229">
        <v>1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130</v>
      </c>
      <c r="AU168" s="235" t="s">
        <v>21</v>
      </c>
      <c r="AV168" s="13" t="s">
        <v>21</v>
      </c>
      <c r="AW168" s="13" t="s">
        <v>37</v>
      </c>
      <c r="AX168" s="13" t="s">
        <v>76</v>
      </c>
      <c r="AY168" s="235" t="s">
        <v>115</v>
      </c>
    </row>
    <row r="169" spans="1:51" s="13" customFormat="1" ht="12">
      <c r="A169" s="13"/>
      <c r="B169" s="224"/>
      <c r="C169" s="225"/>
      <c r="D169" s="226" t="s">
        <v>130</v>
      </c>
      <c r="E169" s="227" t="s">
        <v>30</v>
      </c>
      <c r="F169" s="228" t="s">
        <v>214</v>
      </c>
      <c r="G169" s="225"/>
      <c r="H169" s="229">
        <v>1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130</v>
      </c>
      <c r="AU169" s="235" t="s">
        <v>21</v>
      </c>
      <c r="AV169" s="13" t="s">
        <v>21</v>
      </c>
      <c r="AW169" s="13" t="s">
        <v>37</v>
      </c>
      <c r="AX169" s="13" t="s">
        <v>76</v>
      </c>
      <c r="AY169" s="235" t="s">
        <v>115</v>
      </c>
    </row>
    <row r="170" spans="1:51" s="14" customFormat="1" ht="12">
      <c r="A170" s="14"/>
      <c r="B170" s="236"/>
      <c r="C170" s="237"/>
      <c r="D170" s="226" t="s">
        <v>130</v>
      </c>
      <c r="E170" s="238" t="s">
        <v>30</v>
      </c>
      <c r="F170" s="239" t="s">
        <v>155</v>
      </c>
      <c r="G170" s="237"/>
      <c r="H170" s="240">
        <v>6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130</v>
      </c>
      <c r="AU170" s="246" t="s">
        <v>21</v>
      </c>
      <c r="AV170" s="14" t="s">
        <v>121</v>
      </c>
      <c r="AW170" s="14" t="s">
        <v>37</v>
      </c>
      <c r="AX170" s="14" t="s">
        <v>84</v>
      </c>
      <c r="AY170" s="246" t="s">
        <v>115</v>
      </c>
    </row>
    <row r="171" spans="1:65" s="2" customFormat="1" ht="21.75" customHeight="1">
      <c r="A171" s="39"/>
      <c r="B171" s="40"/>
      <c r="C171" s="206" t="s">
        <v>215</v>
      </c>
      <c r="D171" s="206" t="s">
        <v>117</v>
      </c>
      <c r="E171" s="207" t="s">
        <v>216</v>
      </c>
      <c r="F171" s="208" t="s">
        <v>217</v>
      </c>
      <c r="G171" s="209" t="s">
        <v>125</v>
      </c>
      <c r="H171" s="210">
        <v>3</v>
      </c>
      <c r="I171" s="211"/>
      <c r="J171" s="212">
        <f>ROUND(I171*H171,2)</f>
        <v>0</v>
      </c>
      <c r="K171" s="208" t="s">
        <v>126</v>
      </c>
      <c r="L171" s="45"/>
      <c r="M171" s="213" t="s">
        <v>30</v>
      </c>
      <c r="N171" s="214" t="s">
        <v>49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7" t="s">
        <v>121</v>
      </c>
      <c r="AT171" s="217" t="s">
        <v>117</v>
      </c>
      <c r="AU171" s="217" t="s">
        <v>21</v>
      </c>
      <c r="AY171" s="17" t="s">
        <v>115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7" t="s">
        <v>121</v>
      </c>
      <c r="BK171" s="218">
        <f>ROUND(I171*H171,2)</f>
        <v>0</v>
      </c>
      <c r="BL171" s="17" t="s">
        <v>121</v>
      </c>
      <c r="BM171" s="217" t="s">
        <v>218</v>
      </c>
    </row>
    <row r="172" spans="1:47" s="2" customFormat="1" ht="12">
      <c r="A172" s="39"/>
      <c r="B172" s="40"/>
      <c r="C172" s="41"/>
      <c r="D172" s="219" t="s">
        <v>128</v>
      </c>
      <c r="E172" s="41"/>
      <c r="F172" s="220" t="s">
        <v>219</v>
      </c>
      <c r="G172" s="41"/>
      <c r="H172" s="41"/>
      <c r="I172" s="221"/>
      <c r="J172" s="41"/>
      <c r="K172" s="41"/>
      <c r="L172" s="45"/>
      <c r="M172" s="222"/>
      <c r="N172" s="223"/>
      <c r="O172" s="86"/>
      <c r="P172" s="86"/>
      <c r="Q172" s="86"/>
      <c r="R172" s="86"/>
      <c r="S172" s="86"/>
      <c r="T172" s="87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7" t="s">
        <v>128</v>
      </c>
      <c r="AU172" s="17" t="s">
        <v>21</v>
      </c>
    </row>
    <row r="173" spans="1:51" s="13" customFormat="1" ht="12">
      <c r="A173" s="13"/>
      <c r="B173" s="224"/>
      <c r="C173" s="225"/>
      <c r="D173" s="226" t="s">
        <v>130</v>
      </c>
      <c r="E173" s="227" t="s">
        <v>30</v>
      </c>
      <c r="F173" s="228" t="s">
        <v>220</v>
      </c>
      <c r="G173" s="225"/>
      <c r="H173" s="229">
        <v>1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130</v>
      </c>
      <c r="AU173" s="235" t="s">
        <v>21</v>
      </c>
      <c r="AV173" s="13" t="s">
        <v>21</v>
      </c>
      <c r="AW173" s="13" t="s">
        <v>37</v>
      </c>
      <c r="AX173" s="13" t="s">
        <v>76</v>
      </c>
      <c r="AY173" s="235" t="s">
        <v>115</v>
      </c>
    </row>
    <row r="174" spans="1:51" s="13" customFormat="1" ht="12">
      <c r="A174" s="13"/>
      <c r="B174" s="224"/>
      <c r="C174" s="225"/>
      <c r="D174" s="226" t="s">
        <v>130</v>
      </c>
      <c r="E174" s="227" t="s">
        <v>30</v>
      </c>
      <c r="F174" s="228" t="s">
        <v>153</v>
      </c>
      <c r="G174" s="225"/>
      <c r="H174" s="229">
        <v>1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130</v>
      </c>
      <c r="AU174" s="235" t="s">
        <v>21</v>
      </c>
      <c r="AV174" s="13" t="s">
        <v>21</v>
      </c>
      <c r="AW174" s="13" t="s">
        <v>37</v>
      </c>
      <c r="AX174" s="13" t="s">
        <v>76</v>
      </c>
      <c r="AY174" s="235" t="s">
        <v>115</v>
      </c>
    </row>
    <row r="175" spans="1:51" s="13" customFormat="1" ht="12">
      <c r="A175" s="13"/>
      <c r="B175" s="224"/>
      <c r="C175" s="225"/>
      <c r="D175" s="226" t="s">
        <v>130</v>
      </c>
      <c r="E175" s="227" t="s">
        <v>30</v>
      </c>
      <c r="F175" s="228" t="s">
        <v>177</v>
      </c>
      <c r="G175" s="225"/>
      <c r="H175" s="229">
        <v>1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130</v>
      </c>
      <c r="AU175" s="235" t="s">
        <v>21</v>
      </c>
      <c r="AV175" s="13" t="s">
        <v>21</v>
      </c>
      <c r="AW175" s="13" t="s">
        <v>37</v>
      </c>
      <c r="AX175" s="13" t="s">
        <v>76</v>
      </c>
      <c r="AY175" s="235" t="s">
        <v>115</v>
      </c>
    </row>
    <row r="176" spans="1:51" s="14" customFormat="1" ht="12">
      <c r="A176" s="14"/>
      <c r="B176" s="236"/>
      <c r="C176" s="237"/>
      <c r="D176" s="226" t="s">
        <v>130</v>
      </c>
      <c r="E176" s="238" t="s">
        <v>30</v>
      </c>
      <c r="F176" s="239" t="s">
        <v>155</v>
      </c>
      <c r="G176" s="237"/>
      <c r="H176" s="240">
        <v>3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130</v>
      </c>
      <c r="AU176" s="246" t="s">
        <v>21</v>
      </c>
      <c r="AV176" s="14" t="s">
        <v>121</v>
      </c>
      <c r="AW176" s="14" t="s">
        <v>37</v>
      </c>
      <c r="AX176" s="14" t="s">
        <v>84</v>
      </c>
      <c r="AY176" s="246" t="s">
        <v>115</v>
      </c>
    </row>
    <row r="177" spans="1:65" s="2" customFormat="1" ht="21.75" customHeight="1">
      <c r="A177" s="39"/>
      <c r="B177" s="40"/>
      <c r="C177" s="206" t="s">
        <v>221</v>
      </c>
      <c r="D177" s="206" t="s">
        <v>117</v>
      </c>
      <c r="E177" s="207" t="s">
        <v>222</v>
      </c>
      <c r="F177" s="208" t="s">
        <v>223</v>
      </c>
      <c r="G177" s="209" t="s">
        <v>125</v>
      </c>
      <c r="H177" s="210">
        <v>1</v>
      </c>
      <c r="I177" s="211"/>
      <c r="J177" s="212">
        <f>ROUND(I177*H177,2)</f>
        <v>0</v>
      </c>
      <c r="K177" s="208" t="s">
        <v>126</v>
      </c>
      <c r="L177" s="45"/>
      <c r="M177" s="213" t="s">
        <v>30</v>
      </c>
      <c r="N177" s="214" t="s">
        <v>49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7" t="s">
        <v>121</v>
      </c>
      <c r="AT177" s="217" t="s">
        <v>117</v>
      </c>
      <c r="AU177" s="217" t="s">
        <v>21</v>
      </c>
      <c r="AY177" s="17" t="s">
        <v>115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7" t="s">
        <v>121</v>
      </c>
      <c r="BK177" s="218">
        <f>ROUND(I177*H177,2)</f>
        <v>0</v>
      </c>
      <c r="BL177" s="17" t="s">
        <v>121</v>
      </c>
      <c r="BM177" s="217" t="s">
        <v>224</v>
      </c>
    </row>
    <row r="178" spans="1:47" s="2" customFormat="1" ht="12">
      <c r="A178" s="39"/>
      <c r="B178" s="40"/>
      <c r="C178" s="41"/>
      <c r="D178" s="219" t="s">
        <v>128</v>
      </c>
      <c r="E178" s="41"/>
      <c r="F178" s="220" t="s">
        <v>225</v>
      </c>
      <c r="G178" s="41"/>
      <c r="H178" s="41"/>
      <c r="I178" s="221"/>
      <c r="J178" s="41"/>
      <c r="K178" s="41"/>
      <c r="L178" s="45"/>
      <c r="M178" s="222"/>
      <c r="N178" s="223"/>
      <c r="O178" s="86"/>
      <c r="P178" s="86"/>
      <c r="Q178" s="86"/>
      <c r="R178" s="86"/>
      <c r="S178" s="86"/>
      <c r="T178" s="87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7" t="s">
        <v>128</v>
      </c>
      <c r="AU178" s="17" t="s">
        <v>21</v>
      </c>
    </row>
    <row r="179" spans="1:51" s="13" customFormat="1" ht="12">
      <c r="A179" s="13"/>
      <c r="B179" s="224"/>
      <c r="C179" s="225"/>
      <c r="D179" s="226" t="s">
        <v>130</v>
      </c>
      <c r="E179" s="227" t="s">
        <v>30</v>
      </c>
      <c r="F179" s="228" t="s">
        <v>226</v>
      </c>
      <c r="G179" s="225"/>
      <c r="H179" s="229">
        <v>1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130</v>
      </c>
      <c r="AU179" s="235" t="s">
        <v>21</v>
      </c>
      <c r="AV179" s="13" t="s">
        <v>21</v>
      </c>
      <c r="AW179" s="13" t="s">
        <v>37</v>
      </c>
      <c r="AX179" s="13" t="s">
        <v>84</v>
      </c>
      <c r="AY179" s="235" t="s">
        <v>115</v>
      </c>
    </row>
    <row r="180" spans="1:65" s="2" customFormat="1" ht="21.75" customHeight="1">
      <c r="A180" s="39"/>
      <c r="B180" s="40"/>
      <c r="C180" s="206" t="s">
        <v>227</v>
      </c>
      <c r="D180" s="206" t="s">
        <v>117</v>
      </c>
      <c r="E180" s="207" t="s">
        <v>228</v>
      </c>
      <c r="F180" s="208" t="s">
        <v>229</v>
      </c>
      <c r="G180" s="209" t="s">
        <v>125</v>
      </c>
      <c r="H180" s="210">
        <v>1</v>
      </c>
      <c r="I180" s="211"/>
      <c r="J180" s="212">
        <f>ROUND(I180*H180,2)</f>
        <v>0</v>
      </c>
      <c r="K180" s="208" t="s">
        <v>126</v>
      </c>
      <c r="L180" s="45"/>
      <c r="M180" s="213" t="s">
        <v>30</v>
      </c>
      <c r="N180" s="214" t="s">
        <v>49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7" t="s">
        <v>121</v>
      </c>
      <c r="AT180" s="217" t="s">
        <v>117</v>
      </c>
      <c r="AU180" s="217" t="s">
        <v>21</v>
      </c>
      <c r="AY180" s="17" t="s">
        <v>115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7" t="s">
        <v>121</v>
      </c>
      <c r="BK180" s="218">
        <f>ROUND(I180*H180,2)</f>
        <v>0</v>
      </c>
      <c r="BL180" s="17" t="s">
        <v>121</v>
      </c>
      <c r="BM180" s="217" t="s">
        <v>230</v>
      </c>
    </row>
    <row r="181" spans="1:47" s="2" customFormat="1" ht="12">
      <c r="A181" s="39"/>
      <c r="B181" s="40"/>
      <c r="C181" s="41"/>
      <c r="D181" s="219" t="s">
        <v>128</v>
      </c>
      <c r="E181" s="41"/>
      <c r="F181" s="220" t="s">
        <v>231</v>
      </c>
      <c r="G181" s="41"/>
      <c r="H181" s="41"/>
      <c r="I181" s="221"/>
      <c r="J181" s="41"/>
      <c r="K181" s="41"/>
      <c r="L181" s="45"/>
      <c r="M181" s="222"/>
      <c r="N181" s="223"/>
      <c r="O181" s="86"/>
      <c r="P181" s="86"/>
      <c r="Q181" s="86"/>
      <c r="R181" s="86"/>
      <c r="S181" s="86"/>
      <c r="T181" s="87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7" t="s">
        <v>128</v>
      </c>
      <c r="AU181" s="17" t="s">
        <v>21</v>
      </c>
    </row>
    <row r="182" spans="1:51" s="13" customFormat="1" ht="12">
      <c r="A182" s="13"/>
      <c r="B182" s="224"/>
      <c r="C182" s="225"/>
      <c r="D182" s="226" t="s">
        <v>130</v>
      </c>
      <c r="E182" s="227" t="s">
        <v>30</v>
      </c>
      <c r="F182" s="228" t="s">
        <v>232</v>
      </c>
      <c r="G182" s="225"/>
      <c r="H182" s="229">
        <v>1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130</v>
      </c>
      <c r="AU182" s="235" t="s">
        <v>21</v>
      </c>
      <c r="AV182" s="13" t="s">
        <v>21</v>
      </c>
      <c r="AW182" s="13" t="s">
        <v>37</v>
      </c>
      <c r="AX182" s="13" t="s">
        <v>84</v>
      </c>
      <c r="AY182" s="235" t="s">
        <v>115</v>
      </c>
    </row>
    <row r="183" spans="1:65" s="2" customFormat="1" ht="21.75" customHeight="1">
      <c r="A183" s="39"/>
      <c r="B183" s="40"/>
      <c r="C183" s="206" t="s">
        <v>233</v>
      </c>
      <c r="D183" s="206" t="s">
        <v>117</v>
      </c>
      <c r="E183" s="207" t="s">
        <v>234</v>
      </c>
      <c r="F183" s="208" t="s">
        <v>235</v>
      </c>
      <c r="G183" s="209" t="s">
        <v>125</v>
      </c>
      <c r="H183" s="210">
        <v>9</v>
      </c>
      <c r="I183" s="211"/>
      <c r="J183" s="212">
        <f>ROUND(I183*H183,2)</f>
        <v>0</v>
      </c>
      <c r="K183" s="208" t="s">
        <v>126</v>
      </c>
      <c r="L183" s="45"/>
      <c r="M183" s="213" t="s">
        <v>30</v>
      </c>
      <c r="N183" s="214" t="s">
        <v>49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7" t="s">
        <v>121</v>
      </c>
      <c r="AT183" s="217" t="s">
        <v>117</v>
      </c>
      <c r="AU183" s="217" t="s">
        <v>21</v>
      </c>
      <c r="AY183" s="17" t="s">
        <v>115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7" t="s">
        <v>121</v>
      </c>
      <c r="BK183" s="218">
        <f>ROUND(I183*H183,2)</f>
        <v>0</v>
      </c>
      <c r="BL183" s="17" t="s">
        <v>121</v>
      </c>
      <c r="BM183" s="217" t="s">
        <v>236</v>
      </c>
    </row>
    <row r="184" spans="1:47" s="2" customFormat="1" ht="12">
      <c r="A184" s="39"/>
      <c r="B184" s="40"/>
      <c r="C184" s="41"/>
      <c r="D184" s="219" t="s">
        <v>128</v>
      </c>
      <c r="E184" s="41"/>
      <c r="F184" s="220" t="s">
        <v>237</v>
      </c>
      <c r="G184" s="41"/>
      <c r="H184" s="41"/>
      <c r="I184" s="221"/>
      <c r="J184" s="41"/>
      <c r="K184" s="41"/>
      <c r="L184" s="45"/>
      <c r="M184" s="222"/>
      <c r="N184" s="223"/>
      <c r="O184" s="86"/>
      <c r="P184" s="86"/>
      <c r="Q184" s="86"/>
      <c r="R184" s="86"/>
      <c r="S184" s="86"/>
      <c r="T184" s="87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7" t="s">
        <v>128</v>
      </c>
      <c r="AU184" s="17" t="s">
        <v>21</v>
      </c>
    </row>
    <row r="185" spans="1:51" s="13" customFormat="1" ht="12">
      <c r="A185" s="13"/>
      <c r="B185" s="224"/>
      <c r="C185" s="225"/>
      <c r="D185" s="226" t="s">
        <v>130</v>
      </c>
      <c r="E185" s="227" t="s">
        <v>30</v>
      </c>
      <c r="F185" s="228" t="s">
        <v>238</v>
      </c>
      <c r="G185" s="225"/>
      <c r="H185" s="229">
        <v>4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130</v>
      </c>
      <c r="AU185" s="235" t="s">
        <v>21</v>
      </c>
      <c r="AV185" s="13" t="s">
        <v>21</v>
      </c>
      <c r="AW185" s="13" t="s">
        <v>37</v>
      </c>
      <c r="AX185" s="13" t="s">
        <v>76</v>
      </c>
      <c r="AY185" s="235" t="s">
        <v>115</v>
      </c>
    </row>
    <row r="186" spans="1:51" s="13" customFormat="1" ht="12">
      <c r="A186" s="13"/>
      <c r="B186" s="224"/>
      <c r="C186" s="225"/>
      <c r="D186" s="226" t="s">
        <v>130</v>
      </c>
      <c r="E186" s="227" t="s">
        <v>30</v>
      </c>
      <c r="F186" s="228" t="s">
        <v>239</v>
      </c>
      <c r="G186" s="225"/>
      <c r="H186" s="229">
        <v>4</v>
      </c>
      <c r="I186" s="230"/>
      <c r="J186" s="225"/>
      <c r="K186" s="225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130</v>
      </c>
      <c r="AU186" s="235" t="s">
        <v>21</v>
      </c>
      <c r="AV186" s="13" t="s">
        <v>21</v>
      </c>
      <c r="AW186" s="13" t="s">
        <v>37</v>
      </c>
      <c r="AX186" s="13" t="s">
        <v>76</v>
      </c>
      <c r="AY186" s="235" t="s">
        <v>115</v>
      </c>
    </row>
    <row r="187" spans="1:51" s="13" customFormat="1" ht="12">
      <c r="A187" s="13"/>
      <c r="B187" s="224"/>
      <c r="C187" s="225"/>
      <c r="D187" s="226" t="s">
        <v>130</v>
      </c>
      <c r="E187" s="227" t="s">
        <v>30</v>
      </c>
      <c r="F187" s="228" t="s">
        <v>240</v>
      </c>
      <c r="G187" s="225"/>
      <c r="H187" s="229">
        <v>1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130</v>
      </c>
      <c r="AU187" s="235" t="s">
        <v>21</v>
      </c>
      <c r="AV187" s="13" t="s">
        <v>21</v>
      </c>
      <c r="AW187" s="13" t="s">
        <v>37</v>
      </c>
      <c r="AX187" s="13" t="s">
        <v>76</v>
      </c>
      <c r="AY187" s="235" t="s">
        <v>115</v>
      </c>
    </row>
    <row r="188" spans="1:51" s="14" customFormat="1" ht="12">
      <c r="A188" s="14"/>
      <c r="B188" s="236"/>
      <c r="C188" s="237"/>
      <c r="D188" s="226" t="s">
        <v>130</v>
      </c>
      <c r="E188" s="238" t="s">
        <v>30</v>
      </c>
      <c r="F188" s="239" t="s">
        <v>155</v>
      </c>
      <c r="G188" s="237"/>
      <c r="H188" s="240">
        <v>9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6" t="s">
        <v>130</v>
      </c>
      <c r="AU188" s="246" t="s">
        <v>21</v>
      </c>
      <c r="AV188" s="14" t="s">
        <v>121</v>
      </c>
      <c r="AW188" s="14" t="s">
        <v>37</v>
      </c>
      <c r="AX188" s="14" t="s">
        <v>84</v>
      </c>
      <c r="AY188" s="246" t="s">
        <v>115</v>
      </c>
    </row>
    <row r="189" spans="1:65" s="2" customFormat="1" ht="21.75" customHeight="1">
      <c r="A189" s="39"/>
      <c r="B189" s="40"/>
      <c r="C189" s="206" t="s">
        <v>241</v>
      </c>
      <c r="D189" s="206" t="s">
        <v>117</v>
      </c>
      <c r="E189" s="207" t="s">
        <v>242</v>
      </c>
      <c r="F189" s="208" t="s">
        <v>243</v>
      </c>
      <c r="G189" s="209" t="s">
        <v>125</v>
      </c>
      <c r="H189" s="210">
        <v>4</v>
      </c>
      <c r="I189" s="211"/>
      <c r="J189" s="212">
        <f>ROUND(I189*H189,2)</f>
        <v>0</v>
      </c>
      <c r="K189" s="208" t="s">
        <v>126</v>
      </c>
      <c r="L189" s="45"/>
      <c r="M189" s="213" t="s">
        <v>30</v>
      </c>
      <c r="N189" s="214" t="s">
        <v>49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7" t="s">
        <v>121</v>
      </c>
      <c r="AT189" s="217" t="s">
        <v>117</v>
      </c>
      <c r="AU189" s="217" t="s">
        <v>21</v>
      </c>
      <c r="AY189" s="17" t="s">
        <v>115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7" t="s">
        <v>121</v>
      </c>
      <c r="BK189" s="218">
        <f>ROUND(I189*H189,2)</f>
        <v>0</v>
      </c>
      <c r="BL189" s="17" t="s">
        <v>121</v>
      </c>
      <c r="BM189" s="217" t="s">
        <v>244</v>
      </c>
    </row>
    <row r="190" spans="1:47" s="2" customFormat="1" ht="12">
      <c r="A190" s="39"/>
      <c r="B190" s="40"/>
      <c r="C190" s="41"/>
      <c r="D190" s="219" t="s">
        <v>128</v>
      </c>
      <c r="E190" s="41"/>
      <c r="F190" s="220" t="s">
        <v>245</v>
      </c>
      <c r="G190" s="41"/>
      <c r="H190" s="41"/>
      <c r="I190" s="221"/>
      <c r="J190" s="41"/>
      <c r="K190" s="41"/>
      <c r="L190" s="45"/>
      <c r="M190" s="222"/>
      <c r="N190" s="223"/>
      <c r="O190" s="86"/>
      <c r="P190" s="86"/>
      <c r="Q190" s="86"/>
      <c r="R190" s="86"/>
      <c r="S190" s="86"/>
      <c r="T190" s="87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7" t="s">
        <v>128</v>
      </c>
      <c r="AU190" s="17" t="s">
        <v>21</v>
      </c>
    </row>
    <row r="191" spans="1:51" s="13" customFormat="1" ht="12">
      <c r="A191" s="13"/>
      <c r="B191" s="224"/>
      <c r="C191" s="225"/>
      <c r="D191" s="226" t="s">
        <v>130</v>
      </c>
      <c r="E191" s="227" t="s">
        <v>30</v>
      </c>
      <c r="F191" s="228" t="s">
        <v>246</v>
      </c>
      <c r="G191" s="225"/>
      <c r="H191" s="229">
        <v>2</v>
      </c>
      <c r="I191" s="230"/>
      <c r="J191" s="225"/>
      <c r="K191" s="225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130</v>
      </c>
      <c r="AU191" s="235" t="s">
        <v>21</v>
      </c>
      <c r="AV191" s="13" t="s">
        <v>21</v>
      </c>
      <c r="AW191" s="13" t="s">
        <v>37</v>
      </c>
      <c r="AX191" s="13" t="s">
        <v>76</v>
      </c>
      <c r="AY191" s="235" t="s">
        <v>115</v>
      </c>
    </row>
    <row r="192" spans="1:51" s="13" customFormat="1" ht="12">
      <c r="A192" s="13"/>
      <c r="B192" s="224"/>
      <c r="C192" s="225"/>
      <c r="D192" s="226" t="s">
        <v>130</v>
      </c>
      <c r="E192" s="227" t="s">
        <v>30</v>
      </c>
      <c r="F192" s="228" t="s">
        <v>247</v>
      </c>
      <c r="G192" s="225"/>
      <c r="H192" s="229">
        <v>2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130</v>
      </c>
      <c r="AU192" s="235" t="s">
        <v>21</v>
      </c>
      <c r="AV192" s="13" t="s">
        <v>21</v>
      </c>
      <c r="AW192" s="13" t="s">
        <v>37</v>
      </c>
      <c r="AX192" s="13" t="s">
        <v>76</v>
      </c>
      <c r="AY192" s="235" t="s">
        <v>115</v>
      </c>
    </row>
    <row r="193" spans="1:51" s="14" customFormat="1" ht="12">
      <c r="A193" s="14"/>
      <c r="B193" s="236"/>
      <c r="C193" s="237"/>
      <c r="D193" s="226" t="s">
        <v>130</v>
      </c>
      <c r="E193" s="238" t="s">
        <v>30</v>
      </c>
      <c r="F193" s="239" t="s">
        <v>155</v>
      </c>
      <c r="G193" s="237"/>
      <c r="H193" s="240">
        <v>4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130</v>
      </c>
      <c r="AU193" s="246" t="s">
        <v>21</v>
      </c>
      <c r="AV193" s="14" t="s">
        <v>121</v>
      </c>
      <c r="AW193" s="14" t="s">
        <v>37</v>
      </c>
      <c r="AX193" s="14" t="s">
        <v>84</v>
      </c>
      <c r="AY193" s="246" t="s">
        <v>115</v>
      </c>
    </row>
    <row r="194" spans="1:65" s="2" customFormat="1" ht="21.75" customHeight="1">
      <c r="A194" s="39"/>
      <c r="B194" s="40"/>
      <c r="C194" s="206" t="s">
        <v>248</v>
      </c>
      <c r="D194" s="206" t="s">
        <v>117</v>
      </c>
      <c r="E194" s="207" t="s">
        <v>249</v>
      </c>
      <c r="F194" s="208" t="s">
        <v>250</v>
      </c>
      <c r="G194" s="209" t="s">
        <v>125</v>
      </c>
      <c r="H194" s="210">
        <v>4</v>
      </c>
      <c r="I194" s="211"/>
      <c r="J194" s="212">
        <f>ROUND(I194*H194,2)</f>
        <v>0</v>
      </c>
      <c r="K194" s="208" t="s">
        <v>126</v>
      </c>
      <c r="L194" s="45"/>
      <c r="M194" s="213" t="s">
        <v>30</v>
      </c>
      <c r="N194" s="214" t="s">
        <v>49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7" t="s">
        <v>121</v>
      </c>
      <c r="AT194" s="217" t="s">
        <v>117</v>
      </c>
      <c r="AU194" s="217" t="s">
        <v>21</v>
      </c>
      <c r="AY194" s="17" t="s">
        <v>115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7" t="s">
        <v>121</v>
      </c>
      <c r="BK194" s="218">
        <f>ROUND(I194*H194,2)</f>
        <v>0</v>
      </c>
      <c r="BL194" s="17" t="s">
        <v>121</v>
      </c>
      <c r="BM194" s="217" t="s">
        <v>251</v>
      </c>
    </row>
    <row r="195" spans="1:47" s="2" customFormat="1" ht="12">
      <c r="A195" s="39"/>
      <c r="B195" s="40"/>
      <c r="C195" s="41"/>
      <c r="D195" s="219" t="s">
        <v>128</v>
      </c>
      <c r="E195" s="41"/>
      <c r="F195" s="220" t="s">
        <v>252</v>
      </c>
      <c r="G195" s="41"/>
      <c r="H195" s="41"/>
      <c r="I195" s="221"/>
      <c r="J195" s="41"/>
      <c r="K195" s="41"/>
      <c r="L195" s="45"/>
      <c r="M195" s="222"/>
      <c r="N195" s="223"/>
      <c r="O195" s="86"/>
      <c r="P195" s="86"/>
      <c r="Q195" s="86"/>
      <c r="R195" s="86"/>
      <c r="S195" s="86"/>
      <c r="T195" s="87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7" t="s">
        <v>128</v>
      </c>
      <c r="AU195" s="17" t="s">
        <v>21</v>
      </c>
    </row>
    <row r="196" spans="1:51" s="13" customFormat="1" ht="12">
      <c r="A196" s="13"/>
      <c r="B196" s="224"/>
      <c r="C196" s="225"/>
      <c r="D196" s="226" t="s">
        <v>130</v>
      </c>
      <c r="E196" s="227" t="s">
        <v>30</v>
      </c>
      <c r="F196" s="228" t="s">
        <v>247</v>
      </c>
      <c r="G196" s="225"/>
      <c r="H196" s="229">
        <v>2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130</v>
      </c>
      <c r="AU196" s="235" t="s">
        <v>21</v>
      </c>
      <c r="AV196" s="13" t="s">
        <v>21</v>
      </c>
      <c r="AW196" s="13" t="s">
        <v>37</v>
      </c>
      <c r="AX196" s="13" t="s">
        <v>76</v>
      </c>
      <c r="AY196" s="235" t="s">
        <v>115</v>
      </c>
    </row>
    <row r="197" spans="1:51" s="13" customFormat="1" ht="12">
      <c r="A197" s="13"/>
      <c r="B197" s="224"/>
      <c r="C197" s="225"/>
      <c r="D197" s="226" t="s">
        <v>130</v>
      </c>
      <c r="E197" s="227" t="s">
        <v>30</v>
      </c>
      <c r="F197" s="228" t="s">
        <v>253</v>
      </c>
      <c r="G197" s="225"/>
      <c r="H197" s="229">
        <v>2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130</v>
      </c>
      <c r="AU197" s="235" t="s">
        <v>21</v>
      </c>
      <c r="AV197" s="13" t="s">
        <v>21</v>
      </c>
      <c r="AW197" s="13" t="s">
        <v>37</v>
      </c>
      <c r="AX197" s="13" t="s">
        <v>76</v>
      </c>
      <c r="AY197" s="235" t="s">
        <v>115</v>
      </c>
    </row>
    <row r="198" spans="1:51" s="14" customFormat="1" ht="12">
      <c r="A198" s="14"/>
      <c r="B198" s="236"/>
      <c r="C198" s="237"/>
      <c r="D198" s="226" t="s">
        <v>130</v>
      </c>
      <c r="E198" s="238" t="s">
        <v>30</v>
      </c>
      <c r="F198" s="239" t="s">
        <v>155</v>
      </c>
      <c r="G198" s="237"/>
      <c r="H198" s="240">
        <v>4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6" t="s">
        <v>130</v>
      </c>
      <c r="AU198" s="246" t="s">
        <v>21</v>
      </c>
      <c r="AV198" s="14" t="s">
        <v>121</v>
      </c>
      <c r="AW198" s="14" t="s">
        <v>37</v>
      </c>
      <c r="AX198" s="14" t="s">
        <v>84</v>
      </c>
      <c r="AY198" s="246" t="s">
        <v>115</v>
      </c>
    </row>
    <row r="199" spans="1:65" s="2" customFormat="1" ht="21.75" customHeight="1">
      <c r="A199" s="39"/>
      <c r="B199" s="40"/>
      <c r="C199" s="206" t="s">
        <v>254</v>
      </c>
      <c r="D199" s="206" t="s">
        <v>117</v>
      </c>
      <c r="E199" s="207" t="s">
        <v>255</v>
      </c>
      <c r="F199" s="208" t="s">
        <v>256</v>
      </c>
      <c r="G199" s="209" t="s">
        <v>125</v>
      </c>
      <c r="H199" s="210">
        <v>3</v>
      </c>
      <c r="I199" s="211"/>
      <c r="J199" s="212">
        <f>ROUND(I199*H199,2)</f>
        <v>0</v>
      </c>
      <c r="K199" s="208" t="s">
        <v>126</v>
      </c>
      <c r="L199" s="45"/>
      <c r="M199" s="213" t="s">
        <v>30</v>
      </c>
      <c r="N199" s="214" t="s">
        <v>49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7" t="s">
        <v>121</v>
      </c>
      <c r="AT199" s="217" t="s">
        <v>117</v>
      </c>
      <c r="AU199" s="217" t="s">
        <v>21</v>
      </c>
      <c r="AY199" s="17" t="s">
        <v>115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7" t="s">
        <v>121</v>
      </c>
      <c r="BK199" s="218">
        <f>ROUND(I199*H199,2)</f>
        <v>0</v>
      </c>
      <c r="BL199" s="17" t="s">
        <v>121</v>
      </c>
      <c r="BM199" s="217" t="s">
        <v>257</v>
      </c>
    </row>
    <row r="200" spans="1:47" s="2" customFormat="1" ht="12">
      <c r="A200" s="39"/>
      <c r="B200" s="40"/>
      <c r="C200" s="41"/>
      <c r="D200" s="219" t="s">
        <v>128</v>
      </c>
      <c r="E200" s="41"/>
      <c r="F200" s="220" t="s">
        <v>258</v>
      </c>
      <c r="G200" s="41"/>
      <c r="H200" s="41"/>
      <c r="I200" s="221"/>
      <c r="J200" s="41"/>
      <c r="K200" s="41"/>
      <c r="L200" s="45"/>
      <c r="M200" s="222"/>
      <c r="N200" s="223"/>
      <c r="O200" s="86"/>
      <c r="P200" s="86"/>
      <c r="Q200" s="86"/>
      <c r="R200" s="86"/>
      <c r="S200" s="86"/>
      <c r="T200" s="87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7" t="s">
        <v>128</v>
      </c>
      <c r="AU200" s="17" t="s">
        <v>21</v>
      </c>
    </row>
    <row r="201" spans="1:51" s="13" customFormat="1" ht="12">
      <c r="A201" s="13"/>
      <c r="B201" s="224"/>
      <c r="C201" s="225"/>
      <c r="D201" s="226" t="s">
        <v>130</v>
      </c>
      <c r="E201" s="227" t="s">
        <v>30</v>
      </c>
      <c r="F201" s="228" t="s">
        <v>259</v>
      </c>
      <c r="G201" s="225"/>
      <c r="H201" s="229">
        <v>1</v>
      </c>
      <c r="I201" s="230"/>
      <c r="J201" s="225"/>
      <c r="K201" s="225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130</v>
      </c>
      <c r="AU201" s="235" t="s">
        <v>21</v>
      </c>
      <c r="AV201" s="13" t="s">
        <v>21</v>
      </c>
      <c r="AW201" s="13" t="s">
        <v>37</v>
      </c>
      <c r="AX201" s="13" t="s">
        <v>76</v>
      </c>
      <c r="AY201" s="235" t="s">
        <v>115</v>
      </c>
    </row>
    <row r="202" spans="1:51" s="13" customFormat="1" ht="12">
      <c r="A202" s="13"/>
      <c r="B202" s="224"/>
      <c r="C202" s="225"/>
      <c r="D202" s="226" t="s">
        <v>130</v>
      </c>
      <c r="E202" s="227" t="s">
        <v>30</v>
      </c>
      <c r="F202" s="228" t="s">
        <v>253</v>
      </c>
      <c r="G202" s="225"/>
      <c r="H202" s="229">
        <v>2</v>
      </c>
      <c r="I202" s="230"/>
      <c r="J202" s="225"/>
      <c r="K202" s="225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130</v>
      </c>
      <c r="AU202" s="235" t="s">
        <v>21</v>
      </c>
      <c r="AV202" s="13" t="s">
        <v>21</v>
      </c>
      <c r="AW202" s="13" t="s">
        <v>37</v>
      </c>
      <c r="AX202" s="13" t="s">
        <v>76</v>
      </c>
      <c r="AY202" s="235" t="s">
        <v>115</v>
      </c>
    </row>
    <row r="203" spans="1:51" s="14" customFormat="1" ht="12">
      <c r="A203" s="14"/>
      <c r="B203" s="236"/>
      <c r="C203" s="237"/>
      <c r="D203" s="226" t="s">
        <v>130</v>
      </c>
      <c r="E203" s="238" t="s">
        <v>30</v>
      </c>
      <c r="F203" s="239" t="s">
        <v>155</v>
      </c>
      <c r="G203" s="237"/>
      <c r="H203" s="240">
        <v>3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130</v>
      </c>
      <c r="AU203" s="246" t="s">
        <v>21</v>
      </c>
      <c r="AV203" s="14" t="s">
        <v>121</v>
      </c>
      <c r="AW203" s="14" t="s">
        <v>37</v>
      </c>
      <c r="AX203" s="14" t="s">
        <v>84</v>
      </c>
      <c r="AY203" s="246" t="s">
        <v>115</v>
      </c>
    </row>
    <row r="204" spans="1:65" s="2" customFormat="1" ht="24.15" customHeight="1">
      <c r="A204" s="39"/>
      <c r="B204" s="40"/>
      <c r="C204" s="206" t="s">
        <v>260</v>
      </c>
      <c r="D204" s="206" t="s">
        <v>117</v>
      </c>
      <c r="E204" s="207" t="s">
        <v>261</v>
      </c>
      <c r="F204" s="208" t="s">
        <v>262</v>
      </c>
      <c r="G204" s="209" t="s">
        <v>125</v>
      </c>
      <c r="H204" s="210">
        <v>2</v>
      </c>
      <c r="I204" s="211"/>
      <c r="J204" s="212">
        <f>ROUND(I204*H204,2)</f>
        <v>0</v>
      </c>
      <c r="K204" s="208" t="s">
        <v>126</v>
      </c>
      <c r="L204" s="45"/>
      <c r="M204" s="213" t="s">
        <v>30</v>
      </c>
      <c r="N204" s="214" t="s">
        <v>49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7" t="s">
        <v>121</v>
      </c>
      <c r="AT204" s="217" t="s">
        <v>117</v>
      </c>
      <c r="AU204" s="217" t="s">
        <v>21</v>
      </c>
      <c r="AY204" s="17" t="s">
        <v>115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7" t="s">
        <v>121</v>
      </c>
      <c r="BK204" s="218">
        <f>ROUND(I204*H204,2)</f>
        <v>0</v>
      </c>
      <c r="BL204" s="17" t="s">
        <v>121</v>
      </c>
      <c r="BM204" s="217" t="s">
        <v>263</v>
      </c>
    </row>
    <row r="205" spans="1:47" s="2" customFormat="1" ht="12">
      <c r="A205" s="39"/>
      <c r="B205" s="40"/>
      <c r="C205" s="41"/>
      <c r="D205" s="219" t="s">
        <v>128</v>
      </c>
      <c r="E205" s="41"/>
      <c r="F205" s="220" t="s">
        <v>264</v>
      </c>
      <c r="G205" s="41"/>
      <c r="H205" s="41"/>
      <c r="I205" s="221"/>
      <c r="J205" s="41"/>
      <c r="K205" s="41"/>
      <c r="L205" s="45"/>
      <c r="M205" s="222"/>
      <c r="N205" s="223"/>
      <c r="O205" s="86"/>
      <c r="P205" s="86"/>
      <c r="Q205" s="86"/>
      <c r="R205" s="86"/>
      <c r="S205" s="86"/>
      <c r="T205" s="87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7" t="s">
        <v>128</v>
      </c>
      <c r="AU205" s="17" t="s">
        <v>21</v>
      </c>
    </row>
    <row r="206" spans="1:51" s="13" customFormat="1" ht="12">
      <c r="A206" s="13"/>
      <c r="B206" s="224"/>
      <c r="C206" s="225"/>
      <c r="D206" s="226" t="s">
        <v>130</v>
      </c>
      <c r="E206" s="227" t="s">
        <v>30</v>
      </c>
      <c r="F206" s="228" t="s">
        <v>265</v>
      </c>
      <c r="G206" s="225"/>
      <c r="H206" s="229">
        <v>1</v>
      </c>
      <c r="I206" s="230"/>
      <c r="J206" s="225"/>
      <c r="K206" s="225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130</v>
      </c>
      <c r="AU206" s="235" t="s">
        <v>21</v>
      </c>
      <c r="AV206" s="13" t="s">
        <v>21</v>
      </c>
      <c r="AW206" s="13" t="s">
        <v>37</v>
      </c>
      <c r="AX206" s="13" t="s">
        <v>76</v>
      </c>
      <c r="AY206" s="235" t="s">
        <v>115</v>
      </c>
    </row>
    <row r="207" spans="1:51" s="13" customFormat="1" ht="12">
      <c r="A207" s="13"/>
      <c r="B207" s="224"/>
      <c r="C207" s="225"/>
      <c r="D207" s="226" t="s">
        <v>130</v>
      </c>
      <c r="E207" s="227" t="s">
        <v>30</v>
      </c>
      <c r="F207" s="228" t="s">
        <v>266</v>
      </c>
      <c r="G207" s="225"/>
      <c r="H207" s="229">
        <v>1</v>
      </c>
      <c r="I207" s="230"/>
      <c r="J207" s="225"/>
      <c r="K207" s="225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130</v>
      </c>
      <c r="AU207" s="235" t="s">
        <v>21</v>
      </c>
      <c r="AV207" s="13" t="s">
        <v>21</v>
      </c>
      <c r="AW207" s="13" t="s">
        <v>37</v>
      </c>
      <c r="AX207" s="13" t="s">
        <v>76</v>
      </c>
      <c r="AY207" s="235" t="s">
        <v>115</v>
      </c>
    </row>
    <row r="208" spans="1:51" s="14" customFormat="1" ht="12">
      <c r="A208" s="14"/>
      <c r="B208" s="236"/>
      <c r="C208" s="237"/>
      <c r="D208" s="226" t="s">
        <v>130</v>
      </c>
      <c r="E208" s="238" t="s">
        <v>30</v>
      </c>
      <c r="F208" s="239" t="s">
        <v>155</v>
      </c>
      <c r="G208" s="237"/>
      <c r="H208" s="240">
        <v>2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6" t="s">
        <v>130</v>
      </c>
      <c r="AU208" s="246" t="s">
        <v>21</v>
      </c>
      <c r="AV208" s="14" t="s">
        <v>121</v>
      </c>
      <c r="AW208" s="14" t="s">
        <v>37</v>
      </c>
      <c r="AX208" s="14" t="s">
        <v>84</v>
      </c>
      <c r="AY208" s="246" t="s">
        <v>115</v>
      </c>
    </row>
    <row r="209" spans="1:65" s="2" customFormat="1" ht="24.15" customHeight="1">
      <c r="A209" s="39"/>
      <c r="B209" s="40"/>
      <c r="C209" s="206" t="s">
        <v>8</v>
      </c>
      <c r="D209" s="206" t="s">
        <v>117</v>
      </c>
      <c r="E209" s="207" t="s">
        <v>267</v>
      </c>
      <c r="F209" s="208" t="s">
        <v>268</v>
      </c>
      <c r="G209" s="209" t="s">
        <v>125</v>
      </c>
      <c r="H209" s="210">
        <v>1</v>
      </c>
      <c r="I209" s="211"/>
      <c r="J209" s="212">
        <f>ROUND(I209*H209,2)</f>
        <v>0</v>
      </c>
      <c r="K209" s="208" t="s">
        <v>126</v>
      </c>
      <c r="L209" s="45"/>
      <c r="M209" s="213" t="s">
        <v>30</v>
      </c>
      <c r="N209" s="214" t="s">
        <v>49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7" t="s">
        <v>121</v>
      </c>
      <c r="AT209" s="217" t="s">
        <v>117</v>
      </c>
      <c r="AU209" s="217" t="s">
        <v>21</v>
      </c>
      <c r="AY209" s="17" t="s">
        <v>115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7" t="s">
        <v>121</v>
      </c>
      <c r="BK209" s="218">
        <f>ROUND(I209*H209,2)</f>
        <v>0</v>
      </c>
      <c r="BL209" s="17" t="s">
        <v>121</v>
      </c>
      <c r="BM209" s="217" t="s">
        <v>269</v>
      </c>
    </row>
    <row r="210" spans="1:47" s="2" customFormat="1" ht="12">
      <c r="A210" s="39"/>
      <c r="B210" s="40"/>
      <c r="C210" s="41"/>
      <c r="D210" s="219" t="s">
        <v>128</v>
      </c>
      <c r="E210" s="41"/>
      <c r="F210" s="220" t="s">
        <v>270</v>
      </c>
      <c r="G210" s="41"/>
      <c r="H210" s="41"/>
      <c r="I210" s="221"/>
      <c r="J210" s="41"/>
      <c r="K210" s="41"/>
      <c r="L210" s="45"/>
      <c r="M210" s="222"/>
      <c r="N210" s="223"/>
      <c r="O210" s="86"/>
      <c r="P210" s="86"/>
      <c r="Q210" s="86"/>
      <c r="R210" s="86"/>
      <c r="S210" s="86"/>
      <c r="T210" s="87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7" t="s">
        <v>128</v>
      </c>
      <c r="AU210" s="17" t="s">
        <v>21</v>
      </c>
    </row>
    <row r="211" spans="1:51" s="13" customFormat="1" ht="12">
      <c r="A211" s="13"/>
      <c r="B211" s="224"/>
      <c r="C211" s="225"/>
      <c r="D211" s="226" t="s">
        <v>130</v>
      </c>
      <c r="E211" s="227" t="s">
        <v>30</v>
      </c>
      <c r="F211" s="228" t="s">
        <v>271</v>
      </c>
      <c r="G211" s="225"/>
      <c r="H211" s="229">
        <v>1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130</v>
      </c>
      <c r="AU211" s="235" t="s">
        <v>21</v>
      </c>
      <c r="AV211" s="13" t="s">
        <v>21</v>
      </c>
      <c r="AW211" s="13" t="s">
        <v>37</v>
      </c>
      <c r="AX211" s="13" t="s">
        <v>84</v>
      </c>
      <c r="AY211" s="235" t="s">
        <v>115</v>
      </c>
    </row>
    <row r="212" spans="1:65" s="2" customFormat="1" ht="24.15" customHeight="1">
      <c r="A212" s="39"/>
      <c r="B212" s="40"/>
      <c r="C212" s="206" t="s">
        <v>272</v>
      </c>
      <c r="D212" s="206" t="s">
        <v>117</v>
      </c>
      <c r="E212" s="207" t="s">
        <v>273</v>
      </c>
      <c r="F212" s="208" t="s">
        <v>274</v>
      </c>
      <c r="G212" s="209" t="s">
        <v>125</v>
      </c>
      <c r="H212" s="210">
        <v>1</v>
      </c>
      <c r="I212" s="211"/>
      <c r="J212" s="212">
        <f>ROUND(I212*H212,2)</f>
        <v>0</v>
      </c>
      <c r="K212" s="208" t="s">
        <v>126</v>
      </c>
      <c r="L212" s="45"/>
      <c r="M212" s="213" t="s">
        <v>30</v>
      </c>
      <c r="N212" s="214" t="s">
        <v>49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7" t="s">
        <v>121</v>
      </c>
      <c r="AT212" s="217" t="s">
        <v>117</v>
      </c>
      <c r="AU212" s="217" t="s">
        <v>21</v>
      </c>
      <c r="AY212" s="17" t="s">
        <v>115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7" t="s">
        <v>121</v>
      </c>
      <c r="BK212" s="218">
        <f>ROUND(I212*H212,2)</f>
        <v>0</v>
      </c>
      <c r="BL212" s="17" t="s">
        <v>121</v>
      </c>
      <c r="BM212" s="217" t="s">
        <v>275</v>
      </c>
    </row>
    <row r="213" spans="1:47" s="2" customFormat="1" ht="12">
      <c r="A213" s="39"/>
      <c r="B213" s="40"/>
      <c r="C213" s="41"/>
      <c r="D213" s="219" t="s">
        <v>128</v>
      </c>
      <c r="E213" s="41"/>
      <c r="F213" s="220" t="s">
        <v>276</v>
      </c>
      <c r="G213" s="41"/>
      <c r="H213" s="41"/>
      <c r="I213" s="221"/>
      <c r="J213" s="41"/>
      <c r="K213" s="41"/>
      <c r="L213" s="45"/>
      <c r="M213" s="222"/>
      <c r="N213" s="223"/>
      <c r="O213" s="86"/>
      <c r="P213" s="86"/>
      <c r="Q213" s="86"/>
      <c r="R213" s="86"/>
      <c r="S213" s="86"/>
      <c r="T213" s="87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7" t="s">
        <v>128</v>
      </c>
      <c r="AU213" s="17" t="s">
        <v>21</v>
      </c>
    </row>
    <row r="214" spans="1:51" s="13" customFormat="1" ht="12">
      <c r="A214" s="13"/>
      <c r="B214" s="224"/>
      <c r="C214" s="225"/>
      <c r="D214" s="226" t="s">
        <v>130</v>
      </c>
      <c r="E214" s="227" t="s">
        <v>30</v>
      </c>
      <c r="F214" s="228" t="s">
        <v>277</v>
      </c>
      <c r="G214" s="225"/>
      <c r="H214" s="229">
        <v>1</v>
      </c>
      <c r="I214" s="230"/>
      <c r="J214" s="225"/>
      <c r="K214" s="225"/>
      <c r="L214" s="231"/>
      <c r="M214" s="232"/>
      <c r="N214" s="233"/>
      <c r="O214" s="233"/>
      <c r="P214" s="233"/>
      <c r="Q214" s="233"/>
      <c r="R214" s="233"/>
      <c r="S214" s="233"/>
      <c r="T214" s="23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5" t="s">
        <v>130</v>
      </c>
      <c r="AU214" s="235" t="s">
        <v>21</v>
      </c>
      <c r="AV214" s="13" t="s">
        <v>21</v>
      </c>
      <c r="AW214" s="13" t="s">
        <v>37</v>
      </c>
      <c r="AX214" s="13" t="s">
        <v>76</v>
      </c>
      <c r="AY214" s="235" t="s">
        <v>115</v>
      </c>
    </row>
    <row r="215" spans="1:51" s="14" customFormat="1" ht="12">
      <c r="A215" s="14"/>
      <c r="B215" s="236"/>
      <c r="C215" s="237"/>
      <c r="D215" s="226" t="s">
        <v>130</v>
      </c>
      <c r="E215" s="238" t="s">
        <v>30</v>
      </c>
      <c r="F215" s="239" t="s">
        <v>155</v>
      </c>
      <c r="G215" s="237"/>
      <c r="H215" s="240">
        <v>1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6" t="s">
        <v>130</v>
      </c>
      <c r="AU215" s="246" t="s">
        <v>21</v>
      </c>
      <c r="AV215" s="14" t="s">
        <v>121</v>
      </c>
      <c r="AW215" s="14" t="s">
        <v>37</v>
      </c>
      <c r="AX215" s="14" t="s">
        <v>84</v>
      </c>
      <c r="AY215" s="246" t="s">
        <v>115</v>
      </c>
    </row>
    <row r="216" spans="1:65" s="2" customFormat="1" ht="24.15" customHeight="1">
      <c r="A216" s="39"/>
      <c r="B216" s="40"/>
      <c r="C216" s="206" t="s">
        <v>278</v>
      </c>
      <c r="D216" s="206" t="s">
        <v>117</v>
      </c>
      <c r="E216" s="207" t="s">
        <v>279</v>
      </c>
      <c r="F216" s="208" t="s">
        <v>280</v>
      </c>
      <c r="G216" s="209" t="s">
        <v>125</v>
      </c>
      <c r="H216" s="210">
        <v>1</v>
      </c>
      <c r="I216" s="211"/>
      <c r="J216" s="212">
        <f>ROUND(I216*H216,2)</f>
        <v>0</v>
      </c>
      <c r="K216" s="208" t="s">
        <v>126</v>
      </c>
      <c r="L216" s="45"/>
      <c r="M216" s="213" t="s">
        <v>30</v>
      </c>
      <c r="N216" s="214" t="s">
        <v>49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7" t="s">
        <v>121</v>
      </c>
      <c r="AT216" s="217" t="s">
        <v>117</v>
      </c>
      <c r="AU216" s="217" t="s">
        <v>21</v>
      </c>
      <c r="AY216" s="17" t="s">
        <v>115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7" t="s">
        <v>121</v>
      </c>
      <c r="BK216" s="218">
        <f>ROUND(I216*H216,2)</f>
        <v>0</v>
      </c>
      <c r="BL216" s="17" t="s">
        <v>121</v>
      </c>
      <c r="BM216" s="217" t="s">
        <v>281</v>
      </c>
    </row>
    <row r="217" spans="1:47" s="2" customFormat="1" ht="12">
      <c r="A217" s="39"/>
      <c r="B217" s="40"/>
      <c r="C217" s="41"/>
      <c r="D217" s="219" t="s">
        <v>128</v>
      </c>
      <c r="E217" s="41"/>
      <c r="F217" s="220" t="s">
        <v>282</v>
      </c>
      <c r="G217" s="41"/>
      <c r="H217" s="41"/>
      <c r="I217" s="221"/>
      <c r="J217" s="41"/>
      <c r="K217" s="41"/>
      <c r="L217" s="45"/>
      <c r="M217" s="222"/>
      <c r="N217" s="223"/>
      <c r="O217" s="86"/>
      <c r="P217" s="86"/>
      <c r="Q217" s="86"/>
      <c r="R217" s="86"/>
      <c r="S217" s="86"/>
      <c r="T217" s="87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7" t="s">
        <v>128</v>
      </c>
      <c r="AU217" s="17" t="s">
        <v>21</v>
      </c>
    </row>
    <row r="218" spans="1:51" s="13" customFormat="1" ht="12">
      <c r="A218" s="13"/>
      <c r="B218" s="224"/>
      <c r="C218" s="225"/>
      <c r="D218" s="226" t="s">
        <v>130</v>
      </c>
      <c r="E218" s="227" t="s">
        <v>30</v>
      </c>
      <c r="F218" s="228" t="s">
        <v>283</v>
      </c>
      <c r="G218" s="225"/>
      <c r="H218" s="229">
        <v>1</v>
      </c>
      <c r="I218" s="230"/>
      <c r="J218" s="225"/>
      <c r="K218" s="225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130</v>
      </c>
      <c r="AU218" s="235" t="s">
        <v>21</v>
      </c>
      <c r="AV218" s="13" t="s">
        <v>21</v>
      </c>
      <c r="AW218" s="13" t="s">
        <v>37</v>
      </c>
      <c r="AX218" s="13" t="s">
        <v>76</v>
      </c>
      <c r="AY218" s="235" t="s">
        <v>115</v>
      </c>
    </row>
    <row r="219" spans="1:51" s="14" customFormat="1" ht="12">
      <c r="A219" s="14"/>
      <c r="B219" s="236"/>
      <c r="C219" s="237"/>
      <c r="D219" s="226" t="s">
        <v>130</v>
      </c>
      <c r="E219" s="238" t="s">
        <v>30</v>
      </c>
      <c r="F219" s="239" t="s">
        <v>155</v>
      </c>
      <c r="G219" s="237"/>
      <c r="H219" s="240">
        <v>1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130</v>
      </c>
      <c r="AU219" s="246" t="s">
        <v>21</v>
      </c>
      <c r="AV219" s="14" t="s">
        <v>121</v>
      </c>
      <c r="AW219" s="14" t="s">
        <v>37</v>
      </c>
      <c r="AX219" s="14" t="s">
        <v>84</v>
      </c>
      <c r="AY219" s="246" t="s">
        <v>115</v>
      </c>
    </row>
    <row r="220" spans="1:65" s="2" customFormat="1" ht="24.15" customHeight="1">
      <c r="A220" s="39"/>
      <c r="B220" s="40"/>
      <c r="C220" s="206" t="s">
        <v>284</v>
      </c>
      <c r="D220" s="206" t="s">
        <v>117</v>
      </c>
      <c r="E220" s="207" t="s">
        <v>285</v>
      </c>
      <c r="F220" s="208" t="s">
        <v>286</v>
      </c>
      <c r="G220" s="209" t="s">
        <v>125</v>
      </c>
      <c r="H220" s="210">
        <v>1</v>
      </c>
      <c r="I220" s="211"/>
      <c r="J220" s="212">
        <f>ROUND(I220*H220,2)</f>
        <v>0</v>
      </c>
      <c r="K220" s="208" t="s">
        <v>126</v>
      </c>
      <c r="L220" s="45"/>
      <c r="M220" s="213" t="s">
        <v>30</v>
      </c>
      <c r="N220" s="214" t="s">
        <v>49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7" t="s">
        <v>121</v>
      </c>
      <c r="AT220" s="217" t="s">
        <v>117</v>
      </c>
      <c r="AU220" s="217" t="s">
        <v>21</v>
      </c>
      <c r="AY220" s="17" t="s">
        <v>115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7" t="s">
        <v>121</v>
      </c>
      <c r="BK220" s="218">
        <f>ROUND(I220*H220,2)</f>
        <v>0</v>
      </c>
      <c r="BL220" s="17" t="s">
        <v>121</v>
      </c>
      <c r="BM220" s="217" t="s">
        <v>287</v>
      </c>
    </row>
    <row r="221" spans="1:47" s="2" customFormat="1" ht="12">
      <c r="A221" s="39"/>
      <c r="B221" s="40"/>
      <c r="C221" s="41"/>
      <c r="D221" s="219" t="s">
        <v>128</v>
      </c>
      <c r="E221" s="41"/>
      <c r="F221" s="220" t="s">
        <v>288</v>
      </c>
      <c r="G221" s="41"/>
      <c r="H221" s="41"/>
      <c r="I221" s="221"/>
      <c r="J221" s="41"/>
      <c r="K221" s="41"/>
      <c r="L221" s="45"/>
      <c r="M221" s="222"/>
      <c r="N221" s="223"/>
      <c r="O221" s="86"/>
      <c r="P221" s="86"/>
      <c r="Q221" s="86"/>
      <c r="R221" s="86"/>
      <c r="S221" s="86"/>
      <c r="T221" s="87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7" t="s">
        <v>128</v>
      </c>
      <c r="AU221" s="17" t="s">
        <v>21</v>
      </c>
    </row>
    <row r="222" spans="1:51" s="13" customFormat="1" ht="12">
      <c r="A222" s="13"/>
      <c r="B222" s="224"/>
      <c r="C222" s="225"/>
      <c r="D222" s="226" t="s">
        <v>130</v>
      </c>
      <c r="E222" s="227" t="s">
        <v>30</v>
      </c>
      <c r="F222" s="228" t="s">
        <v>289</v>
      </c>
      <c r="G222" s="225"/>
      <c r="H222" s="229">
        <v>1</v>
      </c>
      <c r="I222" s="230"/>
      <c r="J222" s="225"/>
      <c r="K222" s="225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130</v>
      </c>
      <c r="AU222" s="235" t="s">
        <v>21</v>
      </c>
      <c r="AV222" s="13" t="s">
        <v>21</v>
      </c>
      <c r="AW222" s="13" t="s">
        <v>37</v>
      </c>
      <c r="AX222" s="13" t="s">
        <v>84</v>
      </c>
      <c r="AY222" s="235" t="s">
        <v>115</v>
      </c>
    </row>
    <row r="223" spans="1:65" s="2" customFormat="1" ht="24.15" customHeight="1">
      <c r="A223" s="39"/>
      <c r="B223" s="40"/>
      <c r="C223" s="206" t="s">
        <v>290</v>
      </c>
      <c r="D223" s="206" t="s">
        <v>117</v>
      </c>
      <c r="E223" s="207" t="s">
        <v>291</v>
      </c>
      <c r="F223" s="208" t="s">
        <v>292</v>
      </c>
      <c r="G223" s="209" t="s">
        <v>125</v>
      </c>
      <c r="H223" s="210">
        <v>1</v>
      </c>
      <c r="I223" s="211"/>
      <c r="J223" s="212">
        <f>ROUND(I223*H223,2)</f>
        <v>0</v>
      </c>
      <c r="K223" s="208" t="s">
        <v>126</v>
      </c>
      <c r="L223" s="45"/>
      <c r="M223" s="213" t="s">
        <v>30</v>
      </c>
      <c r="N223" s="214" t="s">
        <v>49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7" t="s">
        <v>121</v>
      </c>
      <c r="AT223" s="217" t="s">
        <v>117</v>
      </c>
      <c r="AU223" s="217" t="s">
        <v>21</v>
      </c>
      <c r="AY223" s="17" t="s">
        <v>115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7" t="s">
        <v>121</v>
      </c>
      <c r="BK223" s="218">
        <f>ROUND(I223*H223,2)</f>
        <v>0</v>
      </c>
      <c r="BL223" s="17" t="s">
        <v>121</v>
      </c>
      <c r="BM223" s="217" t="s">
        <v>293</v>
      </c>
    </row>
    <row r="224" spans="1:47" s="2" customFormat="1" ht="12">
      <c r="A224" s="39"/>
      <c r="B224" s="40"/>
      <c r="C224" s="41"/>
      <c r="D224" s="219" t="s">
        <v>128</v>
      </c>
      <c r="E224" s="41"/>
      <c r="F224" s="220" t="s">
        <v>294</v>
      </c>
      <c r="G224" s="41"/>
      <c r="H224" s="41"/>
      <c r="I224" s="221"/>
      <c r="J224" s="41"/>
      <c r="K224" s="41"/>
      <c r="L224" s="45"/>
      <c r="M224" s="222"/>
      <c r="N224" s="223"/>
      <c r="O224" s="86"/>
      <c r="P224" s="86"/>
      <c r="Q224" s="86"/>
      <c r="R224" s="86"/>
      <c r="S224" s="86"/>
      <c r="T224" s="87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7" t="s">
        <v>128</v>
      </c>
      <c r="AU224" s="17" t="s">
        <v>21</v>
      </c>
    </row>
    <row r="225" spans="1:51" s="13" customFormat="1" ht="12">
      <c r="A225" s="13"/>
      <c r="B225" s="224"/>
      <c r="C225" s="225"/>
      <c r="D225" s="226" t="s">
        <v>130</v>
      </c>
      <c r="E225" s="227" t="s">
        <v>30</v>
      </c>
      <c r="F225" s="228" t="s">
        <v>136</v>
      </c>
      <c r="G225" s="225"/>
      <c r="H225" s="229">
        <v>1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130</v>
      </c>
      <c r="AU225" s="235" t="s">
        <v>21</v>
      </c>
      <c r="AV225" s="13" t="s">
        <v>21</v>
      </c>
      <c r="AW225" s="13" t="s">
        <v>37</v>
      </c>
      <c r="AX225" s="13" t="s">
        <v>76</v>
      </c>
      <c r="AY225" s="235" t="s">
        <v>115</v>
      </c>
    </row>
    <row r="226" spans="1:51" s="14" customFormat="1" ht="12">
      <c r="A226" s="14"/>
      <c r="B226" s="236"/>
      <c r="C226" s="237"/>
      <c r="D226" s="226" t="s">
        <v>130</v>
      </c>
      <c r="E226" s="238" t="s">
        <v>30</v>
      </c>
      <c r="F226" s="239" t="s">
        <v>155</v>
      </c>
      <c r="G226" s="237"/>
      <c r="H226" s="240">
        <v>1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6" t="s">
        <v>130</v>
      </c>
      <c r="AU226" s="246" t="s">
        <v>21</v>
      </c>
      <c r="AV226" s="14" t="s">
        <v>121</v>
      </c>
      <c r="AW226" s="14" t="s">
        <v>37</v>
      </c>
      <c r="AX226" s="14" t="s">
        <v>84</v>
      </c>
      <c r="AY226" s="246" t="s">
        <v>115</v>
      </c>
    </row>
    <row r="227" spans="1:65" s="2" customFormat="1" ht="24.15" customHeight="1">
      <c r="A227" s="39"/>
      <c r="B227" s="40"/>
      <c r="C227" s="206" t="s">
        <v>295</v>
      </c>
      <c r="D227" s="206" t="s">
        <v>117</v>
      </c>
      <c r="E227" s="207" t="s">
        <v>296</v>
      </c>
      <c r="F227" s="208" t="s">
        <v>297</v>
      </c>
      <c r="G227" s="209" t="s">
        <v>125</v>
      </c>
      <c r="H227" s="210">
        <v>1</v>
      </c>
      <c r="I227" s="211"/>
      <c r="J227" s="212">
        <f>ROUND(I227*H227,2)</f>
        <v>0</v>
      </c>
      <c r="K227" s="208" t="s">
        <v>126</v>
      </c>
      <c r="L227" s="45"/>
      <c r="M227" s="213" t="s">
        <v>30</v>
      </c>
      <c r="N227" s="214" t="s">
        <v>49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7" t="s">
        <v>121</v>
      </c>
      <c r="AT227" s="217" t="s">
        <v>117</v>
      </c>
      <c r="AU227" s="217" t="s">
        <v>21</v>
      </c>
      <c r="AY227" s="17" t="s">
        <v>115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7" t="s">
        <v>121</v>
      </c>
      <c r="BK227" s="218">
        <f>ROUND(I227*H227,2)</f>
        <v>0</v>
      </c>
      <c r="BL227" s="17" t="s">
        <v>121</v>
      </c>
      <c r="BM227" s="217" t="s">
        <v>298</v>
      </c>
    </row>
    <row r="228" spans="1:47" s="2" customFormat="1" ht="12">
      <c r="A228" s="39"/>
      <c r="B228" s="40"/>
      <c r="C228" s="41"/>
      <c r="D228" s="219" t="s">
        <v>128</v>
      </c>
      <c r="E228" s="41"/>
      <c r="F228" s="220" t="s">
        <v>299</v>
      </c>
      <c r="G228" s="41"/>
      <c r="H228" s="41"/>
      <c r="I228" s="221"/>
      <c r="J228" s="41"/>
      <c r="K228" s="41"/>
      <c r="L228" s="45"/>
      <c r="M228" s="222"/>
      <c r="N228" s="223"/>
      <c r="O228" s="86"/>
      <c r="P228" s="86"/>
      <c r="Q228" s="86"/>
      <c r="R228" s="86"/>
      <c r="S228" s="86"/>
      <c r="T228" s="87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7" t="s">
        <v>128</v>
      </c>
      <c r="AU228" s="17" t="s">
        <v>21</v>
      </c>
    </row>
    <row r="229" spans="1:51" s="13" customFormat="1" ht="12">
      <c r="A229" s="13"/>
      <c r="B229" s="224"/>
      <c r="C229" s="225"/>
      <c r="D229" s="226" t="s">
        <v>130</v>
      </c>
      <c r="E229" s="227" t="s">
        <v>30</v>
      </c>
      <c r="F229" s="228" t="s">
        <v>136</v>
      </c>
      <c r="G229" s="225"/>
      <c r="H229" s="229">
        <v>1</v>
      </c>
      <c r="I229" s="230"/>
      <c r="J229" s="225"/>
      <c r="K229" s="225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130</v>
      </c>
      <c r="AU229" s="235" t="s">
        <v>21</v>
      </c>
      <c r="AV229" s="13" t="s">
        <v>21</v>
      </c>
      <c r="AW229" s="13" t="s">
        <v>37</v>
      </c>
      <c r="AX229" s="13" t="s">
        <v>84</v>
      </c>
      <c r="AY229" s="235" t="s">
        <v>115</v>
      </c>
    </row>
    <row r="230" spans="1:65" s="2" customFormat="1" ht="24.15" customHeight="1">
      <c r="A230" s="39"/>
      <c r="B230" s="40"/>
      <c r="C230" s="206" t="s">
        <v>7</v>
      </c>
      <c r="D230" s="206" t="s">
        <v>117</v>
      </c>
      <c r="E230" s="207" t="s">
        <v>300</v>
      </c>
      <c r="F230" s="208" t="s">
        <v>301</v>
      </c>
      <c r="G230" s="209" t="s">
        <v>125</v>
      </c>
      <c r="H230" s="210">
        <v>96</v>
      </c>
      <c r="I230" s="211"/>
      <c r="J230" s="212">
        <f>ROUND(I230*H230,2)</f>
        <v>0</v>
      </c>
      <c r="K230" s="208" t="s">
        <v>126</v>
      </c>
      <c r="L230" s="45"/>
      <c r="M230" s="213" t="s">
        <v>30</v>
      </c>
      <c r="N230" s="214" t="s">
        <v>49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7" t="s">
        <v>121</v>
      </c>
      <c r="AT230" s="217" t="s">
        <v>117</v>
      </c>
      <c r="AU230" s="217" t="s">
        <v>21</v>
      </c>
      <c r="AY230" s="17" t="s">
        <v>115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7" t="s">
        <v>121</v>
      </c>
      <c r="BK230" s="218">
        <f>ROUND(I230*H230,2)</f>
        <v>0</v>
      </c>
      <c r="BL230" s="17" t="s">
        <v>121</v>
      </c>
      <c r="BM230" s="217" t="s">
        <v>302</v>
      </c>
    </row>
    <row r="231" spans="1:47" s="2" customFormat="1" ht="12">
      <c r="A231" s="39"/>
      <c r="B231" s="40"/>
      <c r="C231" s="41"/>
      <c r="D231" s="219" t="s">
        <v>128</v>
      </c>
      <c r="E231" s="41"/>
      <c r="F231" s="220" t="s">
        <v>303</v>
      </c>
      <c r="G231" s="41"/>
      <c r="H231" s="41"/>
      <c r="I231" s="221"/>
      <c r="J231" s="41"/>
      <c r="K231" s="41"/>
      <c r="L231" s="45"/>
      <c r="M231" s="222"/>
      <c r="N231" s="223"/>
      <c r="O231" s="86"/>
      <c r="P231" s="86"/>
      <c r="Q231" s="86"/>
      <c r="R231" s="86"/>
      <c r="S231" s="86"/>
      <c r="T231" s="87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7" t="s">
        <v>128</v>
      </c>
      <c r="AU231" s="17" t="s">
        <v>21</v>
      </c>
    </row>
    <row r="232" spans="1:65" s="2" customFormat="1" ht="24.15" customHeight="1">
      <c r="A232" s="39"/>
      <c r="B232" s="40"/>
      <c r="C232" s="206" t="s">
        <v>304</v>
      </c>
      <c r="D232" s="206" t="s">
        <v>117</v>
      </c>
      <c r="E232" s="207" t="s">
        <v>305</v>
      </c>
      <c r="F232" s="208" t="s">
        <v>306</v>
      </c>
      <c r="G232" s="209" t="s">
        <v>125</v>
      </c>
      <c r="H232" s="210">
        <v>33</v>
      </c>
      <c r="I232" s="211"/>
      <c r="J232" s="212">
        <f>ROUND(I232*H232,2)</f>
        <v>0</v>
      </c>
      <c r="K232" s="208" t="s">
        <v>126</v>
      </c>
      <c r="L232" s="45"/>
      <c r="M232" s="213" t="s">
        <v>30</v>
      </c>
      <c r="N232" s="214" t="s">
        <v>49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7" t="s">
        <v>121</v>
      </c>
      <c r="AT232" s="217" t="s">
        <v>117</v>
      </c>
      <c r="AU232" s="217" t="s">
        <v>21</v>
      </c>
      <c r="AY232" s="17" t="s">
        <v>115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7" t="s">
        <v>121</v>
      </c>
      <c r="BK232" s="218">
        <f>ROUND(I232*H232,2)</f>
        <v>0</v>
      </c>
      <c r="BL232" s="17" t="s">
        <v>121</v>
      </c>
      <c r="BM232" s="217" t="s">
        <v>307</v>
      </c>
    </row>
    <row r="233" spans="1:47" s="2" customFormat="1" ht="12">
      <c r="A233" s="39"/>
      <c r="B233" s="40"/>
      <c r="C233" s="41"/>
      <c r="D233" s="219" t="s">
        <v>128</v>
      </c>
      <c r="E233" s="41"/>
      <c r="F233" s="220" t="s">
        <v>308</v>
      </c>
      <c r="G233" s="41"/>
      <c r="H233" s="41"/>
      <c r="I233" s="221"/>
      <c r="J233" s="41"/>
      <c r="K233" s="41"/>
      <c r="L233" s="45"/>
      <c r="M233" s="222"/>
      <c r="N233" s="223"/>
      <c r="O233" s="86"/>
      <c r="P233" s="86"/>
      <c r="Q233" s="86"/>
      <c r="R233" s="86"/>
      <c r="S233" s="86"/>
      <c r="T233" s="87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7" t="s">
        <v>128</v>
      </c>
      <c r="AU233" s="17" t="s">
        <v>21</v>
      </c>
    </row>
    <row r="234" spans="1:65" s="2" customFormat="1" ht="24.15" customHeight="1">
      <c r="A234" s="39"/>
      <c r="B234" s="40"/>
      <c r="C234" s="206" t="s">
        <v>309</v>
      </c>
      <c r="D234" s="206" t="s">
        <v>117</v>
      </c>
      <c r="E234" s="207" t="s">
        <v>310</v>
      </c>
      <c r="F234" s="208" t="s">
        <v>311</v>
      </c>
      <c r="G234" s="209" t="s">
        <v>125</v>
      </c>
      <c r="H234" s="210">
        <v>12</v>
      </c>
      <c r="I234" s="211"/>
      <c r="J234" s="212">
        <f>ROUND(I234*H234,2)</f>
        <v>0</v>
      </c>
      <c r="K234" s="208" t="s">
        <v>126</v>
      </c>
      <c r="L234" s="45"/>
      <c r="M234" s="213" t="s">
        <v>30</v>
      </c>
      <c r="N234" s="214" t="s">
        <v>49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7" t="s">
        <v>121</v>
      </c>
      <c r="AT234" s="217" t="s">
        <v>117</v>
      </c>
      <c r="AU234" s="217" t="s">
        <v>21</v>
      </c>
      <c r="AY234" s="17" t="s">
        <v>115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7" t="s">
        <v>121</v>
      </c>
      <c r="BK234" s="218">
        <f>ROUND(I234*H234,2)</f>
        <v>0</v>
      </c>
      <c r="BL234" s="17" t="s">
        <v>121</v>
      </c>
      <c r="BM234" s="217" t="s">
        <v>312</v>
      </c>
    </row>
    <row r="235" spans="1:47" s="2" customFormat="1" ht="12">
      <c r="A235" s="39"/>
      <c r="B235" s="40"/>
      <c r="C235" s="41"/>
      <c r="D235" s="219" t="s">
        <v>128</v>
      </c>
      <c r="E235" s="41"/>
      <c r="F235" s="220" t="s">
        <v>313</v>
      </c>
      <c r="G235" s="41"/>
      <c r="H235" s="41"/>
      <c r="I235" s="221"/>
      <c r="J235" s="41"/>
      <c r="K235" s="41"/>
      <c r="L235" s="45"/>
      <c r="M235" s="222"/>
      <c r="N235" s="223"/>
      <c r="O235" s="86"/>
      <c r="P235" s="86"/>
      <c r="Q235" s="86"/>
      <c r="R235" s="86"/>
      <c r="S235" s="86"/>
      <c r="T235" s="87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7" t="s">
        <v>128</v>
      </c>
      <c r="AU235" s="17" t="s">
        <v>21</v>
      </c>
    </row>
    <row r="236" spans="1:65" s="2" customFormat="1" ht="24.15" customHeight="1">
      <c r="A236" s="39"/>
      <c r="B236" s="40"/>
      <c r="C236" s="206" t="s">
        <v>314</v>
      </c>
      <c r="D236" s="206" t="s">
        <v>117</v>
      </c>
      <c r="E236" s="207" t="s">
        <v>315</v>
      </c>
      <c r="F236" s="208" t="s">
        <v>316</v>
      </c>
      <c r="G236" s="209" t="s">
        <v>125</v>
      </c>
      <c r="H236" s="210">
        <v>2</v>
      </c>
      <c r="I236" s="211"/>
      <c r="J236" s="212">
        <f>ROUND(I236*H236,2)</f>
        <v>0</v>
      </c>
      <c r="K236" s="208" t="s">
        <v>126</v>
      </c>
      <c r="L236" s="45"/>
      <c r="M236" s="213" t="s">
        <v>30</v>
      </c>
      <c r="N236" s="214" t="s">
        <v>49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</v>
      </c>
      <c r="T236" s="216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7" t="s">
        <v>121</v>
      </c>
      <c r="AT236" s="217" t="s">
        <v>117</v>
      </c>
      <c r="AU236" s="217" t="s">
        <v>21</v>
      </c>
      <c r="AY236" s="17" t="s">
        <v>115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7" t="s">
        <v>121</v>
      </c>
      <c r="BK236" s="218">
        <f>ROUND(I236*H236,2)</f>
        <v>0</v>
      </c>
      <c r="BL236" s="17" t="s">
        <v>121</v>
      </c>
      <c r="BM236" s="217" t="s">
        <v>317</v>
      </c>
    </row>
    <row r="237" spans="1:47" s="2" customFormat="1" ht="12">
      <c r="A237" s="39"/>
      <c r="B237" s="40"/>
      <c r="C237" s="41"/>
      <c r="D237" s="219" t="s">
        <v>128</v>
      </c>
      <c r="E237" s="41"/>
      <c r="F237" s="220" t="s">
        <v>318</v>
      </c>
      <c r="G237" s="41"/>
      <c r="H237" s="41"/>
      <c r="I237" s="221"/>
      <c r="J237" s="41"/>
      <c r="K237" s="41"/>
      <c r="L237" s="45"/>
      <c r="M237" s="222"/>
      <c r="N237" s="223"/>
      <c r="O237" s="86"/>
      <c r="P237" s="86"/>
      <c r="Q237" s="86"/>
      <c r="R237" s="86"/>
      <c r="S237" s="86"/>
      <c r="T237" s="87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7" t="s">
        <v>128</v>
      </c>
      <c r="AU237" s="17" t="s">
        <v>21</v>
      </c>
    </row>
    <row r="238" spans="1:65" s="2" customFormat="1" ht="24.15" customHeight="1">
      <c r="A238" s="39"/>
      <c r="B238" s="40"/>
      <c r="C238" s="206" t="s">
        <v>319</v>
      </c>
      <c r="D238" s="206" t="s">
        <v>117</v>
      </c>
      <c r="E238" s="207" t="s">
        <v>320</v>
      </c>
      <c r="F238" s="208" t="s">
        <v>321</v>
      </c>
      <c r="G238" s="209" t="s">
        <v>125</v>
      </c>
      <c r="H238" s="210">
        <v>96</v>
      </c>
      <c r="I238" s="211"/>
      <c r="J238" s="212">
        <f>ROUND(I238*H238,2)</f>
        <v>0</v>
      </c>
      <c r="K238" s="208" t="s">
        <v>126</v>
      </c>
      <c r="L238" s="45"/>
      <c r="M238" s="213" t="s">
        <v>30</v>
      </c>
      <c r="N238" s="214" t="s">
        <v>49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7" t="s">
        <v>121</v>
      </c>
      <c r="AT238" s="217" t="s">
        <v>117</v>
      </c>
      <c r="AU238" s="217" t="s">
        <v>21</v>
      </c>
      <c r="AY238" s="17" t="s">
        <v>115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7" t="s">
        <v>121</v>
      </c>
      <c r="BK238" s="218">
        <f>ROUND(I238*H238,2)</f>
        <v>0</v>
      </c>
      <c r="BL238" s="17" t="s">
        <v>121</v>
      </c>
      <c r="BM238" s="217" t="s">
        <v>322</v>
      </c>
    </row>
    <row r="239" spans="1:47" s="2" customFormat="1" ht="12">
      <c r="A239" s="39"/>
      <c r="B239" s="40"/>
      <c r="C239" s="41"/>
      <c r="D239" s="219" t="s">
        <v>128</v>
      </c>
      <c r="E239" s="41"/>
      <c r="F239" s="220" t="s">
        <v>323</v>
      </c>
      <c r="G239" s="41"/>
      <c r="H239" s="41"/>
      <c r="I239" s="221"/>
      <c r="J239" s="41"/>
      <c r="K239" s="41"/>
      <c r="L239" s="45"/>
      <c r="M239" s="222"/>
      <c r="N239" s="223"/>
      <c r="O239" s="86"/>
      <c r="P239" s="86"/>
      <c r="Q239" s="86"/>
      <c r="R239" s="86"/>
      <c r="S239" s="86"/>
      <c r="T239" s="87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7" t="s">
        <v>128</v>
      </c>
      <c r="AU239" s="17" t="s">
        <v>21</v>
      </c>
    </row>
    <row r="240" spans="1:65" s="2" customFormat="1" ht="24.15" customHeight="1">
      <c r="A240" s="39"/>
      <c r="B240" s="40"/>
      <c r="C240" s="206" t="s">
        <v>324</v>
      </c>
      <c r="D240" s="206" t="s">
        <v>117</v>
      </c>
      <c r="E240" s="207" t="s">
        <v>325</v>
      </c>
      <c r="F240" s="208" t="s">
        <v>326</v>
      </c>
      <c r="G240" s="209" t="s">
        <v>125</v>
      </c>
      <c r="H240" s="210">
        <v>33</v>
      </c>
      <c r="I240" s="211"/>
      <c r="J240" s="212">
        <f>ROUND(I240*H240,2)</f>
        <v>0</v>
      </c>
      <c r="K240" s="208" t="s">
        <v>126</v>
      </c>
      <c r="L240" s="45"/>
      <c r="M240" s="213" t="s">
        <v>30</v>
      </c>
      <c r="N240" s="214" t="s">
        <v>49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7" t="s">
        <v>121</v>
      </c>
      <c r="AT240" s="217" t="s">
        <v>117</v>
      </c>
      <c r="AU240" s="217" t="s">
        <v>21</v>
      </c>
      <c r="AY240" s="17" t="s">
        <v>115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7" t="s">
        <v>121</v>
      </c>
      <c r="BK240" s="218">
        <f>ROUND(I240*H240,2)</f>
        <v>0</v>
      </c>
      <c r="BL240" s="17" t="s">
        <v>121</v>
      </c>
      <c r="BM240" s="217" t="s">
        <v>327</v>
      </c>
    </row>
    <row r="241" spans="1:47" s="2" customFormat="1" ht="12">
      <c r="A241" s="39"/>
      <c r="B241" s="40"/>
      <c r="C241" s="41"/>
      <c r="D241" s="219" t="s">
        <v>128</v>
      </c>
      <c r="E241" s="41"/>
      <c r="F241" s="220" t="s">
        <v>328</v>
      </c>
      <c r="G241" s="41"/>
      <c r="H241" s="41"/>
      <c r="I241" s="221"/>
      <c r="J241" s="41"/>
      <c r="K241" s="41"/>
      <c r="L241" s="45"/>
      <c r="M241" s="222"/>
      <c r="N241" s="223"/>
      <c r="O241" s="86"/>
      <c r="P241" s="86"/>
      <c r="Q241" s="86"/>
      <c r="R241" s="86"/>
      <c r="S241" s="86"/>
      <c r="T241" s="87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7" t="s">
        <v>128</v>
      </c>
      <c r="AU241" s="17" t="s">
        <v>21</v>
      </c>
    </row>
    <row r="242" spans="1:65" s="2" customFormat="1" ht="24.15" customHeight="1">
      <c r="A242" s="39"/>
      <c r="B242" s="40"/>
      <c r="C242" s="206" t="s">
        <v>329</v>
      </c>
      <c r="D242" s="206" t="s">
        <v>117</v>
      </c>
      <c r="E242" s="207" t="s">
        <v>330</v>
      </c>
      <c r="F242" s="208" t="s">
        <v>331</v>
      </c>
      <c r="G242" s="209" t="s">
        <v>125</v>
      </c>
      <c r="H242" s="210">
        <v>12</v>
      </c>
      <c r="I242" s="211"/>
      <c r="J242" s="212">
        <f>ROUND(I242*H242,2)</f>
        <v>0</v>
      </c>
      <c r="K242" s="208" t="s">
        <v>126</v>
      </c>
      <c r="L242" s="45"/>
      <c r="M242" s="213" t="s">
        <v>30</v>
      </c>
      <c r="N242" s="214" t="s">
        <v>49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7" t="s">
        <v>121</v>
      </c>
      <c r="AT242" s="217" t="s">
        <v>117</v>
      </c>
      <c r="AU242" s="217" t="s">
        <v>21</v>
      </c>
      <c r="AY242" s="17" t="s">
        <v>115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7" t="s">
        <v>121</v>
      </c>
      <c r="BK242" s="218">
        <f>ROUND(I242*H242,2)</f>
        <v>0</v>
      </c>
      <c r="BL242" s="17" t="s">
        <v>121</v>
      </c>
      <c r="BM242" s="217" t="s">
        <v>332</v>
      </c>
    </row>
    <row r="243" spans="1:47" s="2" customFormat="1" ht="12">
      <c r="A243" s="39"/>
      <c r="B243" s="40"/>
      <c r="C243" s="41"/>
      <c r="D243" s="219" t="s">
        <v>128</v>
      </c>
      <c r="E243" s="41"/>
      <c r="F243" s="220" t="s">
        <v>333</v>
      </c>
      <c r="G243" s="41"/>
      <c r="H243" s="41"/>
      <c r="I243" s="221"/>
      <c r="J243" s="41"/>
      <c r="K243" s="41"/>
      <c r="L243" s="45"/>
      <c r="M243" s="222"/>
      <c r="N243" s="223"/>
      <c r="O243" s="86"/>
      <c r="P243" s="86"/>
      <c r="Q243" s="86"/>
      <c r="R243" s="86"/>
      <c r="S243" s="86"/>
      <c r="T243" s="87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7" t="s">
        <v>128</v>
      </c>
      <c r="AU243" s="17" t="s">
        <v>21</v>
      </c>
    </row>
    <row r="244" spans="1:65" s="2" customFormat="1" ht="24.15" customHeight="1">
      <c r="A244" s="39"/>
      <c r="B244" s="40"/>
      <c r="C244" s="206" t="s">
        <v>334</v>
      </c>
      <c r="D244" s="206" t="s">
        <v>117</v>
      </c>
      <c r="E244" s="207" t="s">
        <v>335</v>
      </c>
      <c r="F244" s="208" t="s">
        <v>336</v>
      </c>
      <c r="G244" s="209" t="s">
        <v>125</v>
      </c>
      <c r="H244" s="210">
        <v>2</v>
      </c>
      <c r="I244" s="211"/>
      <c r="J244" s="212">
        <f>ROUND(I244*H244,2)</f>
        <v>0</v>
      </c>
      <c r="K244" s="208" t="s">
        <v>126</v>
      </c>
      <c r="L244" s="45"/>
      <c r="M244" s="213" t="s">
        <v>30</v>
      </c>
      <c r="N244" s="214" t="s">
        <v>49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7" t="s">
        <v>121</v>
      </c>
      <c r="AT244" s="217" t="s">
        <v>117</v>
      </c>
      <c r="AU244" s="217" t="s">
        <v>21</v>
      </c>
      <c r="AY244" s="17" t="s">
        <v>115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7" t="s">
        <v>121</v>
      </c>
      <c r="BK244" s="218">
        <f>ROUND(I244*H244,2)</f>
        <v>0</v>
      </c>
      <c r="BL244" s="17" t="s">
        <v>121</v>
      </c>
      <c r="BM244" s="217" t="s">
        <v>337</v>
      </c>
    </row>
    <row r="245" spans="1:47" s="2" customFormat="1" ht="12">
      <c r="A245" s="39"/>
      <c r="B245" s="40"/>
      <c r="C245" s="41"/>
      <c r="D245" s="219" t="s">
        <v>128</v>
      </c>
      <c r="E245" s="41"/>
      <c r="F245" s="220" t="s">
        <v>338</v>
      </c>
      <c r="G245" s="41"/>
      <c r="H245" s="41"/>
      <c r="I245" s="221"/>
      <c r="J245" s="41"/>
      <c r="K245" s="41"/>
      <c r="L245" s="45"/>
      <c r="M245" s="222"/>
      <c r="N245" s="223"/>
      <c r="O245" s="86"/>
      <c r="P245" s="86"/>
      <c r="Q245" s="86"/>
      <c r="R245" s="86"/>
      <c r="S245" s="86"/>
      <c r="T245" s="87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7" t="s">
        <v>128</v>
      </c>
      <c r="AU245" s="17" t="s">
        <v>21</v>
      </c>
    </row>
    <row r="246" spans="1:65" s="2" customFormat="1" ht="16.5" customHeight="1">
      <c r="A246" s="39"/>
      <c r="B246" s="40"/>
      <c r="C246" s="206" t="s">
        <v>339</v>
      </c>
      <c r="D246" s="206" t="s">
        <v>117</v>
      </c>
      <c r="E246" s="207" t="s">
        <v>340</v>
      </c>
      <c r="F246" s="208" t="s">
        <v>341</v>
      </c>
      <c r="G246" s="209" t="s">
        <v>342</v>
      </c>
      <c r="H246" s="210">
        <v>12000</v>
      </c>
      <c r="I246" s="211"/>
      <c r="J246" s="212">
        <f>ROUND(I246*H246,2)</f>
        <v>0</v>
      </c>
      <c r="K246" s="208" t="s">
        <v>126</v>
      </c>
      <c r="L246" s="45"/>
      <c r="M246" s="213" t="s">
        <v>30</v>
      </c>
      <c r="N246" s="214" t="s">
        <v>49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7" t="s">
        <v>121</v>
      </c>
      <c r="AT246" s="217" t="s">
        <v>117</v>
      </c>
      <c r="AU246" s="217" t="s">
        <v>21</v>
      </c>
      <c r="AY246" s="17" t="s">
        <v>115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7" t="s">
        <v>121</v>
      </c>
      <c r="BK246" s="218">
        <f>ROUND(I246*H246,2)</f>
        <v>0</v>
      </c>
      <c r="BL246" s="17" t="s">
        <v>121</v>
      </c>
      <c r="BM246" s="217" t="s">
        <v>343</v>
      </c>
    </row>
    <row r="247" spans="1:47" s="2" customFormat="1" ht="12">
      <c r="A247" s="39"/>
      <c r="B247" s="40"/>
      <c r="C247" s="41"/>
      <c r="D247" s="219" t="s">
        <v>128</v>
      </c>
      <c r="E247" s="41"/>
      <c r="F247" s="220" t="s">
        <v>344</v>
      </c>
      <c r="G247" s="41"/>
      <c r="H247" s="41"/>
      <c r="I247" s="221"/>
      <c r="J247" s="41"/>
      <c r="K247" s="41"/>
      <c r="L247" s="45"/>
      <c r="M247" s="222"/>
      <c r="N247" s="223"/>
      <c r="O247" s="86"/>
      <c r="P247" s="86"/>
      <c r="Q247" s="86"/>
      <c r="R247" s="86"/>
      <c r="S247" s="86"/>
      <c r="T247" s="87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7" t="s">
        <v>128</v>
      </c>
      <c r="AU247" s="17" t="s">
        <v>21</v>
      </c>
    </row>
    <row r="248" spans="1:51" s="13" customFormat="1" ht="12">
      <c r="A248" s="13"/>
      <c r="B248" s="224"/>
      <c r="C248" s="225"/>
      <c r="D248" s="226" t="s">
        <v>130</v>
      </c>
      <c r="E248" s="227" t="s">
        <v>30</v>
      </c>
      <c r="F248" s="228" t="s">
        <v>345</v>
      </c>
      <c r="G248" s="225"/>
      <c r="H248" s="229">
        <v>12000</v>
      </c>
      <c r="I248" s="230"/>
      <c r="J248" s="225"/>
      <c r="K248" s="225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130</v>
      </c>
      <c r="AU248" s="235" t="s">
        <v>21</v>
      </c>
      <c r="AV248" s="13" t="s">
        <v>21</v>
      </c>
      <c r="AW248" s="13" t="s">
        <v>37</v>
      </c>
      <c r="AX248" s="13" t="s">
        <v>84</v>
      </c>
      <c r="AY248" s="235" t="s">
        <v>115</v>
      </c>
    </row>
    <row r="249" spans="1:65" s="2" customFormat="1" ht="16.5" customHeight="1">
      <c r="A249" s="39"/>
      <c r="B249" s="40"/>
      <c r="C249" s="206" t="s">
        <v>346</v>
      </c>
      <c r="D249" s="206" t="s">
        <v>117</v>
      </c>
      <c r="E249" s="207" t="s">
        <v>347</v>
      </c>
      <c r="F249" s="208" t="s">
        <v>348</v>
      </c>
      <c r="G249" s="209" t="s">
        <v>125</v>
      </c>
      <c r="H249" s="210">
        <v>28</v>
      </c>
      <c r="I249" s="211"/>
      <c r="J249" s="212">
        <f>ROUND(I249*H249,2)</f>
        <v>0</v>
      </c>
      <c r="K249" s="208" t="s">
        <v>30</v>
      </c>
      <c r="L249" s="45"/>
      <c r="M249" s="213" t="s">
        <v>30</v>
      </c>
      <c r="N249" s="214" t="s">
        <v>49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7" t="s">
        <v>121</v>
      </c>
      <c r="AT249" s="217" t="s">
        <v>117</v>
      </c>
      <c r="AU249" s="217" t="s">
        <v>21</v>
      </c>
      <c r="AY249" s="17" t="s">
        <v>115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7" t="s">
        <v>121</v>
      </c>
      <c r="BK249" s="218">
        <f>ROUND(I249*H249,2)</f>
        <v>0</v>
      </c>
      <c r="BL249" s="17" t="s">
        <v>121</v>
      </c>
      <c r="BM249" s="217" t="s">
        <v>349</v>
      </c>
    </row>
    <row r="250" spans="1:51" s="13" customFormat="1" ht="12">
      <c r="A250" s="13"/>
      <c r="B250" s="224"/>
      <c r="C250" s="225"/>
      <c r="D250" s="226" t="s">
        <v>130</v>
      </c>
      <c r="E250" s="227" t="s">
        <v>30</v>
      </c>
      <c r="F250" s="228" t="s">
        <v>350</v>
      </c>
      <c r="G250" s="225"/>
      <c r="H250" s="229">
        <v>28</v>
      </c>
      <c r="I250" s="230"/>
      <c r="J250" s="225"/>
      <c r="K250" s="225"/>
      <c r="L250" s="231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5" t="s">
        <v>130</v>
      </c>
      <c r="AU250" s="235" t="s">
        <v>21</v>
      </c>
      <c r="AV250" s="13" t="s">
        <v>21</v>
      </c>
      <c r="AW250" s="13" t="s">
        <v>37</v>
      </c>
      <c r="AX250" s="13" t="s">
        <v>84</v>
      </c>
      <c r="AY250" s="235" t="s">
        <v>115</v>
      </c>
    </row>
    <row r="251" spans="1:65" s="2" customFormat="1" ht="16.5" customHeight="1">
      <c r="A251" s="39"/>
      <c r="B251" s="40"/>
      <c r="C251" s="206" t="s">
        <v>351</v>
      </c>
      <c r="D251" s="206" t="s">
        <v>117</v>
      </c>
      <c r="E251" s="207" t="s">
        <v>352</v>
      </c>
      <c r="F251" s="208" t="s">
        <v>353</v>
      </c>
      <c r="G251" s="209" t="s">
        <v>120</v>
      </c>
      <c r="H251" s="210">
        <v>20</v>
      </c>
      <c r="I251" s="211"/>
      <c r="J251" s="212">
        <f>ROUND(I251*H251,2)</f>
        <v>0</v>
      </c>
      <c r="K251" s="208" t="s">
        <v>30</v>
      </c>
      <c r="L251" s="45"/>
      <c r="M251" s="213" t="s">
        <v>30</v>
      </c>
      <c r="N251" s="214" t="s">
        <v>49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7" t="s">
        <v>121</v>
      </c>
      <c r="AT251" s="217" t="s">
        <v>117</v>
      </c>
      <c r="AU251" s="217" t="s">
        <v>21</v>
      </c>
      <c r="AY251" s="17" t="s">
        <v>115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7" t="s">
        <v>121</v>
      </c>
      <c r="BK251" s="218">
        <f>ROUND(I251*H251,2)</f>
        <v>0</v>
      </c>
      <c r="BL251" s="17" t="s">
        <v>121</v>
      </c>
      <c r="BM251" s="217" t="s">
        <v>354</v>
      </c>
    </row>
    <row r="252" spans="1:65" s="2" customFormat="1" ht="16.5" customHeight="1">
      <c r="A252" s="39"/>
      <c r="B252" s="40"/>
      <c r="C252" s="206" t="s">
        <v>355</v>
      </c>
      <c r="D252" s="206" t="s">
        <v>117</v>
      </c>
      <c r="E252" s="207" t="s">
        <v>356</v>
      </c>
      <c r="F252" s="208" t="s">
        <v>357</v>
      </c>
      <c r="G252" s="209" t="s">
        <v>120</v>
      </c>
      <c r="H252" s="210">
        <v>1</v>
      </c>
      <c r="I252" s="211"/>
      <c r="J252" s="212">
        <f>ROUND(I252*H252,2)</f>
        <v>0</v>
      </c>
      <c r="K252" s="208" t="s">
        <v>30</v>
      </c>
      <c r="L252" s="45"/>
      <c r="M252" s="213" t="s">
        <v>30</v>
      </c>
      <c r="N252" s="214" t="s">
        <v>49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7" t="s">
        <v>121</v>
      </c>
      <c r="AT252" s="217" t="s">
        <v>117</v>
      </c>
      <c r="AU252" s="217" t="s">
        <v>21</v>
      </c>
      <c r="AY252" s="17" t="s">
        <v>115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7" t="s">
        <v>121</v>
      </c>
      <c r="BK252" s="218">
        <f>ROUND(I252*H252,2)</f>
        <v>0</v>
      </c>
      <c r="BL252" s="17" t="s">
        <v>121</v>
      </c>
      <c r="BM252" s="217" t="s">
        <v>358</v>
      </c>
    </row>
    <row r="253" spans="1:65" s="2" customFormat="1" ht="16.5" customHeight="1">
      <c r="A253" s="39"/>
      <c r="B253" s="40"/>
      <c r="C253" s="206" t="s">
        <v>359</v>
      </c>
      <c r="D253" s="206" t="s">
        <v>117</v>
      </c>
      <c r="E253" s="207" t="s">
        <v>360</v>
      </c>
      <c r="F253" s="208" t="s">
        <v>361</v>
      </c>
      <c r="G253" s="209" t="s">
        <v>120</v>
      </c>
      <c r="H253" s="210">
        <v>2</v>
      </c>
      <c r="I253" s="211"/>
      <c r="J253" s="212">
        <f>ROUND(I253*H253,2)</f>
        <v>0</v>
      </c>
      <c r="K253" s="208" t="s">
        <v>30</v>
      </c>
      <c r="L253" s="45"/>
      <c r="M253" s="213" t="s">
        <v>30</v>
      </c>
      <c r="N253" s="214" t="s">
        <v>49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7" t="s">
        <v>121</v>
      </c>
      <c r="AT253" s="217" t="s">
        <v>117</v>
      </c>
      <c r="AU253" s="217" t="s">
        <v>21</v>
      </c>
      <c r="AY253" s="17" t="s">
        <v>115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7" t="s">
        <v>121</v>
      </c>
      <c r="BK253" s="218">
        <f>ROUND(I253*H253,2)</f>
        <v>0</v>
      </c>
      <c r="BL253" s="17" t="s">
        <v>121</v>
      </c>
      <c r="BM253" s="217" t="s">
        <v>362</v>
      </c>
    </row>
    <row r="254" spans="1:65" s="2" customFormat="1" ht="16.5" customHeight="1">
      <c r="A254" s="39"/>
      <c r="B254" s="40"/>
      <c r="C254" s="206" t="s">
        <v>363</v>
      </c>
      <c r="D254" s="206" t="s">
        <v>117</v>
      </c>
      <c r="E254" s="207" t="s">
        <v>364</v>
      </c>
      <c r="F254" s="208" t="s">
        <v>365</v>
      </c>
      <c r="G254" s="209" t="s">
        <v>120</v>
      </c>
      <c r="H254" s="210">
        <v>2</v>
      </c>
      <c r="I254" s="211"/>
      <c r="J254" s="212">
        <f>ROUND(I254*H254,2)</f>
        <v>0</v>
      </c>
      <c r="K254" s="208" t="s">
        <v>30</v>
      </c>
      <c r="L254" s="45"/>
      <c r="M254" s="213" t="s">
        <v>30</v>
      </c>
      <c r="N254" s="214" t="s">
        <v>49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7" t="s">
        <v>121</v>
      </c>
      <c r="AT254" s="217" t="s">
        <v>117</v>
      </c>
      <c r="AU254" s="217" t="s">
        <v>21</v>
      </c>
      <c r="AY254" s="17" t="s">
        <v>115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7" t="s">
        <v>121</v>
      </c>
      <c r="BK254" s="218">
        <f>ROUND(I254*H254,2)</f>
        <v>0</v>
      </c>
      <c r="BL254" s="17" t="s">
        <v>121</v>
      </c>
      <c r="BM254" s="217" t="s">
        <v>366</v>
      </c>
    </row>
    <row r="255" spans="1:65" s="2" customFormat="1" ht="16.5" customHeight="1">
      <c r="A255" s="39"/>
      <c r="B255" s="40"/>
      <c r="C255" s="206" t="s">
        <v>367</v>
      </c>
      <c r="D255" s="206" t="s">
        <v>117</v>
      </c>
      <c r="E255" s="207" t="s">
        <v>368</v>
      </c>
      <c r="F255" s="208" t="s">
        <v>369</v>
      </c>
      <c r="G255" s="209" t="s">
        <v>120</v>
      </c>
      <c r="H255" s="210">
        <v>6</v>
      </c>
      <c r="I255" s="211"/>
      <c r="J255" s="212">
        <f>ROUND(I255*H255,2)</f>
        <v>0</v>
      </c>
      <c r="K255" s="208" t="s">
        <v>30</v>
      </c>
      <c r="L255" s="45"/>
      <c r="M255" s="213" t="s">
        <v>30</v>
      </c>
      <c r="N255" s="214" t="s">
        <v>49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7" t="s">
        <v>121</v>
      </c>
      <c r="AT255" s="217" t="s">
        <v>117</v>
      </c>
      <c r="AU255" s="217" t="s">
        <v>21</v>
      </c>
      <c r="AY255" s="17" t="s">
        <v>115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7" t="s">
        <v>121</v>
      </c>
      <c r="BK255" s="218">
        <f>ROUND(I255*H255,2)</f>
        <v>0</v>
      </c>
      <c r="BL255" s="17" t="s">
        <v>121</v>
      </c>
      <c r="BM255" s="217" t="s">
        <v>370</v>
      </c>
    </row>
    <row r="256" spans="1:63" s="12" customFormat="1" ht="22.8" customHeight="1">
      <c r="A256" s="12"/>
      <c r="B256" s="190"/>
      <c r="C256" s="191"/>
      <c r="D256" s="192" t="s">
        <v>75</v>
      </c>
      <c r="E256" s="204" t="s">
        <v>371</v>
      </c>
      <c r="F256" s="204" t="s">
        <v>372</v>
      </c>
      <c r="G256" s="191"/>
      <c r="H256" s="191"/>
      <c r="I256" s="194"/>
      <c r="J256" s="205">
        <f>BK256</f>
        <v>0</v>
      </c>
      <c r="K256" s="191"/>
      <c r="L256" s="196"/>
      <c r="M256" s="197"/>
      <c r="N256" s="198"/>
      <c r="O256" s="198"/>
      <c r="P256" s="199">
        <f>SUM(P257:P259)</f>
        <v>0</v>
      </c>
      <c r="Q256" s="198"/>
      <c r="R256" s="199">
        <f>SUM(R257:R259)</f>
        <v>0</v>
      </c>
      <c r="S256" s="198"/>
      <c r="T256" s="200">
        <f>SUM(T257:T259)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1" t="s">
        <v>84</v>
      </c>
      <c r="AT256" s="202" t="s">
        <v>75</v>
      </c>
      <c r="AU256" s="202" t="s">
        <v>84</v>
      </c>
      <c r="AY256" s="201" t="s">
        <v>115</v>
      </c>
      <c r="BK256" s="203">
        <f>SUM(BK257:BK259)</f>
        <v>0</v>
      </c>
    </row>
    <row r="257" spans="1:65" s="2" customFormat="1" ht="24.15" customHeight="1">
      <c r="A257" s="39"/>
      <c r="B257" s="40"/>
      <c r="C257" s="206" t="s">
        <v>373</v>
      </c>
      <c r="D257" s="206" t="s">
        <v>117</v>
      </c>
      <c r="E257" s="207" t="s">
        <v>374</v>
      </c>
      <c r="F257" s="208" t="s">
        <v>375</v>
      </c>
      <c r="G257" s="209" t="s">
        <v>376</v>
      </c>
      <c r="H257" s="210">
        <v>12</v>
      </c>
      <c r="I257" s="211"/>
      <c r="J257" s="212">
        <f>ROUND(I257*H257,2)</f>
        <v>0</v>
      </c>
      <c r="K257" s="208" t="s">
        <v>126</v>
      </c>
      <c r="L257" s="45"/>
      <c r="M257" s="213" t="s">
        <v>30</v>
      </c>
      <c r="N257" s="214" t="s">
        <v>49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7" t="s">
        <v>121</v>
      </c>
      <c r="AT257" s="217" t="s">
        <v>117</v>
      </c>
      <c r="AU257" s="217" t="s">
        <v>21</v>
      </c>
      <c r="AY257" s="17" t="s">
        <v>115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7" t="s">
        <v>121</v>
      </c>
      <c r="BK257" s="218">
        <f>ROUND(I257*H257,2)</f>
        <v>0</v>
      </c>
      <c r="BL257" s="17" t="s">
        <v>121</v>
      </c>
      <c r="BM257" s="217" t="s">
        <v>377</v>
      </c>
    </row>
    <row r="258" spans="1:47" s="2" customFormat="1" ht="12">
      <c r="A258" s="39"/>
      <c r="B258" s="40"/>
      <c r="C258" s="41"/>
      <c r="D258" s="219" t="s">
        <v>128</v>
      </c>
      <c r="E258" s="41"/>
      <c r="F258" s="220" t="s">
        <v>378</v>
      </c>
      <c r="G258" s="41"/>
      <c r="H258" s="41"/>
      <c r="I258" s="221"/>
      <c r="J258" s="41"/>
      <c r="K258" s="41"/>
      <c r="L258" s="45"/>
      <c r="M258" s="222"/>
      <c r="N258" s="223"/>
      <c r="O258" s="86"/>
      <c r="P258" s="86"/>
      <c r="Q258" s="86"/>
      <c r="R258" s="86"/>
      <c r="S258" s="86"/>
      <c r="T258" s="87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7" t="s">
        <v>128</v>
      </c>
      <c r="AU258" s="17" t="s">
        <v>21</v>
      </c>
    </row>
    <row r="259" spans="1:51" s="13" customFormat="1" ht="12">
      <c r="A259" s="13"/>
      <c r="B259" s="224"/>
      <c r="C259" s="225"/>
      <c r="D259" s="226" t="s">
        <v>130</v>
      </c>
      <c r="E259" s="227" t="s">
        <v>30</v>
      </c>
      <c r="F259" s="228" t="s">
        <v>379</v>
      </c>
      <c r="G259" s="225"/>
      <c r="H259" s="229">
        <v>12</v>
      </c>
      <c r="I259" s="230"/>
      <c r="J259" s="225"/>
      <c r="K259" s="225"/>
      <c r="L259" s="231"/>
      <c r="M259" s="247"/>
      <c r="N259" s="248"/>
      <c r="O259" s="248"/>
      <c r="P259" s="248"/>
      <c r="Q259" s="248"/>
      <c r="R259" s="248"/>
      <c r="S259" s="248"/>
      <c r="T259" s="24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5" t="s">
        <v>130</v>
      </c>
      <c r="AU259" s="235" t="s">
        <v>21</v>
      </c>
      <c r="AV259" s="13" t="s">
        <v>21</v>
      </c>
      <c r="AW259" s="13" t="s">
        <v>37</v>
      </c>
      <c r="AX259" s="13" t="s">
        <v>84</v>
      </c>
      <c r="AY259" s="235" t="s">
        <v>115</v>
      </c>
    </row>
    <row r="260" spans="1:31" s="2" customFormat="1" ht="6.95" customHeight="1">
      <c r="A260" s="39"/>
      <c r="B260" s="61"/>
      <c r="C260" s="62"/>
      <c r="D260" s="62"/>
      <c r="E260" s="62"/>
      <c r="F260" s="62"/>
      <c r="G260" s="62"/>
      <c r="H260" s="62"/>
      <c r="I260" s="62"/>
      <c r="J260" s="62"/>
      <c r="K260" s="62"/>
      <c r="L260" s="45"/>
      <c r="M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</row>
  </sheetData>
  <sheetProtection password="CC35" sheet="1" objects="1" scenarios="1" formatColumns="0" formatRows="0" autoFilter="0"/>
  <autoFilter ref="C81:K25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1_02/112151011"/>
    <hyperlink ref="F114" r:id="rId2" display="https://podminky.urs.cz/item/CS_URS_2021_02/112151012"/>
    <hyperlink ref="F136" r:id="rId3" display="https://podminky.urs.cz/item/CS_URS_2021_02/112151013"/>
    <hyperlink ref="F153" r:id="rId4" display="https://podminky.urs.cz/item/CS_URS_2021_02/112151014"/>
    <hyperlink ref="F164" r:id="rId5" display="https://podminky.urs.cz/item/CS_URS_2021_02/112151015"/>
    <hyperlink ref="F172" r:id="rId6" display="https://podminky.urs.cz/item/CS_URS_2021_02/112151016"/>
    <hyperlink ref="F178" r:id="rId7" display="https://podminky.urs.cz/item/CS_URS_2021_02/112151017"/>
    <hyperlink ref="F181" r:id="rId8" display="https://podminky.urs.cz/item/CS_URS_2021_02/112151018"/>
    <hyperlink ref="F184" r:id="rId9" display="https://podminky.urs.cz/item/CS_URS_2021_02/112151111"/>
    <hyperlink ref="F190" r:id="rId10" display="https://podminky.urs.cz/item/CS_URS_2021_02/112151112"/>
    <hyperlink ref="F195" r:id="rId11" display="https://podminky.urs.cz/item/CS_URS_2021_02/112151113"/>
    <hyperlink ref="F200" r:id="rId12" display="https://podminky.urs.cz/item/CS_URS_2021_02/112151114"/>
    <hyperlink ref="F205" r:id="rId13" display="https://podminky.urs.cz/item/CS_URS_2021_02/112151311"/>
    <hyperlink ref="F210" r:id="rId14" display="https://podminky.urs.cz/item/CS_URS_2021_02/112151312"/>
    <hyperlink ref="F213" r:id="rId15" display="https://podminky.urs.cz/item/CS_URS_2021_02/112151313"/>
    <hyperlink ref="F217" r:id="rId16" display="https://podminky.urs.cz/item/CS_URS_2021_02/112151314"/>
    <hyperlink ref="F221" r:id="rId17" display="https://podminky.urs.cz/item/CS_URS_2021_02/112151315"/>
    <hyperlink ref="F224" r:id="rId18" display="https://podminky.urs.cz/item/CS_URS_2021_02/112151355"/>
    <hyperlink ref="F228" r:id="rId19" display="https://podminky.urs.cz/item/CS_URS_2021_02/112151356"/>
    <hyperlink ref="F231" r:id="rId20" display="https://podminky.urs.cz/item/CS_URS_2021_02/162201401"/>
    <hyperlink ref="F233" r:id="rId21" display="https://podminky.urs.cz/item/CS_URS_2021_02/162201402"/>
    <hyperlink ref="F235" r:id="rId22" display="https://podminky.urs.cz/item/CS_URS_2021_02/162201403"/>
    <hyperlink ref="F237" r:id="rId23" display="https://podminky.urs.cz/item/CS_URS_2021_02/162201404"/>
    <hyperlink ref="F239" r:id="rId24" display="https://podminky.urs.cz/item/CS_URS_2021_02/162201411"/>
    <hyperlink ref="F241" r:id="rId25" display="https://podminky.urs.cz/item/CS_URS_2021_02/162201412"/>
    <hyperlink ref="F243" r:id="rId26" display="https://podminky.urs.cz/item/CS_URS_2021_02/162201413"/>
    <hyperlink ref="F245" r:id="rId27" display="https://podminky.urs.cz/item/CS_URS_2021_02/162201414"/>
    <hyperlink ref="F247" r:id="rId28" display="https://podminky.urs.cz/item/CS_URS_2021_02/183403152"/>
    <hyperlink ref="F258" r:id="rId29" display="https://podminky.urs.cz/item/CS_URS_2021_02/998233018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0"/>
      <c r="AT3" s="17" t="s">
        <v>21</v>
      </c>
    </row>
    <row r="4" spans="2:46" s="1" customFormat="1" ht="24.95" customHeight="1">
      <c r="B4" s="20"/>
      <c r="D4" s="132" t="s">
        <v>89</v>
      </c>
      <c r="L4" s="20"/>
      <c r="M4" s="133" t="s">
        <v>10</v>
      </c>
      <c r="AT4" s="17" t="s">
        <v>37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4" t="s">
        <v>16</v>
      </c>
      <c r="L6" s="20"/>
    </row>
    <row r="7" spans="2:12" s="1" customFormat="1" ht="16.5" customHeight="1">
      <c r="B7" s="20"/>
      <c r="E7" s="135" t="str">
        <f>'Rekapitulace stavby'!K6</f>
        <v>Labe, Dvůr Králové nad Labem, pěstební zásahy do břehových porostů, ř.km 1037,400-1037,800</v>
      </c>
      <c r="F7" s="134"/>
      <c r="G7" s="134"/>
      <c r="H7" s="134"/>
      <c r="L7" s="20"/>
    </row>
    <row r="8" spans="1:31" s="2" customFormat="1" ht="12" customHeight="1">
      <c r="A8" s="39"/>
      <c r="B8" s="45"/>
      <c r="C8" s="39"/>
      <c r="D8" s="134" t="s">
        <v>90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380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30</v>
      </c>
      <c r="G11" s="39"/>
      <c r="H11" s="39"/>
      <c r="I11" s="134" t="s">
        <v>20</v>
      </c>
      <c r="J11" s="138" t="s">
        <v>30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22</v>
      </c>
      <c r="E12" s="39"/>
      <c r="F12" s="138" t="s">
        <v>92</v>
      </c>
      <c r="G12" s="39"/>
      <c r="H12" s="39"/>
      <c r="I12" s="134" t="s">
        <v>24</v>
      </c>
      <c r="J12" s="139" t="str">
        <f>'Rekapitulace stavby'!AN8</f>
        <v>28. 6. 2021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28</v>
      </c>
      <c r="E14" s="39"/>
      <c r="F14" s="39"/>
      <c r="G14" s="39"/>
      <c r="H14" s="39"/>
      <c r="I14" s="134" t="s">
        <v>29</v>
      </c>
      <c r="J14" s="138" t="s">
        <v>30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31</v>
      </c>
      <c r="F15" s="39"/>
      <c r="G15" s="39"/>
      <c r="H15" s="39"/>
      <c r="I15" s="134" t="s">
        <v>32</v>
      </c>
      <c r="J15" s="138" t="s">
        <v>30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33</v>
      </c>
      <c r="E17" s="39"/>
      <c r="F17" s="39"/>
      <c r="G17" s="39"/>
      <c r="H17" s="39"/>
      <c r="I17" s="134" t="s">
        <v>29</v>
      </c>
      <c r="J17" s="33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8"/>
      <c r="G18" s="138"/>
      <c r="H18" s="138"/>
      <c r="I18" s="134" t="s">
        <v>32</v>
      </c>
      <c r="J18" s="33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35</v>
      </c>
      <c r="E20" s="39"/>
      <c r="F20" s="39"/>
      <c r="G20" s="39"/>
      <c r="H20" s="39"/>
      <c r="I20" s="134" t="s">
        <v>29</v>
      </c>
      <c r="J20" s="138" t="str">
        <f>IF('Rekapitulace stavby'!AN16="","",'Rekapitulace stavby'!AN16)</f>
        <v/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tr">
        <f>IF('Rekapitulace stavby'!E17="","",'Rekapitulace stavby'!E17)</f>
        <v xml:space="preserve"> </v>
      </c>
      <c r="F21" s="39"/>
      <c r="G21" s="39"/>
      <c r="H21" s="39"/>
      <c r="I21" s="134" t="s">
        <v>32</v>
      </c>
      <c r="J21" s="138" t="str">
        <f>IF('Rekapitulace stavby'!AN17="","",'Rekapitulace stavby'!AN17)</f>
        <v/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38</v>
      </c>
      <c r="E23" s="39"/>
      <c r="F23" s="39"/>
      <c r="G23" s="39"/>
      <c r="H23" s="39"/>
      <c r="I23" s="134" t="s">
        <v>29</v>
      </c>
      <c r="J23" s="138" t="s">
        <v>30</v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">
        <v>39</v>
      </c>
      <c r="F24" s="39"/>
      <c r="G24" s="39"/>
      <c r="H24" s="39"/>
      <c r="I24" s="134" t="s">
        <v>32</v>
      </c>
      <c r="J24" s="138" t="s">
        <v>30</v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40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42</v>
      </c>
      <c r="E30" s="39"/>
      <c r="F30" s="39"/>
      <c r="G30" s="39"/>
      <c r="H30" s="39"/>
      <c r="I30" s="39"/>
      <c r="J30" s="146">
        <f>ROUND(J81,2)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44</v>
      </c>
      <c r="G32" s="39"/>
      <c r="H32" s="39"/>
      <c r="I32" s="147" t="s">
        <v>43</v>
      </c>
      <c r="J32" s="147" t="s">
        <v>45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48" t="s">
        <v>46</v>
      </c>
      <c r="E33" s="134" t="s">
        <v>47</v>
      </c>
      <c r="F33" s="149">
        <f>ROUND((SUM(BE81:BE88)),2)</f>
        <v>0</v>
      </c>
      <c r="G33" s="39"/>
      <c r="H33" s="39"/>
      <c r="I33" s="150">
        <v>0.21</v>
      </c>
      <c r="J33" s="149">
        <f>ROUND(((SUM(BE81:BE88))*I33),2)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4" t="s">
        <v>48</v>
      </c>
      <c r="F34" s="149">
        <f>ROUND((SUM(BF81:BF88)),2)</f>
        <v>0</v>
      </c>
      <c r="G34" s="39"/>
      <c r="H34" s="39"/>
      <c r="I34" s="150">
        <v>0.15</v>
      </c>
      <c r="J34" s="149">
        <f>ROUND(((SUM(BF81:BF88))*I34),2)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34" t="s">
        <v>46</v>
      </c>
      <c r="E35" s="134" t="s">
        <v>49</v>
      </c>
      <c r="F35" s="149">
        <f>ROUND((SUM(BG81:BG88)),2)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34" t="s">
        <v>50</v>
      </c>
      <c r="F36" s="149">
        <f>ROUND((SUM(BH81:BH88)),2)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51</v>
      </c>
      <c r="F37" s="149">
        <f>ROUND((SUM(BI81:BI88)),2)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93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Labe, Dvůr Králové nad Labem, pěstební zásahy do břehových porostů, ř.km 1037,400-1037,800</v>
      </c>
      <c r="F48" s="32"/>
      <c r="G48" s="32"/>
      <c r="H48" s="32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90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1" t="str">
        <f>E9</f>
        <v>VON - Vedlejší a ostatní náklady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Hradec Králové</v>
      </c>
      <c r="G52" s="41"/>
      <c r="H52" s="41"/>
      <c r="I52" s="32" t="s">
        <v>24</v>
      </c>
      <c r="J52" s="74" t="str">
        <f>IF(J12="","",J12)</f>
        <v>28. 6. 2021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28</v>
      </c>
      <c r="D54" s="41"/>
      <c r="E54" s="41"/>
      <c r="F54" s="27" t="str">
        <f>E15</f>
        <v>Povodí Labe, státní podnik</v>
      </c>
      <c r="G54" s="41"/>
      <c r="H54" s="41"/>
      <c r="I54" s="32" t="s">
        <v>35</v>
      </c>
      <c r="J54" s="37" t="str">
        <f>E21</f>
        <v xml:space="preserve"> 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33</v>
      </c>
      <c r="D55" s="41"/>
      <c r="E55" s="41"/>
      <c r="F55" s="27" t="str">
        <f>IF(E18="","",E18)</f>
        <v>Vyplň údaj</v>
      </c>
      <c r="G55" s="41"/>
      <c r="H55" s="41"/>
      <c r="I55" s="32" t="s">
        <v>38</v>
      </c>
      <c r="J55" s="37" t="str">
        <f>E24</f>
        <v>Lukáš Táborský, DiS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94</v>
      </c>
      <c r="D57" s="164"/>
      <c r="E57" s="164"/>
      <c r="F57" s="164"/>
      <c r="G57" s="164"/>
      <c r="H57" s="164"/>
      <c r="I57" s="164"/>
      <c r="J57" s="165" t="s">
        <v>95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74</v>
      </c>
      <c r="D59" s="41"/>
      <c r="E59" s="41"/>
      <c r="F59" s="41"/>
      <c r="G59" s="41"/>
      <c r="H59" s="41"/>
      <c r="I59" s="41"/>
      <c r="J59" s="104">
        <f>J81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96</v>
      </c>
    </row>
    <row r="60" spans="1:31" s="9" customFormat="1" ht="24.95" customHeight="1">
      <c r="A60" s="9"/>
      <c r="B60" s="167"/>
      <c r="C60" s="168"/>
      <c r="D60" s="169" t="s">
        <v>381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382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3" t="s">
        <v>100</v>
      </c>
      <c r="D68" s="41"/>
      <c r="E68" s="41"/>
      <c r="F68" s="41"/>
      <c r="G68" s="41"/>
      <c r="H68" s="41"/>
      <c r="I68" s="41"/>
      <c r="J68" s="41"/>
      <c r="K68" s="41"/>
      <c r="L68" s="136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2" t="s">
        <v>16</v>
      </c>
      <c r="D70" s="41"/>
      <c r="E70" s="41"/>
      <c r="F70" s="41"/>
      <c r="G70" s="41"/>
      <c r="H70" s="41"/>
      <c r="I70" s="41"/>
      <c r="J70" s="41"/>
      <c r="K70" s="41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2" t="str">
        <f>E7</f>
        <v>Labe, Dvůr Králové nad Labem, pěstební zásahy do břehových porostů, ř.km 1037,400-1037,800</v>
      </c>
      <c r="F71" s="32"/>
      <c r="G71" s="32"/>
      <c r="H71" s="32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2" t="s">
        <v>90</v>
      </c>
      <c r="D72" s="41"/>
      <c r="E72" s="41"/>
      <c r="F72" s="41"/>
      <c r="G72" s="41"/>
      <c r="H72" s="41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1" t="str">
        <f>E9</f>
        <v>VON - Vedlejší a ostatní náklady</v>
      </c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2" t="s">
        <v>22</v>
      </c>
      <c r="D75" s="41"/>
      <c r="E75" s="41"/>
      <c r="F75" s="27" t="str">
        <f>F12</f>
        <v>Hradec Králové</v>
      </c>
      <c r="G75" s="41"/>
      <c r="H75" s="41"/>
      <c r="I75" s="32" t="s">
        <v>24</v>
      </c>
      <c r="J75" s="74" t="str">
        <f>IF(J12="","",J12)</f>
        <v>28. 6. 2021</v>
      </c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2" t="s">
        <v>28</v>
      </c>
      <c r="D77" s="41"/>
      <c r="E77" s="41"/>
      <c r="F77" s="27" t="str">
        <f>E15</f>
        <v>Povodí Labe, státní podnik</v>
      </c>
      <c r="G77" s="41"/>
      <c r="H77" s="41"/>
      <c r="I77" s="32" t="s">
        <v>35</v>
      </c>
      <c r="J77" s="37" t="str">
        <f>E21</f>
        <v xml:space="preserve"> </v>
      </c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2" t="s">
        <v>33</v>
      </c>
      <c r="D78" s="41"/>
      <c r="E78" s="41"/>
      <c r="F78" s="27" t="str">
        <f>IF(E18="","",E18)</f>
        <v>Vyplň údaj</v>
      </c>
      <c r="G78" s="41"/>
      <c r="H78" s="41"/>
      <c r="I78" s="32" t="s">
        <v>38</v>
      </c>
      <c r="J78" s="37" t="str">
        <f>E24</f>
        <v>Lukáš Táborský, DiS</v>
      </c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9"/>
      <c r="B80" s="180"/>
      <c r="C80" s="181" t="s">
        <v>101</v>
      </c>
      <c r="D80" s="182" t="s">
        <v>61</v>
      </c>
      <c r="E80" s="182" t="s">
        <v>57</v>
      </c>
      <c r="F80" s="182" t="s">
        <v>58</v>
      </c>
      <c r="G80" s="182" t="s">
        <v>102</v>
      </c>
      <c r="H80" s="182" t="s">
        <v>103</v>
      </c>
      <c r="I80" s="182" t="s">
        <v>104</v>
      </c>
      <c r="J80" s="182" t="s">
        <v>95</v>
      </c>
      <c r="K80" s="183" t="s">
        <v>105</v>
      </c>
      <c r="L80" s="184"/>
      <c r="M80" s="94" t="s">
        <v>30</v>
      </c>
      <c r="N80" s="95" t="s">
        <v>46</v>
      </c>
      <c r="O80" s="95" t="s">
        <v>106</v>
      </c>
      <c r="P80" s="95" t="s">
        <v>107</v>
      </c>
      <c r="Q80" s="95" t="s">
        <v>108</v>
      </c>
      <c r="R80" s="95" t="s">
        <v>109</v>
      </c>
      <c r="S80" s="95" t="s">
        <v>110</v>
      </c>
      <c r="T80" s="96" t="s">
        <v>111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39"/>
      <c r="B81" s="40"/>
      <c r="C81" s="101" t="s">
        <v>112</v>
      </c>
      <c r="D81" s="41"/>
      <c r="E81" s="41"/>
      <c r="F81" s="41"/>
      <c r="G81" s="41"/>
      <c r="H81" s="41"/>
      <c r="I81" s="41"/>
      <c r="J81" s="185">
        <f>BK81</f>
        <v>0</v>
      </c>
      <c r="K81" s="41"/>
      <c r="L81" s="45"/>
      <c r="M81" s="97"/>
      <c r="N81" s="186"/>
      <c r="O81" s="98"/>
      <c r="P81" s="187">
        <f>P82</f>
        <v>0</v>
      </c>
      <c r="Q81" s="98"/>
      <c r="R81" s="187">
        <f>R82</f>
        <v>0</v>
      </c>
      <c r="S81" s="98"/>
      <c r="T81" s="188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7" t="s">
        <v>75</v>
      </c>
      <c r="AU81" s="17" t="s">
        <v>96</v>
      </c>
      <c r="BK81" s="189">
        <f>BK82</f>
        <v>0</v>
      </c>
    </row>
    <row r="82" spans="1:63" s="12" customFormat="1" ht="25.9" customHeight="1">
      <c r="A82" s="12"/>
      <c r="B82" s="190"/>
      <c r="C82" s="191"/>
      <c r="D82" s="192" t="s">
        <v>75</v>
      </c>
      <c r="E82" s="193" t="s">
        <v>383</v>
      </c>
      <c r="F82" s="193" t="s">
        <v>384</v>
      </c>
      <c r="G82" s="191"/>
      <c r="H82" s="191"/>
      <c r="I82" s="194"/>
      <c r="J82" s="195">
        <f>BK82</f>
        <v>0</v>
      </c>
      <c r="K82" s="191"/>
      <c r="L82" s="196"/>
      <c r="M82" s="197"/>
      <c r="N82" s="198"/>
      <c r="O82" s="198"/>
      <c r="P82" s="199">
        <f>P83+P84</f>
        <v>0</v>
      </c>
      <c r="Q82" s="198"/>
      <c r="R82" s="199">
        <f>R83+R84</f>
        <v>0</v>
      </c>
      <c r="S82" s="198"/>
      <c r="T82" s="200">
        <f>T83+T84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1" t="s">
        <v>84</v>
      </c>
      <c r="AT82" s="202" t="s">
        <v>75</v>
      </c>
      <c r="AU82" s="202" t="s">
        <v>76</v>
      </c>
      <c r="AY82" s="201" t="s">
        <v>115</v>
      </c>
      <c r="BK82" s="203">
        <f>BK83+BK84</f>
        <v>0</v>
      </c>
    </row>
    <row r="83" spans="1:65" s="2" customFormat="1" ht="16.5" customHeight="1">
      <c r="A83" s="39"/>
      <c r="B83" s="40"/>
      <c r="C83" s="206" t="s">
        <v>84</v>
      </c>
      <c r="D83" s="206" t="s">
        <v>117</v>
      </c>
      <c r="E83" s="207" t="s">
        <v>385</v>
      </c>
      <c r="F83" s="208" t="s">
        <v>386</v>
      </c>
      <c r="G83" s="209" t="s">
        <v>120</v>
      </c>
      <c r="H83" s="210">
        <v>1</v>
      </c>
      <c r="I83" s="211"/>
      <c r="J83" s="212">
        <f>ROUND(I83*H83,2)</f>
        <v>0</v>
      </c>
      <c r="K83" s="208" t="s">
        <v>30</v>
      </c>
      <c r="L83" s="45"/>
      <c r="M83" s="213" t="s">
        <v>30</v>
      </c>
      <c r="N83" s="214" t="s">
        <v>49</v>
      </c>
      <c r="O83" s="86"/>
      <c r="P83" s="215">
        <f>O83*H83</f>
        <v>0</v>
      </c>
      <c r="Q83" s="215">
        <v>0</v>
      </c>
      <c r="R83" s="215">
        <f>Q83*H83</f>
        <v>0</v>
      </c>
      <c r="S83" s="215">
        <v>0</v>
      </c>
      <c r="T83" s="216">
        <f>S83*H83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R83" s="217" t="s">
        <v>121</v>
      </c>
      <c r="AT83" s="217" t="s">
        <v>117</v>
      </c>
      <c r="AU83" s="217" t="s">
        <v>84</v>
      </c>
      <c r="AY83" s="17" t="s">
        <v>115</v>
      </c>
      <c r="BE83" s="218">
        <f>IF(N83="základní",J83,0)</f>
        <v>0</v>
      </c>
      <c r="BF83" s="218">
        <f>IF(N83="snížená",J83,0)</f>
        <v>0</v>
      </c>
      <c r="BG83" s="218">
        <f>IF(N83="zákl. přenesená",J83,0)</f>
        <v>0</v>
      </c>
      <c r="BH83" s="218">
        <f>IF(N83="sníž. přenesená",J83,0)</f>
        <v>0</v>
      </c>
      <c r="BI83" s="218">
        <f>IF(N83="nulová",J83,0)</f>
        <v>0</v>
      </c>
      <c r="BJ83" s="17" t="s">
        <v>121</v>
      </c>
      <c r="BK83" s="218">
        <f>ROUND(I83*H83,2)</f>
        <v>0</v>
      </c>
      <c r="BL83" s="17" t="s">
        <v>121</v>
      </c>
      <c r="BM83" s="217" t="s">
        <v>387</v>
      </c>
    </row>
    <row r="84" spans="1:63" s="12" customFormat="1" ht="22.8" customHeight="1">
      <c r="A84" s="12"/>
      <c r="B84" s="190"/>
      <c r="C84" s="191"/>
      <c r="D84" s="192" t="s">
        <v>75</v>
      </c>
      <c r="E84" s="204" t="s">
        <v>388</v>
      </c>
      <c r="F84" s="204" t="s">
        <v>389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SUM(P85:P88)</f>
        <v>0</v>
      </c>
      <c r="Q84" s="198"/>
      <c r="R84" s="199">
        <f>SUM(R85:R88)</f>
        <v>0</v>
      </c>
      <c r="S84" s="198"/>
      <c r="T84" s="200">
        <f>SUM(T85:T88)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84</v>
      </c>
      <c r="AT84" s="202" t="s">
        <v>75</v>
      </c>
      <c r="AU84" s="202" t="s">
        <v>84</v>
      </c>
      <c r="AY84" s="201" t="s">
        <v>115</v>
      </c>
      <c r="BK84" s="203">
        <f>SUM(BK85:BK88)</f>
        <v>0</v>
      </c>
    </row>
    <row r="85" spans="1:65" s="2" customFormat="1" ht="24.15" customHeight="1">
      <c r="A85" s="39"/>
      <c r="B85" s="40"/>
      <c r="C85" s="206" t="s">
        <v>156</v>
      </c>
      <c r="D85" s="206" t="s">
        <v>117</v>
      </c>
      <c r="E85" s="207" t="s">
        <v>390</v>
      </c>
      <c r="F85" s="208" t="s">
        <v>391</v>
      </c>
      <c r="G85" s="209" t="s">
        <v>120</v>
      </c>
      <c r="H85" s="210">
        <v>1</v>
      </c>
      <c r="I85" s="211"/>
      <c r="J85" s="212">
        <f>ROUND(I85*H85,2)</f>
        <v>0</v>
      </c>
      <c r="K85" s="208" t="s">
        <v>30</v>
      </c>
      <c r="L85" s="45"/>
      <c r="M85" s="213" t="s">
        <v>30</v>
      </c>
      <c r="N85" s="214" t="s">
        <v>49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7" t="s">
        <v>121</v>
      </c>
      <c r="AT85" s="217" t="s">
        <v>117</v>
      </c>
      <c r="AU85" s="217" t="s">
        <v>21</v>
      </c>
      <c r="AY85" s="17" t="s">
        <v>115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7" t="s">
        <v>121</v>
      </c>
      <c r="BK85" s="218">
        <f>ROUND(I85*H85,2)</f>
        <v>0</v>
      </c>
      <c r="BL85" s="17" t="s">
        <v>121</v>
      </c>
      <c r="BM85" s="217" t="s">
        <v>392</v>
      </c>
    </row>
    <row r="86" spans="1:65" s="2" customFormat="1" ht="24.15" customHeight="1">
      <c r="A86" s="39"/>
      <c r="B86" s="40"/>
      <c r="C86" s="206" t="s">
        <v>121</v>
      </c>
      <c r="D86" s="206" t="s">
        <v>117</v>
      </c>
      <c r="E86" s="207" t="s">
        <v>393</v>
      </c>
      <c r="F86" s="208" t="s">
        <v>394</v>
      </c>
      <c r="G86" s="209" t="s">
        <v>120</v>
      </c>
      <c r="H86" s="210">
        <v>1</v>
      </c>
      <c r="I86" s="211"/>
      <c r="J86" s="212">
        <f>ROUND(I86*H86,2)</f>
        <v>0</v>
      </c>
      <c r="K86" s="208" t="s">
        <v>30</v>
      </c>
      <c r="L86" s="45"/>
      <c r="M86" s="213" t="s">
        <v>30</v>
      </c>
      <c r="N86" s="214" t="s">
        <v>49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7" t="s">
        <v>121</v>
      </c>
      <c r="AT86" s="217" t="s">
        <v>117</v>
      </c>
      <c r="AU86" s="217" t="s">
        <v>21</v>
      </c>
      <c r="AY86" s="17" t="s">
        <v>115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7" t="s">
        <v>121</v>
      </c>
      <c r="BK86" s="218">
        <f>ROUND(I86*H86,2)</f>
        <v>0</v>
      </c>
      <c r="BL86" s="17" t="s">
        <v>121</v>
      </c>
      <c r="BM86" s="217" t="s">
        <v>395</v>
      </c>
    </row>
    <row r="87" spans="1:65" s="2" customFormat="1" ht="21.75" customHeight="1">
      <c r="A87" s="39"/>
      <c r="B87" s="40"/>
      <c r="C87" s="206" t="s">
        <v>193</v>
      </c>
      <c r="D87" s="206" t="s">
        <v>117</v>
      </c>
      <c r="E87" s="207" t="s">
        <v>396</v>
      </c>
      <c r="F87" s="208" t="s">
        <v>397</v>
      </c>
      <c r="G87" s="209" t="s">
        <v>120</v>
      </c>
      <c r="H87" s="210">
        <v>1</v>
      </c>
      <c r="I87" s="211"/>
      <c r="J87" s="212">
        <f>ROUND(I87*H87,2)</f>
        <v>0</v>
      </c>
      <c r="K87" s="208" t="s">
        <v>30</v>
      </c>
      <c r="L87" s="45"/>
      <c r="M87" s="213" t="s">
        <v>30</v>
      </c>
      <c r="N87" s="214" t="s">
        <v>49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7" t="s">
        <v>121</v>
      </c>
      <c r="AT87" s="217" t="s">
        <v>117</v>
      </c>
      <c r="AU87" s="217" t="s">
        <v>21</v>
      </c>
      <c r="AY87" s="17" t="s">
        <v>115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7" t="s">
        <v>121</v>
      </c>
      <c r="BK87" s="218">
        <f>ROUND(I87*H87,2)</f>
        <v>0</v>
      </c>
      <c r="BL87" s="17" t="s">
        <v>121</v>
      </c>
      <c r="BM87" s="217" t="s">
        <v>398</v>
      </c>
    </row>
    <row r="88" spans="1:65" s="2" customFormat="1" ht="16.5" customHeight="1">
      <c r="A88" s="39"/>
      <c r="B88" s="40"/>
      <c r="C88" s="206" t="s">
        <v>205</v>
      </c>
      <c r="D88" s="206" t="s">
        <v>117</v>
      </c>
      <c r="E88" s="207" t="s">
        <v>399</v>
      </c>
      <c r="F88" s="208" t="s">
        <v>400</v>
      </c>
      <c r="G88" s="209" t="s">
        <v>401</v>
      </c>
      <c r="H88" s="210">
        <v>1</v>
      </c>
      <c r="I88" s="211"/>
      <c r="J88" s="212">
        <f>ROUND(I88*H88,2)</f>
        <v>0</v>
      </c>
      <c r="K88" s="208" t="s">
        <v>30</v>
      </c>
      <c r="L88" s="45"/>
      <c r="M88" s="250" t="s">
        <v>30</v>
      </c>
      <c r="N88" s="251" t="s">
        <v>49</v>
      </c>
      <c r="O88" s="252"/>
      <c r="P88" s="253">
        <f>O88*H88</f>
        <v>0</v>
      </c>
      <c r="Q88" s="253">
        <v>0</v>
      </c>
      <c r="R88" s="253">
        <f>Q88*H88</f>
        <v>0</v>
      </c>
      <c r="S88" s="253">
        <v>0</v>
      </c>
      <c r="T88" s="254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7" t="s">
        <v>402</v>
      </c>
      <c r="AT88" s="217" t="s">
        <v>117</v>
      </c>
      <c r="AU88" s="217" t="s">
        <v>21</v>
      </c>
      <c r="AY88" s="17" t="s">
        <v>115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7" t="s">
        <v>121</v>
      </c>
      <c r="BK88" s="218">
        <f>ROUND(I88*H88,2)</f>
        <v>0</v>
      </c>
      <c r="BL88" s="17" t="s">
        <v>402</v>
      </c>
      <c r="BM88" s="217" t="s">
        <v>403</v>
      </c>
    </row>
    <row r="89" spans="1:31" s="2" customFormat="1" ht="6.95" customHeight="1">
      <c r="A89" s="39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45"/>
      <c r="M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</sheetData>
  <sheetProtection password="CC35" sheet="1" objects="1" scenarios="1" formatColumns="0" formatRows="0" autoFilter="0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5" customFormat="1" ht="45" customHeight="1">
      <c r="B3" s="259"/>
      <c r="C3" s="260" t="s">
        <v>404</v>
      </c>
      <c r="D3" s="260"/>
      <c r="E3" s="260"/>
      <c r="F3" s="260"/>
      <c r="G3" s="260"/>
      <c r="H3" s="260"/>
      <c r="I3" s="260"/>
      <c r="J3" s="260"/>
      <c r="K3" s="261"/>
    </row>
    <row r="4" spans="2:11" s="1" customFormat="1" ht="25.5" customHeight="1">
      <c r="B4" s="262"/>
      <c r="C4" s="263" t="s">
        <v>405</v>
      </c>
      <c r="D4" s="263"/>
      <c r="E4" s="263"/>
      <c r="F4" s="263"/>
      <c r="G4" s="263"/>
      <c r="H4" s="263"/>
      <c r="I4" s="263"/>
      <c r="J4" s="263"/>
      <c r="K4" s="264"/>
    </row>
    <row r="5" spans="2:11" s="1" customFormat="1" ht="5.25" customHeight="1">
      <c r="B5" s="262"/>
      <c r="C5" s="265"/>
      <c r="D5" s="265"/>
      <c r="E5" s="265"/>
      <c r="F5" s="265"/>
      <c r="G5" s="265"/>
      <c r="H5" s="265"/>
      <c r="I5" s="265"/>
      <c r="J5" s="265"/>
      <c r="K5" s="264"/>
    </row>
    <row r="6" spans="2:11" s="1" customFormat="1" ht="15" customHeight="1">
      <c r="B6" s="262"/>
      <c r="C6" s="266" t="s">
        <v>406</v>
      </c>
      <c r="D6" s="266"/>
      <c r="E6" s="266"/>
      <c r="F6" s="266"/>
      <c r="G6" s="266"/>
      <c r="H6" s="266"/>
      <c r="I6" s="266"/>
      <c r="J6" s="266"/>
      <c r="K6" s="264"/>
    </row>
    <row r="7" spans="2:11" s="1" customFormat="1" ht="15" customHeight="1">
      <c r="B7" s="267"/>
      <c r="C7" s="266" t="s">
        <v>407</v>
      </c>
      <c r="D7" s="266"/>
      <c r="E7" s="266"/>
      <c r="F7" s="266"/>
      <c r="G7" s="266"/>
      <c r="H7" s="266"/>
      <c r="I7" s="266"/>
      <c r="J7" s="266"/>
      <c r="K7" s="264"/>
    </row>
    <row r="8" spans="2:11" s="1" customFormat="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s="1" customFormat="1" ht="15" customHeight="1">
      <c r="B9" s="267"/>
      <c r="C9" s="266" t="s">
        <v>408</v>
      </c>
      <c r="D9" s="266"/>
      <c r="E9" s="266"/>
      <c r="F9" s="266"/>
      <c r="G9" s="266"/>
      <c r="H9" s="266"/>
      <c r="I9" s="266"/>
      <c r="J9" s="266"/>
      <c r="K9" s="264"/>
    </row>
    <row r="10" spans="2:11" s="1" customFormat="1" ht="15" customHeight="1">
      <c r="B10" s="267"/>
      <c r="C10" s="266"/>
      <c r="D10" s="266" t="s">
        <v>409</v>
      </c>
      <c r="E10" s="266"/>
      <c r="F10" s="266"/>
      <c r="G10" s="266"/>
      <c r="H10" s="266"/>
      <c r="I10" s="266"/>
      <c r="J10" s="266"/>
      <c r="K10" s="264"/>
    </row>
    <row r="11" spans="2:11" s="1" customFormat="1" ht="15" customHeight="1">
      <c r="B11" s="267"/>
      <c r="C11" s="268"/>
      <c r="D11" s="266" t="s">
        <v>410</v>
      </c>
      <c r="E11" s="266"/>
      <c r="F11" s="266"/>
      <c r="G11" s="266"/>
      <c r="H11" s="266"/>
      <c r="I11" s="266"/>
      <c r="J11" s="266"/>
      <c r="K11" s="264"/>
    </row>
    <row r="12" spans="2:11" s="1" customFormat="1" ht="15" customHeight="1">
      <c r="B12" s="267"/>
      <c r="C12" s="268"/>
      <c r="D12" s="266"/>
      <c r="E12" s="266"/>
      <c r="F12" s="266"/>
      <c r="G12" s="266"/>
      <c r="H12" s="266"/>
      <c r="I12" s="266"/>
      <c r="J12" s="266"/>
      <c r="K12" s="264"/>
    </row>
    <row r="13" spans="2:11" s="1" customFormat="1" ht="15" customHeight="1">
      <c r="B13" s="267"/>
      <c r="C13" s="268"/>
      <c r="D13" s="269" t="s">
        <v>411</v>
      </c>
      <c r="E13" s="266"/>
      <c r="F13" s="266"/>
      <c r="G13" s="266"/>
      <c r="H13" s="266"/>
      <c r="I13" s="266"/>
      <c r="J13" s="266"/>
      <c r="K13" s="264"/>
    </row>
    <row r="14" spans="2:11" s="1" customFormat="1" ht="12.75" customHeight="1">
      <c r="B14" s="267"/>
      <c r="C14" s="268"/>
      <c r="D14" s="268"/>
      <c r="E14" s="268"/>
      <c r="F14" s="268"/>
      <c r="G14" s="268"/>
      <c r="H14" s="268"/>
      <c r="I14" s="268"/>
      <c r="J14" s="268"/>
      <c r="K14" s="264"/>
    </row>
    <row r="15" spans="2:11" s="1" customFormat="1" ht="15" customHeight="1">
      <c r="B15" s="267"/>
      <c r="C15" s="268"/>
      <c r="D15" s="266" t="s">
        <v>412</v>
      </c>
      <c r="E15" s="266"/>
      <c r="F15" s="266"/>
      <c r="G15" s="266"/>
      <c r="H15" s="266"/>
      <c r="I15" s="266"/>
      <c r="J15" s="266"/>
      <c r="K15" s="264"/>
    </row>
    <row r="16" spans="2:11" s="1" customFormat="1" ht="15" customHeight="1">
      <c r="B16" s="267"/>
      <c r="C16" s="268"/>
      <c r="D16" s="266" t="s">
        <v>413</v>
      </c>
      <c r="E16" s="266"/>
      <c r="F16" s="266"/>
      <c r="G16" s="266"/>
      <c r="H16" s="266"/>
      <c r="I16" s="266"/>
      <c r="J16" s="266"/>
      <c r="K16" s="264"/>
    </row>
    <row r="17" spans="2:11" s="1" customFormat="1" ht="15" customHeight="1">
      <c r="B17" s="267"/>
      <c r="C17" s="268"/>
      <c r="D17" s="266" t="s">
        <v>414</v>
      </c>
      <c r="E17" s="266"/>
      <c r="F17" s="266"/>
      <c r="G17" s="266"/>
      <c r="H17" s="266"/>
      <c r="I17" s="266"/>
      <c r="J17" s="266"/>
      <c r="K17" s="264"/>
    </row>
    <row r="18" spans="2:11" s="1" customFormat="1" ht="15" customHeight="1">
      <c r="B18" s="267"/>
      <c r="C18" s="268"/>
      <c r="D18" s="268"/>
      <c r="E18" s="270" t="s">
        <v>83</v>
      </c>
      <c r="F18" s="266" t="s">
        <v>415</v>
      </c>
      <c r="G18" s="266"/>
      <c r="H18" s="266"/>
      <c r="I18" s="266"/>
      <c r="J18" s="266"/>
      <c r="K18" s="264"/>
    </row>
    <row r="19" spans="2:11" s="1" customFormat="1" ht="15" customHeight="1">
      <c r="B19" s="267"/>
      <c r="C19" s="268"/>
      <c r="D19" s="268"/>
      <c r="E19" s="270" t="s">
        <v>416</v>
      </c>
      <c r="F19" s="266" t="s">
        <v>417</v>
      </c>
      <c r="G19" s="266"/>
      <c r="H19" s="266"/>
      <c r="I19" s="266"/>
      <c r="J19" s="266"/>
      <c r="K19" s="264"/>
    </row>
    <row r="20" spans="2:11" s="1" customFormat="1" ht="15" customHeight="1">
      <c r="B20" s="267"/>
      <c r="C20" s="268"/>
      <c r="D20" s="268"/>
      <c r="E20" s="270" t="s">
        <v>418</v>
      </c>
      <c r="F20" s="266" t="s">
        <v>419</v>
      </c>
      <c r="G20" s="266"/>
      <c r="H20" s="266"/>
      <c r="I20" s="266"/>
      <c r="J20" s="266"/>
      <c r="K20" s="264"/>
    </row>
    <row r="21" spans="2:11" s="1" customFormat="1" ht="15" customHeight="1">
      <c r="B21" s="267"/>
      <c r="C21" s="268"/>
      <c r="D21" s="268"/>
      <c r="E21" s="270" t="s">
        <v>86</v>
      </c>
      <c r="F21" s="266" t="s">
        <v>87</v>
      </c>
      <c r="G21" s="266"/>
      <c r="H21" s="266"/>
      <c r="I21" s="266"/>
      <c r="J21" s="266"/>
      <c r="K21" s="264"/>
    </row>
    <row r="22" spans="2:11" s="1" customFormat="1" ht="15" customHeight="1">
      <c r="B22" s="267"/>
      <c r="C22" s="268"/>
      <c r="D22" s="268"/>
      <c r="E22" s="270" t="s">
        <v>420</v>
      </c>
      <c r="F22" s="266" t="s">
        <v>421</v>
      </c>
      <c r="G22" s="266"/>
      <c r="H22" s="266"/>
      <c r="I22" s="266"/>
      <c r="J22" s="266"/>
      <c r="K22" s="264"/>
    </row>
    <row r="23" spans="2:11" s="1" customFormat="1" ht="15" customHeight="1">
      <c r="B23" s="267"/>
      <c r="C23" s="268"/>
      <c r="D23" s="268"/>
      <c r="E23" s="270" t="s">
        <v>422</v>
      </c>
      <c r="F23" s="266" t="s">
        <v>423</v>
      </c>
      <c r="G23" s="266"/>
      <c r="H23" s="266"/>
      <c r="I23" s="266"/>
      <c r="J23" s="266"/>
      <c r="K23" s="264"/>
    </row>
    <row r="24" spans="2:11" s="1" customFormat="1" ht="12.75" customHeight="1">
      <c r="B24" s="267"/>
      <c r="C24" s="268"/>
      <c r="D24" s="268"/>
      <c r="E24" s="268"/>
      <c r="F24" s="268"/>
      <c r="G24" s="268"/>
      <c r="H24" s="268"/>
      <c r="I24" s="268"/>
      <c r="J24" s="268"/>
      <c r="K24" s="264"/>
    </row>
    <row r="25" spans="2:11" s="1" customFormat="1" ht="15" customHeight="1">
      <c r="B25" s="267"/>
      <c r="C25" s="266" t="s">
        <v>424</v>
      </c>
      <c r="D25" s="266"/>
      <c r="E25" s="266"/>
      <c r="F25" s="266"/>
      <c r="G25" s="266"/>
      <c r="H25" s="266"/>
      <c r="I25" s="266"/>
      <c r="J25" s="266"/>
      <c r="K25" s="264"/>
    </row>
    <row r="26" spans="2:11" s="1" customFormat="1" ht="15" customHeight="1">
      <c r="B26" s="267"/>
      <c r="C26" s="266" t="s">
        <v>425</v>
      </c>
      <c r="D26" s="266"/>
      <c r="E26" s="266"/>
      <c r="F26" s="266"/>
      <c r="G26" s="266"/>
      <c r="H26" s="266"/>
      <c r="I26" s="266"/>
      <c r="J26" s="266"/>
      <c r="K26" s="264"/>
    </row>
    <row r="27" spans="2:11" s="1" customFormat="1" ht="15" customHeight="1">
      <c r="B27" s="267"/>
      <c r="C27" s="266"/>
      <c r="D27" s="266" t="s">
        <v>426</v>
      </c>
      <c r="E27" s="266"/>
      <c r="F27" s="266"/>
      <c r="G27" s="266"/>
      <c r="H27" s="266"/>
      <c r="I27" s="266"/>
      <c r="J27" s="266"/>
      <c r="K27" s="264"/>
    </row>
    <row r="28" spans="2:11" s="1" customFormat="1" ht="15" customHeight="1">
      <c r="B28" s="267"/>
      <c r="C28" s="268"/>
      <c r="D28" s="266" t="s">
        <v>427</v>
      </c>
      <c r="E28" s="266"/>
      <c r="F28" s="266"/>
      <c r="G28" s="266"/>
      <c r="H28" s="266"/>
      <c r="I28" s="266"/>
      <c r="J28" s="266"/>
      <c r="K28" s="264"/>
    </row>
    <row r="29" spans="2:11" s="1" customFormat="1" ht="12.75" customHeight="1">
      <c r="B29" s="267"/>
      <c r="C29" s="268"/>
      <c r="D29" s="268"/>
      <c r="E29" s="268"/>
      <c r="F29" s="268"/>
      <c r="G29" s="268"/>
      <c r="H29" s="268"/>
      <c r="I29" s="268"/>
      <c r="J29" s="268"/>
      <c r="K29" s="264"/>
    </row>
    <row r="30" spans="2:11" s="1" customFormat="1" ht="15" customHeight="1">
      <c r="B30" s="267"/>
      <c r="C30" s="268"/>
      <c r="D30" s="266" t="s">
        <v>428</v>
      </c>
      <c r="E30" s="266"/>
      <c r="F30" s="266"/>
      <c r="G30" s="266"/>
      <c r="H30" s="266"/>
      <c r="I30" s="266"/>
      <c r="J30" s="266"/>
      <c r="K30" s="264"/>
    </row>
    <row r="31" spans="2:11" s="1" customFormat="1" ht="15" customHeight="1">
      <c r="B31" s="267"/>
      <c r="C31" s="268"/>
      <c r="D31" s="266" t="s">
        <v>429</v>
      </c>
      <c r="E31" s="266"/>
      <c r="F31" s="266"/>
      <c r="G31" s="266"/>
      <c r="H31" s="266"/>
      <c r="I31" s="266"/>
      <c r="J31" s="266"/>
      <c r="K31" s="264"/>
    </row>
    <row r="32" spans="2:11" s="1" customFormat="1" ht="12.75" customHeight="1">
      <c r="B32" s="267"/>
      <c r="C32" s="268"/>
      <c r="D32" s="268"/>
      <c r="E32" s="268"/>
      <c r="F32" s="268"/>
      <c r="G32" s="268"/>
      <c r="H32" s="268"/>
      <c r="I32" s="268"/>
      <c r="J32" s="268"/>
      <c r="K32" s="264"/>
    </row>
    <row r="33" spans="2:11" s="1" customFormat="1" ht="15" customHeight="1">
      <c r="B33" s="267"/>
      <c r="C33" s="268"/>
      <c r="D33" s="266" t="s">
        <v>430</v>
      </c>
      <c r="E33" s="266"/>
      <c r="F33" s="266"/>
      <c r="G33" s="266"/>
      <c r="H33" s="266"/>
      <c r="I33" s="266"/>
      <c r="J33" s="266"/>
      <c r="K33" s="264"/>
    </row>
    <row r="34" spans="2:11" s="1" customFormat="1" ht="15" customHeight="1">
      <c r="B34" s="267"/>
      <c r="C34" s="268"/>
      <c r="D34" s="266" t="s">
        <v>431</v>
      </c>
      <c r="E34" s="266"/>
      <c r="F34" s="266"/>
      <c r="G34" s="266"/>
      <c r="H34" s="266"/>
      <c r="I34" s="266"/>
      <c r="J34" s="266"/>
      <c r="K34" s="264"/>
    </row>
    <row r="35" spans="2:11" s="1" customFormat="1" ht="15" customHeight="1">
      <c r="B35" s="267"/>
      <c r="C35" s="268"/>
      <c r="D35" s="266" t="s">
        <v>432</v>
      </c>
      <c r="E35" s="266"/>
      <c r="F35" s="266"/>
      <c r="G35" s="266"/>
      <c r="H35" s="266"/>
      <c r="I35" s="266"/>
      <c r="J35" s="266"/>
      <c r="K35" s="264"/>
    </row>
    <row r="36" spans="2:11" s="1" customFormat="1" ht="15" customHeight="1">
      <c r="B36" s="267"/>
      <c r="C36" s="268"/>
      <c r="D36" s="266"/>
      <c r="E36" s="269" t="s">
        <v>101</v>
      </c>
      <c r="F36" s="266"/>
      <c r="G36" s="266" t="s">
        <v>433</v>
      </c>
      <c r="H36" s="266"/>
      <c r="I36" s="266"/>
      <c r="J36" s="266"/>
      <c r="K36" s="264"/>
    </row>
    <row r="37" spans="2:11" s="1" customFormat="1" ht="30.75" customHeight="1">
      <c r="B37" s="267"/>
      <c r="C37" s="268"/>
      <c r="D37" s="266"/>
      <c r="E37" s="269" t="s">
        <v>434</v>
      </c>
      <c r="F37" s="266"/>
      <c r="G37" s="266" t="s">
        <v>435</v>
      </c>
      <c r="H37" s="266"/>
      <c r="I37" s="266"/>
      <c r="J37" s="266"/>
      <c r="K37" s="264"/>
    </row>
    <row r="38" spans="2:11" s="1" customFormat="1" ht="15" customHeight="1">
      <c r="B38" s="267"/>
      <c r="C38" s="268"/>
      <c r="D38" s="266"/>
      <c r="E38" s="269" t="s">
        <v>57</v>
      </c>
      <c r="F38" s="266"/>
      <c r="G38" s="266" t="s">
        <v>436</v>
      </c>
      <c r="H38" s="266"/>
      <c r="I38" s="266"/>
      <c r="J38" s="266"/>
      <c r="K38" s="264"/>
    </row>
    <row r="39" spans="2:11" s="1" customFormat="1" ht="15" customHeight="1">
      <c r="B39" s="267"/>
      <c r="C39" s="268"/>
      <c r="D39" s="266"/>
      <c r="E39" s="269" t="s">
        <v>58</v>
      </c>
      <c r="F39" s="266"/>
      <c r="G39" s="266" t="s">
        <v>437</v>
      </c>
      <c r="H39" s="266"/>
      <c r="I39" s="266"/>
      <c r="J39" s="266"/>
      <c r="K39" s="264"/>
    </row>
    <row r="40" spans="2:11" s="1" customFormat="1" ht="15" customHeight="1">
      <c r="B40" s="267"/>
      <c r="C40" s="268"/>
      <c r="D40" s="266"/>
      <c r="E40" s="269" t="s">
        <v>102</v>
      </c>
      <c r="F40" s="266"/>
      <c r="G40" s="266" t="s">
        <v>438</v>
      </c>
      <c r="H40" s="266"/>
      <c r="I40" s="266"/>
      <c r="J40" s="266"/>
      <c r="K40" s="264"/>
    </row>
    <row r="41" spans="2:11" s="1" customFormat="1" ht="15" customHeight="1">
      <c r="B41" s="267"/>
      <c r="C41" s="268"/>
      <c r="D41" s="266"/>
      <c r="E41" s="269" t="s">
        <v>103</v>
      </c>
      <c r="F41" s="266"/>
      <c r="G41" s="266" t="s">
        <v>439</v>
      </c>
      <c r="H41" s="266"/>
      <c r="I41" s="266"/>
      <c r="J41" s="266"/>
      <c r="K41" s="264"/>
    </row>
    <row r="42" spans="2:11" s="1" customFormat="1" ht="15" customHeight="1">
      <c r="B42" s="267"/>
      <c r="C42" s="268"/>
      <c r="D42" s="266"/>
      <c r="E42" s="269" t="s">
        <v>440</v>
      </c>
      <c r="F42" s="266"/>
      <c r="G42" s="266" t="s">
        <v>441</v>
      </c>
      <c r="H42" s="266"/>
      <c r="I42" s="266"/>
      <c r="J42" s="266"/>
      <c r="K42" s="264"/>
    </row>
    <row r="43" spans="2:11" s="1" customFormat="1" ht="15" customHeight="1">
      <c r="B43" s="267"/>
      <c r="C43" s="268"/>
      <c r="D43" s="266"/>
      <c r="E43" s="269"/>
      <c r="F43" s="266"/>
      <c r="G43" s="266" t="s">
        <v>442</v>
      </c>
      <c r="H43" s="266"/>
      <c r="I43" s="266"/>
      <c r="J43" s="266"/>
      <c r="K43" s="264"/>
    </row>
    <row r="44" spans="2:11" s="1" customFormat="1" ht="15" customHeight="1">
      <c r="B44" s="267"/>
      <c r="C44" s="268"/>
      <c r="D44" s="266"/>
      <c r="E44" s="269" t="s">
        <v>443</v>
      </c>
      <c r="F44" s="266"/>
      <c r="G44" s="266" t="s">
        <v>444</v>
      </c>
      <c r="H44" s="266"/>
      <c r="I44" s="266"/>
      <c r="J44" s="266"/>
      <c r="K44" s="264"/>
    </row>
    <row r="45" spans="2:11" s="1" customFormat="1" ht="15" customHeight="1">
      <c r="B45" s="267"/>
      <c r="C45" s="268"/>
      <c r="D45" s="266"/>
      <c r="E45" s="269" t="s">
        <v>105</v>
      </c>
      <c r="F45" s="266"/>
      <c r="G45" s="266" t="s">
        <v>445</v>
      </c>
      <c r="H45" s="266"/>
      <c r="I45" s="266"/>
      <c r="J45" s="266"/>
      <c r="K45" s="264"/>
    </row>
    <row r="46" spans="2:11" s="1" customFormat="1" ht="12.75" customHeight="1">
      <c r="B46" s="267"/>
      <c r="C46" s="268"/>
      <c r="D46" s="266"/>
      <c r="E46" s="266"/>
      <c r="F46" s="266"/>
      <c r="G46" s="266"/>
      <c r="H46" s="266"/>
      <c r="I46" s="266"/>
      <c r="J46" s="266"/>
      <c r="K46" s="264"/>
    </row>
    <row r="47" spans="2:11" s="1" customFormat="1" ht="15" customHeight="1">
      <c r="B47" s="267"/>
      <c r="C47" s="268"/>
      <c r="D47" s="266" t="s">
        <v>446</v>
      </c>
      <c r="E47" s="266"/>
      <c r="F47" s="266"/>
      <c r="G47" s="266"/>
      <c r="H47" s="266"/>
      <c r="I47" s="266"/>
      <c r="J47" s="266"/>
      <c r="K47" s="264"/>
    </row>
    <row r="48" spans="2:11" s="1" customFormat="1" ht="15" customHeight="1">
      <c r="B48" s="267"/>
      <c r="C48" s="268"/>
      <c r="D48" s="268"/>
      <c r="E48" s="266" t="s">
        <v>447</v>
      </c>
      <c r="F48" s="266"/>
      <c r="G48" s="266"/>
      <c r="H48" s="266"/>
      <c r="I48" s="266"/>
      <c r="J48" s="266"/>
      <c r="K48" s="264"/>
    </row>
    <row r="49" spans="2:11" s="1" customFormat="1" ht="15" customHeight="1">
      <c r="B49" s="267"/>
      <c r="C49" s="268"/>
      <c r="D49" s="268"/>
      <c r="E49" s="266" t="s">
        <v>448</v>
      </c>
      <c r="F49" s="266"/>
      <c r="G49" s="266"/>
      <c r="H49" s="266"/>
      <c r="I49" s="266"/>
      <c r="J49" s="266"/>
      <c r="K49" s="264"/>
    </row>
    <row r="50" spans="2:11" s="1" customFormat="1" ht="15" customHeight="1">
      <c r="B50" s="267"/>
      <c r="C50" s="268"/>
      <c r="D50" s="268"/>
      <c r="E50" s="266" t="s">
        <v>449</v>
      </c>
      <c r="F50" s="266"/>
      <c r="G50" s="266"/>
      <c r="H50" s="266"/>
      <c r="I50" s="266"/>
      <c r="J50" s="266"/>
      <c r="K50" s="264"/>
    </row>
    <row r="51" spans="2:11" s="1" customFormat="1" ht="15" customHeight="1">
      <c r="B51" s="267"/>
      <c r="C51" s="268"/>
      <c r="D51" s="266" t="s">
        <v>450</v>
      </c>
      <c r="E51" s="266"/>
      <c r="F51" s="266"/>
      <c r="G51" s="266"/>
      <c r="H51" s="266"/>
      <c r="I51" s="266"/>
      <c r="J51" s="266"/>
      <c r="K51" s="264"/>
    </row>
    <row r="52" spans="2:11" s="1" customFormat="1" ht="25.5" customHeight="1">
      <c r="B52" s="262"/>
      <c r="C52" s="263" t="s">
        <v>451</v>
      </c>
      <c r="D52" s="263"/>
      <c r="E52" s="263"/>
      <c r="F52" s="263"/>
      <c r="G52" s="263"/>
      <c r="H52" s="263"/>
      <c r="I52" s="263"/>
      <c r="J52" s="263"/>
      <c r="K52" s="264"/>
    </row>
    <row r="53" spans="2:11" s="1" customFormat="1" ht="5.25" customHeight="1">
      <c r="B53" s="262"/>
      <c r="C53" s="265"/>
      <c r="D53" s="265"/>
      <c r="E53" s="265"/>
      <c r="F53" s="265"/>
      <c r="G53" s="265"/>
      <c r="H53" s="265"/>
      <c r="I53" s="265"/>
      <c r="J53" s="265"/>
      <c r="K53" s="264"/>
    </row>
    <row r="54" spans="2:11" s="1" customFormat="1" ht="15" customHeight="1">
      <c r="B54" s="262"/>
      <c r="C54" s="266" t="s">
        <v>452</v>
      </c>
      <c r="D54" s="266"/>
      <c r="E54" s="266"/>
      <c r="F54" s="266"/>
      <c r="G54" s="266"/>
      <c r="H54" s="266"/>
      <c r="I54" s="266"/>
      <c r="J54" s="266"/>
      <c r="K54" s="264"/>
    </row>
    <row r="55" spans="2:11" s="1" customFormat="1" ht="15" customHeight="1">
      <c r="B55" s="262"/>
      <c r="C55" s="266" t="s">
        <v>453</v>
      </c>
      <c r="D55" s="266"/>
      <c r="E55" s="266"/>
      <c r="F55" s="266"/>
      <c r="G55" s="266"/>
      <c r="H55" s="266"/>
      <c r="I55" s="266"/>
      <c r="J55" s="266"/>
      <c r="K55" s="264"/>
    </row>
    <row r="56" spans="2:11" s="1" customFormat="1" ht="12.75" customHeight="1">
      <c r="B56" s="262"/>
      <c r="C56" s="266"/>
      <c r="D56" s="266"/>
      <c r="E56" s="266"/>
      <c r="F56" s="266"/>
      <c r="G56" s="266"/>
      <c r="H56" s="266"/>
      <c r="I56" s="266"/>
      <c r="J56" s="266"/>
      <c r="K56" s="264"/>
    </row>
    <row r="57" spans="2:11" s="1" customFormat="1" ht="15" customHeight="1">
      <c r="B57" s="262"/>
      <c r="C57" s="266" t="s">
        <v>454</v>
      </c>
      <c r="D57" s="266"/>
      <c r="E57" s="266"/>
      <c r="F57" s="266"/>
      <c r="G57" s="266"/>
      <c r="H57" s="266"/>
      <c r="I57" s="266"/>
      <c r="J57" s="266"/>
      <c r="K57" s="264"/>
    </row>
    <row r="58" spans="2:11" s="1" customFormat="1" ht="15" customHeight="1">
      <c r="B58" s="262"/>
      <c r="C58" s="268"/>
      <c r="D58" s="266" t="s">
        <v>455</v>
      </c>
      <c r="E58" s="266"/>
      <c r="F58" s="266"/>
      <c r="G58" s="266"/>
      <c r="H58" s="266"/>
      <c r="I58" s="266"/>
      <c r="J58" s="266"/>
      <c r="K58" s="264"/>
    </row>
    <row r="59" spans="2:11" s="1" customFormat="1" ht="15" customHeight="1">
      <c r="B59" s="262"/>
      <c r="C59" s="268"/>
      <c r="D59" s="266" t="s">
        <v>456</v>
      </c>
      <c r="E59" s="266"/>
      <c r="F59" s="266"/>
      <c r="G59" s="266"/>
      <c r="H59" s="266"/>
      <c r="I59" s="266"/>
      <c r="J59" s="266"/>
      <c r="K59" s="264"/>
    </row>
    <row r="60" spans="2:11" s="1" customFormat="1" ht="15" customHeight="1">
      <c r="B60" s="262"/>
      <c r="C60" s="268"/>
      <c r="D60" s="266" t="s">
        <v>457</v>
      </c>
      <c r="E60" s="266"/>
      <c r="F60" s="266"/>
      <c r="G60" s="266"/>
      <c r="H60" s="266"/>
      <c r="I60" s="266"/>
      <c r="J60" s="266"/>
      <c r="K60" s="264"/>
    </row>
    <row r="61" spans="2:11" s="1" customFormat="1" ht="15" customHeight="1">
      <c r="B61" s="262"/>
      <c r="C61" s="268"/>
      <c r="D61" s="266" t="s">
        <v>458</v>
      </c>
      <c r="E61" s="266"/>
      <c r="F61" s="266"/>
      <c r="G61" s="266"/>
      <c r="H61" s="266"/>
      <c r="I61" s="266"/>
      <c r="J61" s="266"/>
      <c r="K61" s="264"/>
    </row>
    <row r="62" spans="2:11" s="1" customFormat="1" ht="15" customHeight="1">
      <c r="B62" s="262"/>
      <c r="C62" s="268"/>
      <c r="D62" s="271" t="s">
        <v>459</v>
      </c>
      <c r="E62" s="271"/>
      <c r="F62" s="271"/>
      <c r="G62" s="271"/>
      <c r="H62" s="271"/>
      <c r="I62" s="271"/>
      <c r="J62" s="271"/>
      <c r="K62" s="264"/>
    </row>
    <row r="63" spans="2:11" s="1" customFormat="1" ht="15" customHeight="1">
      <c r="B63" s="262"/>
      <c r="C63" s="268"/>
      <c r="D63" s="266" t="s">
        <v>460</v>
      </c>
      <c r="E63" s="266"/>
      <c r="F63" s="266"/>
      <c r="G63" s="266"/>
      <c r="H63" s="266"/>
      <c r="I63" s="266"/>
      <c r="J63" s="266"/>
      <c r="K63" s="264"/>
    </row>
    <row r="64" spans="2:11" s="1" customFormat="1" ht="12.75" customHeight="1">
      <c r="B64" s="262"/>
      <c r="C64" s="268"/>
      <c r="D64" s="268"/>
      <c r="E64" s="272"/>
      <c r="F64" s="268"/>
      <c r="G64" s="268"/>
      <c r="H64" s="268"/>
      <c r="I64" s="268"/>
      <c r="J64" s="268"/>
      <c r="K64" s="264"/>
    </row>
    <row r="65" spans="2:11" s="1" customFormat="1" ht="15" customHeight="1">
      <c r="B65" s="262"/>
      <c r="C65" s="268"/>
      <c r="D65" s="266" t="s">
        <v>461</v>
      </c>
      <c r="E65" s="266"/>
      <c r="F65" s="266"/>
      <c r="G65" s="266"/>
      <c r="H65" s="266"/>
      <c r="I65" s="266"/>
      <c r="J65" s="266"/>
      <c r="K65" s="264"/>
    </row>
    <row r="66" spans="2:11" s="1" customFormat="1" ht="15" customHeight="1">
      <c r="B66" s="262"/>
      <c r="C66" s="268"/>
      <c r="D66" s="271" t="s">
        <v>462</v>
      </c>
      <c r="E66" s="271"/>
      <c r="F66" s="271"/>
      <c r="G66" s="271"/>
      <c r="H66" s="271"/>
      <c r="I66" s="271"/>
      <c r="J66" s="271"/>
      <c r="K66" s="264"/>
    </row>
    <row r="67" spans="2:11" s="1" customFormat="1" ht="15" customHeight="1">
      <c r="B67" s="262"/>
      <c r="C67" s="268"/>
      <c r="D67" s="266" t="s">
        <v>463</v>
      </c>
      <c r="E67" s="266"/>
      <c r="F67" s="266"/>
      <c r="G67" s="266"/>
      <c r="H67" s="266"/>
      <c r="I67" s="266"/>
      <c r="J67" s="266"/>
      <c r="K67" s="264"/>
    </row>
    <row r="68" spans="2:11" s="1" customFormat="1" ht="15" customHeight="1">
      <c r="B68" s="262"/>
      <c r="C68" s="268"/>
      <c r="D68" s="266" t="s">
        <v>464</v>
      </c>
      <c r="E68" s="266"/>
      <c r="F68" s="266"/>
      <c r="G68" s="266"/>
      <c r="H68" s="266"/>
      <c r="I68" s="266"/>
      <c r="J68" s="266"/>
      <c r="K68" s="264"/>
    </row>
    <row r="69" spans="2:11" s="1" customFormat="1" ht="15" customHeight="1">
      <c r="B69" s="262"/>
      <c r="C69" s="268"/>
      <c r="D69" s="266" t="s">
        <v>465</v>
      </c>
      <c r="E69" s="266"/>
      <c r="F69" s="266"/>
      <c r="G69" s="266"/>
      <c r="H69" s="266"/>
      <c r="I69" s="266"/>
      <c r="J69" s="266"/>
      <c r="K69" s="264"/>
    </row>
    <row r="70" spans="2:11" s="1" customFormat="1" ht="15" customHeight="1">
      <c r="B70" s="262"/>
      <c r="C70" s="268"/>
      <c r="D70" s="266" t="s">
        <v>466</v>
      </c>
      <c r="E70" s="266"/>
      <c r="F70" s="266"/>
      <c r="G70" s="266"/>
      <c r="H70" s="266"/>
      <c r="I70" s="266"/>
      <c r="J70" s="266"/>
      <c r="K70" s="264"/>
    </row>
    <row r="71" spans="2:11" s="1" customFormat="1" ht="12.75" customHeight="1">
      <c r="B71" s="273"/>
      <c r="C71" s="274"/>
      <c r="D71" s="274"/>
      <c r="E71" s="274"/>
      <c r="F71" s="274"/>
      <c r="G71" s="274"/>
      <c r="H71" s="274"/>
      <c r="I71" s="274"/>
      <c r="J71" s="274"/>
      <c r="K71" s="275"/>
    </row>
    <row r="72" spans="2:11" s="1" customFormat="1" ht="18.75" customHeight="1">
      <c r="B72" s="276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s="1" customFormat="1" ht="18.75" customHeight="1">
      <c r="B73" s="277"/>
      <c r="C73" s="277"/>
      <c r="D73" s="277"/>
      <c r="E73" s="277"/>
      <c r="F73" s="277"/>
      <c r="G73" s="277"/>
      <c r="H73" s="277"/>
      <c r="I73" s="277"/>
      <c r="J73" s="277"/>
      <c r="K73" s="277"/>
    </row>
    <row r="74" spans="2:11" s="1" customFormat="1" ht="7.5" customHeight="1">
      <c r="B74" s="278"/>
      <c r="C74" s="279"/>
      <c r="D74" s="279"/>
      <c r="E74" s="279"/>
      <c r="F74" s="279"/>
      <c r="G74" s="279"/>
      <c r="H74" s="279"/>
      <c r="I74" s="279"/>
      <c r="J74" s="279"/>
      <c r="K74" s="280"/>
    </row>
    <row r="75" spans="2:11" s="1" customFormat="1" ht="45" customHeight="1">
      <c r="B75" s="281"/>
      <c r="C75" s="282" t="s">
        <v>467</v>
      </c>
      <c r="D75" s="282"/>
      <c r="E75" s="282"/>
      <c r="F75" s="282"/>
      <c r="G75" s="282"/>
      <c r="H75" s="282"/>
      <c r="I75" s="282"/>
      <c r="J75" s="282"/>
      <c r="K75" s="283"/>
    </row>
    <row r="76" spans="2:11" s="1" customFormat="1" ht="17.25" customHeight="1">
      <c r="B76" s="281"/>
      <c r="C76" s="284" t="s">
        <v>468</v>
      </c>
      <c r="D76" s="284"/>
      <c r="E76" s="284"/>
      <c r="F76" s="284" t="s">
        <v>469</v>
      </c>
      <c r="G76" s="285"/>
      <c r="H76" s="284" t="s">
        <v>58</v>
      </c>
      <c r="I76" s="284" t="s">
        <v>61</v>
      </c>
      <c r="J76" s="284" t="s">
        <v>470</v>
      </c>
      <c r="K76" s="283"/>
    </row>
    <row r="77" spans="2:11" s="1" customFormat="1" ht="17.25" customHeight="1">
      <c r="B77" s="281"/>
      <c r="C77" s="286" t="s">
        <v>471</v>
      </c>
      <c r="D77" s="286"/>
      <c r="E77" s="286"/>
      <c r="F77" s="287" t="s">
        <v>472</v>
      </c>
      <c r="G77" s="288"/>
      <c r="H77" s="286"/>
      <c r="I77" s="286"/>
      <c r="J77" s="286" t="s">
        <v>473</v>
      </c>
      <c r="K77" s="283"/>
    </row>
    <row r="78" spans="2:11" s="1" customFormat="1" ht="5.25" customHeight="1">
      <c r="B78" s="281"/>
      <c r="C78" s="289"/>
      <c r="D78" s="289"/>
      <c r="E78" s="289"/>
      <c r="F78" s="289"/>
      <c r="G78" s="290"/>
      <c r="H78" s="289"/>
      <c r="I78" s="289"/>
      <c r="J78" s="289"/>
      <c r="K78" s="283"/>
    </row>
    <row r="79" spans="2:11" s="1" customFormat="1" ht="15" customHeight="1">
      <c r="B79" s="281"/>
      <c r="C79" s="269" t="s">
        <v>57</v>
      </c>
      <c r="D79" s="291"/>
      <c r="E79" s="291"/>
      <c r="F79" s="292" t="s">
        <v>474</v>
      </c>
      <c r="G79" s="293"/>
      <c r="H79" s="269" t="s">
        <v>475</v>
      </c>
      <c r="I79" s="269" t="s">
        <v>476</v>
      </c>
      <c r="J79" s="269">
        <v>20</v>
      </c>
      <c r="K79" s="283"/>
    </row>
    <row r="80" spans="2:11" s="1" customFormat="1" ht="15" customHeight="1">
      <c r="B80" s="281"/>
      <c r="C80" s="269" t="s">
        <v>477</v>
      </c>
      <c r="D80" s="269"/>
      <c r="E80" s="269"/>
      <c r="F80" s="292" t="s">
        <v>474</v>
      </c>
      <c r="G80" s="293"/>
      <c r="H80" s="269" t="s">
        <v>478</v>
      </c>
      <c r="I80" s="269" t="s">
        <v>476</v>
      </c>
      <c r="J80" s="269">
        <v>120</v>
      </c>
      <c r="K80" s="283"/>
    </row>
    <row r="81" spans="2:11" s="1" customFormat="1" ht="15" customHeight="1">
      <c r="B81" s="294"/>
      <c r="C81" s="269" t="s">
        <v>479</v>
      </c>
      <c r="D81" s="269"/>
      <c r="E81" s="269"/>
      <c r="F81" s="292" t="s">
        <v>480</v>
      </c>
      <c r="G81" s="293"/>
      <c r="H81" s="269" t="s">
        <v>481</v>
      </c>
      <c r="I81" s="269" t="s">
        <v>476</v>
      </c>
      <c r="J81" s="269">
        <v>50</v>
      </c>
      <c r="K81" s="283"/>
    </row>
    <row r="82" spans="2:11" s="1" customFormat="1" ht="15" customHeight="1">
      <c r="B82" s="294"/>
      <c r="C82" s="269" t="s">
        <v>482</v>
      </c>
      <c r="D82" s="269"/>
      <c r="E82" s="269"/>
      <c r="F82" s="292" t="s">
        <v>474</v>
      </c>
      <c r="G82" s="293"/>
      <c r="H82" s="269" t="s">
        <v>483</v>
      </c>
      <c r="I82" s="269" t="s">
        <v>484</v>
      </c>
      <c r="J82" s="269"/>
      <c r="K82" s="283"/>
    </row>
    <row r="83" spans="2:11" s="1" customFormat="1" ht="15" customHeight="1">
      <c r="B83" s="294"/>
      <c r="C83" s="295" t="s">
        <v>485</v>
      </c>
      <c r="D83" s="295"/>
      <c r="E83" s="295"/>
      <c r="F83" s="296" t="s">
        <v>480</v>
      </c>
      <c r="G83" s="295"/>
      <c r="H83" s="295" t="s">
        <v>486</v>
      </c>
      <c r="I83" s="295" t="s">
        <v>476</v>
      </c>
      <c r="J83" s="295">
        <v>15</v>
      </c>
      <c r="K83" s="283"/>
    </row>
    <row r="84" spans="2:11" s="1" customFormat="1" ht="15" customHeight="1">
      <c r="B84" s="294"/>
      <c r="C84" s="295" t="s">
        <v>487</v>
      </c>
      <c r="D84" s="295"/>
      <c r="E84" s="295"/>
      <c r="F84" s="296" t="s">
        <v>480</v>
      </c>
      <c r="G84" s="295"/>
      <c r="H84" s="295" t="s">
        <v>488</v>
      </c>
      <c r="I84" s="295" t="s">
        <v>476</v>
      </c>
      <c r="J84" s="295">
        <v>15</v>
      </c>
      <c r="K84" s="283"/>
    </row>
    <row r="85" spans="2:11" s="1" customFormat="1" ht="15" customHeight="1">
      <c r="B85" s="294"/>
      <c r="C85" s="295" t="s">
        <v>489</v>
      </c>
      <c r="D85" s="295"/>
      <c r="E85" s="295"/>
      <c r="F85" s="296" t="s">
        <v>480</v>
      </c>
      <c r="G85" s="295"/>
      <c r="H85" s="295" t="s">
        <v>490</v>
      </c>
      <c r="I85" s="295" t="s">
        <v>476</v>
      </c>
      <c r="J85" s="295">
        <v>20</v>
      </c>
      <c r="K85" s="283"/>
    </row>
    <row r="86" spans="2:11" s="1" customFormat="1" ht="15" customHeight="1">
      <c r="B86" s="294"/>
      <c r="C86" s="295" t="s">
        <v>491</v>
      </c>
      <c r="D86" s="295"/>
      <c r="E86" s="295"/>
      <c r="F86" s="296" t="s">
        <v>480</v>
      </c>
      <c r="G86" s="295"/>
      <c r="H86" s="295" t="s">
        <v>492</v>
      </c>
      <c r="I86" s="295" t="s">
        <v>476</v>
      </c>
      <c r="J86" s="295">
        <v>20</v>
      </c>
      <c r="K86" s="283"/>
    </row>
    <row r="87" spans="2:11" s="1" customFormat="1" ht="15" customHeight="1">
      <c r="B87" s="294"/>
      <c r="C87" s="269" t="s">
        <v>493</v>
      </c>
      <c r="D87" s="269"/>
      <c r="E87" s="269"/>
      <c r="F87" s="292" t="s">
        <v>480</v>
      </c>
      <c r="G87" s="293"/>
      <c r="H87" s="269" t="s">
        <v>494</v>
      </c>
      <c r="I87" s="269" t="s">
        <v>476</v>
      </c>
      <c r="J87" s="269">
        <v>50</v>
      </c>
      <c r="K87" s="283"/>
    </row>
    <row r="88" spans="2:11" s="1" customFormat="1" ht="15" customHeight="1">
      <c r="B88" s="294"/>
      <c r="C88" s="269" t="s">
        <v>495</v>
      </c>
      <c r="D88" s="269"/>
      <c r="E88" s="269"/>
      <c r="F88" s="292" t="s">
        <v>480</v>
      </c>
      <c r="G88" s="293"/>
      <c r="H88" s="269" t="s">
        <v>496</v>
      </c>
      <c r="I88" s="269" t="s">
        <v>476</v>
      </c>
      <c r="J88" s="269">
        <v>20</v>
      </c>
      <c r="K88" s="283"/>
    </row>
    <row r="89" spans="2:11" s="1" customFormat="1" ht="15" customHeight="1">
      <c r="B89" s="294"/>
      <c r="C89" s="269" t="s">
        <v>497</v>
      </c>
      <c r="D89" s="269"/>
      <c r="E89" s="269"/>
      <c r="F89" s="292" t="s">
        <v>480</v>
      </c>
      <c r="G89" s="293"/>
      <c r="H89" s="269" t="s">
        <v>498</v>
      </c>
      <c r="I89" s="269" t="s">
        <v>476</v>
      </c>
      <c r="J89" s="269">
        <v>20</v>
      </c>
      <c r="K89" s="283"/>
    </row>
    <row r="90" spans="2:11" s="1" customFormat="1" ht="15" customHeight="1">
      <c r="B90" s="294"/>
      <c r="C90" s="269" t="s">
        <v>499</v>
      </c>
      <c r="D90" s="269"/>
      <c r="E90" s="269"/>
      <c r="F90" s="292" t="s">
        <v>480</v>
      </c>
      <c r="G90" s="293"/>
      <c r="H90" s="269" t="s">
        <v>500</v>
      </c>
      <c r="I90" s="269" t="s">
        <v>476</v>
      </c>
      <c r="J90" s="269">
        <v>50</v>
      </c>
      <c r="K90" s="283"/>
    </row>
    <row r="91" spans="2:11" s="1" customFormat="1" ht="15" customHeight="1">
      <c r="B91" s="294"/>
      <c r="C91" s="269" t="s">
        <v>501</v>
      </c>
      <c r="D91" s="269"/>
      <c r="E91" s="269"/>
      <c r="F91" s="292" t="s">
        <v>480</v>
      </c>
      <c r="G91" s="293"/>
      <c r="H91" s="269" t="s">
        <v>501</v>
      </c>
      <c r="I91" s="269" t="s">
        <v>476</v>
      </c>
      <c r="J91" s="269">
        <v>50</v>
      </c>
      <c r="K91" s="283"/>
    </row>
    <row r="92" spans="2:11" s="1" customFormat="1" ht="15" customHeight="1">
      <c r="B92" s="294"/>
      <c r="C92" s="269" t="s">
        <v>502</v>
      </c>
      <c r="D92" s="269"/>
      <c r="E92" s="269"/>
      <c r="F92" s="292" t="s">
        <v>480</v>
      </c>
      <c r="G92" s="293"/>
      <c r="H92" s="269" t="s">
        <v>503</v>
      </c>
      <c r="I92" s="269" t="s">
        <v>476</v>
      </c>
      <c r="J92" s="269">
        <v>255</v>
      </c>
      <c r="K92" s="283"/>
    </row>
    <row r="93" spans="2:11" s="1" customFormat="1" ht="15" customHeight="1">
      <c r="B93" s="294"/>
      <c r="C93" s="269" t="s">
        <v>504</v>
      </c>
      <c r="D93" s="269"/>
      <c r="E93" s="269"/>
      <c r="F93" s="292" t="s">
        <v>474</v>
      </c>
      <c r="G93" s="293"/>
      <c r="H93" s="269" t="s">
        <v>505</v>
      </c>
      <c r="I93" s="269" t="s">
        <v>506</v>
      </c>
      <c r="J93" s="269"/>
      <c r="K93" s="283"/>
    </row>
    <row r="94" spans="2:11" s="1" customFormat="1" ht="15" customHeight="1">
      <c r="B94" s="294"/>
      <c r="C94" s="269" t="s">
        <v>507</v>
      </c>
      <c r="D94" s="269"/>
      <c r="E94" s="269"/>
      <c r="F94" s="292" t="s">
        <v>474</v>
      </c>
      <c r="G94" s="293"/>
      <c r="H94" s="269" t="s">
        <v>508</v>
      </c>
      <c r="I94" s="269" t="s">
        <v>509</v>
      </c>
      <c r="J94" s="269"/>
      <c r="K94" s="283"/>
    </row>
    <row r="95" spans="2:11" s="1" customFormat="1" ht="15" customHeight="1">
      <c r="B95" s="294"/>
      <c r="C95" s="269" t="s">
        <v>510</v>
      </c>
      <c r="D95" s="269"/>
      <c r="E95" s="269"/>
      <c r="F95" s="292" t="s">
        <v>474</v>
      </c>
      <c r="G95" s="293"/>
      <c r="H95" s="269" t="s">
        <v>510</v>
      </c>
      <c r="I95" s="269" t="s">
        <v>509</v>
      </c>
      <c r="J95" s="269"/>
      <c r="K95" s="283"/>
    </row>
    <row r="96" spans="2:11" s="1" customFormat="1" ht="15" customHeight="1">
      <c r="B96" s="294"/>
      <c r="C96" s="269" t="s">
        <v>42</v>
      </c>
      <c r="D96" s="269"/>
      <c r="E96" s="269"/>
      <c r="F96" s="292" t="s">
        <v>474</v>
      </c>
      <c r="G96" s="293"/>
      <c r="H96" s="269" t="s">
        <v>511</v>
      </c>
      <c r="I96" s="269" t="s">
        <v>509</v>
      </c>
      <c r="J96" s="269"/>
      <c r="K96" s="283"/>
    </row>
    <row r="97" spans="2:11" s="1" customFormat="1" ht="15" customHeight="1">
      <c r="B97" s="294"/>
      <c r="C97" s="269" t="s">
        <v>52</v>
      </c>
      <c r="D97" s="269"/>
      <c r="E97" s="269"/>
      <c r="F97" s="292" t="s">
        <v>474</v>
      </c>
      <c r="G97" s="293"/>
      <c r="H97" s="269" t="s">
        <v>512</v>
      </c>
      <c r="I97" s="269" t="s">
        <v>509</v>
      </c>
      <c r="J97" s="269"/>
      <c r="K97" s="283"/>
    </row>
    <row r="98" spans="2:11" s="1" customFormat="1" ht="15" customHeight="1">
      <c r="B98" s="297"/>
      <c r="C98" s="298"/>
      <c r="D98" s="298"/>
      <c r="E98" s="298"/>
      <c r="F98" s="298"/>
      <c r="G98" s="298"/>
      <c r="H98" s="298"/>
      <c r="I98" s="298"/>
      <c r="J98" s="298"/>
      <c r="K98" s="299"/>
    </row>
    <row r="99" spans="2:11" s="1" customFormat="1" ht="18.7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0"/>
    </row>
    <row r="100" spans="2:11" s="1" customFormat="1" ht="18.75" customHeight="1"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</row>
    <row r="101" spans="2:11" s="1" customFormat="1" ht="7.5" customHeight="1">
      <c r="B101" s="278"/>
      <c r="C101" s="279"/>
      <c r="D101" s="279"/>
      <c r="E101" s="279"/>
      <c r="F101" s="279"/>
      <c r="G101" s="279"/>
      <c r="H101" s="279"/>
      <c r="I101" s="279"/>
      <c r="J101" s="279"/>
      <c r="K101" s="280"/>
    </row>
    <row r="102" spans="2:11" s="1" customFormat="1" ht="45" customHeight="1">
      <c r="B102" s="281"/>
      <c r="C102" s="282" t="s">
        <v>513</v>
      </c>
      <c r="D102" s="282"/>
      <c r="E102" s="282"/>
      <c r="F102" s="282"/>
      <c r="G102" s="282"/>
      <c r="H102" s="282"/>
      <c r="I102" s="282"/>
      <c r="J102" s="282"/>
      <c r="K102" s="283"/>
    </row>
    <row r="103" spans="2:11" s="1" customFormat="1" ht="17.25" customHeight="1">
      <c r="B103" s="281"/>
      <c r="C103" s="284" t="s">
        <v>468</v>
      </c>
      <c r="D103" s="284"/>
      <c r="E103" s="284"/>
      <c r="F103" s="284" t="s">
        <v>469</v>
      </c>
      <c r="G103" s="285"/>
      <c r="H103" s="284" t="s">
        <v>58</v>
      </c>
      <c r="I103" s="284" t="s">
        <v>61</v>
      </c>
      <c r="J103" s="284" t="s">
        <v>470</v>
      </c>
      <c r="K103" s="283"/>
    </row>
    <row r="104" spans="2:11" s="1" customFormat="1" ht="17.25" customHeight="1">
      <c r="B104" s="281"/>
      <c r="C104" s="286" t="s">
        <v>471</v>
      </c>
      <c r="D104" s="286"/>
      <c r="E104" s="286"/>
      <c r="F104" s="287" t="s">
        <v>472</v>
      </c>
      <c r="G104" s="288"/>
      <c r="H104" s="286"/>
      <c r="I104" s="286"/>
      <c r="J104" s="286" t="s">
        <v>473</v>
      </c>
      <c r="K104" s="283"/>
    </row>
    <row r="105" spans="2:11" s="1" customFormat="1" ht="5.25" customHeight="1">
      <c r="B105" s="281"/>
      <c r="C105" s="284"/>
      <c r="D105" s="284"/>
      <c r="E105" s="284"/>
      <c r="F105" s="284"/>
      <c r="G105" s="302"/>
      <c r="H105" s="284"/>
      <c r="I105" s="284"/>
      <c r="J105" s="284"/>
      <c r="K105" s="283"/>
    </row>
    <row r="106" spans="2:11" s="1" customFormat="1" ht="15" customHeight="1">
      <c r="B106" s="281"/>
      <c r="C106" s="269" t="s">
        <v>57</v>
      </c>
      <c r="D106" s="291"/>
      <c r="E106" s="291"/>
      <c r="F106" s="292" t="s">
        <v>474</v>
      </c>
      <c r="G106" s="269"/>
      <c r="H106" s="269" t="s">
        <v>514</v>
      </c>
      <c r="I106" s="269" t="s">
        <v>476</v>
      </c>
      <c r="J106" s="269">
        <v>20</v>
      </c>
      <c r="K106" s="283"/>
    </row>
    <row r="107" spans="2:11" s="1" customFormat="1" ht="15" customHeight="1">
      <c r="B107" s="281"/>
      <c r="C107" s="269" t="s">
        <v>477</v>
      </c>
      <c r="D107" s="269"/>
      <c r="E107" s="269"/>
      <c r="F107" s="292" t="s">
        <v>474</v>
      </c>
      <c r="G107" s="269"/>
      <c r="H107" s="269" t="s">
        <v>514</v>
      </c>
      <c r="I107" s="269" t="s">
        <v>476</v>
      </c>
      <c r="J107" s="269">
        <v>120</v>
      </c>
      <c r="K107" s="283"/>
    </row>
    <row r="108" spans="2:11" s="1" customFormat="1" ht="15" customHeight="1">
      <c r="B108" s="294"/>
      <c r="C108" s="269" t="s">
        <v>479</v>
      </c>
      <c r="D108" s="269"/>
      <c r="E108" s="269"/>
      <c r="F108" s="292" t="s">
        <v>480</v>
      </c>
      <c r="G108" s="269"/>
      <c r="H108" s="269" t="s">
        <v>514</v>
      </c>
      <c r="I108" s="269" t="s">
        <v>476</v>
      </c>
      <c r="J108" s="269">
        <v>50</v>
      </c>
      <c r="K108" s="283"/>
    </row>
    <row r="109" spans="2:11" s="1" customFormat="1" ht="15" customHeight="1">
      <c r="B109" s="294"/>
      <c r="C109" s="269" t="s">
        <v>482</v>
      </c>
      <c r="D109" s="269"/>
      <c r="E109" s="269"/>
      <c r="F109" s="292" t="s">
        <v>474</v>
      </c>
      <c r="G109" s="269"/>
      <c r="H109" s="269" t="s">
        <v>514</v>
      </c>
      <c r="I109" s="269" t="s">
        <v>484</v>
      </c>
      <c r="J109" s="269"/>
      <c r="K109" s="283"/>
    </row>
    <row r="110" spans="2:11" s="1" customFormat="1" ht="15" customHeight="1">
      <c r="B110" s="294"/>
      <c r="C110" s="269" t="s">
        <v>493</v>
      </c>
      <c r="D110" s="269"/>
      <c r="E110" s="269"/>
      <c r="F110" s="292" t="s">
        <v>480</v>
      </c>
      <c r="G110" s="269"/>
      <c r="H110" s="269" t="s">
        <v>514</v>
      </c>
      <c r="I110" s="269" t="s">
        <v>476</v>
      </c>
      <c r="J110" s="269">
        <v>50</v>
      </c>
      <c r="K110" s="283"/>
    </row>
    <row r="111" spans="2:11" s="1" customFormat="1" ht="15" customHeight="1">
      <c r="B111" s="294"/>
      <c r="C111" s="269" t="s">
        <v>501</v>
      </c>
      <c r="D111" s="269"/>
      <c r="E111" s="269"/>
      <c r="F111" s="292" t="s">
        <v>480</v>
      </c>
      <c r="G111" s="269"/>
      <c r="H111" s="269" t="s">
        <v>514</v>
      </c>
      <c r="I111" s="269" t="s">
        <v>476</v>
      </c>
      <c r="J111" s="269">
        <v>50</v>
      </c>
      <c r="K111" s="283"/>
    </row>
    <row r="112" spans="2:11" s="1" customFormat="1" ht="15" customHeight="1">
      <c r="B112" s="294"/>
      <c r="C112" s="269" t="s">
        <v>499</v>
      </c>
      <c r="D112" s="269"/>
      <c r="E112" s="269"/>
      <c r="F112" s="292" t="s">
        <v>480</v>
      </c>
      <c r="G112" s="269"/>
      <c r="H112" s="269" t="s">
        <v>514</v>
      </c>
      <c r="I112" s="269" t="s">
        <v>476</v>
      </c>
      <c r="J112" s="269">
        <v>50</v>
      </c>
      <c r="K112" s="283"/>
    </row>
    <row r="113" spans="2:11" s="1" customFormat="1" ht="15" customHeight="1">
      <c r="B113" s="294"/>
      <c r="C113" s="269" t="s">
        <v>57</v>
      </c>
      <c r="D113" s="269"/>
      <c r="E113" s="269"/>
      <c r="F113" s="292" t="s">
        <v>474</v>
      </c>
      <c r="G113" s="269"/>
      <c r="H113" s="269" t="s">
        <v>515</v>
      </c>
      <c r="I113" s="269" t="s">
        <v>476</v>
      </c>
      <c r="J113" s="269">
        <v>20</v>
      </c>
      <c r="K113" s="283"/>
    </row>
    <row r="114" spans="2:11" s="1" customFormat="1" ht="15" customHeight="1">
      <c r="B114" s="294"/>
      <c r="C114" s="269" t="s">
        <v>516</v>
      </c>
      <c r="D114" s="269"/>
      <c r="E114" s="269"/>
      <c r="F114" s="292" t="s">
        <v>474</v>
      </c>
      <c r="G114" s="269"/>
      <c r="H114" s="269" t="s">
        <v>517</v>
      </c>
      <c r="I114" s="269" t="s">
        <v>476</v>
      </c>
      <c r="J114" s="269">
        <v>120</v>
      </c>
      <c r="K114" s="283"/>
    </row>
    <row r="115" spans="2:11" s="1" customFormat="1" ht="15" customHeight="1">
      <c r="B115" s="294"/>
      <c r="C115" s="269" t="s">
        <v>42</v>
      </c>
      <c r="D115" s="269"/>
      <c r="E115" s="269"/>
      <c r="F115" s="292" t="s">
        <v>474</v>
      </c>
      <c r="G115" s="269"/>
      <c r="H115" s="269" t="s">
        <v>518</v>
      </c>
      <c r="I115" s="269" t="s">
        <v>509</v>
      </c>
      <c r="J115" s="269"/>
      <c r="K115" s="283"/>
    </row>
    <row r="116" spans="2:11" s="1" customFormat="1" ht="15" customHeight="1">
      <c r="B116" s="294"/>
      <c r="C116" s="269" t="s">
        <v>52</v>
      </c>
      <c r="D116" s="269"/>
      <c r="E116" s="269"/>
      <c r="F116" s="292" t="s">
        <v>474</v>
      </c>
      <c r="G116" s="269"/>
      <c r="H116" s="269" t="s">
        <v>519</v>
      </c>
      <c r="I116" s="269" t="s">
        <v>509</v>
      </c>
      <c r="J116" s="269"/>
      <c r="K116" s="283"/>
    </row>
    <row r="117" spans="2:11" s="1" customFormat="1" ht="15" customHeight="1">
      <c r="B117" s="294"/>
      <c r="C117" s="269" t="s">
        <v>61</v>
      </c>
      <c r="D117" s="269"/>
      <c r="E117" s="269"/>
      <c r="F117" s="292" t="s">
        <v>474</v>
      </c>
      <c r="G117" s="269"/>
      <c r="H117" s="269" t="s">
        <v>520</v>
      </c>
      <c r="I117" s="269" t="s">
        <v>521</v>
      </c>
      <c r="J117" s="269"/>
      <c r="K117" s="283"/>
    </row>
    <row r="118" spans="2:11" s="1" customFormat="1" ht="15" customHeight="1">
      <c r="B118" s="297"/>
      <c r="C118" s="303"/>
      <c r="D118" s="303"/>
      <c r="E118" s="303"/>
      <c r="F118" s="303"/>
      <c r="G118" s="303"/>
      <c r="H118" s="303"/>
      <c r="I118" s="303"/>
      <c r="J118" s="303"/>
      <c r="K118" s="299"/>
    </row>
    <row r="119" spans="2:11" s="1" customFormat="1" ht="18.75" customHeight="1">
      <c r="B119" s="304"/>
      <c r="C119" s="305"/>
      <c r="D119" s="305"/>
      <c r="E119" s="305"/>
      <c r="F119" s="306"/>
      <c r="G119" s="305"/>
      <c r="H119" s="305"/>
      <c r="I119" s="305"/>
      <c r="J119" s="305"/>
      <c r="K119" s="304"/>
    </row>
    <row r="120" spans="2:11" s="1" customFormat="1" ht="18.75" customHeight="1"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spans="2:11" s="1" customFormat="1" ht="7.5" customHeight="1">
      <c r="B121" s="307"/>
      <c r="C121" s="308"/>
      <c r="D121" s="308"/>
      <c r="E121" s="308"/>
      <c r="F121" s="308"/>
      <c r="G121" s="308"/>
      <c r="H121" s="308"/>
      <c r="I121" s="308"/>
      <c r="J121" s="308"/>
      <c r="K121" s="309"/>
    </row>
    <row r="122" spans="2:11" s="1" customFormat="1" ht="45" customHeight="1">
      <c r="B122" s="310"/>
      <c r="C122" s="260" t="s">
        <v>522</v>
      </c>
      <c r="D122" s="260"/>
      <c r="E122" s="260"/>
      <c r="F122" s="260"/>
      <c r="G122" s="260"/>
      <c r="H122" s="260"/>
      <c r="I122" s="260"/>
      <c r="J122" s="260"/>
      <c r="K122" s="311"/>
    </row>
    <row r="123" spans="2:11" s="1" customFormat="1" ht="17.25" customHeight="1">
      <c r="B123" s="312"/>
      <c r="C123" s="284" t="s">
        <v>468</v>
      </c>
      <c r="D123" s="284"/>
      <c r="E123" s="284"/>
      <c r="F123" s="284" t="s">
        <v>469</v>
      </c>
      <c r="G123" s="285"/>
      <c r="H123" s="284" t="s">
        <v>58</v>
      </c>
      <c r="I123" s="284" t="s">
        <v>61</v>
      </c>
      <c r="J123" s="284" t="s">
        <v>470</v>
      </c>
      <c r="K123" s="313"/>
    </row>
    <row r="124" spans="2:11" s="1" customFormat="1" ht="17.25" customHeight="1">
      <c r="B124" s="312"/>
      <c r="C124" s="286" t="s">
        <v>471</v>
      </c>
      <c r="D124" s="286"/>
      <c r="E124" s="286"/>
      <c r="F124" s="287" t="s">
        <v>472</v>
      </c>
      <c r="G124" s="288"/>
      <c r="H124" s="286"/>
      <c r="I124" s="286"/>
      <c r="J124" s="286" t="s">
        <v>473</v>
      </c>
      <c r="K124" s="313"/>
    </row>
    <row r="125" spans="2:11" s="1" customFormat="1" ht="5.25" customHeight="1">
      <c r="B125" s="314"/>
      <c r="C125" s="289"/>
      <c r="D125" s="289"/>
      <c r="E125" s="289"/>
      <c r="F125" s="289"/>
      <c r="G125" s="315"/>
      <c r="H125" s="289"/>
      <c r="I125" s="289"/>
      <c r="J125" s="289"/>
      <c r="K125" s="316"/>
    </row>
    <row r="126" spans="2:11" s="1" customFormat="1" ht="15" customHeight="1">
      <c r="B126" s="314"/>
      <c r="C126" s="269" t="s">
        <v>477</v>
      </c>
      <c r="D126" s="291"/>
      <c r="E126" s="291"/>
      <c r="F126" s="292" t="s">
        <v>474</v>
      </c>
      <c r="G126" s="269"/>
      <c r="H126" s="269" t="s">
        <v>514</v>
      </c>
      <c r="I126" s="269" t="s">
        <v>476</v>
      </c>
      <c r="J126" s="269">
        <v>120</v>
      </c>
      <c r="K126" s="317"/>
    </row>
    <row r="127" spans="2:11" s="1" customFormat="1" ht="15" customHeight="1">
      <c r="B127" s="314"/>
      <c r="C127" s="269" t="s">
        <v>523</v>
      </c>
      <c r="D127" s="269"/>
      <c r="E127" s="269"/>
      <c r="F127" s="292" t="s">
        <v>474</v>
      </c>
      <c r="G127" s="269"/>
      <c r="H127" s="269" t="s">
        <v>524</v>
      </c>
      <c r="I127" s="269" t="s">
        <v>476</v>
      </c>
      <c r="J127" s="269" t="s">
        <v>525</v>
      </c>
      <c r="K127" s="317"/>
    </row>
    <row r="128" spans="2:11" s="1" customFormat="1" ht="15" customHeight="1">
      <c r="B128" s="314"/>
      <c r="C128" s="269" t="s">
        <v>422</v>
      </c>
      <c r="D128" s="269"/>
      <c r="E128" s="269"/>
      <c r="F128" s="292" t="s">
        <v>474</v>
      </c>
      <c r="G128" s="269"/>
      <c r="H128" s="269" t="s">
        <v>526</v>
      </c>
      <c r="I128" s="269" t="s">
        <v>476</v>
      </c>
      <c r="J128" s="269" t="s">
        <v>525</v>
      </c>
      <c r="K128" s="317"/>
    </row>
    <row r="129" spans="2:11" s="1" customFormat="1" ht="15" customHeight="1">
      <c r="B129" s="314"/>
      <c r="C129" s="269" t="s">
        <v>485</v>
      </c>
      <c r="D129" s="269"/>
      <c r="E129" s="269"/>
      <c r="F129" s="292" t="s">
        <v>480</v>
      </c>
      <c r="G129" s="269"/>
      <c r="H129" s="269" t="s">
        <v>486</v>
      </c>
      <c r="I129" s="269" t="s">
        <v>476</v>
      </c>
      <c r="J129" s="269">
        <v>15</v>
      </c>
      <c r="K129" s="317"/>
    </row>
    <row r="130" spans="2:11" s="1" customFormat="1" ht="15" customHeight="1">
      <c r="B130" s="314"/>
      <c r="C130" s="295" t="s">
        <v>487</v>
      </c>
      <c r="D130" s="295"/>
      <c r="E130" s="295"/>
      <c r="F130" s="296" t="s">
        <v>480</v>
      </c>
      <c r="G130" s="295"/>
      <c r="H130" s="295" t="s">
        <v>488</v>
      </c>
      <c r="I130" s="295" t="s">
        <v>476</v>
      </c>
      <c r="J130" s="295">
        <v>15</v>
      </c>
      <c r="K130" s="317"/>
    </row>
    <row r="131" spans="2:11" s="1" customFormat="1" ht="15" customHeight="1">
      <c r="B131" s="314"/>
      <c r="C131" s="295" t="s">
        <v>489</v>
      </c>
      <c r="D131" s="295"/>
      <c r="E131" s="295"/>
      <c r="F131" s="296" t="s">
        <v>480</v>
      </c>
      <c r="G131" s="295"/>
      <c r="H131" s="295" t="s">
        <v>490</v>
      </c>
      <c r="I131" s="295" t="s">
        <v>476</v>
      </c>
      <c r="J131" s="295">
        <v>20</v>
      </c>
      <c r="K131" s="317"/>
    </row>
    <row r="132" spans="2:11" s="1" customFormat="1" ht="15" customHeight="1">
      <c r="B132" s="314"/>
      <c r="C132" s="295" t="s">
        <v>491</v>
      </c>
      <c r="D132" s="295"/>
      <c r="E132" s="295"/>
      <c r="F132" s="296" t="s">
        <v>480</v>
      </c>
      <c r="G132" s="295"/>
      <c r="H132" s="295" t="s">
        <v>492</v>
      </c>
      <c r="I132" s="295" t="s">
        <v>476</v>
      </c>
      <c r="J132" s="295">
        <v>20</v>
      </c>
      <c r="K132" s="317"/>
    </row>
    <row r="133" spans="2:11" s="1" customFormat="1" ht="15" customHeight="1">
      <c r="B133" s="314"/>
      <c r="C133" s="269" t="s">
        <v>479</v>
      </c>
      <c r="D133" s="269"/>
      <c r="E133" s="269"/>
      <c r="F133" s="292" t="s">
        <v>480</v>
      </c>
      <c r="G133" s="269"/>
      <c r="H133" s="269" t="s">
        <v>514</v>
      </c>
      <c r="I133" s="269" t="s">
        <v>476</v>
      </c>
      <c r="J133" s="269">
        <v>50</v>
      </c>
      <c r="K133" s="317"/>
    </row>
    <row r="134" spans="2:11" s="1" customFormat="1" ht="15" customHeight="1">
      <c r="B134" s="314"/>
      <c r="C134" s="269" t="s">
        <v>493</v>
      </c>
      <c r="D134" s="269"/>
      <c r="E134" s="269"/>
      <c r="F134" s="292" t="s">
        <v>480</v>
      </c>
      <c r="G134" s="269"/>
      <c r="H134" s="269" t="s">
        <v>514</v>
      </c>
      <c r="I134" s="269" t="s">
        <v>476</v>
      </c>
      <c r="J134" s="269">
        <v>50</v>
      </c>
      <c r="K134" s="317"/>
    </row>
    <row r="135" spans="2:11" s="1" customFormat="1" ht="15" customHeight="1">
      <c r="B135" s="314"/>
      <c r="C135" s="269" t="s">
        <v>499</v>
      </c>
      <c r="D135" s="269"/>
      <c r="E135" s="269"/>
      <c r="F135" s="292" t="s">
        <v>480</v>
      </c>
      <c r="G135" s="269"/>
      <c r="H135" s="269" t="s">
        <v>514</v>
      </c>
      <c r="I135" s="269" t="s">
        <v>476</v>
      </c>
      <c r="J135" s="269">
        <v>50</v>
      </c>
      <c r="K135" s="317"/>
    </row>
    <row r="136" spans="2:11" s="1" customFormat="1" ht="15" customHeight="1">
      <c r="B136" s="314"/>
      <c r="C136" s="269" t="s">
        <v>501</v>
      </c>
      <c r="D136" s="269"/>
      <c r="E136" s="269"/>
      <c r="F136" s="292" t="s">
        <v>480</v>
      </c>
      <c r="G136" s="269"/>
      <c r="H136" s="269" t="s">
        <v>514</v>
      </c>
      <c r="I136" s="269" t="s">
        <v>476</v>
      </c>
      <c r="J136" s="269">
        <v>50</v>
      </c>
      <c r="K136" s="317"/>
    </row>
    <row r="137" spans="2:11" s="1" customFormat="1" ht="15" customHeight="1">
      <c r="B137" s="314"/>
      <c r="C137" s="269" t="s">
        <v>502</v>
      </c>
      <c r="D137" s="269"/>
      <c r="E137" s="269"/>
      <c r="F137" s="292" t="s">
        <v>480</v>
      </c>
      <c r="G137" s="269"/>
      <c r="H137" s="269" t="s">
        <v>527</v>
      </c>
      <c r="I137" s="269" t="s">
        <v>476</v>
      </c>
      <c r="J137" s="269">
        <v>255</v>
      </c>
      <c r="K137" s="317"/>
    </row>
    <row r="138" spans="2:11" s="1" customFormat="1" ht="15" customHeight="1">
      <c r="B138" s="314"/>
      <c r="C138" s="269" t="s">
        <v>504</v>
      </c>
      <c r="D138" s="269"/>
      <c r="E138" s="269"/>
      <c r="F138" s="292" t="s">
        <v>474</v>
      </c>
      <c r="G138" s="269"/>
      <c r="H138" s="269" t="s">
        <v>528</v>
      </c>
      <c r="I138" s="269" t="s">
        <v>506</v>
      </c>
      <c r="J138" s="269"/>
      <c r="K138" s="317"/>
    </row>
    <row r="139" spans="2:11" s="1" customFormat="1" ht="15" customHeight="1">
      <c r="B139" s="314"/>
      <c r="C139" s="269" t="s">
        <v>507</v>
      </c>
      <c r="D139" s="269"/>
      <c r="E139" s="269"/>
      <c r="F139" s="292" t="s">
        <v>474</v>
      </c>
      <c r="G139" s="269"/>
      <c r="H139" s="269" t="s">
        <v>529</v>
      </c>
      <c r="I139" s="269" t="s">
        <v>509</v>
      </c>
      <c r="J139" s="269"/>
      <c r="K139" s="317"/>
    </row>
    <row r="140" spans="2:11" s="1" customFormat="1" ht="15" customHeight="1">
      <c r="B140" s="314"/>
      <c r="C140" s="269" t="s">
        <v>510</v>
      </c>
      <c r="D140" s="269"/>
      <c r="E140" s="269"/>
      <c r="F140" s="292" t="s">
        <v>474</v>
      </c>
      <c r="G140" s="269"/>
      <c r="H140" s="269" t="s">
        <v>510</v>
      </c>
      <c r="I140" s="269" t="s">
        <v>509</v>
      </c>
      <c r="J140" s="269"/>
      <c r="K140" s="317"/>
    </row>
    <row r="141" spans="2:11" s="1" customFormat="1" ht="15" customHeight="1">
      <c r="B141" s="314"/>
      <c r="C141" s="269" t="s">
        <v>42</v>
      </c>
      <c r="D141" s="269"/>
      <c r="E141" s="269"/>
      <c r="F141" s="292" t="s">
        <v>474</v>
      </c>
      <c r="G141" s="269"/>
      <c r="H141" s="269" t="s">
        <v>530</v>
      </c>
      <c r="I141" s="269" t="s">
        <v>509</v>
      </c>
      <c r="J141" s="269"/>
      <c r="K141" s="317"/>
    </row>
    <row r="142" spans="2:11" s="1" customFormat="1" ht="15" customHeight="1">
      <c r="B142" s="314"/>
      <c r="C142" s="269" t="s">
        <v>531</v>
      </c>
      <c r="D142" s="269"/>
      <c r="E142" s="269"/>
      <c r="F142" s="292" t="s">
        <v>474</v>
      </c>
      <c r="G142" s="269"/>
      <c r="H142" s="269" t="s">
        <v>532</v>
      </c>
      <c r="I142" s="269" t="s">
        <v>509</v>
      </c>
      <c r="J142" s="269"/>
      <c r="K142" s="317"/>
    </row>
    <row r="143" spans="2:11" s="1" customFormat="1" ht="15" customHeight="1">
      <c r="B143" s="318"/>
      <c r="C143" s="319"/>
      <c r="D143" s="319"/>
      <c r="E143" s="319"/>
      <c r="F143" s="319"/>
      <c r="G143" s="319"/>
      <c r="H143" s="319"/>
      <c r="I143" s="319"/>
      <c r="J143" s="319"/>
      <c r="K143" s="320"/>
    </row>
    <row r="144" spans="2:11" s="1" customFormat="1" ht="18.75" customHeight="1">
      <c r="B144" s="305"/>
      <c r="C144" s="305"/>
      <c r="D144" s="305"/>
      <c r="E144" s="305"/>
      <c r="F144" s="306"/>
      <c r="G144" s="305"/>
      <c r="H144" s="305"/>
      <c r="I144" s="305"/>
      <c r="J144" s="305"/>
      <c r="K144" s="305"/>
    </row>
    <row r="145" spans="2:11" s="1" customFormat="1" ht="18.75" customHeight="1"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</row>
    <row r="146" spans="2:11" s="1" customFormat="1" ht="7.5" customHeight="1">
      <c r="B146" s="278"/>
      <c r="C146" s="279"/>
      <c r="D146" s="279"/>
      <c r="E146" s="279"/>
      <c r="F146" s="279"/>
      <c r="G146" s="279"/>
      <c r="H146" s="279"/>
      <c r="I146" s="279"/>
      <c r="J146" s="279"/>
      <c r="K146" s="280"/>
    </row>
    <row r="147" spans="2:11" s="1" customFormat="1" ht="45" customHeight="1">
      <c r="B147" s="281"/>
      <c r="C147" s="282" t="s">
        <v>533</v>
      </c>
      <c r="D147" s="282"/>
      <c r="E147" s="282"/>
      <c r="F147" s="282"/>
      <c r="G147" s="282"/>
      <c r="H147" s="282"/>
      <c r="I147" s="282"/>
      <c r="J147" s="282"/>
      <c r="K147" s="283"/>
    </row>
    <row r="148" spans="2:11" s="1" customFormat="1" ht="17.25" customHeight="1">
      <c r="B148" s="281"/>
      <c r="C148" s="284" t="s">
        <v>468</v>
      </c>
      <c r="D148" s="284"/>
      <c r="E148" s="284"/>
      <c r="F148" s="284" t="s">
        <v>469</v>
      </c>
      <c r="G148" s="285"/>
      <c r="H148" s="284" t="s">
        <v>58</v>
      </c>
      <c r="I148" s="284" t="s">
        <v>61</v>
      </c>
      <c r="J148" s="284" t="s">
        <v>470</v>
      </c>
      <c r="K148" s="283"/>
    </row>
    <row r="149" spans="2:11" s="1" customFormat="1" ht="17.25" customHeight="1">
      <c r="B149" s="281"/>
      <c r="C149" s="286" t="s">
        <v>471</v>
      </c>
      <c r="D149" s="286"/>
      <c r="E149" s="286"/>
      <c r="F149" s="287" t="s">
        <v>472</v>
      </c>
      <c r="G149" s="288"/>
      <c r="H149" s="286"/>
      <c r="I149" s="286"/>
      <c r="J149" s="286" t="s">
        <v>473</v>
      </c>
      <c r="K149" s="283"/>
    </row>
    <row r="150" spans="2:11" s="1" customFormat="1" ht="5.25" customHeight="1">
      <c r="B150" s="294"/>
      <c r="C150" s="289"/>
      <c r="D150" s="289"/>
      <c r="E150" s="289"/>
      <c r="F150" s="289"/>
      <c r="G150" s="290"/>
      <c r="H150" s="289"/>
      <c r="I150" s="289"/>
      <c r="J150" s="289"/>
      <c r="K150" s="317"/>
    </row>
    <row r="151" spans="2:11" s="1" customFormat="1" ht="15" customHeight="1">
      <c r="B151" s="294"/>
      <c r="C151" s="321" t="s">
        <v>477</v>
      </c>
      <c r="D151" s="269"/>
      <c r="E151" s="269"/>
      <c r="F151" s="322" t="s">
        <v>474</v>
      </c>
      <c r="G151" s="269"/>
      <c r="H151" s="321" t="s">
        <v>514</v>
      </c>
      <c r="I151" s="321" t="s">
        <v>476</v>
      </c>
      <c r="J151" s="321">
        <v>120</v>
      </c>
      <c r="K151" s="317"/>
    </row>
    <row r="152" spans="2:11" s="1" customFormat="1" ht="15" customHeight="1">
      <c r="B152" s="294"/>
      <c r="C152" s="321" t="s">
        <v>523</v>
      </c>
      <c r="D152" s="269"/>
      <c r="E152" s="269"/>
      <c r="F152" s="322" t="s">
        <v>474</v>
      </c>
      <c r="G152" s="269"/>
      <c r="H152" s="321" t="s">
        <v>534</v>
      </c>
      <c r="I152" s="321" t="s">
        <v>476</v>
      </c>
      <c r="J152" s="321" t="s">
        <v>525</v>
      </c>
      <c r="K152" s="317"/>
    </row>
    <row r="153" spans="2:11" s="1" customFormat="1" ht="15" customHeight="1">
      <c r="B153" s="294"/>
      <c r="C153" s="321" t="s">
        <v>422</v>
      </c>
      <c r="D153" s="269"/>
      <c r="E153" s="269"/>
      <c r="F153" s="322" t="s">
        <v>474</v>
      </c>
      <c r="G153" s="269"/>
      <c r="H153" s="321" t="s">
        <v>535</v>
      </c>
      <c r="I153" s="321" t="s">
        <v>476</v>
      </c>
      <c r="J153" s="321" t="s">
        <v>525</v>
      </c>
      <c r="K153" s="317"/>
    </row>
    <row r="154" spans="2:11" s="1" customFormat="1" ht="15" customHeight="1">
      <c r="B154" s="294"/>
      <c r="C154" s="321" t="s">
        <v>479</v>
      </c>
      <c r="D154" s="269"/>
      <c r="E154" s="269"/>
      <c r="F154" s="322" t="s">
        <v>480</v>
      </c>
      <c r="G154" s="269"/>
      <c r="H154" s="321" t="s">
        <v>514</v>
      </c>
      <c r="I154" s="321" t="s">
        <v>476</v>
      </c>
      <c r="J154" s="321">
        <v>50</v>
      </c>
      <c r="K154" s="317"/>
    </row>
    <row r="155" spans="2:11" s="1" customFormat="1" ht="15" customHeight="1">
      <c r="B155" s="294"/>
      <c r="C155" s="321" t="s">
        <v>482</v>
      </c>
      <c r="D155" s="269"/>
      <c r="E155" s="269"/>
      <c r="F155" s="322" t="s">
        <v>474</v>
      </c>
      <c r="G155" s="269"/>
      <c r="H155" s="321" t="s">
        <v>514</v>
      </c>
      <c r="I155" s="321" t="s">
        <v>484</v>
      </c>
      <c r="J155" s="321"/>
      <c r="K155" s="317"/>
    </row>
    <row r="156" spans="2:11" s="1" customFormat="1" ht="15" customHeight="1">
      <c r="B156" s="294"/>
      <c r="C156" s="321" t="s">
        <v>493</v>
      </c>
      <c r="D156" s="269"/>
      <c r="E156" s="269"/>
      <c r="F156" s="322" t="s">
        <v>480</v>
      </c>
      <c r="G156" s="269"/>
      <c r="H156" s="321" t="s">
        <v>514</v>
      </c>
      <c r="I156" s="321" t="s">
        <v>476</v>
      </c>
      <c r="J156" s="321">
        <v>50</v>
      </c>
      <c r="K156" s="317"/>
    </row>
    <row r="157" spans="2:11" s="1" customFormat="1" ht="15" customHeight="1">
      <c r="B157" s="294"/>
      <c r="C157" s="321" t="s">
        <v>501</v>
      </c>
      <c r="D157" s="269"/>
      <c r="E157" s="269"/>
      <c r="F157" s="322" t="s">
        <v>480</v>
      </c>
      <c r="G157" s="269"/>
      <c r="H157" s="321" t="s">
        <v>514</v>
      </c>
      <c r="I157" s="321" t="s">
        <v>476</v>
      </c>
      <c r="J157" s="321">
        <v>50</v>
      </c>
      <c r="K157" s="317"/>
    </row>
    <row r="158" spans="2:11" s="1" customFormat="1" ht="15" customHeight="1">
      <c r="B158" s="294"/>
      <c r="C158" s="321" t="s">
        <v>499</v>
      </c>
      <c r="D158" s="269"/>
      <c r="E158" s="269"/>
      <c r="F158" s="322" t="s">
        <v>480</v>
      </c>
      <c r="G158" s="269"/>
      <c r="H158" s="321" t="s">
        <v>514</v>
      </c>
      <c r="I158" s="321" t="s">
        <v>476</v>
      </c>
      <c r="J158" s="321">
        <v>50</v>
      </c>
      <c r="K158" s="317"/>
    </row>
    <row r="159" spans="2:11" s="1" customFormat="1" ht="15" customHeight="1">
      <c r="B159" s="294"/>
      <c r="C159" s="321" t="s">
        <v>94</v>
      </c>
      <c r="D159" s="269"/>
      <c r="E159" s="269"/>
      <c r="F159" s="322" t="s">
        <v>474</v>
      </c>
      <c r="G159" s="269"/>
      <c r="H159" s="321" t="s">
        <v>536</v>
      </c>
      <c r="I159" s="321" t="s">
        <v>476</v>
      </c>
      <c r="J159" s="321" t="s">
        <v>537</v>
      </c>
      <c r="K159" s="317"/>
    </row>
    <row r="160" spans="2:11" s="1" customFormat="1" ht="15" customHeight="1">
      <c r="B160" s="294"/>
      <c r="C160" s="321" t="s">
        <v>538</v>
      </c>
      <c r="D160" s="269"/>
      <c r="E160" s="269"/>
      <c r="F160" s="322" t="s">
        <v>474</v>
      </c>
      <c r="G160" s="269"/>
      <c r="H160" s="321" t="s">
        <v>539</v>
      </c>
      <c r="I160" s="321" t="s">
        <v>509</v>
      </c>
      <c r="J160" s="321"/>
      <c r="K160" s="317"/>
    </row>
    <row r="161" spans="2:11" s="1" customFormat="1" ht="15" customHeight="1">
      <c r="B161" s="323"/>
      <c r="C161" s="303"/>
      <c r="D161" s="303"/>
      <c r="E161" s="303"/>
      <c r="F161" s="303"/>
      <c r="G161" s="303"/>
      <c r="H161" s="303"/>
      <c r="I161" s="303"/>
      <c r="J161" s="303"/>
      <c r="K161" s="324"/>
    </row>
    <row r="162" spans="2:11" s="1" customFormat="1" ht="18.75" customHeight="1">
      <c r="B162" s="305"/>
      <c r="C162" s="315"/>
      <c r="D162" s="315"/>
      <c r="E162" s="315"/>
      <c r="F162" s="325"/>
      <c r="G162" s="315"/>
      <c r="H162" s="315"/>
      <c r="I162" s="315"/>
      <c r="J162" s="315"/>
      <c r="K162" s="305"/>
    </row>
    <row r="163" spans="2:11" s="1" customFormat="1" ht="18.75" customHeight="1"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260" t="s">
        <v>540</v>
      </c>
      <c r="D165" s="260"/>
      <c r="E165" s="260"/>
      <c r="F165" s="260"/>
      <c r="G165" s="260"/>
      <c r="H165" s="260"/>
      <c r="I165" s="260"/>
      <c r="J165" s="260"/>
      <c r="K165" s="261"/>
    </row>
    <row r="166" spans="2:11" s="1" customFormat="1" ht="17.25" customHeight="1">
      <c r="B166" s="259"/>
      <c r="C166" s="284" t="s">
        <v>468</v>
      </c>
      <c r="D166" s="284"/>
      <c r="E166" s="284"/>
      <c r="F166" s="284" t="s">
        <v>469</v>
      </c>
      <c r="G166" s="326"/>
      <c r="H166" s="327" t="s">
        <v>58</v>
      </c>
      <c r="I166" s="327" t="s">
        <v>61</v>
      </c>
      <c r="J166" s="284" t="s">
        <v>470</v>
      </c>
      <c r="K166" s="261"/>
    </row>
    <row r="167" spans="2:11" s="1" customFormat="1" ht="17.25" customHeight="1">
      <c r="B167" s="262"/>
      <c r="C167" s="286" t="s">
        <v>471</v>
      </c>
      <c r="D167" s="286"/>
      <c r="E167" s="286"/>
      <c r="F167" s="287" t="s">
        <v>472</v>
      </c>
      <c r="G167" s="328"/>
      <c r="H167" s="329"/>
      <c r="I167" s="329"/>
      <c r="J167" s="286" t="s">
        <v>473</v>
      </c>
      <c r="K167" s="264"/>
    </row>
    <row r="168" spans="2:11" s="1" customFormat="1" ht="5.25" customHeight="1">
      <c r="B168" s="294"/>
      <c r="C168" s="289"/>
      <c r="D168" s="289"/>
      <c r="E168" s="289"/>
      <c r="F168" s="289"/>
      <c r="G168" s="290"/>
      <c r="H168" s="289"/>
      <c r="I168" s="289"/>
      <c r="J168" s="289"/>
      <c r="K168" s="317"/>
    </row>
    <row r="169" spans="2:11" s="1" customFormat="1" ht="15" customHeight="1">
      <c r="B169" s="294"/>
      <c r="C169" s="269" t="s">
        <v>477</v>
      </c>
      <c r="D169" s="269"/>
      <c r="E169" s="269"/>
      <c r="F169" s="292" t="s">
        <v>474</v>
      </c>
      <c r="G169" s="269"/>
      <c r="H169" s="269" t="s">
        <v>514</v>
      </c>
      <c r="I169" s="269" t="s">
        <v>476</v>
      </c>
      <c r="J169" s="269">
        <v>120</v>
      </c>
      <c r="K169" s="317"/>
    </row>
    <row r="170" spans="2:11" s="1" customFormat="1" ht="15" customHeight="1">
      <c r="B170" s="294"/>
      <c r="C170" s="269" t="s">
        <v>523</v>
      </c>
      <c r="D170" s="269"/>
      <c r="E170" s="269"/>
      <c r="F170" s="292" t="s">
        <v>474</v>
      </c>
      <c r="G170" s="269"/>
      <c r="H170" s="269" t="s">
        <v>524</v>
      </c>
      <c r="I170" s="269" t="s">
        <v>476</v>
      </c>
      <c r="J170" s="269" t="s">
        <v>525</v>
      </c>
      <c r="K170" s="317"/>
    </row>
    <row r="171" spans="2:11" s="1" customFormat="1" ht="15" customHeight="1">
      <c r="B171" s="294"/>
      <c r="C171" s="269" t="s">
        <v>422</v>
      </c>
      <c r="D171" s="269"/>
      <c r="E171" s="269"/>
      <c r="F171" s="292" t="s">
        <v>474</v>
      </c>
      <c r="G171" s="269"/>
      <c r="H171" s="269" t="s">
        <v>541</v>
      </c>
      <c r="I171" s="269" t="s">
        <v>476</v>
      </c>
      <c r="J171" s="269" t="s">
        <v>525</v>
      </c>
      <c r="K171" s="317"/>
    </row>
    <row r="172" spans="2:11" s="1" customFormat="1" ht="15" customHeight="1">
      <c r="B172" s="294"/>
      <c r="C172" s="269" t="s">
        <v>479</v>
      </c>
      <c r="D172" s="269"/>
      <c r="E172" s="269"/>
      <c r="F172" s="292" t="s">
        <v>480</v>
      </c>
      <c r="G172" s="269"/>
      <c r="H172" s="269" t="s">
        <v>541</v>
      </c>
      <c r="I172" s="269" t="s">
        <v>476</v>
      </c>
      <c r="J172" s="269">
        <v>50</v>
      </c>
      <c r="K172" s="317"/>
    </row>
    <row r="173" spans="2:11" s="1" customFormat="1" ht="15" customHeight="1">
      <c r="B173" s="294"/>
      <c r="C173" s="269" t="s">
        <v>482</v>
      </c>
      <c r="D173" s="269"/>
      <c r="E173" s="269"/>
      <c r="F173" s="292" t="s">
        <v>474</v>
      </c>
      <c r="G173" s="269"/>
      <c r="H173" s="269" t="s">
        <v>541</v>
      </c>
      <c r="I173" s="269" t="s">
        <v>484</v>
      </c>
      <c r="J173" s="269"/>
      <c r="K173" s="317"/>
    </row>
    <row r="174" spans="2:11" s="1" customFormat="1" ht="15" customHeight="1">
      <c r="B174" s="294"/>
      <c r="C174" s="269" t="s">
        <v>493</v>
      </c>
      <c r="D174" s="269"/>
      <c r="E174" s="269"/>
      <c r="F174" s="292" t="s">
        <v>480</v>
      </c>
      <c r="G174" s="269"/>
      <c r="H174" s="269" t="s">
        <v>541</v>
      </c>
      <c r="I174" s="269" t="s">
        <v>476</v>
      </c>
      <c r="J174" s="269">
        <v>50</v>
      </c>
      <c r="K174" s="317"/>
    </row>
    <row r="175" spans="2:11" s="1" customFormat="1" ht="15" customHeight="1">
      <c r="B175" s="294"/>
      <c r="C175" s="269" t="s">
        <v>501</v>
      </c>
      <c r="D175" s="269"/>
      <c r="E175" s="269"/>
      <c r="F175" s="292" t="s">
        <v>480</v>
      </c>
      <c r="G175" s="269"/>
      <c r="H175" s="269" t="s">
        <v>541</v>
      </c>
      <c r="I175" s="269" t="s">
        <v>476</v>
      </c>
      <c r="J175" s="269">
        <v>50</v>
      </c>
      <c r="K175" s="317"/>
    </row>
    <row r="176" spans="2:11" s="1" customFormat="1" ht="15" customHeight="1">
      <c r="B176" s="294"/>
      <c r="C176" s="269" t="s">
        <v>499</v>
      </c>
      <c r="D176" s="269"/>
      <c r="E176" s="269"/>
      <c r="F176" s="292" t="s">
        <v>480</v>
      </c>
      <c r="G176" s="269"/>
      <c r="H176" s="269" t="s">
        <v>541</v>
      </c>
      <c r="I176" s="269" t="s">
        <v>476</v>
      </c>
      <c r="J176" s="269">
        <v>50</v>
      </c>
      <c r="K176" s="317"/>
    </row>
    <row r="177" spans="2:11" s="1" customFormat="1" ht="15" customHeight="1">
      <c r="B177" s="294"/>
      <c r="C177" s="269" t="s">
        <v>101</v>
      </c>
      <c r="D177" s="269"/>
      <c r="E177" s="269"/>
      <c r="F177" s="292" t="s">
        <v>474</v>
      </c>
      <c r="G177" s="269"/>
      <c r="H177" s="269" t="s">
        <v>542</v>
      </c>
      <c r="I177" s="269" t="s">
        <v>543</v>
      </c>
      <c r="J177" s="269"/>
      <c r="K177" s="317"/>
    </row>
    <row r="178" spans="2:11" s="1" customFormat="1" ht="15" customHeight="1">
      <c r="B178" s="294"/>
      <c r="C178" s="269" t="s">
        <v>61</v>
      </c>
      <c r="D178" s="269"/>
      <c r="E178" s="269"/>
      <c r="F178" s="292" t="s">
        <v>474</v>
      </c>
      <c r="G178" s="269"/>
      <c r="H178" s="269" t="s">
        <v>544</v>
      </c>
      <c r="I178" s="269" t="s">
        <v>545</v>
      </c>
      <c r="J178" s="269">
        <v>1</v>
      </c>
      <c r="K178" s="317"/>
    </row>
    <row r="179" spans="2:11" s="1" customFormat="1" ht="15" customHeight="1">
      <c r="B179" s="294"/>
      <c r="C179" s="269" t="s">
        <v>57</v>
      </c>
      <c r="D179" s="269"/>
      <c r="E179" s="269"/>
      <c r="F179" s="292" t="s">
        <v>474</v>
      </c>
      <c r="G179" s="269"/>
      <c r="H179" s="269" t="s">
        <v>546</v>
      </c>
      <c r="I179" s="269" t="s">
        <v>476</v>
      </c>
      <c r="J179" s="269">
        <v>20</v>
      </c>
      <c r="K179" s="317"/>
    </row>
    <row r="180" spans="2:11" s="1" customFormat="1" ht="15" customHeight="1">
      <c r="B180" s="294"/>
      <c r="C180" s="269" t="s">
        <v>58</v>
      </c>
      <c r="D180" s="269"/>
      <c r="E180" s="269"/>
      <c r="F180" s="292" t="s">
        <v>474</v>
      </c>
      <c r="G180" s="269"/>
      <c r="H180" s="269" t="s">
        <v>547</v>
      </c>
      <c r="I180" s="269" t="s">
        <v>476</v>
      </c>
      <c r="J180" s="269">
        <v>255</v>
      </c>
      <c r="K180" s="317"/>
    </row>
    <row r="181" spans="2:11" s="1" customFormat="1" ht="15" customHeight="1">
      <c r="B181" s="294"/>
      <c r="C181" s="269" t="s">
        <v>102</v>
      </c>
      <c r="D181" s="269"/>
      <c r="E181" s="269"/>
      <c r="F181" s="292" t="s">
        <v>474</v>
      </c>
      <c r="G181" s="269"/>
      <c r="H181" s="269" t="s">
        <v>438</v>
      </c>
      <c r="I181" s="269" t="s">
        <v>476</v>
      </c>
      <c r="J181" s="269">
        <v>10</v>
      </c>
      <c r="K181" s="317"/>
    </row>
    <row r="182" spans="2:11" s="1" customFormat="1" ht="15" customHeight="1">
      <c r="B182" s="294"/>
      <c r="C182" s="269" t="s">
        <v>103</v>
      </c>
      <c r="D182" s="269"/>
      <c r="E182" s="269"/>
      <c r="F182" s="292" t="s">
        <v>474</v>
      </c>
      <c r="G182" s="269"/>
      <c r="H182" s="269" t="s">
        <v>548</v>
      </c>
      <c r="I182" s="269" t="s">
        <v>509</v>
      </c>
      <c r="J182" s="269"/>
      <c r="K182" s="317"/>
    </row>
    <row r="183" spans="2:11" s="1" customFormat="1" ht="15" customHeight="1">
      <c r="B183" s="294"/>
      <c r="C183" s="269" t="s">
        <v>549</v>
      </c>
      <c r="D183" s="269"/>
      <c r="E183" s="269"/>
      <c r="F183" s="292" t="s">
        <v>474</v>
      </c>
      <c r="G183" s="269"/>
      <c r="H183" s="269" t="s">
        <v>550</v>
      </c>
      <c r="I183" s="269" t="s">
        <v>509</v>
      </c>
      <c r="J183" s="269"/>
      <c r="K183" s="317"/>
    </row>
    <row r="184" spans="2:11" s="1" customFormat="1" ht="15" customHeight="1">
      <c r="B184" s="294"/>
      <c r="C184" s="269" t="s">
        <v>538</v>
      </c>
      <c r="D184" s="269"/>
      <c r="E184" s="269"/>
      <c r="F184" s="292" t="s">
        <v>474</v>
      </c>
      <c r="G184" s="269"/>
      <c r="H184" s="269" t="s">
        <v>551</v>
      </c>
      <c r="I184" s="269" t="s">
        <v>509</v>
      </c>
      <c r="J184" s="269"/>
      <c r="K184" s="317"/>
    </row>
    <row r="185" spans="2:11" s="1" customFormat="1" ht="15" customHeight="1">
      <c r="B185" s="294"/>
      <c r="C185" s="269" t="s">
        <v>105</v>
      </c>
      <c r="D185" s="269"/>
      <c r="E185" s="269"/>
      <c r="F185" s="292" t="s">
        <v>480</v>
      </c>
      <c r="G185" s="269"/>
      <c r="H185" s="269" t="s">
        <v>552</v>
      </c>
      <c r="I185" s="269" t="s">
        <v>476</v>
      </c>
      <c r="J185" s="269">
        <v>50</v>
      </c>
      <c r="K185" s="317"/>
    </row>
    <row r="186" spans="2:11" s="1" customFormat="1" ht="15" customHeight="1">
      <c r="B186" s="294"/>
      <c r="C186" s="269" t="s">
        <v>553</v>
      </c>
      <c r="D186" s="269"/>
      <c r="E186" s="269"/>
      <c r="F186" s="292" t="s">
        <v>480</v>
      </c>
      <c r="G186" s="269"/>
      <c r="H186" s="269" t="s">
        <v>554</v>
      </c>
      <c r="I186" s="269" t="s">
        <v>555</v>
      </c>
      <c r="J186" s="269"/>
      <c r="K186" s="317"/>
    </row>
    <row r="187" spans="2:11" s="1" customFormat="1" ht="15" customHeight="1">
      <c r="B187" s="294"/>
      <c r="C187" s="269" t="s">
        <v>556</v>
      </c>
      <c r="D187" s="269"/>
      <c r="E187" s="269"/>
      <c r="F187" s="292" t="s">
        <v>480</v>
      </c>
      <c r="G187" s="269"/>
      <c r="H187" s="269" t="s">
        <v>557</v>
      </c>
      <c r="I187" s="269" t="s">
        <v>555</v>
      </c>
      <c r="J187" s="269"/>
      <c r="K187" s="317"/>
    </row>
    <row r="188" spans="2:11" s="1" customFormat="1" ht="15" customHeight="1">
      <c r="B188" s="294"/>
      <c r="C188" s="269" t="s">
        <v>558</v>
      </c>
      <c r="D188" s="269"/>
      <c r="E188" s="269"/>
      <c r="F188" s="292" t="s">
        <v>480</v>
      </c>
      <c r="G188" s="269"/>
      <c r="H188" s="269" t="s">
        <v>559</v>
      </c>
      <c r="I188" s="269" t="s">
        <v>555</v>
      </c>
      <c r="J188" s="269"/>
      <c r="K188" s="317"/>
    </row>
    <row r="189" spans="2:11" s="1" customFormat="1" ht="15" customHeight="1">
      <c r="B189" s="294"/>
      <c r="C189" s="330" t="s">
        <v>560</v>
      </c>
      <c r="D189" s="269"/>
      <c r="E189" s="269"/>
      <c r="F189" s="292" t="s">
        <v>480</v>
      </c>
      <c r="G189" s="269"/>
      <c r="H189" s="269" t="s">
        <v>561</v>
      </c>
      <c r="I189" s="269" t="s">
        <v>562</v>
      </c>
      <c r="J189" s="331" t="s">
        <v>563</v>
      </c>
      <c r="K189" s="317"/>
    </row>
    <row r="190" spans="2:11" s="1" customFormat="1" ht="15" customHeight="1">
      <c r="B190" s="294"/>
      <c r="C190" s="330" t="s">
        <v>46</v>
      </c>
      <c r="D190" s="269"/>
      <c r="E190" s="269"/>
      <c r="F190" s="292" t="s">
        <v>474</v>
      </c>
      <c r="G190" s="269"/>
      <c r="H190" s="266" t="s">
        <v>564</v>
      </c>
      <c r="I190" s="269" t="s">
        <v>565</v>
      </c>
      <c r="J190" s="269"/>
      <c r="K190" s="317"/>
    </row>
    <row r="191" spans="2:11" s="1" customFormat="1" ht="15" customHeight="1">
      <c r="B191" s="294"/>
      <c r="C191" s="330" t="s">
        <v>566</v>
      </c>
      <c r="D191" s="269"/>
      <c r="E191" s="269"/>
      <c r="F191" s="292" t="s">
        <v>474</v>
      </c>
      <c r="G191" s="269"/>
      <c r="H191" s="269" t="s">
        <v>567</v>
      </c>
      <c r="I191" s="269" t="s">
        <v>509</v>
      </c>
      <c r="J191" s="269"/>
      <c r="K191" s="317"/>
    </row>
    <row r="192" spans="2:11" s="1" customFormat="1" ht="15" customHeight="1">
      <c r="B192" s="294"/>
      <c r="C192" s="330" t="s">
        <v>568</v>
      </c>
      <c r="D192" s="269"/>
      <c r="E192" s="269"/>
      <c r="F192" s="292" t="s">
        <v>474</v>
      </c>
      <c r="G192" s="269"/>
      <c r="H192" s="269" t="s">
        <v>569</v>
      </c>
      <c r="I192" s="269" t="s">
        <v>509</v>
      </c>
      <c r="J192" s="269"/>
      <c r="K192" s="317"/>
    </row>
    <row r="193" spans="2:11" s="1" customFormat="1" ht="15" customHeight="1">
      <c r="B193" s="294"/>
      <c r="C193" s="330" t="s">
        <v>570</v>
      </c>
      <c r="D193" s="269"/>
      <c r="E193" s="269"/>
      <c r="F193" s="292" t="s">
        <v>480</v>
      </c>
      <c r="G193" s="269"/>
      <c r="H193" s="269" t="s">
        <v>571</v>
      </c>
      <c r="I193" s="269" t="s">
        <v>509</v>
      </c>
      <c r="J193" s="269"/>
      <c r="K193" s="317"/>
    </row>
    <row r="194" spans="2:11" s="1" customFormat="1" ht="15" customHeight="1">
      <c r="B194" s="323"/>
      <c r="C194" s="332"/>
      <c r="D194" s="303"/>
      <c r="E194" s="303"/>
      <c r="F194" s="303"/>
      <c r="G194" s="303"/>
      <c r="H194" s="303"/>
      <c r="I194" s="303"/>
      <c r="J194" s="303"/>
      <c r="K194" s="324"/>
    </row>
    <row r="195" spans="2:11" s="1" customFormat="1" ht="18.75" customHeight="1">
      <c r="B195" s="305"/>
      <c r="C195" s="315"/>
      <c r="D195" s="315"/>
      <c r="E195" s="315"/>
      <c r="F195" s="325"/>
      <c r="G195" s="315"/>
      <c r="H195" s="315"/>
      <c r="I195" s="315"/>
      <c r="J195" s="315"/>
      <c r="K195" s="305"/>
    </row>
    <row r="196" spans="2:11" s="1" customFormat="1" ht="18.75" customHeight="1">
      <c r="B196" s="305"/>
      <c r="C196" s="315"/>
      <c r="D196" s="315"/>
      <c r="E196" s="315"/>
      <c r="F196" s="325"/>
      <c r="G196" s="315"/>
      <c r="H196" s="315"/>
      <c r="I196" s="315"/>
      <c r="J196" s="315"/>
      <c r="K196" s="305"/>
    </row>
    <row r="197" spans="2:11" s="1" customFormat="1" ht="18.75" customHeight="1"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</row>
    <row r="198" spans="2:11" s="1" customFormat="1" ht="13.5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s="1" customFormat="1" ht="21">
      <c r="B199" s="259"/>
      <c r="C199" s="260" t="s">
        <v>572</v>
      </c>
      <c r="D199" s="260"/>
      <c r="E199" s="260"/>
      <c r="F199" s="260"/>
      <c r="G199" s="260"/>
      <c r="H199" s="260"/>
      <c r="I199" s="260"/>
      <c r="J199" s="260"/>
      <c r="K199" s="261"/>
    </row>
    <row r="200" spans="2:11" s="1" customFormat="1" ht="25.5" customHeight="1">
      <c r="B200" s="259"/>
      <c r="C200" s="333" t="s">
        <v>573</v>
      </c>
      <c r="D200" s="333"/>
      <c r="E200" s="333"/>
      <c r="F200" s="333" t="s">
        <v>574</v>
      </c>
      <c r="G200" s="334"/>
      <c r="H200" s="333" t="s">
        <v>575</v>
      </c>
      <c r="I200" s="333"/>
      <c r="J200" s="333"/>
      <c r="K200" s="261"/>
    </row>
    <row r="201" spans="2:11" s="1" customFormat="1" ht="5.25" customHeight="1">
      <c r="B201" s="294"/>
      <c r="C201" s="289"/>
      <c r="D201" s="289"/>
      <c r="E201" s="289"/>
      <c r="F201" s="289"/>
      <c r="G201" s="315"/>
      <c r="H201" s="289"/>
      <c r="I201" s="289"/>
      <c r="J201" s="289"/>
      <c r="K201" s="317"/>
    </row>
    <row r="202" spans="2:11" s="1" customFormat="1" ht="15" customHeight="1">
      <c r="B202" s="294"/>
      <c r="C202" s="269" t="s">
        <v>565</v>
      </c>
      <c r="D202" s="269"/>
      <c r="E202" s="269"/>
      <c r="F202" s="292" t="s">
        <v>47</v>
      </c>
      <c r="G202" s="269"/>
      <c r="H202" s="269" t="s">
        <v>576</v>
      </c>
      <c r="I202" s="269"/>
      <c r="J202" s="269"/>
      <c r="K202" s="317"/>
    </row>
    <row r="203" spans="2:11" s="1" customFormat="1" ht="15" customHeight="1">
      <c r="B203" s="294"/>
      <c r="C203" s="269"/>
      <c r="D203" s="269"/>
      <c r="E203" s="269"/>
      <c r="F203" s="292" t="s">
        <v>48</v>
      </c>
      <c r="G203" s="269"/>
      <c r="H203" s="269" t="s">
        <v>577</v>
      </c>
      <c r="I203" s="269"/>
      <c r="J203" s="269"/>
      <c r="K203" s="317"/>
    </row>
    <row r="204" spans="2:11" s="1" customFormat="1" ht="15" customHeight="1">
      <c r="B204" s="294"/>
      <c r="C204" s="269"/>
      <c r="D204" s="269"/>
      <c r="E204" s="269"/>
      <c r="F204" s="292" t="s">
        <v>51</v>
      </c>
      <c r="G204" s="269"/>
      <c r="H204" s="269" t="s">
        <v>578</v>
      </c>
      <c r="I204" s="269"/>
      <c r="J204" s="269"/>
      <c r="K204" s="317"/>
    </row>
    <row r="205" spans="2:11" s="1" customFormat="1" ht="15" customHeight="1">
      <c r="B205" s="294"/>
      <c r="C205" s="269"/>
      <c r="D205" s="269"/>
      <c r="E205" s="269"/>
      <c r="F205" s="292" t="s">
        <v>49</v>
      </c>
      <c r="G205" s="269"/>
      <c r="H205" s="269" t="s">
        <v>579</v>
      </c>
      <c r="I205" s="269"/>
      <c r="J205" s="269"/>
      <c r="K205" s="317"/>
    </row>
    <row r="206" spans="2:11" s="1" customFormat="1" ht="15" customHeight="1">
      <c r="B206" s="294"/>
      <c r="C206" s="269"/>
      <c r="D206" s="269"/>
      <c r="E206" s="269"/>
      <c r="F206" s="292" t="s">
        <v>50</v>
      </c>
      <c r="G206" s="269"/>
      <c r="H206" s="269" t="s">
        <v>580</v>
      </c>
      <c r="I206" s="269"/>
      <c r="J206" s="269"/>
      <c r="K206" s="317"/>
    </row>
    <row r="207" spans="2:11" s="1" customFormat="1" ht="15" customHeight="1">
      <c r="B207" s="294"/>
      <c r="C207" s="269"/>
      <c r="D207" s="269"/>
      <c r="E207" s="269"/>
      <c r="F207" s="292"/>
      <c r="G207" s="269"/>
      <c r="H207" s="269"/>
      <c r="I207" s="269"/>
      <c r="J207" s="269"/>
      <c r="K207" s="317"/>
    </row>
    <row r="208" spans="2:11" s="1" customFormat="1" ht="15" customHeight="1">
      <c r="B208" s="294"/>
      <c r="C208" s="269" t="s">
        <v>521</v>
      </c>
      <c r="D208" s="269"/>
      <c r="E208" s="269"/>
      <c r="F208" s="292" t="s">
        <v>83</v>
      </c>
      <c r="G208" s="269"/>
      <c r="H208" s="269" t="s">
        <v>581</v>
      </c>
      <c r="I208" s="269"/>
      <c r="J208" s="269"/>
      <c r="K208" s="317"/>
    </row>
    <row r="209" spans="2:11" s="1" customFormat="1" ht="15" customHeight="1">
      <c r="B209" s="294"/>
      <c r="C209" s="269"/>
      <c r="D209" s="269"/>
      <c r="E209" s="269"/>
      <c r="F209" s="292" t="s">
        <v>418</v>
      </c>
      <c r="G209" s="269"/>
      <c r="H209" s="269" t="s">
        <v>419</v>
      </c>
      <c r="I209" s="269"/>
      <c r="J209" s="269"/>
      <c r="K209" s="317"/>
    </row>
    <row r="210" spans="2:11" s="1" customFormat="1" ht="15" customHeight="1">
      <c r="B210" s="294"/>
      <c r="C210" s="269"/>
      <c r="D210" s="269"/>
      <c r="E210" s="269"/>
      <c r="F210" s="292" t="s">
        <v>416</v>
      </c>
      <c r="G210" s="269"/>
      <c r="H210" s="269" t="s">
        <v>582</v>
      </c>
      <c r="I210" s="269"/>
      <c r="J210" s="269"/>
      <c r="K210" s="317"/>
    </row>
    <row r="211" spans="2:11" s="1" customFormat="1" ht="15" customHeight="1">
      <c r="B211" s="335"/>
      <c r="C211" s="269"/>
      <c r="D211" s="269"/>
      <c r="E211" s="269"/>
      <c r="F211" s="292" t="s">
        <v>86</v>
      </c>
      <c r="G211" s="330"/>
      <c r="H211" s="321" t="s">
        <v>87</v>
      </c>
      <c r="I211" s="321"/>
      <c r="J211" s="321"/>
      <c r="K211" s="336"/>
    </row>
    <row r="212" spans="2:11" s="1" customFormat="1" ht="15" customHeight="1">
      <c r="B212" s="335"/>
      <c r="C212" s="269"/>
      <c r="D212" s="269"/>
      <c r="E212" s="269"/>
      <c r="F212" s="292" t="s">
        <v>420</v>
      </c>
      <c r="G212" s="330"/>
      <c r="H212" s="321" t="s">
        <v>389</v>
      </c>
      <c r="I212" s="321"/>
      <c r="J212" s="321"/>
      <c r="K212" s="336"/>
    </row>
    <row r="213" spans="2:11" s="1" customFormat="1" ht="15" customHeight="1">
      <c r="B213" s="335"/>
      <c r="C213" s="269"/>
      <c r="D213" s="269"/>
      <c r="E213" s="269"/>
      <c r="F213" s="292"/>
      <c r="G213" s="330"/>
      <c r="H213" s="321"/>
      <c r="I213" s="321"/>
      <c r="J213" s="321"/>
      <c r="K213" s="336"/>
    </row>
    <row r="214" spans="2:11" s="1" customFormat="1" ht="15" customHeight="1">
      <c r="B214" s="335"/>
      <c r="C214" s="269" t="s">
        <v>545</v>
      </c>
      <c r="D214" s="269"/>
      <c r="E214" s="269"/>
      <c r="F214" s="292">
        <v>1</v>
      </c>
      <c r="G214" s="330"/>
      <c r="H214" s="321" t="s">
        <v>583</v>
      </c>
      <c r="I214" s="321"/>
      <c r="J214" s="321"/>
      <c r="K214" s="336"/>
    </row>
    <row r="215" spans="2:11" s="1" customFormat="1" ht="15" customHeight="1">
      <c r="B215" s="335"/>
      <c r="C215" s="269"/>
      <c r="D215" s="269"/>
      <c r="E215" s="269"/>
      <c r="F215" s="292">
        <v>2</v>
      </c>
      <c r="G215" s="330"/>
      <c r="H215" s="321" t="s">
        <v>584</v>
      </c>
      <c r="I215" s="321"/>
      <c r="J215" s="321"/>
      <c r="K215" s="336"/>
    </row>
    <row r="216" spans="2:11" s="1" customFormat="1" ht="15" customHeight="1">
      <c r="B216" s="335"/>
      <c r="C216" s="269"/>
      <c r="D216" s="269"/>
      <c r="E216" s="269"/>
      <c r="F216" s="292">
        <v>3</v>
      </c>
      <c r="G216" s="330"/>
      <c r="H216" s="321" t="s">
        <v>585</v>
      </c>
      <c r="I216" s="321"/>
      <c r="J216" s="321"/>
      <c r="K216" s="336"/>
    </row>
    <row r="217" spans="2:11" s="1" customFormat="1" ht="15" customHeight="1">
      <c r="B217" s="335"/>
      <c r="C217" s="269"/>
      <c r="D217" s="269"/>
      <c r="E217" s="269"/>
      <c r="F217" s="292">
        <v>4</v>
      </c>
      <c r="G217" s="330"/>
      <c r="H217" s="321" t="s">
        <v>586</v>
      </c>
      <c r="I217" s="321"/>
      <c r="J217" s="321"/>
      <c r="K217" s="336"/>
    </row>
    <row r="218" spans="2:11" s="1" customFormat="1" ht="12.75" customHeight="1">
      <c r="B218" s="337"/>
      <c r="C218" s="338"/>
      <c r="D218" s="338"/>
      <c r="E218" s="338"/>
      <c r="F218" s="338"/>
      <c r="G218" s="338"/>
      <c r="H218" s="338"/>
      <c r="I218" s="338"/>
      <c r="J218" s="338"/>
      <c r="K218" s="33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2021-08-10T08:54:41Z</dcterms:created>
  <dcterms:modified xsi:type="dcterms:W3CDTF">2021-08-10T08:54:44Z</dcterms:modified>
  <cp:category/>
  <cp:version/>
  <cp:contentType/>
  <cp:contentStatus/>
</cp:coreProperties>
</file>