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BŘEHOVÉ POROSTY\2021\Dlouhá strouha - Kvasiny u bytovek\"/>
    </mc:Choice>
  </mc:AlternateContent>
  <bookViews>
    <workbookView xWindow="0" yWindow="0" windowWidth="38400" windowHeight="17700" activeTab="1"/>
  </bookViews>
  <sheets>
    <sheet name="Rekapitulace stavby" sheetId="1" r:id="rId1"/>
    <sheet name="015-Ku - Dlouhá Strouha, ..." sheetId="2" r:id="rId2"/>
  </sheets>
  <definedNames>
    <definedName name="_xlnm._FilterDatabase" localSheetId="1" hidden="1">'015-Ku - Dlouhá Strouha, ...'!$C$113:$K$197</definedName>
    <definedName name="_xlnm.Print_Titles" localSheetId="1">'015-Ku - Dlouhá Strouha, ...'!$113:$113</definedName>
    <definedName name="_xlnm.Print_Titles" localSheetId="0">'Rekapitulace stavby'!$92:$92</definedName>
    <definedName name="_xlnm.Print_Area" localSheetId="1">'015-Ku - Dlouhá Strouha, ...'!$C$4:$J$76,'015-Ku - Dlouhá Strouha, ...'!$C$82:$J$97,'015-Ku - Dlouhá Strouha, ...'!$C$103:$J$197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 s="1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BI119" i="2"/>
  <c r="BH119" i="2"/>
  <c r="BG119" i="2"/>
  <c r="BF119" i="2"/>
  <c r="T119" i="2"/>
  <c r="R119" i="2"/>
  <c r="P119" i="2"/>
  <c r="BI117" i="2"/>
  <c r="BH117" i="2"/>
  <c r="BG117" i="2"/>
  <c r="BF117" i="2"/>
  <c r="T117" i="2"/>
  <c r="R117" i="2"/>
  <c r="P117" i="2"/>
  <c r="F110" i="2"/>
  <c r="F108" i="2"/>
  <c r="E106" i="2"/>
  <c r="F89" i="2"/>
  <c r="F87" i="2"/>
  <c r="E85" i="2"/>
  <c r="J22" i="2"/>
  <c r="E22" i="2"/>
  <c r="J111" i="2"/>
  <c r="J21" i="2"/>
  <c r="J19" i="2"/>
  <c r="E19" i="2"/>
  <c r="J89" i="2"/>
  <c r="J18" i="2"/>
  <c r="J16" i="2"/>
  <c r="E16" i="2"/>
  <c r="F111" i="2"/>
  <c r="J15" i="2"/>
  <c r="J10" i="2"/>
  <c r="J108" i="2"/>
  <c r="L90" i="1"/>
  <c r="AM90" i="1"/>
  <c r="AM89" i="1"/>
  <c r="L89" i="1"/>
  <c r="AM87" i="1"/>
  <c r="L87" i="1"/>
  <c r="L85" i="1"/>
  <c r="L84" i="1"/>
  <c r="J195" i="2"/>
  <c r="J192" i="2"/>
  <c r="J189" i="2"/>
  <c r="BK186" i="2"/>
  <c r="J183" i="2"/>
  <c r="J177" i="2"/>
  <c r="J168" i="2"/>
  <c r="J162" i="2"/>
  <c r="BK160" i="2"/>
  <c r="J156" i="2"/>
  <c r="BK152" i="2"/>
  <c r="BK148" i="2"/>
  <c r="BK144" i="2"/>
  <c r="J134" i="2"/>
  <c r="BK126" i="2"/>
  <c r="J121" i="2"/>
  <c r="J117" i="2"/>
  <c r="BK183" i="2"/>
  <c r="J174" i="2"/>
  <c r="J172" i="2"/>
  <c r="BK170" i="2"/>
  <c r="J166" i="2"/>
  <c r="BK164" i="2"/>
  <c r="J160" i="2"/>
  <c r="BK158" i="2"/>
  <c r="J154" i="2"/>
  <c r="BK146" i="2"/>
  <c r="J144" i="2"/>
  <c r="BK134" i="2"/>
  <c r="J128" i="2"/>
  <c r="AS94" i="1"/>
  <c r="BK195" i="2"/>
  <c r="BK192" i="2"/>
  <c r="BK189" i="2"/>
  <c r="J186" i="2"/>
  <c r="J180" i="2"/>
  <c r="BK174" i="2"/>
  <c r="J170" i="2"/>
  <c r="BK168" i="2"/>
  <c r="BK166" i="2"/>
  <c r="J164" i="2"/>
  <c r="BK150" i="2"/>
  <c r="BK142" i="2"/>
  <c r="J139" i="2"/>
  <c r="BK136" i="2"/>
  <c r="BK131" i="2"/>
  <c r="J126" i="2"/>
  <c r="J123" i="2"/>
  <c r="BK119" i="2"/>
  <c r="BK117" i="2"/>
  <c r="BK180" i="2"/>
  <c r="BK177" i="2"/>
  <c r="BK172" i="2"/>
  <c r="BK162" i="2"/>
  <c r="J158" i="2"/>
  <c r="BK156" i="2"/>
  <c r="BK154" i="2"/>
  <c r="J152" i="2"/>
  <c r="J150" i="2"/>
  <c r="J148" i="2"/>
  <c r="J146" i="2"/>
  <c r="J142" i="2"/>
  <c r="BK139" i="2"/>
  <c r="J136" i="2"/>
  <c r="J131" i="2"/>
  <c r="BK128" i="2"/>
  <c r="BK123" i="2"/>
  <c r="BK121" i="2"/>
  <c r="J119" i="2"/>
  <c r="BK116" i="2" l="1"/>
  <c r="BK115" i="2" s="1"/>
  <c r="J115" i="2" s="1"/>
  <c r="J95" i="2" s="1"/>
  <c r="R116" i="2"/>
  <c r="R115" i="2" s="1"/>
  <c r="R114" i="2" s="1"/>
  <c r="P116" i="2"/>
  <c r="P115" i="2" s="1"/>
  <c r="P114" i="2" s="1"/>
  <c r="AU95" i="1" s="1"/>
  <c r="AU94" i="1" s="1"/>
  <c r="T116" i="2"/>
  <c r="T115" i="2" s="1"/>
  <c r="T114" i="2" s="1"/>
  <c r="J90" i="2"/>
  <c r="J110" i="2"/>
  <c r="BE131" i="2"/>
  <c r="BE142" i="2"/>
  <c r="BE146" i="2"/>
  <c r="BE158" i="2"/>
  <c r="BE164" i="2"/>
  <c r="BE168" i="2"/>
  <c r="BE170" i="2"/>
  <c r="BE180" i="2"/>
  <c r="BE183" i="2"/>
  <c r="BE126" i="2"/>
  <c r="BE144" i="2"/>
  <c r="BE152" i="2"/>
  <c r="BE174" i="2"/>
  <c r="BE177" i="2"/>
  <c r="BE192" i="2"/>
  <c r="J87" i="2"/>
  <c r="BE117" i="2"/>
  <c r="BE119" i="2"/>
  <c r="BE128" i="2"/>
  <c r="BE134" i="2"/>
  <c r="BE148" i="2"/>
  <c r="BE156" i="2"/>
  <c r="BE160" i="2"/>
  <c r="BE162" i="2"/>
  <c r="BE172" i="2"/>
  <c r="F90" i="2"/>
  <c r="BE121" i="2"/>
  <c r="BE123" i="2"/>
  <c r="BE136" i="2"/>
  <c r="BE139" i="2"/>
  <c r="BE150" i="2"/>
  <c r="BE154" i="2"/>
  <c r="BE166" i="2"/>
  <c r="BE186" i="2"/>
  <c r="BE189" i="2"/>
  <c r="BE195" i="2"/>
  <c r="F32" i="2"/>
  <c r="BA95" i="1"/>
  <c r="BA94" i="1"/>
  <c r="W30" i="1" s="1"/>
  <c r="F34" i="2"/>
  <c r="BC95" i="1" s="1"/>
  <c r="BC94" i="1" s="1"/>
  <c r="AY94" i="1" s="1"/>
  <c r="F33" i="2"/>
  <c r="BB95" i="1"/>
  <c r="BB94" i="1" s="1"/>
  <c r="W31" i="1" s="1"/>
  <c r="J32" i="2"/>
  <c r="AW95" i="1"/>
  <c r="F35" i="2"/>
  <c r="BD95" i="1" s="1"/>
  <c r="BD94" i="1" s="1"/>
  <c r="W33" i="1" s="1"/>
  <c r="J116" i="2" l="1"/>
  <c r="J96" i="2"/>
  <c r="BK114" i="2"/>
  <c r="J114" i="2"/>
  <c r="J94" i="2" s="1"/>
  <c r="AW94" i="1"/>
  <c r="AK30" i="1"/>
  <c r="W32" i="1"/>
  <c r="F31" i="2"/>
  <c r="AZ95" i="1"/>
  <c r="AZ94" i="1"/>
  <c r="W29" i="1" s="1"/>
  <c r="AX94" i="1"/>
  <c r="J31" i="2"/>
  <c r="AV95" i="1"/>
  <c r="AT95" i="1" s="1"/>
  <c r="AV94" i="1" l="1"/>
  <c r="AK29" i="1"/>
  <c r="J28" i="2"/>
  <c r="AG95" i="1" s="1"/>
  <c r="AG94" i="1" s="1"/>
  <c r="AK26" i="1" s="1"/>
  <c r="AN95" i="1" l="1"/>
  <c r="J37" i="2"/>
  <c r="AK35" i="1"/>
  <c r="AT94" i="1"/>
  <c r="AN94" i="1" l="1"/>
</calcChain>
</file>

<file path=xl/sharedStrings.xml><?xml version="1.0" encoding="utf-8"?>
<sst xmlns="http://schemas.openxmlformats.org/spreadsheetml/2006/main" count="916" uniqueCount="279">
  <si>
    <t>Export Komplet</t>
  </si>
  <si>
    <t/>
  </si>
  <si>
    <t>2.0</t>
  </si>
  <si>
    <t>ZAMOK</t>
  </si>
  <si>
    <t>False</t>
  </si>
  <si>
    <t>{dd1f14f0-1828-41bf-b583-4a75751e5d1c}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</si>
  <si>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</si>
  <si>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</si>
  <si>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</si>
  <si>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</si>
  <si>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</si>
  <si>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</si>
  <si>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</si>
  <si>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</si>
  <si>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015-Ku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</si>
  <si>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</si>
  <si>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</si>
  <si>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Dlouhá Strouha, Kvasiny, odstranění břehového porostu –  ř. km 5,270 - 5,580</t>
  </si>
  <si>
    <t>KSO:</t>
  </si>
  <si>
    <t>CC-CZ:</t>
  </si>
  <si>
    <t>Místo:</t>
  </si>
  <si>
    <t>Kvasiny</t>
  </si>
  <si>
    <t>Datum:</t>
  </si>
  <si>
    <t>21.5.2021</t>
  </si>
  <si>
    <t>Zadavatel:</t>
  </si>
  <si>
    <t>IČ:</t>
  </si>
  <si>
    <t>70890005</t>
  </si>
  <si>
    <t>Povodí Labe, státní podnik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</si>
  <si>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</si>
  <si>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</si>
  <si>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</si>
  <si>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</si>
  <si>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</si>
  <si>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</si>
  <si>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</si>
  <si>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</si>
  <si>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</si>
  <si>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</si>
  <si>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</si>
  <si>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</si>
  <si>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</si>
  <si>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</si>
  <si>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</si>
  <si>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</si>
  <si>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</si>
  <si>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</si>
  <si>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</si>
  <si>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</si>
  <si>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</si>
  <si>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</si>
  <si>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</si>
  <si>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</si>
  <si>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</si>
  <si>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</si>
  <si>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</si>
  <si>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</si>
  <si>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</si>
  <si>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</si>
  <si>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</si>
  <si>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</si>
  <si>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</si>
  <si>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</si>
  <si>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</si>
  <si>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</si>
  <si>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</si>
  <si>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</si>
  <si>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</si>
  <si>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</si>
  <si>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</si>
  <si>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</si>
  <si>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</si>
  <si>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</si>
  <si>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</si>
  <si>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</si>
  <si>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</si>
  <si>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</si>
  <si>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</si>
  <si>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</si>
  <si>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</si>
  <si>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</si>
  <si>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</si>
  <si>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</si>
  <si>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</si>
  <si>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</si>
  <si>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</si>
  <si>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</si>
  <si>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</si>
  <si>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</si>
  <si>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</si>
  <si>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</si>
  <si>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</si>
  <si>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</si>
  <si>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</si>
  <si>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</si>
  <si>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</si>
  <si>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</si>
  <si>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</si>
  <si>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</si>
  <si>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</si>
  <si>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</si>
  <si>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</si>
  <si>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</si>
  <si>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</si>
  <si>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</si>
  <si>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</si>
  <si>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</si>
  <si>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</si>
  <si>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</si>
  <si>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</si>
  <si>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</si>
  <si>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112151012</t>
  </si>
  <si>
    <t>Volné kácení stromů s rozřezáním a odvětvením D kmene do 300 mm</t>
  </si>
  <si>
    <t>kus</t>
  </si>
  <si>
    <t>4</t>
  </si>
  <si>
    <t>863655530</t>
  </si>
  <si>
    <t>PP</t>
  </si>
  <si>
    <t>Pokácení stromu volné v celku s odřezáním kmene a s odvětvením průměru kmene přes 200 do 300 mm</t>
  </si>
  <si>
    <t>3</t>
  </si>
  <si>
    <t>112151111</t>
  </si>
  <si>
    <t>Směrové kácení stromů s rozřezáním a odvětvením D kmene do 200 mm</t>
  </si>
  <si>
    <t>1178702159</t>
  </si>
  <si>
    <t>Pokácení stromu směrové v celku s odřezáním kmene a s odvětvením průměru kmene přes 100 do 200 mm</t>
  </si>
  <si>
    <t>112151112</t>
  </si>
  <si>
    <t>Směrové kácení stromů s rozřezáním a odvětvením D kmene do 300 mm</t>
  </si>
  <si>
    <t>95529994</t>
  </si>
  <si>
    <t>Pokácení stromu směrové v celku s odřezáním kmene a s odvětvením průměru kmene přes 200 do 300 mm</t>
  </si>
  <si>
    <t>112151112.R</t>
  </si>
  <si>
    <t>-1364264673</t>
  </si>
  <si>
    <t>P</t>
  </si>
  <si>
    <t>Poznámka k položce:_x000D_
_x000D_
kácení stromů s přetažením.</t>
  </si>
  <si>
    <t>5</t>
  </si>
  <si>
    <t>112151113</t>
  </si>
  <si>
    <t>Směrové kácení stromů s rozřezáním a odvětvením D kmene do 400 mm</t>
  </si>
  <si>
    <t>1165968466</t>
  </si>
  <si>
    <t>Pokácení stromu směrové v celku s odřezáním kmene a s odvětvením průměru kmene přes 300 do 400 mm</t>
  </si>
  <si>
    <t>16</t>
  </si>
  <si>
    <t>112151113.R</t>
  </si>
  <si>
    <t>-558287743</t>
  </si>
  <si>
    <t>Poznámka k položce:_x000D_
_x000D_
_x000D_
kácení stromů s přetažením</t>
  </si>
  <si>
    <t>17</t>
  </si>
  <si>
    <t>112151114.R</t>
  </si>
  <si>
    <t>Směrové kácení stromů s rozřezáním a odvětvením D kmene do 500 mm</t>
  </si>
  <si>
    <t>1982836595</t>
  </si>
  <si>
    <t>Pokácení stromu směrové v celku s odřezáním kmene a s odvětvením průměru kmene přes 400 do 500 mm</t>
  </si>
  <si>
    <t>6</t>
  </si>
  <si>
    <t>112151115</t>
  </si>
  <si>
    <t>Směrové kácení stromů s rozřezáním a odvětvením D kmene do 600 mm</t>
  </si>
  <si>
    <t>1128021885</t>
  </si>
  <si>
    <t>Pokácení stromu směrové v celku s odřezáním kmene a s odvětvením průměru kmene přes 500 do 600 mm</t>
  </si>
  <si>
    <t>18</t>
  </si>
  <si>
    <t>112151115.R</t>
  </si>
  <si>
    <t>-176084376</t>
  </si>
  <si>
    <t>19</t>
  </si>
  <si>
    <t>112151116.R</t>
  </si>
  <si>
    <t>Směrové kácení stromů s rozřezáním a odvětvením D kmene do 700 mm</t>
  </si>
  <si>
    <t>746965340</t>
  </si>
  <si>
    <t>Pokácení stromu směrové v celku s odřezáním kmene a s odvětvením průměru kmene přes 600 do 700 mm</t>
  </si>
  <si>
    <t>12</t>
  </si>
  <si>
    <t>112151312</t>
  </si>
  <si>
    <t>Kácení stromu bez postupného spouštění koruny a kmene D do 0,3 m</t>
  </si>
  <si>
    <t>-473507841</t>
  </si>
  <si>
    <t>Pokácení stromu postupné bez spouštění částí kmene a koruny o průměru na řezné ploše pařezu přes 200 do 300 mm</t>
  </si>
  <si>
    <t>13</t>
  </si>
  <si>
    <t>112151315</t>
  </si>
  <si>
    <t>Kácení stromu bez postupného spouštění koruny a kmene D do 0,6 m</t>
  </si>
  <si>
    <t>1617765421</t>
  </si>
  <si>
    <t>Pokácení stromu postupné bez spouštění částí kmene a koruny o průměru na řezné ploše pařezu přes 500 do 600 mm</t>
  </si>
  <si>
    <t>14</t>
  </si>
  <si>
    <t>112151316</t>
  </si>
  <si>
    <t>Kácení stromu bez postupného spouštění koruny a kmene D do 0,7 m</t>
  </si>
  <si>
    <t>523454378</t>
  </si>
  <si>
    <t>Pokácení stromu postupné bez spouštění částí kmene a koruny o průměru na řezné ploše pařezu přes 600 do 700 mm</t>
  </si>
  <si>
    <t>7</t>
  </si>
  <si>
    <t>112151351</t>
  </si>
  <si>
    <t>Kácení stromu s postupným spouštěním koruny a kmene D do 0,2 m</t>
  </si>
  <si>
    <t>882517516</t>
  </si>
  <si>
    <t>Pokácení stromu postupné se spouštěním částí kmene a koruny o průměru na řezné ploše pařezu přes 100 do 200 mm</t>
  </si>
  <si>
    <t>8</t>
  </si>
  <si>
    <t>112151353</t>
  </si>
  <si>
    <t>Kácení stromu s postupným spouštěním koruny a kmene D do 0,4 m</t>
  </si>
  <si>
    <t>-1346344743</t>
  </si>
  <si>
    <t>Pokácení stromu postupné se spouštěním částí kmene a koruny o průměru na řezné ploše pařezu přes 300 do 400 mm</t>
  </si>
  <si>
    <t>9</t>
  </si>
  <si>
    <t>112151355</t>
  </si>
  <si>
    <t>Kácení stromu s postupným spouštěním koruny a kmene D do 0,6 m</t>
  </si>
  <si>
    <t>100871564</t>
  </si>
  <si>
    <t>Pokácení stromu postupné se spouštěním částí kmene a koruny o průměru na řezné ploše pařezu přes 500 do 600 mm</t>
  </si>
  <si>
    <t>10</t>
  </si>
  <si>
    <t>112151356</t>
  </si>
  <si>
    <t>Kácení stromu s postupným spouštěním koruny a kmene D do 0,7 m</t>
  </si>
  <si>
    <t>-407736886</t>
  </si>
  <si>
    <t>Pokácení stromu postupné se spouštěním částí kmene a koruny o průměru na řezné ploše pařezu přes 600 do 700 mm</t>
  </si>
  <si>
    <t>11</t>
  </si>
  <si>
    <t>112151357</t>
  </si>
  <si>
    <t>Kácení stromu s postupným spouštěním koruny a kmene D do 0,8 m</t>
  </si>
  <si>
    <t>1566207046</t>
  </si>
  <si>
    <t>Pokácení stromu postupné se spouštěním částí kmene a koruny o průměru na řezné ploše pařezu přes 700 do 800 mm</t>
  </si>
  <si>
    <t>20</t>
  </si>
  <si>
    <t>162201401</t>
  </si>
  <si>
    <t>Vodorovné přemístění větví stromů listnatých do 1 km D kmene do 300 mm</t>
  </si>
  <si>
    <t>-796749349</t>
  </si>
  <si>
    <t>Vodorovné přemístění větví, kmenů nebo pařezů s naložením, složením a dopravou do 1000 m větví stromů listnatých, průměru kmene přes 100 do 300 mm</t>
  </si>
  <si>
    <t>162201402</t>
  </si>
  <si>
    <t>Vodorovné přemístění větví stromů listnatých do 1 km D kmene do 500 mm</t>
  </si>
  <si>
    <t>-193980618</t>
  </si>
  <si>
    <t>Vodorovné přemístění větví, kmenů nebo pařezů s naložením, složením a dopravou do 1000 m větví stromů listnatých, průměru kmene přes 300 do 500 mm</t>
  </si>
  <si>
    <t>22</t>
  </si>
  <si>
    <t>162201403</t>
  </si>
  <si>
    <t>Vodorovné přemístění větví stromů listnatých do 1 km D kmene do 700 mm</t>
  </si>
  <si>
    <t>-284249287</t>
  </si>
  <si>
    <t>Vodorovné přemístění větví, kmenů nebo pařezů s naložením, složením a dopravou do 1000 m větví stromů listnatých, průměru kmene přes 500 do 700 mm</t>
  </si>
  <si>
    <t>23</t>
  </si>
  <si>
    <t>162201404</t>
  </si>
  <si>
    <t>Vodorovné přemístění větví stromů listnatých do 1 km D kmene do 900 mm</t>
  </si>
  <si>
    <t>1929240494</t>
  </si>
  <si>
    <t>Vodorovné přemístění větví, kmenů nebo pařezů s naložením, složením a dopravou do 1000 m větví stromů listnatých, průměru kmene přes 700 do 900 mm</t>
  </si>
  <si>
    <t>24</t>
  </si>
  <si>
    <t>162201411</t>
  </si>
  <si>
    <t>Vodorovné přemístění kmenů stromů listnatých do 1 km D kmene do 300 mm</t>
  </si>
  <si>
    <t>1682961861</t>
  </si>
  <si>
    <t>Vodorovné přemístění větví, kmenů nebo pařezů s naložením, složením a dopravou do 1000 m kmenů stromů listnatých, průměru přes 100 do 300 mm</t>
  </si>
  <si>
    <t>25</t>
  </si>
  <si>
    <t>162201412</t>
  </si>
  <si>
    <t>Vodorovné přemístění kmenů stromů listnatých do 1 km D kmene do 500 mm</t>
  </si>
  <si>
    <t>1271092355</t>
  </si>
  <si>
    <t>Vodorovné přemístění větví, kmenů nebo pařezů s naložením, složením a dopravou do 1000 m kmenů stromů listnatých, průměru přes 300 do 500 mm</t>
  </si>
  <si>
    <t>26</t>
  </si>
  <si>
    <t>162201413</t>
  </si>
  <si>
    <t>Vodorovné přemístění kmenů stromů listnatých do 1 km D kmene do 700 mm</t>
  </si>
  <si>
    <t>-503988785</t>
  </si>
  <si>
    <t>Vodorovné přemístění větví, kmenů nebo pařezů s naložením, složením a dopravou do 1000 m kmenů stromů listnatých, průměru přes 500 do 700 mm</t>
  </si>
  <si>
    <t>27</t>
  </si>
  <si>
    <t>162201414</t>
  </si>
  <si>
    <t>Vodorovné přemístění kmenů stromů listnatých do 1 km D kmene do 900 mm</t>
  </si>
  <si>
    <t>476280865</t>
  </si>
  <si>
    <t>Vodorovné přemístění větví, kmenů nebo pařezů s naložením, složením a dopravou do 1000 m kmenů stromů listnatých, průměru přes 700 do 900 mm</t>
  </si>
  <si>
    <t>28</t>
  </si>
  <si>
    <t>R001</t>
  </si>
  <si>
    <t>rozmanipulování dřevní hmoty na požadovaný sortiment</t>
  </si>
  <si>
    <t>kpl</t>
  </si>
  <si>
    <t>1320160327</t>
  </si>
  <si>
    <t>rozmanipulování dřevní hmoty</t>
  </si>
  <si>
    <t>Poznámka k položce:_x000D_
_x000D_
_x000D_
Větve nad průměr 100 mm a dřevní hmota se sníženou kvalitou budou narovnány do hráně v sortimentu palivo._x000D_
Kmeny budou nakráceny a zarovnány na délku 4,15 m._x000D_
_x000D_
Větve do průměru 100 mm budou seštěpkovány, popř. odvezeny k likvidaci.</t>
  </si>
  <si>
    <t>29</t>
  </si>
  <si>
    <t>R002</t>
  </si>
  <si>
    <t>číselník dřevní hmoty</t>
  </si>
  <si>
    <t>454516995</t>
  </si>
  <si>
    <t>Poznámka k položce:_x000D_
_x000D_
Vyhotovení soupisu vzniklé dřevní hmoty (číselníku)._x000D_
Každý kmen bude označen délkou a středovým průměrem. Číselník pak bude obsahovat objem každého kusu a celkový objem dřevní hmoty.</t>
  </si>
  <si>
    <t>30</t>
  </si>
  <si>
    <t>R003</t>
  </si>
  <si>
    <t>Příplatek za ztížené podmínky kácení - nadzemní vedení ČEZ</t>
  </si>
  <si>
    <t>soubor</t>
  </si>
  <si>
    <t>-2040832719</t>
  </si>
  <si>
    <t>Poznámka k položce:_x000D_
_x000D_
Kácení probíhá z větší části v ochranném pásmu nadzemního vedení vysokého napětí - ČEZ._x000D_
Nutno tuto skutečnost zohlednit !</t>
  </si>
  <si>
    <t>31</t>
  </si>
  <si>
    <t>R004</t>
  </si>
  <si>
    <t xml:space="preserve">úklid pracoviště </t>
  </si>
  <si>
    <t>-1833938071</t>
  </si>
  <si>
    <t xml:space="preserve">Poznámka k položce:_x000D_
_x000D_
_x000D_
Pracoviště bude uklizeno od těžebních zbytků a větví. </t>
  </si>
  <si>
    <t>32</t>
  </si>
  <si>
    <t>R005</t>
  </si>
  <si>
    <t>zabezpečení pracoviště z hlediska BOZP</t>
  </si>
  <si>
    <t>1688001936</t>
  </si>
  <si>
    <t xml:space="preserve">Poznámka k položce:_x000D_
_x000D_
_x000D_
Nutno zajistit taková opatření, aby bylo zamezeno vstupu cizích osob na pracoviště!_x000D_
_x000D_
Pracoviště a vzniklá deponie dřeva bude ohraničena páskou a cedulemi s nápisem Zákaz vstupu !_x000D_
_x000D_
</t>
  </si>
  <si>
    <t>33</t>
  </si>
  <si>
    <t>R006</t>
  </si>
  <si>
    <t>Likvidace větví a těžebních zbytků</t>
  </si>
  <si>
    <t>1366343712</t>
  </si>
  <si>
    <t>Poznámka k položce:_x000D_
_x000D_
_x000D_
Štěpkováním, popř. odvezením a likvidaci v místě k tomu určeným (skládka, kompostárna apod...).</t>
  </si>
  <si>
    <t>34</t>
  </si>
  <si>
    <t>R007</t>
  </si>
  <si>
    <t>fotodokumentace</t>
  </si>
  <si>
    <t>1230912381</t>
  </si>
  <si>
    <t xml:space="preserve">Poznámka k položce:_x000D_
_x000D_
Položka obsahuje:_x000D_
_x000D_
Fotodokumentace přístupových tras, pozemků a komunikací před zahájením prací._x000D_
Fotodokumentace při provádění prací._x000D_
Fotodokumentace po provedení prací. </t>
  </si>
  <si>
    <t>35</t>
  </si>
  <si>
    <t>R008</t>
  </si>
  <si>
    <t>zajištění zpětného předání pozemků jejich vlastníkům</t>
  </si>
  <si>
    <t>-1500338038</t>
  </si>
  <si>
    <t>Poznámka k položce:_x000D_
_x000D_
_x000D_
Položka obsahuje urovnání pozemků a písemný souhlas vlastníků s konečnou úpravou.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</si>
</sst>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5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06" t="s">
        <v>14</v>
      </c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19"/>
      <c r="AQ5" s="19"/>
      <c r="AR5" s="17"/>
      <c r="BE5" s="203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08" t="s">
        <v>17</v>
      </c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19"/>
      <c r="AQ6" s="19"/>
      <c r="AR6" s="17"/>
      <c r="BE6" s="204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04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04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04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04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28</v>
      </c>
      <c r="AL11" s="19"/>
      <c r="AM11" s="19"/>
      <c r="AN11" s="24" t="s">
        <v>1</v>
      </c>
      <c r="AO11" s="19"/>
      <c r="AP11" s="19"/>
      <c r="AQ11" s="19"/>
      <c r="AR11" s="17"/>
      <c r="BE11" s="204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04"/>
      <c r="BS12" s="14" t="s">
        <v>6</v>
      </c>
    </row>
    <row r="13" spans="1:74" s="1" customFormat="1" ht="12" customHeight="1">
      <c r="B13" s="18"/>
      <c r="C13" s="19"/>
      <c r="D13" s="26" t="s">
        <v>29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30</v>
      </c>
      <c r="AO13" s="19"/>
      <c r="AP13" s="19"/>
      <c r="AQ13" s="19"/>
      <c r="AR13" s="17"/>
      <c r="BE13" s="204"/>
      <c r="BS13" s="14" t="s">
        <v>6</v>
      </c>
    </row>
    <row r="14" spans="1:74" ht="12.75">
      <c r="B14" s="18"/>
      <c r="C14" s="19"/>
      <c r="D14" s="19"/>
      <c r="E14" s="209" t="s">
        <v>30</v>
      </c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6" t="s">
        <v>28</v>
      </c>
      <c r="AL14" s="19"/>
      <c r="AM14" s="19"/>
      <c r="AN14" s="28" t="s">
        <v>30</v>
      </c>
      <c r="AO14" s="19"/>
      <c r="AP14" s="19"/>
      <c r="AQ14" s="19"/>
      <c r="AR14" s="17"/>
      <c r="BE14" s="204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04"/>
      <c r="BS15" s="14" t="s">
        <v>4</v>
      </c>
    </row>
    <row r="16" spans="1:74" s="1" customFormat="1" ht="12" customHeight="1">
      <c r="B16" s="18"/>
      <c r="C16" s="19"/>
      <c r="D16" s="26" t="s">
        <v>31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04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32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04"/>
      <c r="BS17" s="14" t="s">
        <v>33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04"/>
      <c r="BS18" s="14" t="s">
        <v>6</v>
      </c>
    </row>
    <row r="19" spans="1:71" s="1" customFormat="1" ht="12" customHeight="1">
      <c r="B19" s="18"/>
      <c r="C19" s="19"/>
      <c r="D19" s="26" t="s">
        <v>34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04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32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04"/>
      <c r="BS20" s="14" t="s">
        <v>33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04"/>
    </row>
    <row r="22" spans="1:71" s="1" customFormat="1" ht="12" customHeight="1">
      <c r="B22" s="18"/>
      <c r="C22" s="19"/>
      <c r="D22" s="26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04"/>
    </row>
    <row r="23" spans="1:71" s="1" customFormat="1" ht="16.5" customHeight="1">
      <c r="B23" s="18"/>
      <c r="C23" s="19"/>
      <c r="D23" s="19"/>
      <c r="E23" s="211" t="s">
        <v>1</v>
      </c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19"/>
      <c r="AP23" s="19"/>
      <c r="AQ23" s="19"/>
      <c r="AR23" s="17"/>
      <c r="BE23" s="204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04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04"/>
    </row>
    <row r="26" spans="1:71" s="2" customFormat="1" ht="25.9" customHeight="1">
      <c r="A26" s="31"/>
      <c r="B26" s="32"/>
      <c r="C26" s="33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12">
        <f>ROUND(AG94,2)</f>
        <v>0</v>
      </c>
      <c r="AL26" s="213"/>
      <c r="AM26" s="213"/>
      <c r="AN26" s="213"/>
      <c r="AO26" s="213"/>
      <c r="AP26" s="33"/>
      <c r="AQ26" s="33"/>
      <c r="AR26" s="36"/>
      <c r="BE26" s="204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04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14" t="s">
        <v>37</v>
      </c>
      <c r="M28" s="214"/>
      <c r="N28" s="214"/>
      <c r="O28" s="214"/>
      <c r="P28" s="214"/>
      <c r="Q28" s="33"/>
      <c r="R28" s="33"/>
      <c r="S28" s="33"/>
      <c r="T28" s="33"/>
      <c r="U28" s="33"/>
      <c r="V28" s="33"/>
      <c r="W28" s="214" t="s">
        <v>38</v>
      </c>
      <c r="X28" s="214"/>
      <c r="Y28" s="214"/>
      <c r="Z28" s="214"/>
      <c r="AA28" s="214"/>
      <c r="AB28" s="214"/>
      <c r="AC28" s="214"/>
      <c r="AD28" s="214"/>
      <c r="AE28" s="214"/>
      <c r="AF28" s="33"/>
      <c r="AG28" s="33"/>
      <c r="AH28" s="33"/>
      <c r="AI28" s="33"/>
      <c r="AJ28" s="33"/>
      <c r="AK28" s="214" t="s">
        <v>39</v>
      </c>
      <c r="AL28" s="214"/>
      <c r="AM28" s="214"/>
      <c r="AN28" s="214"/>
      <c r="AO28" s="214"/>
      <c r="AP28" s="33"/>
      <c r="AQ28" s="33"/>
      <c r="AR28" s="36"/>
      <c r="BE28" s="204"/>
    </row>
    <row r="29" spans="1:71" s="3" customFormat="1" ht="14.45" customHeight="1">
      <c r="B29" s="37"/>
      <c r="C29" s="38"/>
      <c r="D29" s="26" t="s">
        <v>40</v>
      </c>
      <c r="E29" s="38"/>
      <c r="F29" s="26" t="s">
        <v>41</v>
      </c>
      <c r="G29" s="38"/>
      <c r="H29" s="38"/>
      <c r="I29" s="38"/>
      <c r="J29" s="38"/>
      <c r="K29" s="38"/>
      <c r="L29" s="217">
        <v>0.21</v>
      </c>
      <c r="M29" s="216"/>
      <c r="N29" s="216"/>
      <c r="O29" s="216"/>
      <c r="P29" s="216"/>
      <c r="Q29" s="38"/>
      <c r="R29" s="38"/>
      <c r="S29" s="38"/>
      <c r="T29" s="38"/>
      <c r="U29" s="38"/>
      <c r="V29" s="38"/>
      <c r="W29" s="215">
        <f>ROUND(AZ94, 2)</f>
        <v>0</v>
      </c>
      <c r="X29" s="216"/>
      <c r="Y29" s="216"/>
      <c r="Z29" s="216"/>
      <c r="AA29" s="216"/>
      <c r="AB29" s="216"/>
      <c r="AC29" s="216"/>
      <c r="AD29" s="216"/>
      <c r="AE29" s="216"/>
      <c r="AF29" s="38"/>
      <c r="AG29" s="38"/>
      <c r="AH29" s="38"/>
      <c r="AI29" s="38"/>
      <c r="AJ29" s="38"/>
      <c r="AK29" s="215">
        <f>ROUND(AV94, 2)</f>
        <v>0</v>
      </c>
      <c r="AL29" s="216"/>
      <c r="AM29" s="216"/>
      <c r="AN29" s="216"/>
      <c r="AO29" s="216"/>
      <c r="AP29" s="38"/>
      <c r="AQ29" s="38"/>
      <c r="AR29" s="39"/>
      <c r="BE29" s="205"/>
    </row>
    <row r="30" spans="1:71" s="3" customFormat="1" ht="14.45" customHeight="1">
      <c r="B30" s="37"/>
      <c r="C30" s="38"/>
      <c r="D30" s="38"/>
      <c r="E30" s="38"/>
      <c r="F30" s="26" t="s">
        <v>42</v>
      </c>
      <c r="G30" s="38"/>
      <c r="H30" s="38"/>
      <c r="I30" s="38"/>
      <c r="J30" s="38"/>
      <c r="K30" s="38"/>
      <c r="L30" s="217">
        <v>0.15</v>
      </c>
      <c r="M30" s="216"/>
      <c r="N30" s="216"/>
      <c r="O30" s="216"/>
      <c r="P30" s="216"/>
      <c r="Q30" s="38"/>
      <c r="R30" s="38"/>
      <c r="S30" s="38"/>
      <c r="T30" s="38"/>
      <c r="U30" s="38"/>
      <c r="V30" s="38"/>
      <c r="W30" s="215">
        <f>ROUND(BA94, 2)</f>
        <v>0</v>
      </c>
      <c r="X30" s="216"/>
      <c r="Y30" s="216"/>
      <c r="Z30" s="216"/>
      <c r="AA30" s="216"/>
      <c r="AB30" s="216"/>
      <c r="AC30" s="216"/>
      <c r="AD30" s="216"/>
      <c r="AE30" s="216"/>
      <c r="AF30" s="38"/>
      <c r="AG30" s="38"/>
      <c r="AH30" s="38"/>
      <c r="AI30" s="38"/>
      <c r="AJ30" s="38"/>
      <c r="AK30" s="215">
        <f>ROUND(AW94, 2)</f>
        <v>0</v>
      </c>
      <c r="AL30" s="216"/>
      <c r="AM30" s="216"/>
      <c r="AN30" s="216"/>
      <c r="AO30" s="216"/>
      <c r="AP30" s="38"/>
      <c r="AQ30" s="38"/>
      <c r="AR30" s="39"/>
      <c r="BE30" s="205"/>
    </row>
    <row r="31" spans="1:71" s="3" customFormat="1" ht="14.45" hidden="1" customHeight="1">
      <c r="B31" s="37"/>
      <c r="C31" s="38"/>
      <c r="D31" s="38"/>
      <c r="E31" s="38"/>
      <c r="F31" s="26" t="s">
        <v>43</v>
      </c>
      <c r="G31" s="38"/>
      <c r="H31" s="38"/>
      <c r="I31" s="38"/>
      <c r="J31" s="38"/>
      <c r="K31" s="38"/>
      <c r="L31" s="217">
        <v>0.21</v>
      </c>
      <c r="M31" s="216"/>
      <c r="N31" s="216"/>
      <c r="O31" s="216"/>
      <c r="P31" s="216"/>
      <c r="Q31" s="38"/>
      <c r="R31" s="38"/>
      <c r="S31" s="38"/>
      <c r="T31" s="38"/>
      <c r="U31" s="38"/>
      <c r="V31" s="38"/>
      <c r="W31" s="215">
        <f>ROUND(BB94, 2)</f>
        <v>0</v>
      </c>
      <c r="X31" s="216"/>
      <c r="Y31" s="216"/>
      <c r="Z31" s="216"/>
      <c r="AA31" s="216"/>
      <c r="AB31" s="216"/>
      <c r="AC31" s="216"/>
      <c r="AD31" s="216"/>
      <c r="AE31" s="216"/>
      <c r="AF31" s="38"/>
      <c r="AG31" s="38"/>
      <c r="AH31" s="38"/>
      <c r="AI31" s="38"/>
      <c r="AJ31" s="38"/>
      <c r="AK31" s="215">
        <v>0</v>
      </c>
      <c r="AL31" s="216"/>
      <c r="AM31" s="216"/>
      <c r="AN31" s="216"/>
      <c r="AO31" s="216"/>
      <c r="AP31" s="38"/>
      <c r="AQ31" s="38"/>
      <c r="AR31" s="39"/>
      <c r="BE31" s="205"/>
    </row>
    <row r="32" spans="1:71" s="3" customFormat="1" ht="14.45" hidden="1" customHeight="1">
      <c r="B32" s="37"/>
      <c r="C32" s="38"/>
      <c r="D32" s="38"/>
      <c r="E32" s="38"/>
      <c r="F32" s="26" t="s">
        <v>44</v>
      </c>
      <c r="G32" s="38"/>
      <c r="H32" s="38"/>
      <c r="I32" s="38"/>
      <c r="J32" s="38"/>
      <c r="K32" s="38"/>
      <c r="L32" s="217">
        <v>0.15</v>
      </c>
      <c r="M32" s="216"/>
      <c r="N32" s="216"/>
      <c r="O32" s="216"/>
      <c r="P32" s="216"/>
      <c r="Q32" s="38"/>
      <c r="R32" s="38"/>
      <c r="S32" s="38"/>
      <c r="T32" s="38"/>
      <c r="U32" s="38"/>
      <c r="V32" s="38"/>
      <c r="W32" s="215">
        <f>ROUND(BC94, 2)</f>
        <v>0</v>
      </c>
      <c r="X32" s="216"/>
      <c r="Y32" s="216"/>
      <c r="Z32" s="216"/>
      <c r="AA32" s="216"/>
      <c r="AB32" s="216"/>
      <c r="AC32" s="216"/>
      <c r="AD32" s="216"/>
      <c r="AE32" s="216"/>
      <c r="AF32" s="38"/>
      <c r="AG32" s="38"/>
      <c r="AH32" s="38"/>
      <c r="AI32" s="38"/>
      <c r="AJ32" s="38"/>
      <c r="AK32" s="215">
        <v>0</v>
      </c>
      <c r="AL32" s="216"/>
      <c r="AM32" s="216"/>
      <c r="AN32" s="216"/>
      <c r="AO32" s="216"/>
      <c r="AP32" s="38"/>
      <c r="AQ32" s="38"/>
      <c r="AR32" s="39"/>
      <c r="BE32" s="205"/>
    </row>
    <row r="33" spans="1:57" s="3" customFormat="1" ht="14.45" hidden="1" customHeight="1">
      <c r="B33" s="37"/>
      <c r="C33" s="38"/>
      <c r="D33" s="38"/>
      <c r="E33" s="38"/>
      <c r="F33" s="26" t="s">
        <v>45</v>
      </c>
      <c r="G33" s="38"/>
      <c r="H33" s="38"/>
      <c r="I33" s="38"/>
      <c r="J33" s="38"/>
      <c r="K33" s="38"/>
      <c r="L33" s="217">
        <v>0</v>
      </c>
      <c r="M33" s="216"/>
      <c r="N33" s="216"/>
      <c r="O33" s="216"/>
      <c r="P33" s="216"/>
      <c r="Q33" s="38"/>
      <c r="R33" s="38"/>
      <c r="S33" s="38"/>
      <c r="T33" s="38"/>
      <c r="U33" s="38"/>
      <c r="V33" s="38"/>
      <c r="W33" s="215">
        <f>ROUND(BD94, 2)</f>
        <v>0</v>
      </c>
      <c r="X33" s="216"/>
      <c r="Y33" s="216"/>
      <c r="Z33" s="216"/>
      <c r="AA33" s="216"/>
      <c r="AB33" s="216"/>
      <c r="AC33" s="216"/>
      <c r="AD33" s="216"/>
      <c r="AE33" s="216"/>
      <c r="AF33" s="38"/>
      <c r="AG33" s="38"/>
      <c r="AH33" s="38"/>
      <c r="AI33" s="38"/>
      <c r="AJ33" s="38"/>
      <c r="AK33" s="215">
        <v>0</v>
      </c>
      <c r="AL33" s="216"/>
      <c r="AM33" s="216"/>
      <c r="AN33" s="216"/>
      <c r="AO33" s="216"/>
      <c r="AP33" s="38"/>
      <c r="AQ33" s="38"/>
      <c r="AR33" s="39"/>
      <c r="BE33" s="205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04"/>
    </row>
    <row r="35" spans="1:57" s="2" customFormat="1" ht="25.9" customHeight="1">
      <c r="A35" s="31"/>
      <c r="B35" s="32"/>
      <c r="C35" s="40"/>
      <c r="D35" s="41" t="s">
        <v>46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47</v>
      </c>
      <c r="U35" s="42"/>
      <c r="V35" s="42"/>
      <c r="W35" s="42"/>
      <c r="X35" s="218" t="s">
        <v>48</v>
      </c>
      <c r="Y35" s="219"/>
      <c r="Z35" s="219"/>
      <c r="AA35" s="219"/>
      <c r="AB35" s="219"/>
      <c r="AC35" s="42"/>
      <c r="AD35" s="42"/>
      <c r="AE35" s="42"/>
      <c r="AF35" s="42"/>
      <c r="AG35" s="42"/>
      <c r="AH35" s="42"/>
      <c r="AI35" s="42"/>
      <c r="AJ35" s="42"/>
      <c r="AK35" s="220">
        <f>SUM(AK26:AK33)</f>
        <v>0</v>
      </c>
      <c r="AL35" s="219"/>
      <c r="AM35" s="219"/>
      <c r="AN35" s="219"/>
      <c r="AO35" s="221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49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50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51</v>
      </c>
      <c r="AI60" s="35"/>
      <c r="AJ60" s="35"/>
      <c r="AK60" s="35"/>
      <c r="AL60" s="35"/>
      <c r="AM60" s="49" t="s">
        <v>52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53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54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51</v>
      </c>
      <c r="AI75" s="35"/>
      <c r="AJ75" s="35"/>
      <c r="AK75" s="35"/>
      <c r="AL75" s="35"/>
      <c r="AM75" s="49" t="s">
        <v>52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0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0" s="2" customFormat="1" ht="24.95" customHeight="1">
      <c r="A82" s="31"/>
      <c r="B82" s="32"/>
      <c r="C82" s="20" t="s">
        <v>55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0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0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015-Ku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0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22" t="str">
        <f>K6</f>
        <v>Dlouhá Strouha, Kvasiny, odstranění břehového porostu –  ř. km 5,270 - 5,580</v>
      </c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23"/>
      <c r="Z85" s="223"/>
      <c r="AA85" s="223"/>
      <c r="AB85" s="223"/>
      <c r="AC85" s="223"/>
      <c r="AD85" s="223"/>
      <c r="AE85" s="223"/>
      <c r="AF85" s="223"/>
      <c r="AG85" s="223"/>
      <c r="AH85" s="223"/>
      <c r="AI85" s="223"/>
      <c r="AJ85" s="223"/>
      <c r="AK85" s="223"/>
      <c r="AL85" s="223"/>
      <c r="AM85" s="223"/>
      <c r="AN85" s="223"/>
      <c r="AO85" s="223"/>
      <c r="AP85" s="60"/>
      <c r="AQ85" s="60"/>
      <c r="AR85" s="61"/>
    </row>
    <row r="86" spans="1:90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0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Kvasiny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24" t="str">
        <f>IF(AN8= "","",AN8)</f>
        <v>21.5.2021</v>
      </c>
      <c r="AN87" s="224"/>
      <c r="AO87" s="33"/>
      <c r="AP87" s="33"/>
      <c r="AQ87" s="33"/>
      <c r="AR87" s="36"/>
      <c r="BE87" s="31"/>
    </row>
    <row r="88" spans="1:90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0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Povodí Labe, státní podnik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31</v>
      </c>
      <c r="AJ89" s="33"/>
      <c r="AK89" s="33"/>
      <c r="AL89" s="33"/>
      <c r="AM89" s="225" t="str">
        <f>IF(E17="","",E17)</f>
        <v xml:space="preserve"> </v>
      </c>
      <c r="AN89" s="226"/>
      <c r="AO89" s="226"/>
      <c r="AP89" s="226"/>
      <c r="AQ89" s="33"/>
      <c r="AR89" s="36"/>
      <c r="AS89" s="227" t="s">
        <v>56</v>
      </c>
      <c r="AT89" s="228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0" s="2" customFormat="1" ht="15.2" customHeight="1">
      <c r="A90" s="31"/>
      <c r="B90" s="32"/>
      <c r="C90" s="26" t="s">
        <v>29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34</v>
      </c>
      <c r="AJ90" s="33"/>
      <c r="AK90" s="33"/>
      <c r="AL90" s="33"/>
      <c r="AM90" s="225" t="str">
        <f>IF(E20="","",E20)</f>
        <v xml:space="preserve"> </v>
      </c>
      <c r="AN90" s="226"/>
      <c r="AO90" s="226"/>
      <c r="AP90" s="226"/>
      <c r="AQ90" s="33"/>
      <c r="AR90" s="36"/>
      <c r="AS90" s="229"/>
      <c r="AT90" s="230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0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31"/>
      <c r="AT91" s="232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0" s="2" customFormat="1" ht="29.25" customHeight="1">
      <c r="A92" s="31"/>
      <c r="B92" s="32"/>
      <c r="C92" s="233" t="s">
        <v>57</v>
      </c>
      <c r="D92" s="234"/>
      <c r="E92" s="234"/>
      <c r="F92" s="234"/>
      <c r="G92" s="234"/>
      <c r="H92" s="70"/>
      <c r="I92" s="235" t="s">
        <v>58</v>
      </c>
      <c r="J92" s="234"/>
      <c r="K92" s="234"/>
      <c r="L92" s="234"/>
      <c r="M92" s="234"/>
      <c r="N92" s="234"/>
      <c r="O92" s="234"/>
      <c r="P92" s="234"/>
      <c r="Q92" s="234"/>
      <c r="R92" s="234"/>
      <c r="S92" s="234"/>
      <c r="T92" s="234"/>
      <c r="U92" s="234"/>
      <c r="V92" s="234"/>
      <c r="W92" s="234"/>
      <c r="X92" s="234"/>
      <c r="Y92" s="234"/>
      <c r="Z92" s="234"/>
      <c r="AA92" s="234"/>
      <c r="AB92" s="234"/>
      <c r="AC92" s="234"/>
      <c r="AD92" s="234"/>
      <c r="AE92" s="234"/>
      <c r="AF92" s="234"/>
      <c r="AG92" s="236" t="s">
        <v>59</v>
      </c>
      <c r="AH92" s="234"/>
      <c r="AI92" s="234"/>
      <c r="AJ92" s="234"/>
      <c r="AK92" s="234"/>
      <c r="AL92" s="234"/>
      <c r="AM92" s="234"/>
      <c r="AN92" s="235" t="s">
        <v>60</v>
      </c>
      <c r="AO92" s="234"/>
      <c r="AP92" s="237"/>
      <c r="AQ92" s="71" t="s">
        <v>61</v>
      </c>
      <c r="AR92" s="36"/>
      <c r="AS92" s="72" t="s">
        <v>62</v>
      </c>
      <c r="AT92" s="73" t="s">
        <v>63</v>
      </c>
      <c r="AU92" s="73" t="s">
        <v>64</v>
      </c>
      <c r="AV92" s="73" t="s">
        <v>65</v>
      </c>
      <c r="AW92" s="73" t="s">
        <v>66</v>
      </c>
      <c r="AX92" s="73" t="s">
        <v>67</v>
      </c>
      <c r="AY92" s="73" t="s">
        <v>68</v>
      </c>
      <c r="AZ92" s="73" t="s">
        <v>69</v>
      </c>
      <c r="BA92" s="73" t="s">
        <v>70</v>
      </c>
      <c r="BB92" s="73" t="s">
        <v>71</v>
      </c>
      <c r="BC92" s="73" t="s">
        <v>72</v>
      </c>
      <c r="BD92" s="74" t="s">
        <v>73</v>
      </c>
      <c r="BE92" s="31"/>
    </row>
    <row r="93" spans="1:90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0" s="6" customFormat="1" ht="32.450000000000003" customHeight="1">
      <c r="B94" s="78"/>
      <c r="C94" s="79" t="s">
        <v>74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41">
        <f>ROUND(AG95,2)</f>
        <v>0</v>
      </c>
      <c r="AH94" s="241"/>
      <c r="AI94" s="241"/>
      <c r="AJ94" s="241"/>
      <c r="AK94" s="241"/>
      <c r="AL94" s="241"/>
      <c r="AM94" s="241"/>
      <c r="AN94" s="242">
        <f>SUM(AG94,AT94)</f>
        <v>0</v>
      </c>
      <c r="AO94" s="242"/>
      <c r="AP94" s="242"/>
      <c r="AQ94" s="82" t="s">
        <v>1</v>
      </c>
      <c r="AR94" s="83"/>
      <c r="AS94" s="84">
        <f>ROUND(AS95,2)</f>
        <v>0</v>
      </c>
      <c r="AT94" s="85">
        <f>ROUND(SUM(AV94:AW94),2)</f>
        <v>0</v>
      </c>
      <c r="AU94" s="86">
        <f>ROUND(AU95,5)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ROUND(AZ95,2)</f>
        <v>0</v>
      </c>
      <c r="BA94" s="85">
        <f>ROUND(BA95,2)</f>
        <v>0</v>
      </c>
      <c r="BB94" s="85">
        <f>ROUND(BB95,2)</f>
        <v>0</v>
      </c>
      <c r="BC94" s="85">
        <f>ROUND(BC95,2)</f>
        <v>0</v>
      </c>
      <c r="BD94" s="87">
        <f>ROUND(BD95,2)</f>
        <v>0</v>
      </c>
      <c r="BS94" s="88" t="s">
        <v>75</v>
      </c>
      <c r="BT94" s="88" t="s">
        <v>76</v>
      </c>
      <c r="BV94" s="88" t="s">
        <v>77</v>
      </c>
      <c r="BW94" s="88" t="s">
        <v>5</v>
      </c>
      <c r="BX94" s="88" t="s">
        <v>78</v>
      </c>
      <c r="CL94" s="88" t="s">
        <v>1</v>
      </c>
    </row>
    <row r="95" spans="1:90" s="7" customFormat="1" ht="37.5" customHeight="1">
      <c r="A95" s="89" t="s">
        <v>79</v>
      </c>
      <c r="B95" s="90"/>
      <c r="C95" s="91"/>
      <c r="D95" s="240" t="s">
        <v>14</v>
      </c>
      <c r="E95" s="240"/>
      <c r="F95" s="240"/>
      <c r="G95" s="240"/>
      <c r="H95" s="240"/>
      <c r="I95" s="92"/>
      <c r="J95" s="240" t="s">
        <v>17</v>
      </c>
      <c r="K95" s="240"/>
      <c r="L95" s="240"/>
      <c r="M95" s="240"/>
      <c r="N95" s="240"/>
      <c r="O95" s="240"/>
      <c r="P95" s="240"/>
      <c r="Q95" s="240"/>
      <c r="R95" s="240"/>
      <c r="S95" s="240"/>
      <c r="T95" s="240"/>
      <c r="U95" s="240"/>
      <c r="V95" s="240"/>
      <c r="W95" s="240"/>
      <c r="X95" s="240"/>
      <c r="Y95" s="240"/>
      <c r="Z95" s="240"/>
      <c r="AA95" s="240"/>
      <c r="AB95" s="240"/>
      <c r="AC95" s="240"/>
      <c r="AD95" s="240"/>
      <c r="AE95" s="240"/>
      <c r="AF95" s="240"/>
      <c r="AG95" s="238">
        <f>'015-Ku - Dlouhá Strouha, ...'!J28</f>
        <v>0</v>
      </c>
      <c r="AH95" s="239"/>
      <c r="AI95" s="239"/>
      <c r="AJ95" s="239"/>
      <c r="AK95" s="239"/>
      <c r="AL95" s="239"/>
      <c r="AM95" s="239"/>
      <c r="AN95" s="238">
        <f>SUM(AG95,AT95)</f>
        <v>0</v>
      </c>
      <c r="AO95" s="239"/>
      <c r="AP95" s="239"/>
      <c r="AQ95" s="93" t="s">
        <v>80</v>
      </c>
      <c r="AR95" s="94"/>
      <c r="AS95" s="95">
        <v>0</v>
      </c>
      <c r="AT95" s="96">
        <f>ROUND(SUM(AV95:AW95),2)</f>
        <v>0</v>
      </c>
      <c r="AU95" s="97">
        <f>'015-Ku - Dlouhá Strouha, ...'!P114</f>
        <v>0</v>
      </c>
      <c r="AV95" s="96">
        <f>'015-Ku - Dlouhá Strouha, ...'!J31</f>
        <v>0</v>
      </c>
      <c r="AW95" s="96">
        <f>'015-Ku - Dlouhá Strouha, ...'!J32</f>
        <v>0</v>
      </c>
      <c r="AX95" s="96">
        <f>'015-Ku - Dlouhá Strouha, ...'!J33</f>
        <v>0</v>
      </c>
      <c r="AY95" s="96">
        <f>'015-Ku - Dlouhá Strouha, ...'!J34</f>
        <v>0</v>
      </c>
      <c r="AZ95" s="96">
        <f>'015-Ku - Dlouhá Strouha, ...'!F31</f>
        <v>0</v>
      </c>
      <c r="BA95" s="96">
        <f>'015-Ku - Dlouhá Strouha, ...'!F32</f>
        <v>0</v>
      </c>
      <c r="BB95" s="96">
        <f>'015-Ku - Dlouhá Strouha, ...'!F33</f>
        <v>0</v>
      </c>
      <c r="BC95" s="96">
        <f>'015-Ku - Dlouhá Strouha, ...'!F34</f>
        <v>0</v>
      </c>
      <c r="BD95" s="98">
        <f>'015-Ku - Dlouhá Strouha, ...'!F35</f>
        <v>0</v>
      </c>
      <c r="BT95" s="99" t="s">
        <v>81</v>
      </c>
      <c r="BU95" s="99" t="s">
        <v>82</v>
      </c>
      <c r="BV95" s="99" t="s">
        <v>77</v>
      </c>
      <c r="BW95" s="99" t="s">
        <v>5</v>
      </c>
      <c r="BX95" s="99" t="s">
        <v>78</v>
      </c>
      <c r="CL95" s="99" t="s">
        <v>1</v>
      </c>
    </row>
    <row r="96" spans="1:90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X4jTh+V5kQBUPhR71tvWGD2JHd3qPnSlPf7ELO7gSpxxHCpE9MxlYUQ/m52MUR1hHYSRvKStK64CaGAxKg4acQ==" saltValue="zEmYqOVo5vX3CzjhZdfddWTU0y6E1CdYpT6ZpNLep6vyygjYkPDnjh0S/mpQtbYTDOJDXSpdrygkNdMOwcST/g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5-Ku - Dlouhá Strouha,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8"/>
  <sheetViews>
    <sheetView showGridLines="0" tabSelected="1" workbookViewId="0">
      <selection activeCell="V116" sqref="V11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4" t="s">
        <v>5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7"/>
      <c r="AT3" s="14" t="s">
        <v>83</v>
      </c>
    </row>
    <row r="4" spans="1:46" s="1" customFormat="1" ht="24.95" customHeight="1">
      <c r="B4" s="17"/>
      <c r="D4" s="102" t="s">
        <v>84</v>
      </c>
      <c r="L4" s="17"/>
      <c r="M4" s="103" t="s">
        <v>10</v>
      </c>
      <c r="AT4" s="14" t="s">
        <v>4</v>
      </c>
    </row>
    <row r="5" spans="1:46" s="1" customFormat="1" ht="6.95" customHeight="1">
      <c r="B5" s="17"/>
      <c r="L5" s="17"/>
    </row>
    <row r="6" spans="1:46" s="2" customFormat="1" ht="12" customHeight="1">
      <c r="A6" s="31"/>
      <c r="B6" s="36"/>
      <c r="C6" s="31"/>
      <c r="D6" s="104" t="s">
        <v>16</v>
      </c>
      <c r="E6" s="31"/>
      <c r="F6" s="31"/>
      <c r="G6" s="31"/>
      <c r="H6" s="31"/>
      <c r="I6" s="31"/>
      <c r="J6" s="31"/>
      <c r="K6" s="31"/>
      <c r="L6" s="48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30" customHeight="1">
      <c r="A7" s="31"/>
      <c r="B7" s="36"/>
      <c r="C7" s="31"/>
      <c r="D7" s="31"/>
      <c r="E7" s="244" t="s">
        <v>17</v>
      </c>
      <c r="F7" s="245"/>
      <c r="G7" s="245"/>
      <c r="H7" s="245"/>
      <c r="I7" s="31"/>
      <c r="J7" s="31"/>
      <c r="K7" s="31"/>
      <c r="L7" s="48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 ht="11.25">
      <c r="A8" s="31"/>
      <c r="B8" s="36"/>
      <c r="C8" s="31"/>
      <c r="D8" s="31"/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customHeight="1">
      <c r="A9" s="31"/>
      <c r="B9" s="36"/>
      <c r="C9" s="31"/>
      <c r="D9" s="104" t="s">
        <v>18</v>
      </c>
      <c r="E9" s="31"/>
      <c r="F9" s="105" t="s">
        <v>1</v>
      </c>
      <c r="G9" s="31"/>
      <c r="H9" s="31"/>
      <c r="I9" s="104" t="s">
        <v>19</v>
      </c>
      <c r="J9" s="105" t="s">
        <v>1</v>
      </c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04" t="s">
        <v>20</v>
      </c>
      <c r="E10" s="31"/>
      <c r="F10" s="105" t="s">
        <v>21</v>
      </c>
      <c r="G10" s="31"/>
      <c r="H10" s="31"/>
      <c r="I10" s="104" t="s">
        <v>22</v>
      </c>
      <c r="J10" s="106" t="str">
        <f>'Rekapitulace stavby'!AN8</f>
        <v>21.5.2021</v>
      </c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9" customHeight="1">
      <c r="A11" s="31"/>
      <c r="B11" s="36"/>
      <c r="C11" s="31"/>
      <c r="D11" s="31"/>
      <c r="E11" s="31"/>
      <c r="F11" s="31"/>
      <c r="G11" s="31"/>
      <c r="H11" s="31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4" t="s">
        <v>24</v>
      </c>
      <c r="E12" s="31"/>
      <c r="F12" s="31"/>
      <c r="G12" s="31"/>
      <c r="H12" s="31"/>
      <c r="I12" s="104" t="s">
        <v>25</v>
      </c>
      <c r="J12" s="105" t="s">
        <v>26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customHeight="1">
      <c r="A13" s="31"/>
      <c r="B13" s="36"/>
      <c r="C13" s="31"/>
      <c r="D13" s="31"/>
      <c r="E13" s="105" t="s">
        <v>27</v>
      </c>
      <c r="F13" s="31"/>
      <c r="G13" s="31"/>
      <c r="H13" s="31"/>
      <c r="I13" s="104" t="s">
        <v>28</v>
      </c>
      <c r="J13" s="105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5" customHeight="1">
      <c r="A14" s="31"/>
      <c r="B14" s="36"/>
      <c r="C14" s="31"/>
      <c r="D14" s="31"/>
      <c r="E14" s="31"/>
      <c r="F14" s="31"/>
      <c r="G14" s="31"/>
      <c r="H14" s="31"/>
      <c r="I14" s="31"/>
      <c r="J14" s="31"/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>
      <c r="A15" s="31"/>
      <c r="B15" s="36"/>
      <c r="C15" s="31"/>
      <c r="D15" s="104" t="s">
        <v>29</v>
      </c>
      <c r="E15" s="31"/>
      <c r="F15" s="31"/>
      <c r="G15" s="31"/>
      <c r="H15" s="31"/>
      <c r="I15" s="104" t="s">
        <v>25</v>
      </c>
      <c r="J15" s="27" t="str">
        <f>'Rekapitulace stavby'!AN13</f>
        <v>Vyplň údaj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customHeight="1">
      <c r="A16" s="31"/>
      <c r="B16" s="36"/>
      <c r="C16" s="31"/>
      <c r="D16" s="31"/>
      <c r="E16" s="246" t="str">
        <f>'Rekapitulace stavby'!E14</f>
        <v>Vyplň údaj</v>
      </c>
      <c r="F16" s="247"/>
      <c r="G16" s="247"/>
      <c r="H16" s="247"/>
      <c r="I16" s="104" t="s">
        <v>28</v>
      </c>
      <c r="J16" s="27" t="str">
        <f>'Rekapitulace stavby'!AN14</f>
        <v>Vyplň údaj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customHeight="1">
      <c r="A17" s="31"/>
      <c r="B17" s="36"/>
      <c r="C17" s="31"/>
      <c r="D17" s="31"/>
      <c r="E17" s="31"/>
      <c r="F17" s="31"/>
      <c r="G17" s="31"/>
      <c r="H17" s="31"/>
      <c r="I17" s="31"/>
      <c r="J17" s="31"/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>
      <c r="A18" s="31"/>
      <c r="B18" s="36"/>
      <c r="C18" s="31"/>
      <c r="D18" s="104" t="s">
        <v>31</v>
      </c>
      <c r="E18" s="31"/>
      <c r="F18" s="31"/>
      <c r="G18" s="31"/>
      <c r="H18" s="31"/>
      <c r="I18" s="104" t="s">
        <v>25</v>
      </c>
      <c r="J18" s="105" t="str">
        <f>IF('Rekapitulace stavby'!AN16="","",'Rekapitulace stavby'!AN16)</f>
        <v/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>
      <c r="A19" s="31"/>
      <c r="B19" s="36"/>
      <c r="C19" s="31"/>
      <c r="D19" s="31"/>
      <c r="E19" s="105" t="str">
        <f>IF('Rekapitulace stavby'!E17="","",'Rekapitulace stavby'!E17)</f>
        <v xml:space="preserve"> </v>
      </c>
      <c r="F19" s="31"/>
      <c r="G19" s="31"/>
      <c r="H19" s="31"/>
      <c r="I19" s="104" t="s">
        <v>28</v>
      </c>
      <c r="J19" s="105" t="str">
        <f>IF('Rekapitulace stavby'!AN17="","",'Rekapitulace stavby'!AN17)</f>
        <v/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customHeight="1">
      <c r="A20" s="31"/>
      <c r="B20" s="36"/>
      <c r="C20" s="31"/>
      <c r="D20" s="31"/>
      <c r="E20" s="31"/>
      <c r="F20" s="31"/>
      <c r="G20" s="31"/>
      <c r="H20" s="31"/>
      <c r="I20" s="31"/>
      <c r="J20" s="31"/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>
      <c r="A21" s="31"/>
      <c r="B21" s="36"/>
      <c r="C21" s="31"/>
      <c r="D21" s="104" t="s">
        <v>34</v>
      </c>
      <c r="E21" s="31"/>
      <c r="F21" s="31"/>
      <c r="G21" s="31"/>
      <c r="H21" s="31"/>
      <c r="I21" s="104" t="s">
        <v>25</v>
      </c>
      <c r="J21" s="105" t="str">
        <f>IF('Rekapitulace stavby'!AN19="","",'Rekapitulace stavby'!AN19)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>
      <c r="A22" s="31"/>
      <c r="B22" s="36"/>
      <c r="C22" s="31"/>
      <c r="D22" s="31"/>
      <c r="E22" s="105" t="str">
        <f>IF('Rekapitulace stavby'!E20="","",'Rekapitulace stavby'!E20)</f>
        <v xml:space="preserve"> </v>
      </c>
      <c r="F22" s="31"/>
      <c r="G22" s="31"/>
      <c r="H22" s="31"/>
      <c r="I22" s="104" t="s">
        <v>28</v>
      </c>
      <c r="J22" s="105" t="str">
        <f>IF('Rekapitulace stavby'!AN20="","",'Rekapitulace stavby'!AN20)</f>
        <v/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customHeight="1">
      <c r="A23" s="31"/>
      <c r="B23" s="36"/>
      <c r="C23" s="31"/>
      <c r="D23" s="31"/>
      <c r="E23" s="31"/>
      <c r="F23" s="31"/>
      <c r="G23" s="31"/>
      <c r="H23" s="31"/>
      <c r="I23" s="31"/>
      <c r="J23" s="31"/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>
      <c r="A24" s="31"/>
      <c r="B24" s="36"/>
      <c r="C24" s="31"/>
      <c r="D24" s="104" t="s">
        <v>35</v>
      </c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customHeight="1">
      <c r="A25" s="107"/>
      <c r="B25" s="108"/>
      <c r="C25" s="107"/>
      <c r="D25" s="107"/>
      <c r="E25" s="248" t="s">
        <v>1</v>
      </c>
      <c r="F25" s="248"/>
      <c r="G25" s="248"/>
      <c r="H25" s="248"/>
      <c r="I25" s="107"/>
      <c r="J25" s="107"/>
      <c r="K25" s="107"/>
      <c r="L25" s="109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</row>
    <row r="26" spans="1:31" s="2" customFormat="1" ht="6.95" customHeight="1">
      <c r="A26" s="31"/>
      <c r="B26" s="36"/>
      <c r="C26" s="31"/>
      <c r="D26" s="31"/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6"/>
      <c r="C27" s="31"/>
      <c r="D27" s="110"/>
      <c r="E27" s="110"/>
      <c r="F27" s="110"/>
      <c r="G27" s="110"/>
      <c r="H27" s="110"/>
      <c r="I27" s="110"/>
      <c r="J27" s="110"/>
      <c r="K27" s="110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customHeight="1">
      <c r="A28" s="31"/>
      <c r="B28" s="36"/>
      <c r="C28" s="31"/>
      <c r="D28" s="111" t="s">
        <v>36</v>
      </c>
      <c r="E28" s="31"/>
      <c r="F28" s="31"/>
      <c r="G28" s="31"/>
      <c r="H28" s="31"/>
      <c r="I28" s="31"/>
      <c r="J28" s="112">
        <f>ROUND(J114, 2)</f>
        <v>0</v>
      </c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0"/>
      <c r="E29" s="110"/>
      <c r="F29" s="110"/>
      <c r="G29" s="110"/>
      <c r="H29" s="110"/>
      <c r="I29" s="110"/>
      <c r="J29" s="110"/>
      <c r="K29" s="110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6"/>
      <c r="C30" s="31"/>
      <c r="D30" s="31"/>
      <c r="E30" s="31"/>
      <c r="F30" s="113" t="s">
        <v>38</v>
      </c>
      <c r="G30" s="31"/>
      <c r="H30" s="31"/>
      <c r="I30" s="113" t="s">
        <v>37</v>
      </c>
      <c r="J30" s="113" t="s">
        <v>39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6"/>
      <c r="C31" s="31"/>
      <c r="D31" s="114" t="s">
        <v>40</v>
      </c>
      <c r="E31" s="104" t="s">
        <v>41</v>
      </c>
      <c r="F31" s="115">
        <f>ROUND((SUM(BE114:BE197)),  2)</f>
        <v>0</v>
      </c>
      <c r="G31" s="31"/>
      <c r="H31" s="31"/>
      <c r="I31" s="116">
        <v>0.21</v>
      </c>
      <c r="J31" s="115">
        <f>ROUND(((SUM(BE114:BE197))*I31),  2)</f>
        <v>0</v>
      </c>
      <c r="K31" s="3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104" t="s">
        <v>42</v>
      </c>
      <c r="F32" s="115">
        <f>ROUND((SUM(BF114:BF197)),  2)</f>
        <v>0</v>
      </c>
      <c r="G32" s="31"/>
      <c r="H32" s="31"/>
      <c r="I32" s="116">
        <v>0.15</v>
      </c>
      <c r="J32" s="115">
        <f>ROUND(((SUM(BF114:BF197))*I32), 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31"/>
      <c r="E33" s="104" t="s">
        <v>43</v>
      </c>
      <c r="F33" s="115">
        <f>ROUND((SUM(BG114:BG197)),  2)</f>
        <v>0</v>
      </c>
      <c r="G33" s="31"/>
      <c r="H33" s="31"/>
      <c r="I33" s="116">
        <v>0.21</v>
      </c>
      <c r="J33" s="115">
        <f>0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4" t="s">
        <v>44</v>
      </c>
      <c r="F34" s="115">
        <f>ROUND((SUM(BH114:BH197)),  2)</f>
        <v>0</v>
      </c>
      <c r="G34" s="31"/>
      <c r="H34" s="31"/>
      <c r="I34" s="116">
        <v>0.15</v>
      </c>
      <c r="J34" s="115">
        <f>0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4" t="s">
        <v>45</v>
      </c>
      <c r="F35" s="115">
        <f>ROUND((SUM(BI114:BI197)),  2)</f>
        <v>0</v>
      </c>
      <c r="G35" s="31"/>
      <c r="H35" s="31"/>
      <c r="I35" s="116">
        <v>0</v>
      </c>
      <c r="J35" s="115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5" customHeight="1">
      <c r="A36" s="31"/>
      <c r="B36" s="36"/>
      <c r="C36" s="31"/>
      <c r="D36" s="31"/>
      <c r="E36" s="31"/>
      <c r="F36" s="31"/>
      <c r="G36" s="31"/>
      <c r="H36" s="31"/>
      <c r="I36" s="31"/>
      <c r="J36" s="31"/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customHeight="1">
      <c r="A37" s="31"/>
      <c r="B37" s="36"/>
      <c r="C37" s="117"/>
      <c r="D37" s="118" t="s">
        <v>46</v>
      </c>
      <c r="E37" s="119"/>
      <c r="F37" s="119"/>
      <c r="G37" s="120" t="s">
        <v>47</v>
      </c>
      <c r="H37" s="121" t="s">
        <v>48</v>
      </c>
      <c r="I37" s="119"/>
      <c r="J37" s="122">
        <f>SUM(J28:J35)</f>
        <v>0</v>
      </c>
      <c r="K37" s="123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14.45" customHeight="1">
      <c r="B39" s="17"/>
      <c r="L39" s="17"/>
    </row>
    <row r="40" spans="1:31" s="1" customFormat="1" ht="14.45" customHeight="1">
      <c r="B40" s="17"/>
      <c r="L40" s="17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4" t="s">
        <v>49</v>
      </c>
      <c r="E50" s="125"/>
      <c r="F50" s="125"/>
      <c r="G50" s="124" t="s">
        <v>50</v>
      </c>
      <c r="H50" s="125"/>
      <c r="I50" s="125"/>
      <c r="J50" s="125"/>
      <c r="K50" s="125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26" t="s">
        <v>51</v>
      </c>
      <c r="E61" s="127"/>
      <c r="F61" s="128" t="s">
        <v>52</v>
      </c>
      <c r="G61" s="126" t="s">
        <v>51</v>
      </c>
      <c r="H61" s="127"/>
      <c r="I61" s="127"/>
      <c r="J61" s="129" t="s">
        <v>52</v>
      </c>
      <c r="K61" s="127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4" t="s">
        <v>53</v>
      </c>
      <c r="E65" s="130"/>
      <c r="F65" s="130"/>
      <c r="G65" s="124" t="s">
        <v>54</v>
      </c>
      <c r="H65" s="130"/>
      <c r="I65" s="130"/>
      <c r="J65" s="130"/>
      <c r="K65" s="130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26" t="s">
        <v>51</v>
      </c>
      <c r="E76" s="127"/>
      <c r="F76" s="128" t="s">
        <v>52</v>
      </c>
      <c r="G76" s="126" t="s">
        <v>51</v>
      </c>
      <c r="H76" s="127"/>
      <c r="I76" s="127"/>
      <c r="J76" s="129" t="s">
        <v>52</v>
      </c>
      <c r="K76" s="127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1"/>
      <c r="C77" s="132"/>
      <c r="D77" s="132"/>
      <c r="E77" s="132"/>
      <c r="F77" s="132"/>
      <c r="G77" s="132"/>
      <c r="H77" s="132"/>
      <c r="I77" s="132"/>
      <c r="J77" s="132"/>
      <c r="K77" s="132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3"/>
      <c r="C81" s="134"/>
      <c r="D81" s="134"/>
      <c r="E81" s="134"/>
      <c r="F81" s="134"/>
      <c r="G81" s="134"/>
      <c r="H81" s="134"/>
      <c r="I81" s="134"/>
      <c r="J81" s="134"/>
      <c r="K81" s="134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85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30" customHeight="1">
      <c r="A85" s="31"/>
      <c r="B85" s="32"/>
      <c r="C85" s="33"/>
      <c r="D85" s="33"/>
      <c r="E85" s="222" t="str">
        <f>E7</f>
        <v>Dlouhá Strouha, Kvasiny, odstranění břehového porostu –  ř. km 5,270 - 5,580</v>
      </c>
      <c r="F85" s="249"/>
      <c r="G85" s="249"/>
      <c r="H85" s="249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customHeight="1">
      <c r="A87" s="31"/>
      <c r="B87" s="32"/>
      <c r="C87" s="26" t="s">
        <v>20</v>
      </c>
      <c r="D87" s="33"/>
      <c r="E87" s="33"/>
      <c r="F87" s="24" t="str">
        <f>F10</f>
        <v>Kvasiny</v>
      </c>
      <c r="G87" s="33"/>
      <c r="H87" s="33"/>
      <c r="I87" s="26" t="s">
        <v>22</v>
      </c>
      <c r="J87" s="63" t="str">
        <f>IF(J10="","",J10)</f>
        <v>21.5.2021</v>
      </c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2" customHeight="1">
      <c r="A89" s="31"/>
      <c r="B89" s="32"/>
      <c r="C89" s="26" t="s">
        <v>24</v>
      </c>
      <c r="D89" s="33"/>
      <c r="E89" s="33"/>
      <c r="F89" s="24" t="str">
        <f>E13</f>
        <v>Povodí Labe, státní podnik</v>
      </c>
      <c r="G89" s="33"/>
      <c r="H89" s="33"/>
      <c r="I89" s="26" t="s">
        <v>31</v>
      </c>
      <c r="J89" s="29" t="str">
        <f>E19</f>
        <v xml:space="preserve"> 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5.2" customHeight="1">
      <c r="A90" s="31"/>
      <c r="B90" s="32"/>
      <c r="C90" s="26" t="s">
        <v>29</v>
      </c>
      <c r="D90" s="33"/>
      <c r="E90" s="33"/>
      <c r="F90" s="24" t="str">
        <f>IF(E16="","",E16)</f>
        <v>Vyplň údaj</v>
      </c>
      <c r="G90" s="33"/>
      <c r="H90" s="33"/>
      <c r="I90" s="26" t="s">
        <v>34</v>
      </c>
      <c r="J90" s="29" t="str">
        <f>E22</f>
        <v xml:space="preserve"> 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customHeight="1">
      <c r="A92" s="31"/>
      <c r="B92" s="32"/>
      <c r="C92" s="135" t="s">
        <v>86</v>
      </c>
      <c r="D92" s="136"/>
      <c r="E92" s="136"/>
      <c r="F92" s="136"/>
      <c r="G92" s="136"/>
      <c r="H92" s="136"/>
      <c r="I92" s="136"/>
      <c r="J92" s="137" t="s">
        <v>87</v>
      </c>
      <c r="K92" s="136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9" customHeight="1">
      <c r="A94" s="31"/>
      <c r="B94" s="32"/>
      <c r="C94" s="138" t="s">
        <v>88</v>
      </c>
      <c r="D94" s="33"/>
      <c r="E94" s="33"/>
      <c r="F94" s="33"/>
      <c r="G94" s="33"/>
      <c r="H94" s="33"/>
      <c r="I94" s="33"/>
      <c r="J94" s="81">
        <f>J114</f>
        <v>0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4" t="s">
        <v>89</v>
      </c>
    </row>
    <row r="95" spans="1:47" s="9" customFormat="1" ht="24.95" customHeight="1">
      <c r="B95" s="139"/>
      <c r="C95" s="140"/>
      <c r="D95" s="141" t="s">
        <v>90</v>
      </c>
      <c r="E95" s="142"/>
      <c r="F95" s="142"/>
      <c r="G95" s="142"/>
      <c r="H95" s="142"/>
      <c r="I95" s="142"/>
      <c r="J95" s="143">
        <f>J115</f>
        <v>0</v>
      </c>
      <c r="K95" s="140"/>
      <c r="L95" s="144"/>
    </row>
    <row r="96" spans="1:47" s="10" customFormat="1" ht="19.899999999999999" customHeight="1">
      <c r="B96" s="145"/>
      <c r="C96" s="146"/>
      <c r="D96" s="147" t="s">
        <v>91</v>
      </c>
      <c r="E96" s="148"/>
      <c r="F96" s="148"/>
      <c r="G96" s="148"/>
      <c r="H96" s="148"/>
      <c r="I96" s="148"/>
      <c r="J96" s="149">
        <f>J116</f>
        <v>0</v>
      </c>
      <c r="K96" s="146"/>
      <c r="L96" s="150"/>
    </row>
    <row r="97" spans="1:31" s="2" customFormat="1" ht="21.75" customHeight="1">
      <c r="A97" s="31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48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31" s="2" customFormat="1" ht="6.95" customHeight="1">
      <c r="A98" s="31"/>
      <c r="B98" s="51"/>
      <c r="C98" s="52"/>
      <c r="D98" s="52"/>
      <c r="E98" s="52"/>
      <c r="F98" s="52"/>
      <c r="G98" s="52"/>
      <c r="H98" s="52"/>
      <c r="I98" s="52"/>
      <c r="J98" s="52"/>
      <c r="K98" s="52"/>
      <c r="L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</row>
    <row r="102" spans="1:31" s="2" customFormat="1" ht="6.95" customHeight="1">
      <c r="A102" s="31"/>
      <c r="B102" s="53"/>
      <c r="C102" s="54"/>
      <c r="D102" s="54"/>
      <c r="E102" s="54"/>
      <c r="F102" s="54"/>
      <c r="G102" s="54"/>
      <c r="H102" s="54"/>
      <c r="I102" s="54"/>
      <c r="J102" s="54"/>
      <c r="K102" s="54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s="2" customFormat="1" ht="24.95" customHeight="1">
      <c r="A103" s="31"/>
      <c r="B103" s="32"/>
      <c r="C103" s="20" t="s">
        <v>92</v>
      </c>
      <c r="D103" s="33"/>
      <c r="E103" s="33"/>
      <c r="F103" s="33"/>
      <c r="G103" s="33"/>
      <c r="H103" s="33"/>
      <c r="I103" s="33"/>
      <c r="J103" s="33"/>
      <c r="K103" s="33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6.95" customHeight="1">
      <c r="A104" s="31"/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12" customHeight="1">
      <c r="A105" s="31"/>
      <c r="B105" s="32"/>
      <c r="C105" s="26" t="s">
        <v>16</v>
      </c>
      <c r="D105" s="33"/>
      <c r="E105" s="33"/>
      <c r="F105" s="33"/>
      <c r="G105" s="33"/>
      <c r="H105" s="33"/>
      <c r="I105" s="33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30" customHeight="1">
      <c r="A106" s="31"/>
      <c r="B106" s="32"/>
      <c r="C106" s="33"/>
      <c r="D106" s="33"/>
      <c r="E106" s="222" t="str">
        <f>E7</f>
        <v>Dlouhá Strouha, Kvasiny, odstranění břehového porostu –  ř. km 5,270 - 5,580</v>
      </c>
      <c r="F106" s="249"/>
      <c r="G106" s="249"/>
      <c r="H106" s="249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6.95" customHeight="1">
      <c r="A107" s="31"/>
      <c r="B107" s="32"/>
      <c r="C107" s="33"/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2" customHeight="1">
      <c r="A108" s="31"/>
      <c r="B108" s="32"/>
      <c r="C108" s="26" t="s">
        <v>20</v>
      </c>
      <c r="D108" s="33"/>
      <c r="E108" s="33"/>
      <c r="F108" s="24" t="str">
        <f>F10</f>
        <v>Kvasiny</v>
      </c>
      <c r="G108" s="33"/>
      <c r="H108" s="33"/>
      <c r="I108" s="26" t="s">
        <v>22</v>
      </c>
      <c r="J108" s="63" t="str">
        <f>IF(J10="","",J10)</f>
        <v>21.5.2021</v>
      </c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5" customHeight="1">
      <c r="A109" s="31"/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5.2" customHeight="1">
      <c r="A110" s="31"/>
      <c r="B110" s="32"/>
      <c r="C110" s="26" t="s">
        <v>24</v>
      </c>
      <c r="D110" s="33"/>
      <c r="E110" s="33"/>
      <c r="F110" s="24" t="str">
        <f>E13</f>
        <v>Povodí Labe, státní podnik</v>
      </c>
      <c r="G110" s="33"/>
      <c r="H110" s="33"/>
      <c r="I110" s="26" t="s">
        <v>31</v>
      </c>
      <c r="J110" s="29" t="str">
        <f>E19</f>
        <v xml:space="preserve"> </v>
      </c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5.2" customHeight="1">
      <c r="A111" s="31"/>
      <c r="B111" s="32"/>
      <c r="C111" s="26" t="s">
        <v>29</v>
      </c>
      <c r="D111" s="33"/>
      <c r="E111" s="33"/>
      <c r="F111" s="24" t="str">
        <f>IF(E16="","",E16)</f>
        <v>Vyplň údaj</v>
      </c>
      <c r="G111" s="33"/>
      <c r="H111" s="33"/>
      <c r="I111" s="26" t="s">
        <v>34</v>
      </c>
      <c r="J111" s="29" t="str">
        <f>E22</f>
        <v xml:space="preserve"> </v>
      </c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0.35" customHeight="1">
      <c r="A112" s="31"/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11" customFormat="1" ht="29.25" customHeight="1">
      <c r="A113" s="151"/>
      <c r="B113" s="152"/>
      <c r="C113" s="153" t="s">
        <v>93</v>
      </c>
      <c r="D113" s="154" t="s">
        <v>61</v>
      </c>
      <c r="E113" s="154" t="s">
        <v>57</v>
      </c>
      <c r="F113" s="154" t="s">
        <v>58</v>
      </c>
      <c r="G113" s="154" t="s">
        <v>94</v>
      </c>
      <c r="H113" s="154" t="s">
        <v>95</v>
      </c>
      <c r="I113" s="154" t="s">
        <v>96</v>
      </c>
      <c r="J113" s="155" t="s">
        <v>87</v>
      </c>
      <c r="K113" s="156" t="s">
        <v>97</v>
      </c>
      <c r="L113" s="157"/>
      <c r="M113" s="72" t="s">
        <v>1</v>
      </c>
      <c r="N113" s="73" t="s">
        <v>40</v>
      </c>
      <c r="O113" s="73" t="s">
        <v>98</v>
      </c>
      <c r="P113" s="73" t="s">
        <v>99</v>
      </c>
      <c r="Q113" s="73" t="s">
        <v>100</v>
      </c>
      <c r="R113" s="73" t="s">
        <v>101</v>
      </c>
      <c r="S113" s="73" t="s">
        <v>102</v>
      </c>
      <c r="T113" s="74" t="s">
        <v>103</v>
      </c>
      <c r="U113" s="151"/>
      <c r="V113" s="151"/>
      <c r="W113" s="151"/>
      <c r="X113" s="151"/>
      <c r="Y113" s="151"/>
      <c r="Z113" s="151"/>
      <c r="AA113" s="151"/>
      <c r="AB113" s="151"/>
      <c r="AC113" s="151"/>
      <c r="AD113" s="151"/>
      <c r="AE113" s="151"/>
    </row>
    <row r="114" spans="1:65" s="2" customFormat="1" ht="22.9" customHeight="1">
      <c r="A114" s="31"/>
      <c r="B114" s="32"/>
      <c r="C114" s="79" t="s">
        <v>104</v>
      </c>
      <c r="D114" s="33"/>
      <c r="E114" s="33"/>
      <c r="F114" s="33"/>
      <c r="G114" s="33"/>
      <c r="H114" s="33"/>
      <c r="I114" s="33"/>
      <c r="J114" s="158">
        <f>BK114</f>
        <v>0</v>
      </c>
      <c r="K114" s="33"/>
      <c r="L114" s="36"/>
      <c r="M114" s="75"/>
      <c r="N114" s="159"/>
      <c r="O114" s="76"/>
      <c r="P114" s="160">
        <f>P115</f>
        <v>0</v>
      </c>
      <c r="Q114" s="76"/>
      <c r="R114" s="160">
        <f>R115</f>
        <v>0</v>
      </c>
      <c r="S114" s="76"/>
      <c r="T114" s="161">
        <f>T115</f>
        <v>0</v>
      </c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T114" s="14" t="s">
        <v>75</v>
      </c>
      <c r="AU114" s="14" t="s">
        <v>89</v>
      </c>
      <c r="BK114" s="162">
        <f>BK115</f>
        <v>0</v>
      </c>
    </row>
    <row r="115" spans="1:65" s="12" customFormat="1" ht="25.9" customHeight="1">
      <c r="B115" s="163"/>
      <c r="C115" s="164"/>
      <c r="D115" s="165" t="s">
        <v>75</v>
      </c>
      <c r="E115" s="166" t="s">
        <v>105</v>
      </c>
      <c r="F115" s="166" t="s">
        <v>106</v>
      </c>
      <c r="G115" s="164"/>
      <c r="H115" s="164"/>
      <c r="I115" s="167"/>
      <c r="J115" s="168">
        <f>BK115</f>
        <v>0</v>
      </c>
      <c r="K115" s="164"/>
      <c r="L115" s="169"/>
      <c r="M115" s="170"/>
      <c r="N115" s="171"/>
      <c r="O115" s="171"/>
      <c r="P115" s="172">
        <f>P116</f>
        <v>0</v>
      </c>
      <c r="Q115" s="171"/>
      <c r="R115" s="172">
        <f>R116</f>
        <v>0</v>
      </c>
      <c r="S115" s="171"/>
      <c r="T115" s="173">
        <f>T116</f>
        <v>0</v>
      </c>
      <c r="AR115" s="174" t="s">
        <v>81</v>
      </c>
      <c r="AT115" s="175" t="s">
        <v>75</v>
      </c>
      <c r="AU115" s="175" t="s">
        <v>76</v>
      </c>
      <c r="AY115" s="174" t="s">
        <v>107</v>
      </c>
      <c r="BK115" s="176">
        <f>BK116</f>
        <v>0</v>
      </c>
    </row>
    <row r="116" spans="1:65" s="12" customFormat="1" ht="22.9" customHeight="1">
      <c r="B116" s="163"/>
      <c r="C116" s="164"/>
      <c r="D116" s="165" t="s">
        <v>75</v>
      </c>
      <c r="E116" s="177" t="s">
        <v>81</v>
      </c>
      <c r="F116" s="177" t="s">
        <v>108</v>
      </c>
      <c r="G116" s="164"/>
      <c r="H116" s="164"/>
      <c r="I116" s="167"/>
      <c r="J116" s="178">
        <f>BK116</f>
        <v>0</v>
      </c>
      <c r="K116" s="164"/>
      <c r="L116" s="169"/>
      <c r="M116" s="170"/>
      <c r="N116" s="171"/>
      <c r="O116" s="171"/>
      <c r="P116" s="172">
        <f>SUM(P117:P197)</f>
        <v>0</v>
      </c>
      <c r="Q116" s="171"/>
      <c r="R116" s="172">
        <f>SUM(R117:R197)</f>
        <v>0</v>
      </c>
      <c r="S116" s="171"/>
      <c r="T116" s="173">
        <f>SUM(T117:T197)</f>
        <v>0</v>
      </c>
      <c r="AR116" s="174" t="s">
        <v>81</v>
      </c>
      <c r="AT116" s="175" t="s">
        <v>75</v>
      </c>
      <c r="AU116" s="175" t="s">
        <v>81</v>
      </c>
      <c r="AY116" s="174" t="s">
        <v>107</v>
      </c>
      <c r="BK116" s="176">
        <f>SUM(BK117:BK197)</f>
        <v>0</v>
      </c>
    </row>
    <row r="117" spans="1:65" s="2" customFormat="1" ht="28.5" customHeight="1">
      <c r="A117" s="31"/>
      <c r="B117" s="32"/>
      <c r="C117" s="179" t="s">
        <v>83</v>
      </c>
      <c r="D117" s="179" t="s">
        <v>109</v>
      </c>
      <c r="E117" s="180" t="s">
        <v>110</v>
      </c>
      <c r="F117" s="181" t="s">
        <v>111</v>
      </c>
      <c r="G117" s="182" t="s">
        <v>112</v>
      </c>
      <c r="H117" s="183">
        <v>49</v>
      </c>
      <c r="I117" s="184"/>
      <c r="J117" s="185">
        <f>ROUND(I117*H117,2)</f>
        <v>0</v>
      </c>
      <c r="K117" s="186"/>
      <c r="L117" s="36"/>
      <c r="M117" s="187" t="s">
        <v>1</v>
      </c>
      <c r="N117" s="188" t="s">
        <v>41</v>
      </c>
      <c r="O117" s="68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R117" s="191" t="s">
        <v>113</v>
      </c>
      <c r="AT117" s="191" t="s">
        <v>109</v>
      </c>
      <c r="AU117" s="191" t="s">
        <v>83</v>
      </c>
      <c r="AY117" s="14" t="s">
        <v>107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4" t="s">
        <v>81</v>
      </c>
      <c r="BK117" s="192">
        <f>ROUND(I117*H117,2)</f>
        <v>0</v>
      </c>
      <c r="BL117" s="14" t="s">
        <v>113</v>
      </c>
      <c r="BM117" s="191" t="s">
        <v>114</v>
      </c>
    </row>
    <row r="118" spans="1:65" s="2" customFormat="1" ht="19.5">
      <c r="A118" s="31"/>
      <c r="B118" s="32"/>
      <c r="C118" s="33"/>
      <c r="D118" s="193" t="s">
        <v>115</v>
      </c>
      <c r="E118" s="33"/>
      <c r="F118" s="194" t="s">
        <v>116</v>
      </c>
      <c r="G118" s="33"/>
      <c r="H118" s="33"/>
      <c r="I118" s="195"/>
      <c r="J118" s="33"/>
      <c r="K118" s="33"/>
      <c r="L118" s="36"/>
      <c r="M118" s="196"/>
      <c r="N118" s="197"/>
      <c r="O118" s="68"/>
      <c r="P118" s="68"/>
      <c r="Q118" s="68"/>
      <c r="R118" s="68"/>
      <c r="S118" s="68"/>
      <c r="T118" s="69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T118" s="14" t="s">
        <v>115</v>
      </c>
      <c r="AU118" s="14" t="s">
        <v>83</v>
      </c>
    </row>
    <row r="119" spans="1:65" s="2" customFormat="1" ht="30.75" customHeight="1">
      <c r="A119" s="31"/>
      <c r="B119" s="32"/>
      <c r="C119" s="179" t="s">
        <v>117</v>
      </c>
      <c r="D119" s="179" t="s">
        <v>109</v>
      </c>
      <c r="E119" s="180" t="s">
        <v>118</v>
      </c>
      <c r="F119" s="181" t="s">
        <v>119</v>
      </c>
      <c r="G119" s="182" t="s">
        <v>112</v>
      </c>
      <c r="H119" s="183">
        <v>10</v>
      </c>
      <c r="I119" s="184"/>
      <c r="J119" s="185">
        <f>ROUND(I119*H119,2)</f>
        <v>0</v>
      </c>
      <c r="K119" s="186"/>
      <c r="L119" s="36"/>
      <c r="M119" s="187" t="s">
        <v>1</v>
      </c>
      <c r="N119" s="188" t="s">
        <v>41</v>
      </c>
      <c r="O119" s="68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R119" s="191" t="s">
        <v>113</v>
      </c>
      <c r="AT119" s="191" t="s">
        <v>109</v>
      </c>
      <c r="AU119" s="191" t="s">
        <v>83</v>
      </c>
      <c r="AY119" s="14" t="s">
        <v>107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4" t="s">
        <v>81</v>
      </c>
      <c r="BK119" s="192">
        <f>ROUND(I119*H119,2)</f>
        <v>0</v>
      </c>
      <c r="BL119" s="14" t="s">
        <v>113</v>
      </c>
      <c r="BM119" s="191" t="s">
        <v>120</v>
      </c>
    </row>
    <row r="120" spans="1:65" s="2" customFormat="1" ht="19.5">
      <c r="A120" s="31"/>
      <c r="B120" s="32"/>
      <c r="C120" s="33"/>
      <c r="D120" s="193" t="s">
        <v>115</v>
      </c>
      <c r="E120" s="33"/>
      <c r="F120" s="194" t="s">
        <v>121</v>
      </c>
      <c r="G120" s="33"/>
      <c r="H120" s="33"/>
      <c r="I120" s="195"/>
      <c r="J120" s="33"/>
      <c r="K120" s="33"/>
      <c r="L120" s="36"/>
      <c r="M120" s="196"/>
      <c r="N120" s="197"/>
      <c r="O120" s="68"/>
      <c r="P120" s="68"/>
      <c r="Q120" s="68"/>
      <c r="R120" s="68"/>
      <c r="S120" s="68"/>
      <c r="T120" s="69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4" t="s">
        <v>115</v>
      </c>
      <c r="AU120" s="14" t="s">
        <v>83</v>
      </c>
    </row>
    <row r="121" spans="1:65" s="2" customFormat="1" ht="28.5" customHeight="1">
      <c r="A121" s="31"/>
      <c r="B121" s="32"/>
      <c r="C121" s="179" t="s">
        <v>113</v>
      </c>
      <c r="D121" s="179" t="s">
        <v>109</v>
      </c>
      <c r="E121" s="180" t="s">
        <v>122</v>
      </c>
      <c r="F121" s="181" t="s">
        <v>123</v>
      </c>
      <c r="G121" s="182" t="s">
        <v>112</v>
      </c>
      <c r="H121" s="183">
        <v>13</v>
      </c>
      <c r="I121" s="184"/>
      <c r="J121" s="185">
        <f>ROUND(I121*H121,2)</f>
        <v>0</v>
      </c>
      <c r="K121" s="186"/>
      <c r="L121" s="36"/>
      <c r="M121" s="187" t="s">
        <v>1</v>
      </c>
      <c r="N121" s="188" t="s">
        <v>41</v>
      </c>
      <c r="O121" s="68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91" t="s">
        <v>113</v>
      </c>
      <c r="AT121" s="191" t="s">
        <v>109</v>
      </c>
      <c r="AU121" s="191" t="s">
        <v>83</v>
      </c>
      <c r="AY121" s="14" t="s">
        <v>107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4" t="s">
        <v>81</v>
      </c>
      <c r="BK121" s="192">
        <f>ROUND(I121*H121,2)</f>
        <v>0</v>
      </c>
      <c r="BL121" s="14" t="s">
        <v>113</v>
      </c>
      <c r="BM121" s="191" t="s">
        <v>124</v>
      </c>
    </row>
    <row r="122" spans="1:65" s="2" customFormat="1" ht="19.5">
      <c r="A122" s="31"/>
      <c r="B122" s="32"/>
      <c r="C122" s="33"/>
      <c r="D122" s="193" t="s">
        <v>115</v>
      </c>
      <c r="E122" s="33"/>
      <c r="F122" s="194" t="s">
        <v>125</v>
      </c>
      <c r="G122" s="33"/>
      <c r="H122" s="33"/>
      <c r="I122" s="195"/>
      <c r="J122" s="33"/>
      <c r="K122" s="33"/>
      <c r="L122" s="36"/>
      <c r="M122" s="196"/>
      <c r="N122" s="197"/>
      <c r="O122" s="68"/>
      <c r="P122" s="68"/>
      <c r="Q122" s="68"/>
      <c r="R122" s="68"/>
      <c r="S122" s="68"/>
      <c r="T122" s="69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4" t="s">
        <v>115</v>
      </c>
      <c r="AU122" s="14" t="s">
        <v>83</v>
      </c>
    </row>
    <row r="123" spans="1:65" s="2" customFormat="1" ht="28.5" customHeight="1">
      <c r="A123" s="31"/>
      <c r="B123" s="32"/>
      <c r="C123" s="179" t="s">
        <v>8</v>
      </c>
      <c r="D123" s="179" t="s">
        <v>109</v>
      </c>
      <c r="E123" s="180" t="s">
        <v>126</v>
      </c>
      <c r="F123" s="181" t="s">
        <v>123</v>
      </c>
      <c r="G123" s="182" t="s">
        <v>112</v>
      </c>
      <c r="H123" s="183">
        <v>8</v>
      </c>
      <c r="I123" s="184"/>
      <c r="J123" s="185">
        <f>ROUND(I123*H123,2)</f>
        <v>0</v>
      </c>
      <c r="K123" s="186"/>
      <c r="L123" s="36"/>
      <c r="M123" s="187" t="s">
        <v>1</v>
      </c>
      <c r="N123" s="188" t="s">
        <v>41</v>
      </c>
      <c r="O123" s="68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91" t="s">
        <v>113</v>
      </c>
      <c r="AT123" s="191" t="s">
        <v>109</v>
      </c>
      <c r="AU123" s="191" t="s">
        <v>83</v>
      </c>
      <c r="AY123" s="14" t="s">
        <v>107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4" t="s">
        <v>81</v>
      </c>
      <c r="BK123" s="192">
        <f>ROUND(I123*H123,2)</f>
        <v>0</v>
      </c>
      <c r="BL123" s="14" t="s">
        <v>113</v>
      </c>
      <c r="BM123" s="191" t="s">
        <v>127</v>
      </c>
    </row>
    <row r="124" spans="1:65" s="2" customFormat="1" ht="19.5">
      <c r="A124" s="31"/>
      <c r="B124" s="32"/>
      <c r="C124" s="33"/>
      <c r="D124" s="193" t="s">
        <v>115</v>
      </c>
      <c r="E124" s="33"/>
      <c r="F124" s="194" t="s">
        <v>125</v>
      </c>
      <c r="G124" s="33"/>
      <c r="H124" s="33"/>
      <c r="I124" s="195"/>
      <c r="J124" s="33"/>
      <c r="K124" s="33"/>
      <c r="L124" s="36"/>
      <c r="M124" s="196"/>
      <c r="N124" s="197"/>
      <c r="O124" s="68"/>
      <c r="P124" s="68"/>
      <c r="Q124" s="68"/>
      <c r="R124" s="68"/>
      <c r="S124" s="68"/>
      <c r="T124" s="69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4" t="s">
        <v>115</v>
      </c>
      <c r="AU124" s="14" t="s">
        <v>83</v>
      </c>
    </row>
    <row r="125" spans="1:65" s="2" customFormat="1" ht="29.25">
      <c r="A125" s="31"/>
      <c r="B125" s="32"/>
      <c r="C125" s="33"/>
      <c r="D125" s="193" t="s">
        <v>128</v>
      </c>
      <c r="E125" s="33"/>
      <c r="F125" s="198" t="s">
        <v>129</v>
      </c>
      <c r="G125" s="33"/>
      <c r="H125" s="33"/>
      <c r="I125" s="195"/>
      <c r="J125" s="33"/>
      <c r="K125" s="33"/>
      <c r="L125" s="36"/>
      <c r="M125" s="196"/>
      <c r="N125" s="197"/>
      <c r="O125" s="68"/>
      <c r="P125" s="68"/>
      <c r="Q125" s="68"/>
      <c r="R125" s="68"/>
      <c r="S125" s="68"/>
      <c r="T125" s="69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T125" s="14" t="s">
        <v>128</v>
      </c>
      <c r="AU125" s="14" t="s">
        <v>83</v>
      </c>
    </row>
    <row r="126" spans="1:65" s="2" customFormat="1" ht="31.5" customHeight="1">
      <c r="A126" s="31"/>
      <c r="B126" s="32"/>
      <c r="C126" s="179" t="s">
        <v>130</v>
      </c>
      <c r="D126" s="179" t="s">
        <v>109</v>
      </c>
      <c r="E126" s="180" t="s">
        <v>131</v>
      </c>
      <c r="F126" s="181" t="s">
        <v>132</v>
      </c>
      <c r="G126" s="182" t="s">
        <v>112</v>
      </c>
      <c r="H126" s="183">
        <v>6</v>
      </c>
      <c r="I126" s="184"/>
      <c r="J126" s="185">
        <f>ROUND(I126*H126,2)</f>
        <v>0</v>
      </c>
      <c r="K126" s="186"/>
      <c r="L126" s="36"/>
      <c r="M126" s="187" t="s">
        <v>1</v>
      </c>
      <c r="N126" s="188" t="s">
        <v>41</v>
      </c>
      <c r="O126" s="68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91" t="s">
        <v>113</v>
      </c>
      <c r="AT126" s="191" t="s">
        <v>109</v>
      </c>
      <c r="AU126" s="191" t="s">
        <v>83</v>
      </c>
      <c r="AY126" s="14" t="s">
        <v>107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4" t="s">
        <v>81</v>
      </c>
      <c r="BK126" s="192">
        <f>ROUND(I126*H126,2)</f>
        <v>0</v>
      </c>
      <c r="BL126" s="14" t="s">
        <v>113</v>
      </c>
      <c r="BM126" s="191" t="s">
        <v>133</v>
      </c>
    </row>
    <row r="127" spans="1:65" s="2" customFormat="1" ht="19.5">
      <c r="A127" s="31"/>
      <c r="B127" s="32"/>
      <c r="C127" s="33"/>
      <c r="D127" s="193" t="s">
        <v>115</v>
      </c>
      <c r="E127" s="33"/>
      <c r="F127" s="194" t="s">
        <v>134</v>
      </c>
      <c r="G127" s="33"/>
      <c r="H127" s="33"/>
      <c r="I127" s="195"/>
      <c r="J127" s="33"/>
      <c r="K127" s="33"/>
      <c r="L127" s="36"/>
      <c r="M127" s="196"/>
      <c r="N127" s="197"/>
      <c r="O127" s="68"/>
      <c r="P127" s="68"/>
      <c r="Q127" s="68"/>
      <c r="R127" s="68"/>
      <c r="S127" s="68"/>
      <c r="T127" s="69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4" t="s">
        <v>115</v>
      </c>
      <c r="AU127" s="14" t="s">
        <v>83</v>
      </c>
    </row>
    <row r="128" spans="1:65" s="2" customFormat="1" ht="28.5" customHeight="1">
      <c r="A128" s="31"/>
      <c r="B128" s="32"/>
      <c r="C128" s="179" t="s">
        <v>135</v>
      </c>
      <c r="D128" s="179" t="s">
        <v>109</v>
      </c>
      <c r="E128" s="180" t="s">
        <v>136</v>
      </c>
      <c r="F128" s="181" t="s">
        <v>132</v>
      </c>
      <c r="G128" s="182" t="s">
        <v>112</v>
      </c>
      <c r="H128" s="183">
        <v>4</v>
      </c>
      <c r="I128" s="184"/>
      <c r="J128" s="185">
        <f>ROUND(I128*H128,2)</f>
        <v>0</v>
      </c>
      <c r="K128" s="186"/>
      <c r="L128" s="36"/>
      <c r="M128" s="187" t="s">
        <v>1</v>
      </c>
      <c r="N128" s="188" t="s">
        <v>41</v>
      </c>
      <c r="O128" s="68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1" t="s">
        <v>113</v>
      </c>
      <c r="AT128" s="191" t="s">
        <v>109</v>
      </c>
      <c r="AU128" s="191" t="s">
        <v>83</v>
      </c>
      <c r="AY128" s="14" t="s">
        <v>107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4" t="s">
        <v>81</v>
      </c>
      <c r="BK128" s="192">
        <f>ROUND(I128*H128,2)</f>
        <v>0</v>
      </c>
      <c r="BL128" s="14" t="s">
        <v>113</v>
      </c>
      <c r="BM128" s="191" t="s">
        <v>137</v>
      </c>
    </row>
    <row r="129" spans="1:65" s="2" customFormat="1" ht="19.5">
      <c r="A129" s="31"/>
      <c r="B129" s="32"/>
      <c r="C129" s="33"/>
      <c r="D129" s="193" t="s">
        <v>115</v>
      </c>
      <c r="E129" s="33"/>
      <c r="F129" s="194" t="s">
        <v>134</v>
      </c>
      <c r="G129" s="33"/>
      <c r="H129" s="33"/>
      <c r="I129" s="195"/>
      <c r="J129" s="33"/>
      <c r="K129" s="33"/>
      <c r="L129" s="36"/>
      <c r="M129" s="196"/>
      <c r="N129" s="197"/>
      <c r="O129" s="68"/>
      <c r="P129" s="68"/>
      <c r="Q129" s="68"/>
      <c r="R129" s="68"/>
      <c r="S129" s="68"/>
      <c r="T129" s="69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T129" s="14" t="s">
        <v>115</v>
      </c>
      <c r="AU129" s="14" t="s">
        <v>83</v>
      </c>
    </row>
    <row r="130" spans="1:65" s="2" customFormat="1" ht="39">
      <c r="A130" s="31"/>
      <c r="B130" s="32"/>
      <c r="C130" s="33"/>
      <c r="D130" s="193" t="s">
        <v>128</v>
      </c>
      <c r="E130" s="33"/>
      <c r="F130" s="198" t="s">
        <v>138</v>
      </c>
      <c r="G130" s="33"/>
      <c r="H130" s="33"/>
      <c r="I130" s="195"/>
      <c r="J130" s="33"/>
      <c r="K130" s="33"/>
      <c r="L130" s="36"/>
      <c r="M130" s="196"/>
      <c r="N130" s="197"/>
      <c r="O130" s="68"/>
      <c r="P130" s="68"/>
      <c r="Q130" s="68"/>
      <c r="R130" s="68"/>
      <c r="S130" s="68"/>
      <c r="T130" s="69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4" t="s">
        <v>128</v>
      </c>
      <c r="AU130" s="14" t="s">
        <v>83</v>
      </c>
    </row>
    <row r="131" spans="1:65" s="2" customFormat="1" ht="28.5" customHeight="1">
      <c r="A131" s="31"/>
      <c r="B131" s="32"/>
      <c r="C131" s="179" t="s">
        <v>139</v>
      </c>
      <c r="D131" s="179" t="s">
        <v>109</v>
      </c>
      <c r="E131" s="180" t="s">
        <v>140</v>
      </c>
      <c r="F131" s="181" t="s">
        <v>141</v>
      </c>
      <c r="G131" s="182" t="s">
        <v>112</v>
      </c>
      <c r="H131" s="183">
        <v>4</v>
      </c>
      <c r="I131" s="184"/>
      <c r="J131" s="185">
        <f>ROUND(I131*H131,2)</f>
        <v>0</v>
      </c>
      <c r="K131" s="186"/>
      <c r="L131" s="36"/>
      <c r="M131" s="187" t="s">
        <v>1</v>
      </c>
      <c r="N131" s="188" t="s">
        <v>41</v>
      </c>
      <c r="O131" s="68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1" t="s">
        <v>113</v>
      </c>
      <c r="AT131" s="191" t="s">
        <v>109</v>
      </c>
      <c r="AU131" s="191" t="s">
        <v>83</v>
      </c>
      <c r="AY131" s="14" t="s">
        <v>107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4" t="s">
        <v>81</v>
      </c>
      <c r="BK131" s="192">
        <f>ROUND(I131*H131,2)</f>
        <v>0</v>
      </c>
      <c r="BL131" s="14" t="s">
        <v>113</v>
      </c>
      <c r="BM131" s="191" t="s">
        <v>142</v>
      </c>
    </row>
    <row r="132" spans="1:65" s="2" customFormat="1" ht="19.5">
      <c r="A132" s="31"/>
      <c r="B132" s="32"/>
      <c r="C132" s="33"/>
      <c r="D132" s="193" t="s">
        <v>115</v>
      </c>
      <c r="E132" s="33"/>
      <c r="F132" s="194" t="s">
        <v>143</v>
      </c>
      <c r="G132" s="33"/>
      <c r="H132" s="33"/>
      <c r="I132" s="195"/>
      <c r="J132" s="33"/>
      <c r="K132" s="33"/>
      <c r="L132" s="36"/>
      <c r="M132" s="196"/>
      <c r="N132" s="197"/>
      <c r="O132" s="68"/>
      <c r="P132" s="68"/>
      <c r="Q132" s="68"/>
      <c r="R132" s="68"/>
      <c r="S132" s="68"/>
      <c r="T132" s="69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4" t="s">
        <v>115</v>
      </c>
      <c r="AU132" s="14" t="s">
        <v>83</v>
      </c>
    </row>
    <row r="133" spans="1:65" s="2" customFormat="1" ht="39">
      <c r="A133" s="31"/>
      <c r="B133" s="32"/>
      <c r="C133" s="33"/>
      <c r="D133" s="193" t="s">
        <v>128</v>
      </c>
      <c r="E133" s="33"/>
      <c r="F133" s="198" t="s">
        <v>138</v>
      </c>
      <c r="G133" s="33"/>
      <c r="H133" s="33"/>
      <c r="I133" s="195"/>
      <c r="J133" s="33"/>
      <c r="K133" s="33"/>
      <c r="L133" s="36"/>
      <c r="M133" s="196"/>
      <c r="N133" s="197"/>
      <c r="O133" s="68"/>
      <c r="P133" s="68"/>
      <c r="Q133" s="68"/>
      <c r="R133" s="68"/>
      <c r="S133" s="68"/>
      <c r="T133" s="69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T133" s="14" t="s">
        <v>128</v>
      </c>
      <c r="AU133" s="14" t="s">
        <v>83</v>
      </c>
    </row>
    <row r="134" spans="1:65" s="2" customFormat="1" ht="29.25" customHeight="1">
      <c r="A134" s="31"/>
      <c r="B134" s="32"/>
      <c r="C134" s="179" t="s">
        <v>144</v>
      </c>
      <c r="D134" s="179" t="s">
        <v>109</v>
      </c>
      <c r="E134" s="180" t="s">
        <v>145</v>
      </c>
      <c r="F134" s="181" t="s">
        <v>146</v>
      </c>
      <c r="G134" s="182" t="s">
        <v>112</v>
      </c>
      <c r="H134" s="183">
        <v>3</v>
      </c>
      <c r="I134" s="184"/>
      <c r="J134" s="185">
        <f>ROUND(I134*H134,2)</f>
        <v>0</v>
      </c>
      <c r="K134" s="186"/>
      <c r="L134" s="36"/>
      <c r="M134" s="187" t="s">
        <v>1</v>
      </c>
      <c r="N134" s="188" t="s">
        <v>41</v>
      </c>
      <c r="O134" s="68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1" t="s">
        <v>113</v>
      </c>
      <c r="AT134" s="191" t="s">
        <v>109</v>
      </c>
      <c r="AU134" s="191" t="s">
        <v>83</v>
      </c>
      <c r="AY134" s="14" t="s">
        <v>107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4" t="s">
        <v>81</v>
      </c>
      <c r="BK134" s="192">
        <f>ROUND(I134*H134,2)</f>
        <v>0</v>
      </c>
      <c r="BL134" s="14" t="s">
        <v>113</v>
      </c>
      <c r="BM134" s="191" t="s">
        <v>147</v>
      </c>
    </row>
    <row r="135" spans="1:65" s="2" customFormat="1" ht="19.5">
      <c r="A135" s="31"/>
      <c r="B135" s="32"/>
      <c r="C135" s="33"/>
      <c r="D135" s="193" t="s">
        <v>115</v>
      </c>
      <c r="E135" s="33"/>
      <c r="F135" s="194" t="s">
        <v>148</v>
      </c>
      <c r="G135" s="33"/>
      <c r="H135" s="33"/>
      <c r="I135" s="195"/>
      <c r="J135" s="33"/>
      <c r="K135" s="33"/>
      <c r="L135" s="36"/>
      <c r="M135" s="196"/>
      <c r="N135" s="197"/>
      <c r="O135" s="68"/>
      <c r="P135" s="68"/>
      <c r="Q135" s="68"/>
      <c r="R135" s="68"/>
      <c r="S135" s="68"/>
      <c r="T135" s="69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4" t="s">
        <v>115</v>
      </c>
      <c r="AU135" s="14" t="s">
        <v>83</v>
      </c>
    </row>
    <row r="136" spans="1:65" s="2" customFormat="1" ht="27.75" customHeight="1">
      <c r="A136" s="31"/>
      <c r="B136" s="32"/>
      <c r="C136" s="179" t="s">
        <v>149</v>
      </c>
      <c r="D136" s="179" t="s">
        <v>109</v>
      </c>
      <c r="E136" s="180" t="s">
        <v>150</v>
      </c>
      <c r="F136" s="181" t="s">
        <v>146</v>
      </c>
      <c r="G136" s="182" t="s">
        <v>112</v>
      </c>
      <c r="H136" s="183">
        <v>2</v>
      </c>
      <c r="I136" s="184"/>
      <c r="J136" s="185">
        <f>ROUND(I136*H136,2)</f>
        <v>0</v>
      </c>
      <c r="K136" s="186"/>
      <c r="L136" s="36"/>
      <c r="M136" s="187" t="s">
        <v>1</v>
      </c>
      <c r="N136" s="188" t="s">
        <v>41</v>
      </c>
      <c r="O136" s="68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1" t="s">
        <v>113</v>
      </c>
      <c r="AT136" s="191" t="s">
        <v>109</v>
      </c>
      <c r="AU136" s="191" t="s">
        <v>83</v>
      </c>
      <c r="AY136" s="14" t="s">
        <v>107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4" t="s">
        <v>81</v>
      </c>
      <c r="BK136" s="192">
        <f>ROUND(I136*H136,2)</f>
        <v>0</v>
      </c>
      <c r="BL136" s="14" t="s">
        <v>113</v>
      </c>
      <c r="BM136" s="191" t="s">
        <v>151</v>
      </c>
    </row>
    <row r="137" spans="1:65" s="2" customFormat="1" ht="19.5">
      <c r="A137" s="31"/>
      <c r="B137" s="32"/>
      <c r="C137" s="33"/>
      <c r="D137" s="193" t="s">
        <v>115</v>
      </c>
      <c r="E137" s="33"/>
      <c r="F137" s="194" t="s">
        <v>148</v>
      </c>
      <c r="G137" s="33"/>
      <c r="H137" s="33"/>
      <c r="I137" s="195"/>
      <c r="J137" s="33"/>
      <c r="K137" s="33"/>
      <c r="L137" s="36"/>
      <c r="M137" s="196"/>
      <c r="N137" s="197"/>
      <c r="O137" s="68"/>
      <c r="P137" s="68"/>
      <c r="Q137" s="68"/>
      <c r="R137" s="68"/>
      <c r="S137" s="68"/>
      <c r="T137" s="69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4" t="s">
        <v>115</v>
      </c>
      <c r="AU137" s="14" t="s">
        <v>83</v>
      </c>
    </row>
    <row r="138" spans="1:65" s="2" customFormat="1" ht="39">
      <c r="A138" s="31"/>
      <c r="B138" s="32"/>
      <c r="C138" s="33"/>
      <c r="D138" s="193" t="s">
        <v>128</v>
      </c>
      <c r="E138" s="33"/>
      <c r="F138" s="198" t="s">
        <v>138</v>
      </c>
      <c r="G138" s="33"/>
      <c r="H138" s="33"/>
      <c r="I138" s="195"/>
      <c r="J138" s="33"/>
      <c r="K138" s="33"/>
      <c r="L138" s="36"/>
      <c r="M138" s="196"/>
      <c r="N138" s="197"/>
      <c r="O138" s="68"/>
      <c r="P138" s="68"/>
      <c r="Q138" s="68"/>
      <c r="R138" s="68"/>
      <c r="S138" s="68"/>
      <c r="T138" s="69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4" t="s">
        <v>128</v>
      </c>
      <c r="AU138" s="14" t="s">
        <v>83</v>
      </c>
    </row>
    <row r="139" spans="1:65" s="2" customFormat="1" ht="27.75" customHeight="1">
      <c r="A139" s="31"/>
      <c r="B139" s="32"/>
      <c r="C139" s="179" t="s">
        <v>152</v>
      </c>
      <c r="D139" s="179" t="s">
        <v>109</v>
      </c>
      <c r="E139" s="180" t="s">
        <v>153</v>
      </c>
      <c r="F139" s="181" t="s">
        <v>154</v>
      </c>
      <c r="G139" s="182" t="s">
        <v>112</v>
      </c>
      <c r="H139" s="183">
        <v>3</v>
      </c>
      <c r="I139" s="184"/>
      <c r="J139" s="185">
        <f>ROUND(I139*H139,2)</f>
        <v>0</v>
      </c>
      <c r="K139" s="186"/>
      <c r="L139" s="36"/>
      <c r="M139" s="187" t="s">
        <v>1</v>
      </c>
      <c r="N139" s="188" t="s">
        <v>41</v>
      </c>
      <c r="O139" s="68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1" t="s">
        <v>113</v>
      </c>
      <c r="AT139" s="191" t="s">
        <v>109</v>
      </c>
      <c r="AU139" s="191" t="s">
        <v>83</v>
      </c>
      <c r="AY139" s="14" t="s">
        <v>107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4" t="s">
        <v>81</v>
      </c>
      <c r="BK139" s="192">
        <f>ROUND(I139*H139,2)</f>
        <v>0</v>
      </c>
      <c r="BL139" s="14" t="s">
        <v>113</v>
      </c>
      <c r="BM139" s="191" t="s">
        <v>155</v>
      </c>
    </row>
    <row r="140" spans="1:65" s="2" customFormat="1" ht="19.5">
      <c r="A140" s="31"/>
      <c r="B140" s="32"/>
      <c r="C140" s="33"/>
      <c r="D140" s="193" t="s">
        <v>115</v>
      </c>
      <c r="E140" s="33"/>
      <c r="F140" s="194" t="s">
        <v>156</v>
      </c>
      <c r="G140" s="33"/>
      <c r="H140" s="33"/>
      <c r="I140" s="195"/>
      <c r="J140" s="33"/>
      <c r="K140" s="33"/>
      <c r="L140" s="36"/>
      <c r="M140" s="196"/>
      <c r="N140" s="197"/>
      <c r="O140" s="68"/>
      <c r="P140" s="68"/>
      <c r="Q140" s="68"/>
      <c r="R140" s="68"/>
      <c r="S140" s="68"/>
      <c r="T140" s="69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T140" s="14" t="s">
        <v>115</v>
      </c>
      <c r="AU140" s="14" t="s">
        <v>83</v>
      </c>
    </row>
    <row r="141" spans="1:65" s="2" customFormat="1" ht="39">
      <c r="A141" s="31"/>
      <c r="B141" s="32"/>
      <c r="C141" s="33"/>
      <c r="D141" s="193" t="s">
        <v>128</v>
      </c>
      <c r="E141" s="33"/>
      <c r="F141" s="198" t="s">
        <v>138</v>
      </c>
      <c r="G141" s="33"/>
      <c r="H141" s="33"/>
      <c r="I141" s="195"/>
      <c r="J141" s="33"/>
      <c r="K141" s="33"/>
      <c r="L141" s="36"/>
      <c r="M141" s="196"/>
      <c r="N141" s="197"/>
      <c r="O141" s="68"/>
      <c r="P141" s="68"/>
      <c r="Q141" s="68"/>
      <c r="R141" s="68"/>
      <c r="S141" s="68"/>
      <c r="T141" s="69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T141" s="14" t="s">
        <v>128</v>
      </c>
      <c r="AU141" s="14" t="s">
        <v>83</v>
      </c>
    </row>
    <row r="142" spans="1:65" s="2" customFormat="1" ht="28.5" customHeight="1">
      <c r="A142" s="31"/>
      <c r="B142" s="32"/>
      <c r="C142" s="179" t="s">
        <v>157</v>
      </c>
      <c r="D142" s="179" t="s">
        <v>109</v>
      </c>
      <c r="E142" s="180" t="s">
        <v>158</v>
      </c>
      <c r="F142" s="181" t="s">
        <v>159</v>
      </c>
      <c r="G142" s="182" t="s">
        <v>112</v>
      </c>
      <c r="H142" s="183">
        <v>1</v>
      </c>
      <c r="I142" s="184"/>
      <c r="J142" s="185">
        <f>ROUND(I142*H142,2)</f>
        <v>0</v>
      </c>
      <c r="K142" s="186"/>
      <c r="L142" s="36"/>
      <c r="M142" s="187" t="s">
        <v>1</v>
      </c>
      <c r="N142" s="188" t="s">
        <v>41</v>
      </c>
      <c r="O142" s="68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1" t="s">
        <v>113</v>
      </c>
      <c r="AT142" s="191" t="s">
        <v>109</v>
      </c>
      <c r="AU142" s="191" t="s">
        <v>83</v>
      </c>
      <c r="AY142" s="14" t="s">
        <v>107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4" t="s">
        <v>81</v>
      </c>
      <c r="BK142" s="192">
        <f>ROUND(I142*H142,2)</f>
        <v>0</v>
      </c>
      <c r="BL142" s="14" t="s">
        <v>113</v>
      </c>
      <c r="BM142" s="191" t="s">
        <v>160</v>
      </c>
    </row>
    <row r="143" spans="1:65" s="2" customFormat="1" ht="19.5">
      <c r="A143" s="31"/>
      <c r="B143" s="32"/>
      <c r="C143" s="33"/>
      <c r="D143" s="193" t="s">
        <v>115</v>
      </c>
      <c r="E143" s="33"/>
      <c r="F143" s="194" t="s">
        <v>161</v>
      </c>
      <c r="G143" s="33"/>
      <c r="H143" s="33"/>
      <c r="I143" s="195"/>
      <c r="J143" s="33"/>
      <c r="K143" s="33"/>
      <c r="L143" s="36"/>
      <c r="M143" s="196"/>
      <c r="N143" s="197"/>
      <c r="O143" s="68"/>
      <c r="P143" s="68"/>
      <c r="Q143" s="68"/>
      <c r="R143" s="68"/>
      <c r="S143" s="68"/>
      <c r="T143" s="69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4" t="s">
        <v>115</v>
      </c>
      <c r="AU143" s="14" t="s">
        <v>83</v>
      </c>
    </row>
    <row r="144" spans="1:65" s="2" customFormat="1" ht="28.5" customHeight="1">
      <c r="A144" s="31"/>
      <c r="B144" s="32"/>
      <c r="C144" s="179" t="s">
        <v>162</v>
      </c>
      <c r="D144" s="179" t="s">
        <v>109</v>
      </c>
      <c r="E144" s="180" t="s">
        <v>163</v>
      </c>
      <c r="F144" s="181" t="s">
        <v>164</v>
      </c>
      <c r="G144" s="182" t="s">
        <v>112</v>
      </c>
      <c r="H144" s="183">
        <v>3</v>
      </c>
      <c r="I144" s="184"/>
      <c r="J144" s="185">
        <f>ROUND(I144*H144,2)</f>
        <v>0</v>
      </c>
      <c r="K144" s="186"/>
      <c r="L144" s="36"/>
      <c r="M144" s="187" t="s">
        <v>1</v>
      </c>
      <c r="N144" s="188" t="s">
        <v>41</v>
      </c>
      <c r="O144" s="68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1" t="s">
        <v>113</v>
      </c>
      <c r="AT144" s="191" t="s">
        <v>109</v>
      </c>
      <c r="AU144" s="191" t="s">
        <v>83</v>
      </c>
      <c r="AY144" s="14" t="s">
        <v>107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4" t="s">
        <v>81</v>
      </c>
      <c r="BK144" s="192">
        <f>ROUND(I144*H144,2)</f>
        <v>0</v>
      </c>
      <c r="BL144" s="14" t="s">
        <v>113</v>
      </c>
      <c r="BM144" s="191" t="s">
        <v>165</v>
      </c>
    </row>
    <row r="145" spans="1:65" s="2" customFormat="1" ht="19.5">
      <c r="A145" s="31"/>
      <c r="B145" s="32"/>
      <c r="C145" s="33"/>
      <c r="D145" s="193" t="s">
        <v>115</v>
      </c>
      <c r="E145" s="33"/>
      <c r="F145" s="194" t="s">
        <v>166</v>
      </c>
      <c r="G145" s="33"/>
      <c r="H145" s="33"/>
      <c r="I145" s="195"/>
      <c r="J145" s="33"/>
      <c r="K145" s="33"/>
      <c r="L145" s="36"/>
      <c r="M145" s="196"/>
      <c r="N145" s="197"/>
      <c r="O145" s="68"/>
      <c r="P145" s="68"/>
      <c r="Q145" s="68"/>
      <c r="R145" s="68"/>
      <c r="S145" s="68"/>
      <c r="T145" s="69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4" t="s">
        <v>115</v>
      </c>
      <c r="AU145" s="14" t="s">
        <v>83</v>
      </c>
    </row>
    <row r="146" spans="1:65" s="2" customFormat="1" ht="28.5" customHeight="1">
      <c r="A146" s="31"/>
      <c r="B146" s="32"/>
      <c r="C146" s="179" t="s">
        <v>167</v>
      </c>
      <c r="D146" s="179" t="s">
        <v>109</v>
      </c>
      <c r="E146" s="180" t="s">
        <v>168</v>
      </c>
      <c r="F146" s="181" t="s">
        <v>169</v>
      </c>
      <c r="G146" s="182" t="s">
        <v>112</v>
      </c>
      <c r="H146" s="183">
        <v>2</v>
      </c>
      <c r="I146" s="184"/>
      <c r="J146" s="185">
        <f>ROUND(I146*H146,2)</f>
        <v>0</v>
      </c>
      <c r="K146" s="186"/>
      <c r="L146" s="36"/>
      <c r="M146" s="187" t="s">
        <v>1</v>
      </c>
      <c r="N146" s="188" t="s">
        <v>41</v>
      </c>
      <c r="O146" s="68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1" t="s">
        <v>113</v>
      </c>
      <c r="AT146" s="191" t="s">
        <v>109</v>
      </c>
      <c r="AU146" s="191" t="s">
        <v>83</v>
      </c>
      <c r="AY146" s="14" t="s">
        <v>107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4" t="s">
        <v>81</v>
      </c>
      <c r="BK146" s="192">
        <f>ROUND(I146*H146,2)</f>
        <v>0</v>
      </c>
      <c r="BL146" s="14" t="s">
        <v>113</v>
      </c>
      <c r="BM146" s="191" t="s">
        <v>170</v>
      </c>
    </row>
    <row r="147" spans="1:65" s="2" customFormat="1" ht="19.5">
      <c r="A147" s="31"/>
      <c r="B147" s="32"/>
      <c r="C147" s="33"/>
      <c r="D147" s="193" t="s">
        <v>115</v>
      </c>
      <c r="E147" s="33"/>
      <c r="F147" s="194" t="s">
        <v>171</v>
      </c>
      <c r="G147" s="33"/>
      <c r="H147" s="33"/>
      <c r="I147" s="195"/>
      <c r="J147" s="33"/>
      <c r="K147" s="33"/>
      <c r="L147" s="36"/>
      <c r="M147" s="196"/>
      <c r="N147" s="197"/>
      <c r="O147" s="68"/>
      <c r="P147" s="68"/>
      <c r="Q147" s="68"/>
      <c r="R147" s="68"/>
      <c r="S147" s="68"/>
      <c r="T147" s="69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T147" s="14" t="s">
        <v>115</v>
      </c>
      <c r="AU147" s="14" t="s">
        <v>83</v>
      </c>
    </row>
    <row r="148" spans="1:65" s="2" customFormat="1" ht="28.5" customHeight="1">
      <c r="A148" s="31"/>
      <c r="B148" s="32"/>
      <c r="C148" s="179" t="s">
        <v>172</v>
      </c>
      <c r="D148" s="179" t="s">
        <v>109</v>
      </c>
      <c r="E148" s="180" t="s">
        <v>173</v>
      </c>
      <c r="F148" s="181" t="s">
        <v>174</v>
      </c>
      <c r="G148" s="182" t="s">
        <v>112</v>
      </c>
      <c r="H148" s="183">
        <v>1</v>
      </c>
      <c r="I148" s="184"/>
      <c r="J148" s="185">
        <f>ROUND(I148*H148,2)</f>
        <v>0</v>
      </c>
      <c r="K148" s="186"/>
      <c r="L148" s="36"/>
      <c r="M148" s="187" t="s">
        <v>1</v>
      </c>
      <c r="N148" s="188" t="s">
        <v>41</v>
      </c>
      <c r="O148" s="68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1" t="s">
        <v>113</v>
      </c>
      <c r="AT148" s="191" t="s">
        <v>109</v>
      </c>
      <c r="AU148" s="191" t="s">
        <v>83</v>
      </c>
      <c r="AY148" s="14" t="s">
        <v>107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4" t="s">
        <v>81</v>
      </c>
      <c r="BK148" s="192">
        <f>ROUND(I148*H148,2)</f>
        <v>0</v>
      </c>
      <c r="BL148" s="14" t="s">
        <v>113</v>
      </c>
      <c r="BM148" s="191" t="s">
        <v>175</v>
      </c>
    </row>
    <row r="149" spans="1:65" s="2" customFormat="1" ht="19.5">
      <c r="A149" s="31"/>
      <c r="B149" s="32"/>
      <c r="C149" s="33"/>
      <c r="D149" s="193" t="s">
        <v>115</v>
      </c>
      <c r="E149" s="33"/>
      <c r="F149" s="194" t="s">
        <v>176</v>
      </c>
      <c r="G149" s="33"/>
      <c r="H149" s="33"/>
      <c r="I149" s="195"/>
      <c r="J149" s="33"/>
      <c r="K149" s="33"/>
      <c r="L149" s="36"/>
      <c r="M149" s="196"/>
      <c r="N149" s="197"/>
      <c r="O149" s="68"/>
      <c r="P149" s="68"/>
      <c r="Q149" s="68"/>
      <c r="R149" s="68"/>
      <c r="S149" s="68"/>
      <c r="T149" s="69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4" t="s">
        <v>115</v>
      </c>
      <c r="AU149" s="14" t="s">
        <v>83</v>
      </c>
    </row>
    <row r="150" spans="1:65" s="2" customFormat="1" ht="29.25" customHeight="1">
      <c r="A150" s="31"/>
      <c r="B150" s="32"/>
      <c r="C150" s="179" t="s">
        <v>177</v>
      </c>
      <c r="D150" s="179" t="s">
        <v>109</v>
      </c>
      <c r="E150" s="180" t="s">
        <v>178</v>
      </c>
      <c r="F150" s="181" t="s">
        <v>179</v>
      </c>
      <c r="G150" s="182" t="s">
        <v>112</v>
      </c>
      <c r="H150" s="183">
        <v>1</v>
      </c>
      <c r="I150" s="184"/>
      <c r="J150" s="185">
        <f>ROUND(I150*H150,2)</f>
        <v>0</v>
      </c>
      <c r="K150" s="186"/>
      <c r="L150" s="36"/>
      <c r="M150" s="187" t="s">
        <v>1</v>
      </c>
      <c r="N150" s="188" t="s">
        <v>41</v>
      </c>
      <c r="O150" s="68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1" t="s">
        <v>113</v>
      </c>
      <c r="AT150" s="191" t="s">
        <v>109</v>
      </c>
      <c r="AU150" s="191" t="s">
        <v>83</v>
      </c>
      <c r="AY150" s="14" t="s">
        <v>107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4" t="s">
        <v>81</v>
      </c>
      <c r="BK150" s="192">
        <f>ROUND(I150*H150,2)</f>
        <v>0</v>
      </c>
      <c r="BL150" s="14" t="s">
        <v>113</v>
      </c>
      <c r="BM150" s="191" t="s">
        <v>180</v>
      </c>
    </row>
    <row r="151" spans="1:65" s="2" customFormat="1" ht="19.5">
      <c r="A151" s="31"/>
      <c r="B151" s="32"/>
      <c r="C151" s="33"/>
      <c r="D151" s="193" t="s">
        <v>115</v>
      </c>
      <c r="E151" s="33"/>
      <c r="F151" s="194" t="s">
        <v>181</v>
      </c>
      <c r="G151" s="33"/>
      <c r="H151" s="33"/>
      <c r="I151" s="195"/>
      <c r="J151" s="33"/>
      <c r="K151" s="33"/>
      <c r="L151" s="36"/>
      <c r="M151" s="196"/>
      <c r="N151" s="197"/>
      <c r="O151" s="68"/>
      <c r="P151" s="68"/>
      <c r="Q151" s="68"/>
      <c r="R151" s="68"/>
      <c r="S151" s="68"/>
      <c r="T151" s="69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T151" s="14" t="s">
        <v>115</v>
      </c>
      <c r="AU151" s="14" t="s">
        <v>83</v>
      </c>
    </row>
    <row r="152" spans="1:65" s="2" customFormat="1" ht="27.75" customHeight="1">
      <c r="A152" s="31"/>
      <c r="B152" s="32"/>
      <c r="C152" s="179" t="s">
        <v>182</v>
      </c>
      <c r="D152" s="179" t="s">
        <v>109</v>
      </c>
      <c r="E152" s="180" t="s">
        <v>183</v>
      </c>
      <c r="F152" s="181" t="s">
        <v>184</v>
      </c>
      <c r="G152" s="182" t="s">
        <v>112</v>
      </c>
      <c r="H152" s="183">
        <v>3</v>
      </c>
      <c r="I152" s="184"/>
      <c r="J152" s="185">
        <f>ROUND(I152*H152,2)</f>
        <v>0</v>
      </c>
      <c r="K152" s="186"/>
      <c r="L152" s="36"/>
      <c r="M152" s="187" t="s">
        <v>1</v>
      </c>
      <c r="N152" s="188" t="s">
        <v>41</v>
      </c>
      <c r="O152" s="68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1" t="s">
        <v>113</v>
      </c>
      <c r="AT152" s="191" t="s">
        <v>109</v>
      </c>
      <c r="AU152" s="191" t="s">
        <v>83</v>
      </c>
      <c r="AY152" s="14" t="s">
        <v>107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4" t="s">
        <v>81</v>
      </c>
      <c r="BK152" s="192">
        <f>ROUND(I152*H152,2)</f>
        <v>0</v>
      </c>
      <c r="BL152" s="14" t="s">
        <v>113</v>
      </c>
      <c r="BM152" s="191" t="s">
        <v>185</v>
      </c>
    </row>
    <row r="153" spans="1:65" s="2" customFormat="1" ht="19.5">
      <c r="A153" s="31"/>
      <c r="B153" s="32"/>
      <c r="C153" s="33"/>
      <c r="D153" s="193" t="s">
        <v>115</v>
      </c>
      <c r="E153" s="33"/>
      <c r="F153" s="194" t="s">
        <v>186</v>
      </c>
      <c r="G153" s="33"/>
      <c r="H153" s="33"/>
      <c r="I153" s="195"/>
      <c r="J153" s="33"/>
      <c r="K153" s="33"/>
      <c r="L153" s="36"/>
      <c r="M153" s="196"/>
      <c r="N153" s="197"/>
      <c r="O153" s="68"/>
      <c r="P153" s="68"/>
      <c r="Q153" s="68"/>
      <c r="R153" s="68"/>
      <c r="S153" s="68"/>
      <c r="T153" s="69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T153" s="14" t="s">
        <v>115</v>
      </c>
      <c r="AU153" s="14" t="s">
        <v>83</v>
      </c>
    </row>
    <row r="154" spans="1:65" s="2" customFormat="1" ht="30.75" customHeight="1">
      <c r="A154" s="31"/>
      <c r="B154" s="32"/>
      <c r="C154" s="179" t="s">
        <v>187</v>
      </c>
      <c r="D154" s="179" t="s">
        <v>109</v>
      </c>
      <c r="E154" s="180" t="s">
        <v>188</v>
      </c>
      <c r="F154" s="181" t="s">
        <v>189</v>
      </c>
      <c r="G154" s="182" t="s">
        <v>112</v>
      </c>
      <c r="H154" s="183">
        <v>4</v>
      </c>
      <c r="I154" s="184"/>
      <c r="J154" s="185">
        <f>ROUND(I154*H154,2)</f>
        <v>0</v>
      </c>
      <c r="K154" s="186"/>
      <c r="L154" s="36"/>
      <c r="M154" s="187" t="s">
        <v>1</v>
      </c>
      <c r="N154" s="188" t="s">
        <v>41</v>
      </c>
      <c r="O154" s="68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1" t="s">
        <v>113</v>
      </c>
      <c r="AT154" s="191" t="s">
        <v>109</v>
      </c>
      <c r="AU154" s="191" t="s">
        <v>83</v>
      </c>
      <c r="AY154" s="14" t="s">
        <v>107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4" t="s">
        <v>81</v>
      </c>
      <c r="BK154" s="192">
        <f>ROUND(I154*H154,2)</f>
        <v>0</v>
      </c>
      <c r="BL154" s="14" t="s">
        <v>113</v>
      </c>
      <c r="BM154" s="191" t="s">
        <v>190</v>
      </c>
    </row>
    <row r="155" spans="1:65" s="2" customFormat="1" ht="19.5">
      <c r="A155" s="31"/>
      <c r="B155" s="32"/>
      <c r="C155" s="33"/>
      <c r="D155" s="193" t="s">
        <v>115</v>
      </c>
      <c r="E155" s="33"/>
      <c r="F155" s="194" t="s">
        <v>191</v>
      </c>
      <c r="G155" s="33"/>
      <c r="H155" s="33"/>
      <c r="I155" s="195"/>
      <c r="J155" s="33"/>
      <c r="K155" s="33"/>
      <c r="L155" s="36"/>
      <c r="M155" s="196"/>
      <c r="N155" s="197"/>
      <c r="O155" s="68"/>
      <c r="P155" s="68"/>
      <c r="Q155" s="68"/>
      <c r="R155" s="68"/>
      <c r="S155" s="68"/>
      <c r="T155" s="69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T155" s="14" t="s">
        <v>115</v>
      </c>
      <c r="AU155" s="14" t="s">
        <v>83</v>
      </c>
    </row>
    <row r="156" spans="1:65" s="2" customFormat="1" ht="29.25" customHeight="1">
      <c r="A156" s="31"/>
      <c r="B156" s="32"/>
      <c r="C156" s="179" t="s">
        <v>192</v>
      </c>
      <c r="D156" s="179" t="s">
        <v>109</v>
      </c>
      <c r="E156" s="180" t="s">
        <v>193</v>
      </c>
      <c r="F156" s="181" t="s">
        <v>194</v>
      </c>
      <c r="G156" s="182" t="s">
        <v>112</v>
      </c>
      <c r="H156" s="183">
        <v>1</v>
      </c>
      <c r="I156" s="184"/>
      <c r="J156" s="185">
        <f>ROUND(I156*H156,2)</f>
        <v>0</v>
      </c>
      <c r="K156" s="186"/>
      <c r="L156" s="36"/>
      <c r="M156" s="187" t="s">
        <v>1</v>
      </c>
      <c r="N156" s="188" t="s">
        <v>41</v>
      </c>
      <c r="O156" s="68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1" t="s">
        <v>113</v>
      </c>
      <c r="AT156" s="191" t="s">
        <v>109</v>
      </c>
      <c r="AU156" s="191" t="s">
        <v>83</v>
      </c>
      <c r="AY156" s="14" t="s">
        <v>107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4" t="s">
        <v>81</v>
      </c>
      <c r="BK156" s="192">
        <f>ROUND(I156*H156,2)</f>
        <v>0</v>
      </c>
      <c r="BL156" s="14" t="s">
        <v>113</v>
      </c>
      <c r="BM156" s="191" t="s">
        <v>195</v>
      </c>
    </row>
    <row r="157" spans="1:65" s="2" customFormat="1" ht="19.5">
      <c r="A157" s="31"/>
      <c r="B157" s="32"/>
      <c r="C157" s="33"/>
      <c r="D157" s="193" t="s">
        <v>115</v>
      </c>
      <c r="E157" s="33"/>
      <c r="F157" s="194" t="s">
        <v>196</v>
      </c>
      <c r="G157" s="33"/>
      <c r="H157" s="33"/>
      <c r="I157" s="195"/>
      <c r="J157" s="33"/>
      <c r="K157" s="33"/>
      <c r="L157" s="36"/>
      <c r="M157" s="196"/>
      <c r="N157" s="197"/>
      <c r="O157" s="68"/>
      <c r="P157" s="68"/>
      <c r="Q157" s="68"/>
      <c r="R157" s="68"/>
      <c r="S157" s="68"/>
      <c r="T157" s="69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4" t="s">
        <v>115</v>
      </c>
      <c r="AU157" s="14" t="s">
        <v>83</v>
      </c>
    </row>
    <row r="158" spans="1:65" s="2" customFormat="1" ht="28.5" customHeight="1">
      <c r="A158" s="31"/>
      <c r="B158" s="32"/>
      <c r="C158" s="179" t="s">
        <v>197</v>
      </c>
      <c r="D158" s="179" t="s">
        <v>109</v>
      </c>
      <c r="E158" s="180" t="s">
        <v>198</v>
      </c>
      <c r="F158" s="181" t="s">
        <v>199</v>
      </c>
      <c r="G158" s="182" t="s">
        <v>112</v>
      </c>
      <c r="H158" s="183">
        <v>82</v>
      </c>
      <c r="I158" s="184"/>
      <c r="J158" s="185">
        <f>ROUND(I158*H158,2)</f>
        <v>0</v>
      </c>
      <c r="K158" s="186"/>
      <c r="L158" s="36"/>
      <c r="M158" s="187" t="s">
        <v>1</v>
      </c>
      <c r="N158" s="188" t="s">
        <v>41</v>
      </c>
      <c r="O158" s="68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1" t="s">
        <v>113</v>
      </c>
      <c r="AT158" s="191" t="s">
        <v>109</v>
      </c>
      <c r="AU158" s="191" t="s">
        <v>83</v>
      </c>
      <c r="AY158" s="14" t="s">
        <v>107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4" t="s">
        <v>81</v>
      </c>
      <c r="BK158" s="192">
        <f>ROUND(I158*H158,2)</f>
        <v>0</v>
      </c>
      <c r="BL158" s="14" t="s">
        <v>113</v>
      </c>
      <c r="BM158" s="191" t="s">
        <v>200</v>
      </c>
    </row>
    <row r="159" spans="1:65" s="2" customFormat="1" ht="29.25">
      <c r="A159" s="31"/>
      <c r="B159" s="32"/>
      <c r="C159" s="33"/>
      <c r="D159" s="193" t="s">
        <v>115</v>
      </c>
      <c r="E159" s="33"/>
      <c r="F159" s="194" t="s">
        <v>201</v>
      </c>
      <c r="G159" s="33"/>
      <c r="H159" s="33"/>
      <c r="I159" s="195"/>
      <c r="J159" s="33"/>
      <c r="K159" s="33"/>
      <c r="L159" s="36"/>
      <c r="M159" s="196"/>
      <c r="N159" s="197"/>
      <c r="O159" s="68"/>
      <c r="P159" s="68"/>
      <c r="Q159" s="68"/>
      <c r="R159" s="68"/>
      <c r="S159" s="68"/>
      <c r="T159" s="69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T159" s="14" t="s">
        <v>115</v>
      </c>
      <c r="AU159" s="14" t="s">
        <v>83</v>
      </c>
    </row>
    <row r="160" spans="1:65" s="2" customFormat="1" ht="27" customHeight="1">
      <c r="A160" s="31"/>
      <c r="B160" s="32"/>
      <c r="C160" s="179" t="s">
        <v>7</v>
      </c>
      <c r="D160" s="179" t="s">
        <v>109</v>
      </c>
      <c r="E160" s="180" t="s">
        <v>202</v>
      </c>
      <c r="F160" s="181" t="s">
        <v>203</v>
      </c>
      <c r="G160" s="182" t="s">
        <v>112</v>
      </c>
      <c r="H160" s="183">
        <v>15</v>
      </c>
      <c r="I160" s="184"/>
      <c r="J160" s="185">
        <f>ROUND(I160*H160,2)</f>
        <v>0</v>
      </c>
      <c r="K160" s="186"/>
      <c r="L160" s="36"/>
      <c r="M160" s="187" t="s">
        <v>1</v>
      </c>
      <c r="N160" s="188" t="s">
        <v>41</v>
      </c>
      <c r="O160" s="68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1" t="s">
        <v>113</v>
      </c>
      <c r="AT160" s="191" t="s">
        <v>109</v>
      </c>
      <c r="AU160" s="191" t="s">
        <v>83</v>
      </c>
      <c r="AY160" s="14" t="s">
        <v>107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4" t="s">
        <v>81</v>
      </c>
      <c r="BK160" s="192">
        <f>ROUND(I160*H160,2)</f>
        <v>0</v>
      </c>
      <c r="BL160" s="14" t="s">
        <v>113</v>
      </c>
      <c r="BM160" s="191" t="s">
        <v>204</v>
      </c>
    </row>
    <row r="161" spans="1:65" s="2" customFormat="1" ht="29.25">
      <c r="A161" s="31"/>
      <c r="B161" s="32"/>
      <c r="C161" s="33"/>
      <c r="D161" s="193" t="s">
        <v>115</v>
      </c>
      <c r="E161" s="33"/>
      <c r="F161" s="194" t="s">
        <v>205</v>
      </c>
      <c r="G161" s="33"/>
      <c r="H161" s="33"/>
      <c r="I161" s="195"/>
      <c r="J161" s="33"/>
      <c r="K161" s="33"/>
      <c r="L161" s="36"/>
      <c r="M161" s="196"/>
      <c r="N161" s="197"/>
      <c r="O161" s="68"/>
      <c r="P161" s="68"/>
      <c r="Q161" s="68"/>
      <c r="R161" s="68"/>
      <c r="S161" s="68"/>
      <c r="T161" s="69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T161" s="14" t="s">
        <v>115</v>
      </c>
      <c r="AU161" s="14" t="s">
        <v>83</v>
      </c>
    </row>
    <row r="162" spans="1:65" s="2" customFormat="1" ht="33" customHeight="1">
      <c r="A162" s="31"/>
      <c r="B162" s="32"/>
      <c r="C162" s="179" t="s">
        <v>206</v>
      </c>
      <c r="D162" s="179" t="s">
        <v>109</v>
      </c>
      <c r="E162" s="180" t="s">
        <v>207</v>
      </c>
      <c r="F162" s="181" t="s">
        <v>208</v>
      </c>
      <c r="G162" s="182" t="s">
        <v>112</v>
      </c>
      <c r="H162" s="183">
        <v>20</v>
      </c>
      <c r="I162" s="184"/>
      <c r="J162" s="185">
        <f>ROUND(I162*H162,2)</f>
        <v>0</v>
      </c>
      <c r="K162" s="186"/>
      <c r="L162" s="36"/>
      <c r="M162" s="187" t="s">
        <v>1</v>
      </c>
      <c r="N162" s="188" t="s">
        <v>41</v>
      </c>
      <c r="O162" s="68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1" t="s">
        <v>113</v>
      </c>
      <c r="AT162" s="191" t="s">
        <v>109</v>
      </c>
      <c r="AU162" s="191" t="s">
        <v>83</v>
      </c>
      <c r="AY162" s="14" t="s">
        <v>107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4" t="s">
        <v>81</v>
      </c>
      <c r="BK162" s="192">
        <f>ROUND(I162*H162,2)</f>
        <v>0</v>
      </c>
      <c r="BL162" s="14" t="s">
        <v>113</v>
      </c>
      <c r="BM162" s="191" t="s">
        <v>209</v>
      </c>
    </row>
    <row r="163" spans="1:65" s="2" customFormat="1" ht="29.25">
      <c r="A163" s="31"/>
      <c r="B163" s="32"/>
      <c r="C163" s="33"/>
      <c r="D163" s="193" t="s">
        <v>115</v>
      </c>
      <c r="E163" s="33"/>
      <c r="F163" s="194" t="s">
        <v>210</v>
      </c>
      <c r="G163" s="33"/>
      <c r="H163" s="33"/>
      <c r="I163" s="195"/>
      <c r="J163" s="33"/>
      <c r="K163" s="33"/>
      <c r="L163" s="36"/>
      <c r="M163" s="196"/>
      <c r="N163" s="197"/>
      <c r="O163" s="68"/>
      <c r="P163" s="68"/>
      <c r="Q163" s="68"/>
      <c r="R163" s="68"/>
      <c r="S163" s="68"/>
      <c r="T163" s="69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T163" s="14" t="s">
        <v>115</v>
      </c>
      <c r="AU163" s="14" t="s">
        <v>83</v>
      </c>
    </row>
    <row r="164" spans="1:65" s="2" customFormat="1" ht="30.75" customHeight="1">
      <c r="A164" s="31"/>
      <c r="B164" s="32"/>
      <c r="C164" s="179" t="s">
        <v>211</v>
      </c>
      <c r="D164" s="179" t="s">
        <v>109</v>
      </c>
      <c r="E164" s="180" t="s">
        <v>212</v>
      </c>
      <c r="F164" s="181" t="s">
        <v>213</v>
      </c>
      <c r="G164" s="182" t="s">
        <v>112</v>
      </c>
      <c r="H164" s="183">
        <v>1</v>
      </c>
      <c r="I164" s="184"/>
      <c r="J164" s="185">
        <f>ROUND(I164*H164,2)</f>
        <v>0</v>
      </c>
      <c r="K164" s="186"/>
      <c r="L164" s="36"/>
      <c r="M164" s="187" t="s">
        <v>1</v>
      </c>
      <c r="N164" s="188" t="s">
        <v>41</v>
      </c>
      <c r="O164" s="68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1" t="s">
        <v>113</v>
      </c>
      <c r="AT164" s="191" t="s">
        <v>109</v>
      </c>
      <c r="AU164" s="191" t="s">
        <v>83</v>
      </c>
      <c r="AY164" s="14" t="s">
        <v>107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4" t="s">
        <v>81</v>
      </c>
      <c r="BK164" s="192">
        <f>ROUND(I164*H164,2)</f>
        <v>0</v>
      </c>
      <c r="BL164" s="14" t="s">
        <v>113</v>
      </c>
      <c r="BM164" s="191" t="s">
        <v>214</v>
      </c>
    </row>
    <row r="165" spans="1:65" s="2" customFormat="1" ht="29.25">
      <c r="A165" s="31"/>
      <c r="B165" s="32"/>
      <c r="C165" s="33"/>
      <c r="D165" s="193" t="s">
        <v>115</v>
      </c>
      <c r="E165" s="33"/>
      <c r="F165" s="194" t="s">
        <v>215</v>
      </c>
      <c r="G165" s="33"/>
      <c r="H165" s="33"/>
      <c r="I165" s="195"/>
      <c r="J165" s="33"/>
      <c r="K165" s="33"/>
      <c r="L165" s="36"/>
      <c r="M165" s="196"/>
      <c r="N165" s="197"/>
      <c r="O165" s="68"/>
      <c r="P165" s="68"/>
      <c r="Q165" s="68"/>
      <c r="R165" s="68"/>
      <c r="S165" s="68"/>
      <c r="T165" s="69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T165" s="14" t="s">
        <v>115</v>
      </c>
      <c r="AU165" s="14" t="s">
        <v>83</v>
      </c>
    </row>
    <row r="166" spans="1:65" s="2" customFormat="1" ht="30.75" customHeight="1">
      <c r="A166" s="31"/>
      <c r="B166" s="32"/>
      <c r="C166" s="179" t="s">
        <v>216</v>
      </c>
      <c r="D166" s="179" t="s">
        <v>109</v>
      </c>
      <c r="E166" s="180" t="s">
        <v>217</v>
      </c>
      <c r="F166" s="181" t="s">
        <v>218</v>
      </c>
      <c r="G166" s="182" t="s">
        <v>112</v>
      </c>
      <c r="H166" s="183">
        <v>82</v>
      </c>
      <c r="I166" s="184"/>
      <c r="J166" s="185">
        <f>ROUND(I166*H166,2)</f>
        <v>0</v>
      </c>
      <c r="K166" s="186"/>
      <c r="L166" s="36"/>
      <c r="M166" s="187" t="s">
        <v>1</v>
      </c>
      <c r="N166" s="188" t="s">
        <v>41</v>
      </c>
      <c r="O166" s="68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1" t="s">
        <v>113</v>
      </c>
      <c r="AT166" s="191" t="s">
        <v>109</v>
      </c>
      <c r="AU166" s="191" t="s">
        <v>83</v>
      </c>
      <c r="AY166" s="14" t="s">
        <v>107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4" t="s">
        <v>81</v>
      </c>
      <c r="BK166" s="192">
        <f>ROUND(I166*H166,2)</f>
        <v>0</v>
      </c>
      <c r="BL166" s="14" t="s">
        <v>113</v>
      </c>
      <c r="BM166" s="191" t="s">
        <v>219</v>
      </c>
    </row>
    <row r="167" spans="1:65" s="2" customFormat="1" ht="29.25">
      <c r="A167" s="31"/>
      <c r="B167" s="32"/>
      <c r="C167" s="33"/>
      <c r="D167" s="193" t="s">
        <v>115</v>
      </c>
      <c r="E167" s="33"/>
      <c r="F167" s="194" t="s">
        <v>220</v>
      </c>
      <c r="G167" s="33"/>
      <c r="H167" s="33"/>
      <c r="I167" s="195"/>
      <c r="J167" s="33"/>
      <c r="K167" s="33"/>
      <c r="L167" s="36"/>
      <c r="M167" s="196"/>
      <c r="N167" s="197"/>
      <c r="O167" s="68"/>
      <c r="P167" s="68"/>
      <c r="Q167" s="68"/>
      <c r="R167" s="68"/>
      <c r="S167" s="68"/>
      <c r="T167" s="69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T167" s="14" t="s">
        <v>115</v>
      </c>
      <c r="AU167" s="14" t="s">
        <v>83</v>
      </c>
    </row>
    <row r="168" spans="1:65" s="2" customFormat="1" ht="30.75" customHeight="1">
      <c r="A168" s="31"/>
      <c r="B168" s="32"/>
      <c r="C168" s="179" t="s">
        <v>221</v>
      </c>
      <c r="D168" s="179" t="s">
        <v>109</v>
      </c>
      <c r="E168" s="180" t="s">
        <v>222</v>
      </c>
      <c r="F168" s="181" t="s">
        <v>223</v>
      </c>
      <c r="G168" s="182" t="s">
        <v>112</v>
      </c>
      <c r="H168" s="183">
        <v>15</v>
      </c>
      <c r="I168" s="184"/>
      <c r="J168" s="185">
        <f>ROUND(I168*H168,2)</f>
        <v>0</v>
      </c>
      <c r="K168" s="186"/>
      <c r="L168" s="36"/>
      <c r="M168" s="187" t="s">
        <v>1</v>
      </c>
      <c r="N168" s="188" t="s">
        <v>41</v>
      </c>
      <c r="O168" s="68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1" t="s">
        <v>113</v>
      </c>
      <c r="AT168" s="191" t="s">
        <v>109</v>
      </c>
      <c r="AU168" s="191" t="s">
        <v>83</v>
      </c>
      <c r="AY168" s="14" t="s">
        <v>107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4" t="s">
        <v>81</v>
      </c>
      <c r="BK168" s="192">
        <f>ROUND(I168*H168,2)</f>
        <v>0</v>
      </c>
      <c r="BL168" s="14" t="s">
        <v>113</v>
      </c>
      <c r="BM168" s="191" t="s">
        <v>224</v>
      </c>
    </row>
    <row r="169" spans="1:65" s="2" customFormat="1" ht="29.25">
      <c r="A169" s="31"/>
      <c r="B169" s="32"/>
      <c r="C169" s="33"/>
      <c r="D169" s="193" t="s">
        <v>115</v>
      </c>
      <c r="E169" s="33"/>
      <c r="F169" s="194" t="s">
        <v>225</v>
      </c>
      <c r="G169" s="33"/>
      <c r="H169" s="33"/>
      <c r="I169" s="195"/>
      <c r="J169" s="33"/>
      <c r="K169" s="33"/>
      <c r="L169" s="36"/>
      <c r="M169" s="196"/>
      <c r="N169" s="197"/>
      <c r="O169" s="68"/>
      <c r="P169" s="68"/>
      <c r="Q169" s="68"/>
      <c r="R169" s="68"/>
      <c r="S169" s="68"/>
      <c r="T169" s="69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T169" s="14" t="s">
        <v>115</v>
      </c>
      <c r="AU169" s="14" t="s">
        <v>83</v>
      </c>
    </row>
    <row r="170" spans="1:65" s="2" customFormat="1" ht="29.25" customHeight="1">
      <c r="A170" s="31"/>
      <c r="B170" s="32"/>
      <c r="C170" s="179" t="s">
        <v>226</v>
      </c>
      <c r="D170" s="179" t="s">
        <v>109</v>
      </c>
      <c r="E170" s="180" t="s">
        <v>227</v>
      </c>
      <c r="F170" s="181" t="s">
        <v>228</v>
      </c>
      <c r="G170" s="182" t="s">
        <v>112</v>
      </c>
      <c r="H170" s="183">
        <v>20</v>
      </c>
      <c r="I170" s="184"/>
      <c r="J170" s="185">
        <f>ROUND(I170*H170,2)</f>
        <v>0</v>
      </c>
      <c r="K170" s="186"/>
      <c r="L170" s="36"/>
      <c r="M170" s="187" t="s">
        <v>1</v>
      </c>
      <c r="N170" s="188" t="s">
        <v>41</v>
      </c>
      <c r="O170" s="68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1" t="s">
        <v>113</v>
      </c>
      <c r="AT170" s="191" t="s">
        <v>109</v>
      </c>
      <c r="AU170" s="191" t="s">
        <v>83</v>
      </c>
      <c r="AY170" s="14" t="s">
        <v>107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4" t="s">
        <v>81</v>
      </c>
      <c r="BK170" s="192">
        <f>ROUND(I170*H170,2)</f>
        <v>0</v>
      </c>
      <c r="BL170" s="14" t="s">
        <v>113</v>
      </c>
      <c r="BM170" s="191" t="s">
        <v>229</v>
      </c>
    </row>
    <row r="171" spans="1:65" s="2" customFormat="1" ht="29.25">
      <c r="A171" s="31"/>
      <c r="B171" s="32"/>
      <c r="C171" s="33"/>
      <c r="D171" s="193" t="s">
        <v>115</v>
      </c>
      <c r="E171" s="33"/>
      <c r="F171" s="194" t="s">
        <v>230</v>
      </c>
      <c r="G171" s="33"/>
      <c r="H171" s="33"/>
      <c r="I171" s="195"/>
      <c r="J171" s="33"/>
      <c r="K171" s="33"/>
      <c r="L171" s="36"/>
      <c r="M171" s="196"/>
      <c r="N171" s="197"/>
      <c r="O171" s="68"/>
      <c r="P171" s="68"/>
      <c r="Q171" s="68"/>
      <c r="R171" s="68"/>
      <c r="S171" s="68"/>
      <c r="T171" s="69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T171" s="14" t="s">
        <v>115</v>
      </c>
      <c r="AU171" s="14" t="s">
        <v>83</v>
      </c>
    </row>
    <row r="172" spans="1:65" s="2" customFormat="1" ht="29.25" customHeight="1">
      <c r="A172" s="31"/>
      <c r="B172" s="32"/>
      <c r="C172" s="179" t="s">
        <v>231</v>
      </c>
      <c r="D172" s="179" t="s">
        <v>109</v>
      </c>
      <c r="E172" s="180" t="s">
        <v>232</v>
      </c>
      <c r="F172" s="181" t="s">
        <v>233</v>
      </c>
      <c r="G172" s="182" t="s">
        <v>112</v>
      </c>
      <c r="H172" s="183">
        <v>1</v>
      </c>
      <c r="I172" s="184"/>
      <c r="J172" s="185">
        <f>ROUND(I172*H172,2)</f>
        <v>0</v>
      </c>
      <c r="K172" s="186"/>
      <c r="L172" s="36"/>
      <c r="M172" s="187" t="s">
        <v>1</v>
      </c>
      <c r="N172" s="188" t="s">
        <v>41</v>
      </c>
      <c r="O172" s="68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1" t="s">
        <v>113</v>
      </c>
      <c r="AT172" s="191" t="s">
        <v>109</v>
      </c>
      <c r="AU172" s="191" t="s">
        <v>83</v>
      </c>
      <c r="AY172" s="14" t="s">
        <v>107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4" t="s">
        <v>81</v>
      </c>
      <c r="BK172" s="192">
        <f>ROUND(I172*H172,2)</f>
        <v>0</v>
      </c>
      <c r="BL172" s="14" t="s">
        <v>113</v>
      </c>
      <c r="BM172" s="191" t="s">
        <v>234</v>
      </c>
    </row>
    <row r="173" spans="1:65" s="2" customFormat="1" ht="29.25">
      <c r="A173" s="31"/>
      <c r="B173" s="32"/>
      <c r="C173" s="33"/>
      <c r="D173" s="193" t="s">
        <v>115</v>
      </c>
      <c r="E173" s="33"/>
      <c r="F173" s="194" t="s">
        <v>235</v>
      </c>
      <c r="G173" s="33"/>
      <c r="H173" s="33"/>
      <c r="I173" s="195"/>
      <c r="J173" s="33"/>
      <c r="K173" s="33"/>
      <c r="L173" s="36"/>
      <c r="M173" s="196"/>
      <c r="N173" s="197"/>
      <c r="O173" s="68"/>
      <c r="P173" s="68"/>
      <c r="Q173" s="68"/>
      <c r="R173" s="68"/>
      <c r="S173" s="68"/>
      <c r="T173" s="69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T173" s="14" t="s">
        <v>115</v>
      </c>
      <c r="AU173" s="14" t="s">
        <v>83</v>
      </c>
    </row>
    <row r="174" spans="1:65" s="2" customFormat="1" ht="30" customHeight="1">
      <c r="A174" s="31"/>
      <c r="B174" s="32"/>
      <c r="C174" s="179" t="s">
        <v>236</v>
      </c>
      <c r="D174" s="179" t="s">
        <v>109</v>
      </c>
      <c r="E174" s="180" t="s">
        <v>237</v>
      </c>
      <c r="F174" s="181" t="s">
        <v>238</v>
      </c>
      <c r="G174" s="182" t="s">
        <v>239</v>
      </c>
      <c r="H174" s="183">
        <v>1</v>
      </c>
      <c r="I174" s="184"/>
      <c r="J174" s="185">
        <f>ROUND(I174*H174,2)</f>
        <v>0</v>
      </c>
      <c r="K174" s="186"/>
      <c r="L174" s="36"/>
      <c r="M174" s="187" t="s">
        <v>1</v>
      </c>
      <c r="N174" s="188" t="s">
        <v>41</v>
      </c>
      <c r="O174" s="68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1" t="s">
        <v>113</v>
      </c>
      <c r="AT174" s="191" t="s">
        <v>109</v>
      </c>
      <c r="AU174" s="191" t="s">
        <v>83</v>
      </c>
      <c r="AY174" s="14" t="s">
        <v>107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4" t="s">
        <v>81</v>
      </c>
      <c r="BK174" s="192">
        <f>ROUND(I174*H174,2)</f>
        <v>0</v>
      </c>
      <c r="BL174" s="14" t="s">
        <v>113</v>
      </c>
      <c r="BM174" s="191" t="s">
        <v>240</v>
      </c>
    </row>
    <row r="175" spans="1:65" s="2" customFormat="1" ht="11.25">
      <c r="A175" s="31"/>
      <c r="B175" s="32"/>
      <c r="C175" s="33"/>
      <c r="D175" s="193" t="s">
        <v>115</v>
      </c>
      <c r="E175" s="33"/>
      <c r="F175" s="194" t="s">
        <v>241</v>
      </c>
      <c r="G175" s="33"/>
      <c r="H175" s="33"/>
      <c r="I175" s="195"/>
      <c r="J175" s="33"/>
      <c r="K175" s="33"/>
      <c r="L175" s="36"/>
      <c r="M175" s="196"/>
      <c r="N175" s="197"/>
      <c r="O175" s="68"/>
      <c r="P175" s="68"/>
      <c r="Q175" s="68"/>
      <c r="R175" s="68"/>
      <c r="S175" s="68"/>
      <c r="T175" s="69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T175" s="14" t="s">
        <v>115</v>
      </c>
      <c r="AU175" s="14" t="s">
        <v>83</v>
      </c>
    </row>
    <row r="176" spans="1:65" s="2" customFormat="1" ht="87.75">
      <c r="A176" s="31"/>
      <c r="B176" s="32"/>
      <c r="C176" s="33"/>
      <c r="D176" s="193" t="s">
        <v>128</v>
      </c>
      <c r="E176" s="33"/>
      <c r="F176" s="198" t="s">
        <v>242</v>
      </c>
      <c r="G176" s="33"/>
      <c r="H176" s="33"/>
      <c r="I176" s="195"/>
      <c r="J176" s="33"/>
      <c r="K176" s="33"/>
      <c r="L176" s="36"/>
      <c r="M176" s="196"/>
      <c r="N176" s="197"/>
      <c r="O176" s="68"/>
      <c r="P176" s="68"/>
      <c r="Q176" s="68"/>
      <c r="R176" s="68"/>
      <c r="S176" s="68"/>
      <c r="T176" s="69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T176" s="14" t="s">
        <v>128</v>
      </c>
      <c r="AU176" s="14" t="s">
        <v>83</v>
      </c>
    </row>
    <row r="177" spans="1:65" s="2" customFormat="1" ht="16.5" customHeight="1">
      <c r="A177" s="31"/>
      <c r="B177" s="32"/>
      <c r="C177" s="179" t="s">
        <v>243</v>
      </c>
      <c r="D177" s="179" t="s">
        <v>109</v>
      </c>
      <c r="E177" s="180" t="s">
        <v>244</v>
      </c>
      <c r="F177" s="181" t="s">
        <v>245</v>
      </c>
      <c r="G177" s="182" t="s">
        <v>239</v>
      </c>
      <c r="H177" s="183">
        <v>1</v>
      </c>
      <c r="I177" s="184"/>
      <c r="J177" s="185">
        <f>ROUND(I177*H177,2)</f>
        <v>0</v>
      </c>
      <c r="K177" s="186"/>
      <c r="L177" s="36"/>
      <c r="M177" s="187" t="s">
        <v>1</v>
      </c>
      <c r="N177" s="188" t="s">
        <v>41</v>
      </c>
      <c r="O177" s="68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1" t="s">
        <v>113</v>
      </c>
      <c r="AT177" s="191" t="s">
        <v>109</v>
      </c>
      <c r="AU177" s="191" t="s">
        <v>83</v>
      </c>
      <c r="AY177" s="14" t="s">
        <v>107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4" t="s">
        <v>81</v>
      </c>
      <c r="BK177" s="192">
        <f>ROUND(I177*H177,2)</f>
        <v>0</v>
      </c>
      <c r="BL177" s="14" t="s">
        <v>113</v>
      </c>
      <c r="BM177" s="191" t="s">
        <v>246</v>
      </c>
    </row>
    <row r="178" spans="1:65" s="2" customFormat="1" ht="11.25">
      <c r="A178" s="31"/>
      <c r="B178" s="32"/>
      <c r="C178" s="33"/>
      <c r="D178" s="193" t="s">
        <v>115</v>
      </c>
      <c r="E178" s="33"/>
      <c r="F178" s="194" t="s">
        <v>245</v>
      </c>
      <c r="G178" s="33"/>
      <c r="H178" s="33"/>
      <c r="I178" s="195"/>
      <c r="J178" s="33"/>
      <c r="K178" s="33"/>
      <c r="L178" s="36"/>
      <c r="M178" s="196"/>
      <c r="N178" s="197"/>
      <c r="O178" s="68"/>
      <c r="P178" s="68"/>
      <c r="Q178" s="68"/>
      <c r="R178" s="68"/>
      <c r="S178" s="68"/>
      <c r="T178" s="69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T178" s="14" t="s">
        <v>115</v>
      </c>
      <c r="AU178" s="14" t="s">
        <v>83</v>
      </c>
    </row>
    <row r="179" spans="1:65" s="2" customFormat="1" ht="58.5">
      <c r="A179" s="31"/>
      <c r="B179" s="32"/>
      <c r="C179" s="33"/>
      <c r="D179" s="193" t="s">
        <v>128</v>
      </c>
      <c r="E179" s="33"/>
      <c r="F179" s="198" t="s">
        <v>247</v>
      </c>
      <c r="G179" s="33"/>
      <c r="H179" s="33"/>
      <c r="I179" s="195"/>
      <c r="J179" s="33"/>
      <c r="K179" s="33"/>
      <c r="L179" s="36"/>
      <c r="M179" s="196"/>
      <c r="N179" s="197"/>
      <c r="O179" s="68"/>
      <c r="P179" s="68"/>
      <c r="Q179" s="68"/>
      <c r="R179" s="68"/>
      <c r="S179" s="68"/>
      <c r="T179" s="69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T179" s="14" t="s">
        <v>128</v>
      </c>
      <c r="AU179" s="14" t="s">
        <v>83</v>
      </c>
    </row>
    <row r="180" spans="1:65" s="2" customFormat="1" ht="29.25" customHeight="1">
      <c r="A180" s="31"/>
      <c r="B180" s="32"/>
      <c r="C180" s="179" t="s">
        <v>248</v>
      </c>
      <c r="D180" s="179" t="s">
        <v>109</v>
      </c>
      <c r="E180" s="180" t="s">
        <v>249</v>
      </c>
      <c r="F180" s="181" t="s">
        <v>250</v>
      </c>
      <c r="G180" s="182" t="s">
        <v>251</v>
      </c>
      <c r="H180" s="183">
        <v>1</v>
      </c>
      <c r="I180" s="184"/>
      <c r="J180" s="185">
        <f>ROUND(I180*H180,2)</f>
        <v>0</v>
      </c>
      <c r="K180" s="186"/>
      <c r="L180" s="36"/>
      <c r="M180" s="187" t="s">
        <v>1</v>
      </c>
      <c r="N180" s="188" t="s">
        <v>41</v>
      </c>
      <c r="O180" s="68"/>
      <c r="P180" s="189">
        <f>O180*H180</f>
        <v>0</v>
      </c>
      <c r="Q180" s="189">
        <v>0</v>
      </c>
      <c r="R180" s="189">
        <f>Q180*H180</f>
        <v>0</v>
      </c>
      <c r="S180" s="189">
        <v>0</v>
      </c>
      <c r="T180" s="190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1" t="s">
        <v>113</v>
      </c>
      <c r="AT180" s="191" t="s">
        <v>109</v>
      </c>
      <c r="AU180" s="191" t="s">
        <v>83</v>
      </c>
      <c r="AY180" s="14" t="s">
        <v>107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4" t="s">
        <v>81</v>
      </c>
      <c r="BK180" s="192">
        <f>ROUND(I180*H180,2)</f>
        <v>0</v>
      </c>
      <c r="BL180" s="14" t="s">
        <v>113</v>
      </c>
      <c r="BM180" s="191" t="s">
        <v>252</v>
      </c>
    </row>
    <row r="181" spans="1:65" s="2" customFormat="1" ht="11.25">
      <c r="A181" s="31"/>
      <c r="B181" s="32"/>
      <c r="C181" s="33"/>
      <c r="D181" s="193" t="s">
        <v>115</v>
      </c>
      <c r="E181" s="33"/>
      <c r="F181" s="194" t="s">
        <v>250</v>
      </c>
      <c r="G181" s="33"/>
      <c r="H181" s="33"/>
      <c r="I181" s="195"/>
      <c r="J181" s="33"/>
      <c r="K181" s="33"/>
      <c r="L181" s="36"/>
      <c r="M181" s="196"/>
      <c r="N181" s="197"/>
      <c r="O181" s="68"/>
      <c r="P181" s="68"/>
      <c r="Q181" s="68"/>
      <c r="R181" s="68"/>
      <c r="S181" s="68"/>
      <c r="T181" s="69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T181" s="14" t="s">
        <v>115</v>
      </c>
      <c r="AU181" s="14" t="s">
        <v>83</v>
      </c>
    </row>
    <row r="182" spans="1:65" s="2" customFormat="1" ht="48.75">
      <c r="A182" s="31"/>
      <c r="B182" s="32"/>
      <c r="C182" s="33"/>
      <c r="D182" s="193" t="s">
        <v>128</v>
      </c>
      <c r="E182" s="33"/>
      <c r="F182" s="198" t="s">
        <v>253</v>
      </c>
      <c r="G182" s="33"/>
      <c r="H182" s="33"/>
      <c r="I182" s="195"/>
      <c r="J182" s="33"/>
      <c r="K182" s="33"/>
      <c r="L182" s="36"/>
      <c r="M182" s="196"/>
      <c r="N182" s="197"/>
      <c r="O182" s="68"/>
      <c r="P182" s="68"/>
      <c r="Q182" s="68"/>
      <c r="R182" s="68"/>
      <c r="S182" s="68"/>
      <c r="T182" s="69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T182" s="14" t="s">
        <v>128</v>
      </c>
      <c r="AU182" s="14" t="s">
        <v>83</v>
      </c>
    </row>
    <row r="183" spans="1:65" s="2" customFormat="1" ht="16.5" customHeight="1">
      <c r="A183" s="31"/>
      <c r="B183" s="32"/>
      <c r="C183" s="179" t="s">
        <v>254</v>
      </c>
      <c r="D183" s="179" t="s">
        <v>109</v>
      </c>
      <c r="E183" s="180" t="s">
        <v>255</v>
      </c>
      <c r="F183" s="181" t="s">
        <v>256</v>
      </c>
      <c r="G183" s="182" t="s">
        <v>239</v>
      </c>
      <c r="H183" s="183">
        <v>1</v>
      </c>
      <c r="I183" s="184"/>
      <c r="J183" s="185">
        <f>ROUND(I183*H183,2)</f>
        <v>0</v>
      </c>
      <c r="K183" s="186"/>
      <c r="L183" s="36"/>
      <c r="M183" s="187" t="s">
        <v>1</v>
      </c>
      <c r="N183" s="188" t="s">
        <v>41</v>
      </c>
      <c r="O183" s="68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1" t="s">
        <v>113</v>
      </c>
      <c r="AT183" s="191" t="s">
        <v>109</v>
      </c>
      <c r="AU183" s="191" t="s">
        <v>83</v>
      </c>
      <c r="AY183" s="14" t="s">
        <v>107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4" t="s">
        <v>81</v>
      </c>
      <c r="BK183" s="192">
        <f>ROUND(I183*H183,2)</f>
        <v>0</v>
      </c>
      <c r="BL183" s="14" t="s">
        <v>113</v>
      </c>
      <c r="BM183" s="191" t="s">
        <v>257</v>
      </c>
    </row>
    <row r="184" spans="1:65" s="2" customFormat="1" ht="11.25">
      <c r="A184" s="31"/>
      <c r="B184" s="32"/>
      <c r="C184" s="33"/>
      <c r="D184" s="193" t="s">
        <v>115</v>
      </c>
      <c r="E184" s="33"/>
      <c r="F184" s="194" t="s">
        <v>256</v>
      </c>
      <c r="G184" s="33"/>
      <c r="H184" s="33"/>
      <c r="I184" s="195"/>
      <c r="J184" s="33"/>
      <c r="K184" s="33"/>
      <c r="L184" s="36"/>
      <c r="M184" s="196"/>
      <c r="N184" s="197"/>
      <c r="O184" s="68"/>
      <c r="P184" s="68"/>
      <c r="Q184" s="68"/>
      <c r="R184" s="68"/>
      <c r="S184" s="68"/>
      <c r="T184" s="69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T184" s="14" t="s">
        <v>115</v>
      </c>
      <c r="AU184" s="14" t="s">
        <v>83</v>
      </c>
    </row>
    <row r="185" spans="1:65" s="2" customFormat="1" ht="39">
      <c r="A185" s="31"/>
      <c r="B185" s="32"/>
      <c r="C185" s="33"/>
      <c r="D185" s="193" t="s">
        <v>128</v>
      </c>
      <c r="E185" s="33"/>
      <c r="F185" s="198" t="s">
        <v>258</v>
      </c>
      <c r="G185" s="33"/>
      <c r="H185" s="33"/>
      <c r="I185" s="195"/>
      <c r="J185" s="33"/>
      <c r="K185" s="33"/>
      <c r="L185" s="36"/>
      <c r="M185" s="196"/>
      <c r="N185" s="197"/>
      <c r="O185" s="68"/>
      <c r="P185" s="68"/>
      <c r="Q185" s="68"/>
      <c r="R185" s="68"/>
      <c r="S185" s="68"/>
      <c r="T185" s="69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T185" s="14" t="s">
        <v>128</v>
      </c>
      <c r="AU185" s="14" t="s">
        <v>83</v>
      </c>
    </row>
    <row r="186" spans="1:65" s="2" customFormat="1" ht="16.5" customHeight="1">
      <c r="A186" s="31"/>
      <c r="B186" s="32"/>
      <c r="C186" s="179" t="s">
        <v>259</v>
      </c>
      <c r="D186" s="179" t="s">
        <v>109</v>
      </c>
      <c r="E186" s="180" t="s">
        <v>260</v>
      </c>
      <c r="F186" s="181" t="s">
        <v>261</v>
      </c>
      <c r="G186" s="182" t="s">
        <v>251</v>
      </c>
      <c r="H186" s="183">
        <v>1</v>
      </c>
      <c r="I186" s="184"/>
      <c r="J186" s="185">
        <f>ROUND(I186*H186,2)</f>
        <v>0</v>
      </c>
      <c r="K186" s="186"/>
      <c r="L186" s="36"/>
      <c r="M186" s="187" t="s">
        <v>1</v>
      </c>
      <c r="N186" s="188" t="s">
        <v>41</v>
      </c>
      <c r="O186" s="68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1" t="s">
        <v>113</v>
      </c>
      <c r="AT186" s="191" t="s">
        <v>109</v>
      </c>
      <c r="AU186" s="191" t="s">
        <v>83</v>
      </c>
      <c r="AY186" s="14" t="s">
        <v>107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4" t="s">
        <v>81</v>
      </c>
      <c r="BK186" s="192">
        <f>ROUND(I186*H186,2)</f>
        <v>0</v>
      </c>
      <c r="BL186" s="14" t="s">
        <v>113</v>
      </c>
      <c r="BM186" s="191" t="s">
        <v>262</v>
      </c>
    </row>
    <row r="187" spans="1:65" s="2" customFormat="1" ht="11.25">
      <c r="A187" s="31"/>
      <c r="B187" s="32"/>
      <c r="C187" s="33"/>
      <c r="D187" s="193" t="s">
        <v>115</v>
      </c>
      <c r="E187" s="33"/>
      <c r="F187" s="194" t="s">
        <v>261</v>
      </c>
      <c r="G187" s="33"/>
      <c r="H187" s="33"/>
      <c r="I187" s="195"/>
      <c r="J187" s="33"/>
      <c r="K187" s="33"/>
      <c r="L187" s="36"/>
      <c r="M187" s="196"/>
      <c r="N187" s="197"/>
      <c r="O187" s="68"/>
      <c r="P187" s="68"/>
      <c r="Q187" s="68"/>
      <c r="R187" s="68"/>
      <c r="S187" s="68"/>
      <c r="T187" s="69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T187" s="14" t="s">
        <v>115</v>
      </c>
      <c r="AU187" s="14" t="s">
        <v>83</v>
      </c>
    </row>
    <row r="188" spans="1:65" s="2" customFormat="1" ht="97.5">
      <c r="A188" s="31"/>
      <c r="B188" s="32"/>
      <c r="C188" s="33"/>
      <c r="D188" s="193" t="s">
        <v>128</v>
      </c>
      <c r="E188" s="33"/>
      <c r="F188" s="198" t="s">
        <v>263</v>
      </c>
      <c r="G188" s="33"/>
      <c r="H188" s="33"/>
      <c r="I188" s="195"/>
      <c r="J188" s="33"/>
      <c r="K188" s="33"/>
      <c r="L188" s="36"/>
      <c r="M188" s="196"/>
      <c r="N188" s="197"/>
      <c r="O188" s="68"/>
      <c r="P188" s="68"/>
      <c r="Q188" s="68"/>
      <c r="R188" s="68"/>
      <c r="S188" s="68"/>
      <c r="T188" s="69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T188" s="14" t="s">
        <v>128</v>
      </c>
      <c r="AU188" s="14" t="s">
        <v>83</v>
      </c>
    </row>
    <row r="189" spans="1:65" s="2" customFormat="1" ht="16.5" customHeight="1">
      <c r="A189" s="31"/>
      <c r="B189" s="32"/>
      <c r="C189" s="179" t="s">
        <v>264</v>
      </c>
      <c r="D189" s="179" t="s">
        <v>109</v>
      </c>
      <c r="E189" s="180" t="s">
        <v>265</v>
      </c>
      <c r="F189" s="181" t="s">
        <v>266</v>
      </c>
      <c r="G189" s="182" t="s">
        <v>239</v>
      </c>
      <c r="H189" s="183">
        <v>1</v>
      </c>
      <c r="I189" s="184"/>
      <c r="J189" s="185">
        <f>ROUND(I189*H189,2)</f>
        <v>0</v>
      </c>
      <c r="K189" s="186"/>
      <c r="L189" s="36"/>
      <c r="M189" s="187" t="s">
        <v>1</v>
      </c>
      <c r="N189" s="188" t="s">
        <v>41</v>
      </c>
      <c r="O189" s="68"/>
      <c r="P189" s="189">
        <f>O189*H189</f>
        <v>0</v>
      </c>
      <c r="Q189" s="189">
        <v>0</v>
      </c>
      <c r="R189" s="189">
        <f>Q189*H189</f>
        <v>0</v>
      </c>
      <c r="S189" s="189">
        <v>0</v>
      </c>
      <c r="T189" s="190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1" t="s">
        <v>113</v>
      </c>
      <c r="AT189" s="191" t="s">
        <v>109</v>
      </c>
      <c r="AU189" s="191" t="s">
        <v>83</v>
      </c>
      <c r="AY189" s="14" t="s">
        <v>107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4" t="s">
        <v>81</v>
      </c>
      <c r="BK189" s="192">
        <f>ROUND(I189*H189,2)</f>
        <v>0</v>
      </c>
      <c r="BL189" s="14" t="s">
        <v>113</v>
      </c>
      <c r="BM189" s="191" t="s">
        <v>267</v>
      </c>
    </row>
    <row r="190" spans="1:65" s="2" customFormat="1" ht="11.25">
      <c r="A190" s="31"/>
      <c r="B190" s="32"/>
      <c r="C190" s="33"/>
      <c r="D190" s="193" t="s">
        <v>115</v>
      </c>
      <c r="E190" s="33"/>
      <c r="F190" s="194" t="s">
        <v>266</v>
      </c>
      <c r="G190" s="33"/>
      <c r="H190" s="33"/>
      <c r="I190" s="195"/>
      <c r="J190" s="33"/>
      <c r="K190" s="33"/>
      <c r="L190" s="36"/>
      <c r="M190" s="196"/>
      <c r="N190" s="197"/>
      <c r="O190" s="68"/>
      <c r="P190" s="68"/>
      <c r="Q190" s="68"/>
      <c r="R190" s="68"/>
      <c r="S190" s="68"/>
      <c r="T190" s="69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T190" s="14" t="s">
        <v>115</v>
      </c>
      <c r="AU190" s="14" t="s">
        <v>83</v>
      </c>
    </row>
    <row r="191" spans="1:65" s="2" customFormat="1" ht="48.75">
      <c r="A191" s="31"/>
      <c r="B191" s="32"/>
      <c r="C191" s="33"/>
      <c r="D191" s="193" t="s">
        <v>128</v>
      </c>
      <c r="E191" s="33"/>
      <c r="F191" s="198" t="s">
        <v>268</v>
      </c>
      <c r="G191" s="33"/>
      <c r="H191" s="33"/>
      <c r="I191" s="195"/>
      <c r="J191" s="33"/>
      <c r="K191" s="33"/>
      <c r="L191" s="36"/>
      <c r="M191" s="196"/>
      <c r="N191" s="197"/>
      <c r="O191" s="68"/>
      <c r="P191" s="68"/>
      <c r="Q191" s="68"/>
      <c r="R191" s="68"/>
      <c r="S191" s="68"/>
      <c r="T191" s="69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T191" s="14" t="s">
        <v>128</v>
      </c>
      <c r="AU191" s="14" t="s">
        <v>83</v>
      </c>
    </row>
    <row r="192" spans="1:65" s="2" customFormat="1" ht="16.5" customHeight="1">
      <c r="A192" s="31"/>
      <c r="B192" s="32"/>
      <c r="C192" s="179" t="s">
        <v>269</v>
      </c>
      <c r="D192" s="179" t="s">
        <v>109</v>
      </c>
      <c r="E192" s="180" t="s">
        <v>270</v>
      </c>
      <c r="F192" s="181" t="s">
        <v>271</v>
      </c>
      <c r="G192" s="182" t="s">
        <v>239</v>
      </c>
      <c r="H192" s="183">
        <v>1</v>
      </c>
      <c r="I192" s="184"/>
      <c r="J192" s="185">
        <f>ROUND(I192*H192,2)</f>
        <v>0</v>
      </c>
      <c r="K192" s="186"/>
      <c r="L192" s="36"/>
      <c r="M192" s="187" t="s">
        <v>1</v>
      </c>
      <c r="N192" s="188" t="s">
        <v>41</v>
      </c>
      <c r="O192" s="68"/>
      <c r="P192" s="189">
        <f>O192*H192</f>
        <v>0</v>
      </c>
      <c r="Q192" s="189">
        <v>0</v>
      </c>
      <c r="R192" s="189">
        <f>Q192*H192</f>
        <v>0</v>
      </c>
      <c r="S192" s="189">
        <v>0</v>
      </c>
      <c r="T192" s="190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1" t="s">
        <v>113</v>
      </c>
      <c r="AT192" s="191" t="s">
        <v>109</v>
      </c>
      <c r="AU192" s="191" t="s">
        <v>83</v>
      </c>
      <c r="AY192" s="14" t="s">
        <v>107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4" t="s">
        <v>81</v>
      </c>
      <c r="BK192" s="192">
        <f>ROUND(I192*H192,2)</f>
        <v>0</v>
      </c>
      <c r="BL192" s="14" t="s">
        <v>113</v>
      </c>
      <c r="BM192" s="191" t="s">
        <v>272</v>
      </c>
    </row>
    <row r="193" spans="1:65" s="2" customFormat="1" ht="11.25">
      <c r="A193" s="31"/>
      <c r="B193" s="32"/>
      <c r="C193" s="33"/>
      <c r="D193" s="193" t="s">
        <v>115</v>
      </c>
      <c r="E193" s="33"/>
      <c r="F193" s="194" t="s">
        <v>271</v>
      </c>
      <c r="G193" s="33"/>
      <c r="H193" s="33"/>
      <c r="I193" s="195"/>
      <c r="J193" s="33"/>
      <c r="K193" s="33"/>
      <c r="L193" s="36"/>
      <c r="M193" s="196"/>
      <c r="N193" s="197"/>
      <c r="O193" s="68"/>
      <c r="P193" s="68"/>
      <c r="Q193" s="68"/>
      <c r="R193" s="68"/>
      <c r="S193" s="68"/>
      <c r="T193" s="69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T193" s="14" t="s">
        <v>115</v>
      </c>
      <c r="AU193" s="14" t="s">
        <v>83</v>
      </c>
    </row>
    <row r="194" spans="1:65" s="2" customFormat="1" ht="78">
      <c r="A194" s="31"/>
      <c r="B194" s="32"/>
      <c r="C194" s="33"/>
      <c r="D194" s="193" t="s">
        <v>128</v>
      </c>
      <c r="E194" s="33"/>
      <c r="F194" s="198" t="s">
        <v>273</v>
      </c>
      <c r="G194" s="33"/>
      <c r="H194" s="33"/>
      <c r="I194" s="195"/>
      <c r="J194" s="33"/>
      <c r="K194" s="33"/>
      <c r="L194" s="36"/>
      <c r="M194" s="196"/>
      <c r="N194" s="197"/>
      <c r="O194" s="68"/>
      <c r="P194" s="68"/>
      <c r="Q194" s="68"/>
      <c r="R194" s="68"/>
      <c r="S194" s="68"/>
      <c r="T194" s="69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T194" s="14" t="s">
        <v>128</v>
      </c>
      <c r="AU194" s="14" t="s">
        <v>83</v>
      </c>
    </row>
    <row r="195" spans="1:65" s="2" customFormat="1" ht="21.75" customHeight="1">
      <c r="A195" s="31"/>
      <c r="B195" s="32"/>
      <c r="C195" s="179" t="s">
        <v>274</v>
      </c>
      <c r="D195" s="179" t="s">
        <v>109</v>
      </c>
      <c r="E195" s="180" t="s">
        <v>275</v>
      </c>
      <c r="F195" s="181" t="s">
        <v>276</v>
      </c>
      <c r="G195" s="182" t="s">
        <v>239</v>
      </c>
      <c r="H195" s="183">
        <v>1</v>
      </c>
      <c r="I195" s="184"/>
      <c r="J195" s="185">
        <f>ROUND(I195*H195,2)</f>
        <v>0</v>
      </c>
      <c r="K195" s="186"/>
      <c r="L195" s="36"/>
      <c r="M195" s="187" t="s">
        <v>1</v>
      </c>
      <c r="N195" s="188" t="s">
        <v>41</v>
      </c>
      <c r="O195" s="68"/>
      <c r="P195" s="189">
        <f>O195*H195</f>
        <v>0</v>
      </c>
      <c r="Q195" s="189">
        <v>0</v>
      </c>
      <c r="R195" s="189">
        <f>Q195*H195</f>
        <v>0</v>
      </c>
      <c r="S195" s="189">
        <v>0</v>
      </c>
      <c r="T195" s="190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1" t="s">
        <v>113</v>
      </c>
      <c r="AT195" s="191" t="s">
        <v>109</v>
      </c>
      <c r="AU195" s="191" t="s">
        <v>83</v>
      </c>
      <c r="AY195" s="14" t="s">
        <v>107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4" t="s">
        <v>81</v>
      </c>
      <c r="BK195" s="192">
        <f>ROUND(I195*H195,2)</f>
        <v>0</v>
      </c>
      <c r="BL195" s="14" t="s">
        <v>113</v>
      </c>
      <c r="BM195" s="191" t="s">
        <v>277</v>
      </c>
    </row>
    <row r="196" spans="1:65" s="2" customFormat="1" ht="11.25">
      <c r="A196" s="31"/>
      <c r="B196" s="32"/>
      <c r="C196" s="33"/>
      <c r="D196" s="193" t="s">
        <v>115</v>
      </c>
      <c r="E196" s="33"/>
      <c r="F196" s="194" t="s">
        <v>276</v>
      </c>
      <c r="G196" s="33"/>
      <c r="H196" s="33"/>
      <c r="I196" s="195"/>
      <c r="J196" s="33"/>
      <c r="K196" s="33"/>
      <c r="L196" s="36"/>
      <c r="M196" s="196"/>
      <c r="N196" s="197"/>
      <c r="O196" s="68"/>
      <c r="P196" s="68"/>
      <c r="Q196" s="68"/>
      <c r="R196" s="68"/>
      <c r="S196" s="68"/>
      <c r="T196" s="69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T196" s="14" t="s">
        <v>115</v>
      </c>
      <c r="AU196" s="14" t="s">
        <v>83</v>
      </c>
    </row>
    <row r="197" spans="1:65" s="2" customFormat="1" ht="48.75">
      <c r="A197" s="31"/>
      <c r="B197" s="32"/>
      <c r="C197" s="33"/>
      <c r="D197" s="193" t="s">
        <v>128</v>
      </c>
      <c r="E197" s="33"/>
      <c r="F197" s="198" t="s">
        <v>278</v>
      </c>
      <c r="G197" s="33"/>
      <c r="H197" s="33"/>
      <c r="I197" s="195"/>
      <c r="J197" s="33"/>
      <c r="K197" s="33"/>
      <c r="L197" s="36"/>
      <c r="M197" s="199"/>
      <c r="N197" s="200"/>
      <c r="O197" s="201"/>
      <c r="P197" s="201"/>
      <c r="Q197" s="201"/>
      <c r="R197" s="201"/>
      <c r="S197" s="201"/>
      <c r="T197" s="202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T197" s="14" t="s">
        <v>128</v>
      </c>
      <c r="AU197" s="14" t="s">
        <v>83</v>
      </c>
    </row>
    <row r="198" spans="1:65" s="2" customFormat="1" ht="6.95" customHeight="1">
      <c r="A198" s="31"/>
      <c r="B198" s="51"/>
      <c r="C198" s="52"/>
      <c r="D198" s="52"/>
      <c r="E198" s="52"/>
      <c r="F198" s="52"/>
      <c r="G198" s="52"/>
      <c r="H198" s="52"/>
      <c r="I198" s="52"/>
      <c r="J198" s="52"/>
      <c r="K198" s="52"/>
      <c r="L198" s="36"/>
      <c r="M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</row>
  </sheetData>
  <sheetProtection algorithmName="SHA-512" hashValue="cHmBvuMaSWBrD/VwO0vGdEpb2AYJtJu8mr2b55b3Uysh2M+8/nU0XHqDtCF+ZKQH/xLcPO4MuOXzFt3Y7Gx22Q==" saltValue="ZqZQjEzch4pJZ7//ROc3oRBr6gOvYO/hCM30uxmRk3WGZdHygSXFnenvzaPMcmx0UNWWrIr5FEFy9IAX9KEBWA==" spinCount="100000" sheet="1" objects="1" scenarios="1" formatColumns="0" formatRows="0" autoFilter="0"/>
  <autoFilter ref="C113:K197"/>
  <mergeCells count="6">
    <mergeCell ref="L2:V2"/>
    <mergeCell ref="E7:H7"/>
    <mergeCell ref="E16:H16"/>
    <mergeCell ref="E25:H25"/>
    <mergeCell ref="E85:H85"/>
    <mergeCell ref="E106:H106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015-Ku - Dlouhá Strouha, ...</vt:lpstr>
      <vt:lpstr>'015-Ku - Dlouhá Strouha, ...'!Názvy_tisku</vt:lpstr>
      <vt:lpstr>'Rekapitulace stavby'!Názvy_tisku</vt:lpstr>
      <vt:lpstr>'015-Ku - Dlouhá Strouha,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DiS. Michal Kubík</dc:creator>
  <cp:lastModifiedBy>DiS. Michal Kubík</cp:lastModifiedBy>
  <dcterms:created xsi:type="dcterms:W3CDTF">2021-05-26T07:28:36Z</dcterms:created>
  <dcterms:modified xsi:type="dcterms:W3CDTF">2021-05-26T07:33:51Z</dcterms:modified>
</cp:coreProperties>
</file>