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filterPrivacy="1" defaultThemeVersion="124226"/>
  <bookViews>
    <workbookView xWindow="105" yWindow="1170" windowWidth="36345" windowHeight="17160" activeTab="0"/>
  </bookViews>
  <sheets>
    <sheet name="Kalkulace cenové nabídky" sheetId="4" r:id="rId1"/>
  </sheets>
  <definedNames/>
  <calcPr calcId="191028"/>
  <extLst/>
</workbook>
</file>

<file path=xl/sharedStrings.xml><?xml version="1.0" encoding="utf-8"?>
<sst xmlns="http://schemas.openxmlformats.org/spreadsheetml/2006/main" count="80" uniqueCount="48">
  <si>
    <t>Název účastníka:</t>
  </si>
  <si>
    <t>IČ:</t>
  </si>
  <si>
    <t>A.</t>
  </si>
  <si>
    <t>Číslo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</si>
  <si>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</si>
  <si>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</si>
  <si>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</si>
  <si>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</si>
  <si>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</si>
  <si>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</si>
  <si>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</si>
  <si>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</si>
  <si>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</si>
  <si>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</si>
  <si>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Příloha č. 5 zadávací dokumentace k veřejné zakázce „Zajištění L3 podpory MS AZURE v prostředí PGRLF“</t>
  </si>
  <si>
    <t>Role</t>
  </si>
  <si>
    <t>Project Manager</t>
  </si>
  <si>
    <t>MS Azure Senior Specialist / Consultant</t>
  </si>
  <si>
    <t>MS Azure Senior Developer</t>
  </si>
  <si>
    <t>MS Azure Senior Solution Architect</t>
  </si>
  <si>
    <t>MS Azure Senior Enterprise Architect</t>
  </si>
  <si>
    <t>DevOps Consultant</t>
  </si>
  <si>
    <t>Senior Solution Architect</t>
  </si>
  <si>
    <t>Solution Architect</t>
  </si>
  <si>
    <t>Bezpečnostní specialista</t>
  </si>
  <si>
    <t>Servisní specialista</t>
  </si>
  <si>
    <t>Katalogový list č. 2</t>
  </si>
  <si>
    <t>Cena za člověkohodinu (ČH)</t>
  </si>
  <si>
    <t>DPH 21%</t>
  </si>
  <si>
    <t>Cena bez DPH
(Kč)</t>
  </si>
  <si>
    <t>Cena s DPH
(Kč)</t>
  </si>
  <si>
    <t>Legenda:</t>
  </si>
  <si>
    <t>Účastník vyplní pouze ty buňky, které jsou odemčeny a označeny zeleně - pracnost ČH a Cena za ČH bez DPH.</t>
  </si>
  <si>
    <t>1 MD = člověkoden v rozsahu 8 pracovních hodin.</t>
  </si>
  <si>
    <t>Ceny za ČH dle tabulky č. A účastník doplní do smlouvy (čl. 4, odst. 3)</t>
  </si>
  <si>
    <t xml:space="preserve">Předpoklad nákladů </t>
  </si>
  <si>
    <t>B.</t>
  </si>
  <si>
    <t>Alokovaná role</t>
  </si>
  <si>
    <t>C.</t>
  </si>
  <si>
    <t>Pravidelná měsíční činnost</t>
  </si>
  <si>
    <t>1</t>
  </si>
  <si>
    <t>Předpokládaný rozsah alokace / měsíc (ČH)</t>
  </si>
  <si>
    <t>Objem činnosti / měsíc (ČH)</t>
  </si>
  <si>
    <t>Cena za ČH
(dle tab. A)</t>
  </si>
  <si>
    <t>Jednotná sazba za ČH bez DPH</t>
  </si>
  <si>
    <t>D.</t>
  </si>
  <si>
    <t>Celková nabídková cena za 1 měsíc</t>
  </si>
  <si>
    <t>Do tabulky C je účastník povinen vyplnit jedinou sazbu za ČH, na základě které nacení paušální platbu za služby obsažené v katalogovém listu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</si>
</sst>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25">
    <xf numFmtId="0" fontId="0" fillId="0" borderId="0" xfId="0"/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20" applyNumberFormat="1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5" fillId="0" borderId="0" xfId="21" applyFont="1" applyBorder="1" applyAlignment="1" applyProtection="1">
      <alignment vertical="center"/>
      <protection hidden="1"/>
    </xf>
    <xf numFmtId="49" fontId="0" fillId="0" borderId="2" xfId="0" applyNumberForma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/>
    </xf>
    <xf numFmtId="165" fontId="0" fillId="4" borderId="2" xfId="0" applyNumberFormat="1" applyFill="1" applyBorder="1" applyAlignment="1" applyProtection="1">
      <alignment horizontal="right"/>
      <protection/>
    </xf>
    <xf numFmtId="165" fontId="0" fillId="5" borderId="2" xfId="20" applyNumberFormat="1" applyFont="1" applyFill="1" applyBorder="1" applyAlignment="1" applyProtection="1">
      <alignment horizontal="right" vertical="center" wrapText="1"/>
      <protection hidden="1" locked="0"/>
    </xf>
    <xf numFmtId="165" fontId="0" fillId="5" borderId="2" xfId="2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Protection="1"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165" fontId="0" fillId="4" borderId="2" xfId="0" applyNumberFormat="1" applyFill="1" applyBorder="1" applyProtection="1">
      <protection/>
    </xf>
    <xf numFmtId="0" fontId="3" fillId="0" borderId="0" xfId="0" applyFont="1" applyProtection="1">
      <protection/>
    </xf>
    <xf numFmtId="165" fontId="3" fillId="4" borderId="2" xfId="0" applyNumberFormat="1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49" fontId="0" fillId="5" borderId="0" xfId="20" applyNumberFormat="1" applyFont="1" applyFill="1" applyBorder="1" applyAlignment="1" applyProtection="1">
      <alignment vertical="center" wrapText="1"/>
      <protection hidden="1" locked="0"/>
    </xf>
    <xf numFmtId="0" fontId="2" fillId="2" borderId="2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5DD-D9D0-884B-9575-1A6F7045B37E}">
  <dimension ref="A1:M28"/>
  <sheetViews>
    <sheetView tabSelected="1" zoomScale="130" zoomScaleNormal="130" workbookViewId="0" topLeftCell="A4">
      <selection activeCell="J22" sqref="J22"/>
    </sheetView>
  </sheetViews>
  <sheetFormatPr defaultColWidth="10.8515625" defaultRowHeight="15"/>
  <cols>
    <col min="1" max="1" width="10.8515625" style="14" customWidth="1"/>
    <col min="2" max="2" width="30.8515625" style="14" bestFit="1" customWidth="1"/>
    <col min="3" max="3" width="12.140625" style="14" bestFit="1" customWidth="1"/>
    <col min="4" max="4" width="13.28125" style="14" customWidth="1"/>
    <col min="5" max="5" width="14.7109375" style="14" customWidth="1"/>
    <col min="6" max="6" width="10.8515625" style="14" customWidth="1"/>
    <col min="7" max="7" width="10.7109375" style="14" customWidth="1"/>
    <col min="8" max="8" width="30.8515625" style="14" bestFit="1" customWidth="1"/>
    <col min="9" max="10" width="17.421875" style="14" customWidth="1"/>
    <col min="11" max="13" width="15.28125" style="14" customWidth="1"/>
    <col min="14" max="16384" width="10.8515625" style="14" customWidth="1"/>
  </cols>
  <sheetData>
    <row r="1" spans="1:10" ht="32.1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1"/>
      <c r="B2" s="4" t="s">
        <v>0</v>
      </c>
      <c r="C2" s="23"/>
      <c r="D2" s="23"/>
      <c r="E2" s="23"/>
      <c r="F2" s="2"/>
      <c r="G2" s="3"/>
      <c r="H2" s="3"/>
      <c r="I2" s="3"/>
      <c r="J2" s="3"/>
    </row>
    <row r="3" spans="1:10" ht="15">
      <c r="A3" s="1"/>
      <c r="B3" s="4" t="s">
        <v>1</v>
      </c>
      <c r="C3" s="23"/>
      <c r="D3" s="23"/>
      <c r="E3" s="23"/>
      <c r="F3" s="2"/>
      <c r="G3" s="3"/>
      <c r="H3" s="3"/>
      <c r="I3" s="3"/>
      <c r="J3" s="3"/>
    </row>
    <row r="6" spans="1:13" ht="21" customHeight="1">
      <c r="A6" s="8" t="s">
        <v>2</v>
      </c>
      <c r="B6" s="24" t="s">
        <v>27</v>
      </c>
      <c r="C6" s="24"/>
      <c r="D6" s="24"/>
      <c r="E6" s="24"/>
      <c r="G6" s="8" t="s">
        <v>36</v>
      </c>
      <c r="H6" s="24" t="s">
        <v>35</v>
      </c>
      <c r="I6" s="24"/>
      <c r="J6" s="24"/>
      <c r="K6" s="24"/>
      <c r="L6" s="24"/>
      <c r="M6" s="24"/>
    </row>
    <row r="7" spans="1:13" ht="45">
      <c r="A7" s="9" t="s">
        <v>3</v>
      </c>
      <c r="B7" s="9" t="s">
        <v>15</v>
      </c>
      <c r="C7" s="15" t="s">
        <v>29</v>
      </c>
      <c r="D7" s="16" t="s">
        <v>28</v>
      </c>
      <c r="E7" s="15" t="s">
        <v>30</v>
      </c>
      <c r="G7" s="9" t="s">
        <v>3</v>
      </c>
      <c r="H7" s="9" t="s">
        <v>37</v>
      </c>
      <c r="I7" s="9" t="s">
        <v>41</v>
      </c>
      <c r="J7" s="9" t="s">
        <v>43</v>
      </c>
      <c r="K7" s="15" t="s">
        <v>29</v>
      </c>
      <c r="L7" s="16" t="s">
        <v>28</v>
      </c>
      <c r="M7" s="15" t="s">
        <v>30</v>
      </c>
    </row>
    <row r="8" spans="1:13" ht="15">
      <c r="A8" s="6" t="s">
        <v>4</v>
      </c>
      <c r="B8" s="7" t="s">
        <v>16</v>
      </c>
      <c r="C8" s="13">
        <v>0</v>
      </c>
      <c r="D8" s="17">
        <f>C8*0.21</f>
        <v>0</v>
      </c>
      <c r="E8" s="17">
        <f>C8+D8</f>
        <v>0</v>
      </c>
      <c r="G8" s="6" t="s">
        <v>4</v>
      </c>
      <c r="H8" s="7" t="s">
        <v>16</v>
      </c>
      <c r="I8" s="10">
        <v>4</v>
      </c>
      <c r="J8" s="11">
        <f>C8</f>
        <v>0</v>
      </c>
      <c r="K8" s="11">
        <f>J8*I8</f>
        <v>0</v>
      </c>
      <c r="L8" s="11">
        <f>K8*0.21</f>
        <v>0</v>
      </c>
      <c r="M8" s="11">
        <f>L8+K8</f>
        <v>0</v>
      </c>
    </row>
    <row r="9" spans="1:13" ht="15">
      <c r="A9" s="6" t="s">
        <v>5</v>
      </c>
      <c r="B9" s="7" t="s">
        <v>17</v>
      </c>
      <c r="C9" s="13">
        <v>0</v>
      </c>
      <c r="D9" s="17">
        <f aca="true" t="shared" si="0" ref="D9:D17">C9*0.21</f>
        <v>0</v>
      </c>
      <c r="E9" s="17">
        <f aca="true" t="shared" si="1" ref="E9:E17">C9+D9</f>
        <v>0</v>
      </c>
      <c r="G9" s="6" t="s">
        <v>5</v>
      </c>
      <c r="H9" s="7" t="s">
        <v>17</v>
      </c>
      <c r="I9" s="10">
        <v>4</v>
      </c>
      <c r="J9" s="11">
        <f aca="true" t="shared" si="2" ref="J9:J17">C9</f>
        <v>0</v>
      </c>
      <c r="K9" s="11">
        <f aca="true" t="shared" si="3" ref="K9:K17">J9*I9</f>
        <v>0</v>
      </c>
      <c r="L9" s="11">
        <f aca="true" t="shared" si="4" ref="L9:L17">K9*0.21</f>
        <v>0</v>
      </c>
      <c r="M9" s="11">
        <f aca="true" t="shared" si="5" ref="M9:M17">L9+K9</f>
        <v>0</v>
      </c>
    </row>
    <row r="10" spans="1:13" ht="15">
      <c r="A10" s="6" t="s">
        <v>6</v>
      </c>
      <c r="B10" s="7" t="s">
        <v>18</v>
      </c>
      <c r="C10" s="13">
        <v>0</v>
      </c>
      <c r="D10" s="17">
        <f t="shared" si="0"/>
        <v>0</v>
      </c>
      <c r="E10" s="17">
        <f t="shared" si="1"/>
        <v>0</v>
      </c>
      <c r="G10" s="6" t="s">
        <v>6</v>
      </c>
      <c r="H10" s="7" t="s">
        <v>18</v>
      </c>
      <c r="I10" s="10">
        <v>4</v>
      </c>
      <c r="J10" s="11">
        <f t="shared" si="2"/>
        <v>0</v>
      </c>
      <c r="K10" s="11">
        <f t="shared" si="3"/>
        <v>0</v>
      </c>
      <c r="L10" s="11">
        <f t="shared" si="4"/>
        <v>0</v>
      </c>
      <c r="M10" s="11">
        <f t="shared" si="5"/>
        <v>0</v>
      </c>
    </row>
    <row r="11" spans="1:13" ht="15">
      <c r="A11" s="6" t="s">
        <v>7</v>
      </c>
      <c r="B11" s="7" t="s">
        <v>19</v>
      </c>
      <c r="C11" s="13">
        <v>0</v>
      </c>
      <c r="D11" s="17">
        <f t="shared" si="0"/>
        <v>0</v>
      </c>
      <c r="E11" s="17">
        <f t="shared" si="1"/>
        <v>0</v>
      </c>
      <c r="G11" s="6" t="s">
        <v>7</v>
      </c>
      <c r="H11" s="7" t="s">
        <v>19</v>
      </c>
      <c r="I11" s="10">
        <v>4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11">
        <f t="shared" si="5"/>
        <v>0</v>
      </c>
    </row>
    <row r="12" spans="1:13" ht="15">
      <c r="A12" s="6" t="s">
        <v>8</v>
      </c>
      <c r="B12" s="7" t="s">
        <v>20</v>
      </c>
      <c r="C12" s="13">
        <v>0</v>
      </c>
      <c r="D12" s="17">
        <f t="shared" si="0"/>
        <v>0</v>
      </c>
      <c r="E12" s="17">
        <f t="shared" si="1"/>
        <v>0</v>
      </c>
      <c r="G12" s="6" t="s">
        <v>8</v>
      </c>
      <c r="H12" s="7" t="s">
        <v>20</v>
      </c>
      <c r="I12" s="10">
        <v>4</v>
      </c>
      <c r="J12" s="11">
        <f t="shared" si="2"/>
        <v>0</v>
      </c>
      <c r="K12" s="11">
        <f t="shared" si="3"/>
        <v>0</v>
      </c>
      <c r="L12" s="11">
        <f t="shared" si="4"/>
        <v>0</v>
      </c>
      <c r="M12" s="11">
        <f t="shared" si="5"/>
        <v>0</v>
      </c>
    </row>
    <row r="13" spans="1:13" ht="15">
      <c r="A13" s="6" t="s">
        <v>9</v>
      </c>
      <c r="B13" s="7" t="s">
        <v>21</v>
      </c>
      <c r="C13" s="13">
        <v>0</v>
      </c>
      <c r="D13" s="17">
        <f t="shared" si="0"/>
        <v>0</v>
      </c>
      <c r="E13" s="17">
        <f t="shared" si="1"/>
        <v>0</v>
      </c>
      <c r="G13" s="6" t="s">
        <v>9</v>
      </c>
      <c r="H13" s="7" t="s">
        <v>21</v>
      </c>
      <c r="I13" s="10">
        <v>4</v>
      </c>
      <c r="J13" s="11">
        <f t="shared" si="2"/>
        <v>0</v>
      </c>
      <c r="K13" s="11">
        <f t="shared" si="3"/>
        <v>0</v>
      </c>
      <c r="L13" s="11">
        <f t="shared" si="4"/>
        <v>0</v>
      </c>
      <c r="M13" s="11">
        <f t="shared" si="5"/>
        <v>0</v>
      </c>
    </row>
    <row r="14" spans="1:13" ht="15">
      <c r="A14" s="6" t="s">
        <v>10</v>
      </c>
      <c r="B14" s="7" t="s">
        <v>22</v>
      </c>
      <c r="C14" s="13">
        <v>0</v>
      </c>
      <c r="D14" s="17">
        <f t="shared" si="0"/>
        <v>0</v>
      </c>
      <c r="E14" s="17">
        <f t="shared" si="1"/>
        <v>0</v>
      </c>
      <c r="G14" s="6" t="s">
        <v>10</v>
      </c>
      <c r="H14" s="7" t="s">
        <v>22</v>
      </c>
      <c r="I14" s="10">
        <v>4</v>
      </c>
      <c r="J14" s="11">
        <f t="shared" si="2"/>
        <v>0</v>
      </c>
      <c r="K14" s="11">
        <f t="shared" si="3"/>
        <v>0</v>
      </c>
      <c r="L14" s="11">
        <f t="shared" si="4"/>
        <v>0</v>
      </c>
      <c r="M14" s="11">
        <f t="shared" si="5"/>
        <v>0</v>
      </c>
    </row>
    <row r="15" spans="1:13" ht="15">
      <c r="A15" s="6" t="s">
        <v>11</v>
      </c>
      <c r="B15" s="7" t="s">
        <v>23</v>
      </c>
      <c r="C15" s="13">
        <v>0</v>
      </c>
      <c r="D15" s="17">
        <f t="shared" si="0"/>
        <v>0</v>
      </c>
      <c r="E15" s="17">
        <f t="shared" si="1"/>
        <v>0</v>
      </c>
      <c r="G15" s="6" t="s">
        <v>11</v>
      </c>
      <c r="H15" s="7" t="s">
        <v>23</v>
      </c>
      <c r="I15" s="10">
        <v>4</v>
      </c>
      <c r="J15" s="11">
        <f t="shared" si="2"/>
        <v>0</v>
      </c>
      <c r="K15" s="11">
        <f t="shared" si="3"/>
        <v>0</v>
      </c>
      <c r="L15" s="11">
        <f t="shared" si="4"/>
        <v>0</v>
      </c>
      <c r="M15" s="11">
        <f t="shared" si="5"/>
        <v>0</v>
      </c>
    </row>
    <row r="16" spans="1:13" ht="15">
      <c r="A16" s="6" t="s">
        <v>12</v>
      </c>
      <c r="B16" s="7" t="s">
        <v>24</v>
      </c>
      <c r="C16" s="13">
        <v>0</v>
      </c>
      <c r="D16" s="17">
        <f t="shared" si="0"/>
        <v>0</v>
      </c>
      <c r="E16" s="17">
        <f t="shared" si="1"/>
        <v>0</v>
      </c>
      <c r="G16" s="6" t="s">
        <v>12</v>
      </c>
      <c r="H16" s="7" t="s">
        <v>24</v>
      </c>
      <c r="I16" s="10">
        <v>4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11">
        <f t="shared" si="5"/>
        <v>0</v>
      </c>
    </row>
    <row r="17" spans="1:13" ht="15">
      <c r="A17" s="6" t="s">
        <v>13</v>
      </c>
      <c r="B17" s="7" t="s">
        <v>25</v>
      </c>
      <c r="C17" s="13">
        <v>0</v>
      </c>
      <c r="D17" s="17">
        <f t="shared" si="0"/>
        <v>0</v>
      </c>
      <c r="E17" s="17">
        <f t="shared" si="1"/>
        <v>0</v>
      </c>
      <c r="G17" s="6" t="s">
        <v>13</v>
      </c>
      <c r="H17" s="7" t="s">
        <v>25</v>
      </c>
      <c r="I17" s="10">
        <v>4</v>
      </c>
      <c r="J17" s="11">
        <f t="shared" si="2"/>
        <v>0</v>
      </c>
      <c r="K17" s="11">
        <f t="shared" si="3"/>
        <v>0</v>
      </c>
      <c r="L17" s="11">
        <f t="shared" si="4"/>
        <v>0</v>
      </c>
      <c r="M17" s="11">
        <f t="shared" si="5"/>
        <v>0</v>
      </c>
    </row>
    <row r="19" spans="7:13" ht="15.75">
      <c r="G19" s="8" t="s">
        <v>38</v>
      </c>
      <c r="H19" s="24" t="s">
        <v>35</v>
      </c>
      <c r="I19" s="24"/>
      <c r="J19" s="24"/>
      <c r="K19" s="24"/>
      <c r="L19" s="24"/>
      <c r="M19" s="24"/>
    </row>
    <row r="20" spans="7:13" ht="30">
      <c r="G20" s="9" t="s">
        <v>3</v>
      </c>
      <c r="H20" s="9" t="s">
        <v>39</v>
      </c>
      <c r="I20" s="9" t="s">
        <v>42</v>
      </c>
      <c r="J20" s="9" t="s">
        <v>44</v>
      </c>
      <c r="K20" s="15" t="s">
        <v>29</v>
      </c>
      <c r="L20" s="16" t="s">
        <v>28</v>
      </c>
      <c r="M20" s="15" t="s">
        <v>30</v>
      </c>
    </row>
    <row r="21" spans="7:13" ht="15">
      <c r="G21" s="6" t="s">
        <v>40</v>
      </c>
      <c r="H21" s="7" t="s">
        <v>26</v>
      </c>
      <c r="I21" s="10">
        <v>16</v>
      </c>
      <c r="J21" s="12">
        <v>0</v>
      </c>
      <c r="K21" s="11">
        <f aca="true" t="shared" si="6" ref="K21">J21*I21</f>
        <v>0</v>
      </c>
      <c r="L21" s="11">
        <f>K21*0.21</f>
        <v>0</v>
      </c>
      <c r="M21" s="11">
        <f>L21+K21</f>
        <v>0</v>
      </c>
    </row>
    <row r="23" spans="11:13" ht="32.1" customHeight="1">
      <c r="K23" s="15" t="s">
        <v>29</v>
      </c>
      <c r="L23" s="16" t="s">
        <v>28</v>
      </c>
      <c r="M23" s="15" t="s">
        <v>30</v>
      </c>
    </row>
    <row r="24" spans="7:13" ht="27" customHeight="1">
      <c r="G24" s="8" t="s">
        <v>45</v>
      </c>
      <c r="H24" s="20" t="s">
        <v>46</v>
      </c>
      <c r="I24" s="21"/>
      <c r="J24" s="22"/>
      <c r="K24" s="19">
        <f>SUM(K8:K17,K21)</f>
        <v>0</v>
      </c>
      <c r="L24" s="19">
        <f aca="true" t="shared" si="7" ref="L24:M24">SUM(L8:L17,L21)</f>
        <v>0</v>
      </c>
      <c r="M24" s="19">
        <f t="shared" si="7"/>
        <v>0</v>
      </c>
    </row>
    <row r="25" spans="1:2" ht="15">
      <c r="A25" s="18" t="s">
        <v>31</v>
      </c>
      <c r="B25" s="14" t="s">
        <v>33</v>
      </c>
    </row>
    <row r="26" ht="15">
      <c r="B26" s="14" t="s">
        <v>34</v>
      </c>
    </row>
    <row r="27" ht="15">
      <c r="B27" s="14" t="s">
        <v>32</v>
      </c>
    </row>
    <row r="28" ht="15">
      <c r="B28" s="14" t="s">
        <v>47</v>
      </c>
    </row>
  </sheetData>
  <sheetProtection algorithmName="SHA-512" hashValue="yVwdOTt6tj1zsZ6s0VNarscWREAlPRAc4vhC3cKTfG9jVnrWFSaBs00cBo3fx8sULRXmc3mHQfU84SYY1qDpCw==" saltValue="5CmoCgHghTZ0+uBib6dW+w==" spinCount="100000" sheet="1" objects="1" scenarios="1"/>
  <mergeCells count="6">
    <mergeCell ref="H24:J24"/>
    <mergeCell ref="C2:E2"/>
    <mergeCell ref="C3:E3"/>
    <mergeCell ref="B6:E6"/>
    <mergeCell ref="H6:M6"/>
    <mergeCell ref="H19:M19"/>
  </mergeCells>
  <printOptions/>
  <pageMargins left="0.7" right="0.7" top="0.787401575" bottom="0.787401575" header="0.3" footer="0.3"/>
  <pageSetup horizontalDpi="600" verticalDpi="600" orientation="landscape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9" ma:contentTypeDescription="Vytvoří nový dokument" ma:contentTypeScope="" ma:versionID="7b439cf4a58b73ef9499679999f6701a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70c899af70730b6e35060aa07c3c3902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B4A371-5A26-47CA-B242-4A2F1B10166D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bd623c1e-5bc6-426d-abfc-467136e540b0"/>
    <ds:schemaRef ds:uri="aace0092-e004-4946-9ab8-ef39e0b0caa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88179A-6ED7-4C69-BF39-DDD07C2B9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2021-11-24T09:57:36Z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