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operne_zdi" sheetId="2" r:id="rId2"/>
    <sheet name="SO02 - podelne_opevneni" sheetId="3" r:id="rId3"/>
    <sheet name="SO03 - pricne_objekty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'SO01 - operne_zdi'!$C$86:$K$219</definedName>
    <definedName name="_xlnm.Print_Area" localSheetId="1">'SO01 - operne_zdi'!$C$4:$J$39,'SO01 - operne_zdi'!$C$45:$J$68,'SO01 - operne_zdi'!$C$74:$K$219</definedName>
    <definedName name="_xlnm.Print_Titles" localSheetId="1">'SO01 - operne_zdi'!$86:$86</definedName>
    <definedName name="_xlnm._FilterDatabase" localSheetId="2" hidden="1">'SO02 - podelne_opevneni'!$C$82:$K$140</definedName>
    <definedName name="_xlnm.Print_Area" localSheetId="2">'SO02 - podelne_opevneni'!$C$4:$J$39,'SO02 - podelne_opevneni'!$C$45:$J$64,'SO02 - podelne_opevneni'!$C$70:$K$140</definedName>
    <definedName name="_xlnm.Print_Titles" localSheetId="2">'SO02 - podelne_opevneni'!$82:$82</definedName>
    <definedName name="_xlnm._FilterDatabase" localSheetId="3" hidden="1">'SO03 - pricne_objekty'!$C$82:$K$138</definedName>
    <definedName name="_xlnm.Print_Area" localSheetId="3">'SO03 - pricne_objekty'!$C$4:$J$39,'SO03 - pricne_objekty'!$C$45:$J$64,'SO03 - pricne_objekty'!$C$70:$K$138</definedName>
    <definedName name="_xlnm.Print_Titles" localSheetId="3">'SO03 - pricne_objekty'!$82:$82</definedName>
    <definedName name="_xlnm._FilterDatabase" localSheetId="4" hidden="1">'VRN - Vedlejší rozpočtové...'!$C$80:$K$143</definedName>
    <definedName name="_xlnm.Print_Area" localSheetId="4">'VRN - Vedlejší rozpočtové...'!$C$4:$J$39,'VRN - Vedlejší rozpočtové...'!$C$45:$J$62,'VRN - Vedlejší rozpočtové...'!$C$68:$K$143</definedName>
    <definedName name="_xlnm.Print_Titles" localSheetId="4">'VRN - Vedlejší rozpočtové...'!$80:$80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52"/>
  <c r="E7"/>
  <c r="E71"/>
  <c i="4" r="J37"/>
  <c r="J36"/>
  <c i="1" r="AY57"/>
  <c i="4" r="J35"/>
  <c i="1" r="AX57"/>
  <c i="4" r="BI138"/>
  <c r="BH138"/>
  <c r="BG138"/>
  <c r="BF138"/>
  <c r="T138"/>
  <c r="T137"/>
  <c r="R138"/>
  <c r="R137"/>
  <c r="P138"/>
  <c r="P137"/>
  <c r="BI132"/>
  <c r="BH132"/>
  <c r="BG132"/>
  <c r="BF132"/>
  <c r="T132"/>
  <c r="R132"/>
  <c r="P132"/>
  <c r="BI123"/>
  <c r="BH123"/>
  <c r="BG123"/>
  <c r="BF123"/>
  <c r="T123"/>
  <c r="R123"/>
  <c r="P123"/>
  <c r="BI115"/>
  <c r="BH115"/>
  <c r="BG115"/>
  <c r="BF115"/>
  <c r="T115"/>
  <c r="R115"/>
  <c r="P115"/>
  <c r="BI107"/>
  <c r="BH107"/>
  <c r="BG107"/>
  <c r="BF107"/>
  <c r="T107"/>
  <c r="R107"/>
  <c r="P107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73"/>
  <c i="3" r="J37"/>
  <c r="J36"/>
  <c i="1" r="AY56"/>
  <c i="3" r="J35"/>
  <c i="1" r="AX56"/>
  <c i="3" r="BI140"/>
  <c r="BH140"/>
  <c r="BG140"/>
  <c r="BF140"/>
  <c r="T140"/>
  <c r="T139"/>
  <c r="R140"/>
  <c r="R139"/>
  <c r="P140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73"/>
  <c i="2" r="J37"/>
  <c r="J36"/>
  <c i="1" r="AY55"/>
  <c i="2" r="J35"/>
  <c i="1" r="AX55"/>
  <c i="2" r="BI217"/>
  <c r="BH217"/>
  <c r="BG217"/>
  <c r="BF217"/>
  <c r="T217"/>
  <c r="R217"/>
  <c r="P217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75"/>
  <c r="BH175"/>
  <c r="BG175"/>
  <c r="BF175"/>
  <c r="T175"/>
  <c r="R175"/>
  <c r="P175"/>
  <c r="BI169"/>
  <c r="BH169"/>
  <c r="BG169"/>
  <c r="BF169"/>
  <c r="T169"/>
  <c r="R169"/>
  <c r="P169"/>
  <c r="BI157"/>
  <c r="BH157"/>
  <c r="BG157"/>
  <c r="BF157"/>
  <c r="T157"/>
  <c r="R157"/>
  <c r="P157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81"/>
  <c r="E7"/>
  <c r="E48"/>
  <c i="1" r="L50"/>
  <c r="AM50"/>
  <c r="AM49"/>
  <c r="L49"/>
  <c r="AM47"/>
  <c r="L47"/>
  <c r="L45"/>
  <c r="L44"/>
  <c i="5" r="J140"/>
  <c r="J112"/>
  <c i="4" r="J132"/>
  <c r="J96"/>
  <c i="3" r="BK121"/>
  <c r="J103"/>
  <c r="BK86"/>
  <c i="2" r="BK191"/>
  <c r="J157"/>
  <c r="BK127"/>
  <c r="BK112"/>
  <c i="1" r="AS54"/>
  <c i="3" r="BK111"/>
  <c r="BK103"/>
  <c r="J92"/>
  <c i="2" r="BK217"/>
  <c r="J198"/>
  <c r="BK169"/>
  <c r="BK148"/>
  <c r="J139"/>
  <c r="J131"/>
  <c r="J121"/>
  <c r="J103"/>
  <c r="J97"/>
  <c i="5" r="BK116"/>
  <c r="J98"/>
  <c i="4" r="BK123"/>
  <c i="3" r="J129"/>
  <c i="5" r="J94"/>
  <c i="4" r="J107"/>
  <c i="3" r="BK140"/>
  <c r="J121"/>
  <c r="BK104"/>
  <c r="BK92"/>
  <c i="5" r="J136"/>
  <c r="J124"/>
  <c r="BK94"/>
  <c i="4" r="BK107"/>
  <c i="3" r="BK132"/>
  <c r="J108"/>
  <c i="2" r="J217"/>
  <c r="J184"/>
  <c r="J150"/>
  <c r="BK139"/>
  <c r="J113"/>
  <c r="J96"/>
  <c i="5" r="BK132"/>
  <c r="J120"/>
  <c r="BK91"/>
  <c i="3" r="J140"/>
  <c r="BK117"/>
  <c r="J104"/>
  <c r="BK89"/>
  <c i="2" r="J206"/>
  <c r="J191"/>
  <c r="J169"/>
  <c r="J148"/>
  <c r="BK135"/>
  <c r="J127"/>
  <c r="J116"/>
  <c r="BK109"/>
  <c r="BK97"/>
  <c r="J90"/>
  <c i="5" r="J91"/>
  <c i="4" r="J94"/>
  <c i="3" r="J126"/>
  <c i="5" r="BK87"/>
  <c i="4" r="BK132"/>
  <c r="BK99"/>
  <c i="3" r="J132"/>
  <c r="J105"/>
  <c r="J95"/>
  <c i="5" r="J132"/>
  <c r="BK120"/>
  <c i="4" r="BK138"/>
  <c r="J99"/>
  <c i="3" r="J117"/>
  <c r="BK95"/>
  <c i="2" r="J209"/>
  <c r="BK175"/>
  <c r="J143"/>
  <c r="BK116"/>
  <c r="BK103"/>
  <c i="5" r="J128"/>
  <c r="J116"/>
  <c i="4" r="BK96"/>
  <c i="3" r="BK129"/>
  <c r="BK108"/>
  <c r="J102"/>
  <c r="J86"/>
  <c i="2" r="BK198"/>
  <c r="J175"/>
  <c r="BK157"/>
  <c r="BK145"/>
  <c r="J135"/>
  <c r="BK121"/>
  <c r="BK113"/>
  <c r="BK98"/>
  <c r="BK96"/>
  <c i="5" r="BK112"/>
  <c r="J87"/>
  <c i="4" r="J86"/>
  <c i="5" r="BK98"/>
  <c i="4" r="J138"/>
  <c r="BK115"/>
  <c r="BK94"/>
  <c i="3" r="J111"/>
  <c r="BK99"/>
  <c i="5" r="BK140"/>
  <c r="BK128"/>
  <c r="BK106"/>
  <c i="4" r="J115"/>
  <c r="J95"/>
  <c i="3" r="BK115"/>
  <c r="J89"/>
  <c i="2" r="BK206"/>
  <c r="J145"/>
  <c r="J123"/>
  <c r="J109"/>
  <c i="5" r="BK136"/>
  <c r="BK124"/>
  <c r="J106"/>
  <c i="4" r="BK86"/>
  <c i="3" r="BK126"/>
  <c r="BK105"/>
  <c r="J99"/>
  <c i="2" r="BK209"/>
  <c r="BK184"/>
  <c r="BK150"/>
  <c r="BK143"/>
  <c r="BK131"/>
  <c r="BK123"/>
  <c r="J112"/>
  <c r="J98"/>
  <c r="BK90"/>
  <c i="5" r="J102"/>
  <c r="BK83"/>
  <c r="BK102"/>
  <c r="J83"/>
  <c i="4" r="J123"/>
  <c r="BK95"/>
  <c i="3" r="J115"/>
  <c r="BK102"/>
  <c l="1" r="BK85"/>
  <c r="P125"/>
  <c i="4" r="T85"/>
  <c r="P98"/>
  <c i="3" r="P85"/>
  <c r="P84"/>
  <c r="P83"/>
  <c i="1" r="AU56"/>
  <c i="3" r="R125"/>
  <c i="4" r="R85"/>
  <c r="T98"/>
  <c i="2" r="BK89"/>
  <c r="R89"/>
  <c r="BK115"/>
  <c r="J115"/>
  <c r="J62"/>
  <c r="P115"/>
  <c r="T115"/>
  <c r="P168"/>
  <c r="R168"/>
  <c r="T168"/>
  <c r="P183"/>
  <c r="T183"/>
  <c r="P208"/>
  <c r="P207"/>
  <c r="T208"/>
  <c r="T207"/>
  <c i="3" r="R85"/>
  <c r="R84"/>
  <c r="R83"/>
  <c r="BK125"/>
  <c r="J125"/>
  <c r="J62"/>
  <c i="4" r="P85"/>
  <c r="P84"/>
  <c r="P83"/>
  <c i="1" r="AU57"/>
  <c i="4" r="BK98"/>
  <c r="J98"/>
  <c r="J62"/>
  <c i="5" r="R111"/>
  <c r="R82"/>
  <c r="R81"/>
  <c i="2" r="P89"/>
  <c r="P88"/>
  <c r="P87"/>
  <c i="1" r="AU55"/>
  <c i="2" r="T89"/>
  <c r="T88"/>
  <c r="T87"/>
  <c r="R115"/>
  <c r="BK168"/>
  <c r="J168"/>
  <c r="J63"/>
  <c r="BK183"/>
  <c r="J183"/>
  <c r="J64"/>
  <c r="R183"/>
  <c r="BK208"/>
  <c r="J208"/>
  <c r="J67"/>
  <c r="R208"/>
  <c r="R207"/>
  <c i="3" r="T85"/>
  <c r="T84"/>
  <c r="T83"/>
  <c r="T125"/>
  <c i="4" r="BK85"/>
  <c r="J85"/>
  <c r="J61"/>
  <c r="R98"/>
  <c i="5" r="BK111"/>
  <c r="J111"/>
  <c r="J61"/>
  <c r="P111"/>
  <c r="P82"/>
  <c r="P81"/>
  <c i="1" r="AU58"/>
  <c i="5" r="T111"/>
  <c r="T82"/>
  <c r="T81"/>
  <c i="3" r="BE95"/>
  <c r="BE103"/>
  <c r="BE121"/>
  <c r="BE126"/>
  <c r="BK139"/>
  <c r="J139"/>
  <c r="J63"/>
  <c i="4" r="E48"/>
  <c r="F80"/>
  <c r="BE138"/>
  <c r="BK137"/>
  <c r="J137"/>
  <c r="J63"/>
  <c i="5" r="E48"/>
  <c r="J75"/>
  <c i="3" r="BE117"/>
  <c r="BE132"/>
  <c i="4" r="F54"/>
  <c r="BE95"/>
  <c r="BE96"/>
  <c r="BE107"/>
  <c r="BE132"/>
  <c i="5" r="J54"/>
  <c r="F55"/>
  <c r="BE87"/>
  <c r="BE91"/>
  <c r="BE106"/>
  <c r="BK82"/>
  <c r="BK81"/>
  <c r="J81"/>
  <c r="J59"/>
  <c i="2" r="J54"/>
  <c r="F55"/>
  <c r="E77"/>
  <c r="F83"/>
  <c r="J84"/>
  <c r="BE103"/>
  <c r="BE109"/>
  <c r="BE112"/>
  <c r="BE113"/>
  <c r="BE121"/>
  <c r="BE123"/>
  <c r="BE127"/>
  <c r="BE131"/>
  <c r="BE135"/>
  <c r="BE139"/>
  <c r="BE143"/>
  <c r="BE145"/>
  <c r="BE148"/>
  <c r="BE150"/>
  <c r="BE157"/>
  <c r="BE175"/>
  <c r="BE184"/>
  <c r="BE191"/>
  <c r="BE206"/>
  <c r="BE209"/>
  <c r="BE217"/>
  <c i="3" r="E48"/>
  <c r="F54"/>
  <c r="J55"/>
  <c r="F80"/>
  <c r="BE86"/>
  <c r="BE92"/>
  <c r="BE99"/>
  <c r="BE104"/>
  <c r="BE105"/>
  <c r="BE108"/>
  <c r="BE115"/>
  <c r="BE129"/>
  <c r="BE140"/>
  <c i="4" r="J52"/>
  <c r="J55"/>
  <c r="BE94"/>
  <c r="BE99"/>
  <c r="BE123"/>
  <c i="5" r="BE94"/>
  <c r="BE98"/>
  <c r="BE112"/>
  <c r="BE116"/>
  <c r="BE120"/>
  <c r="BE128"/>
  <c r="BE136"/>
  <c i="2" r="J52"/>
  <c r="BE90"/>
  <c r="BE96"/>
  <c r="BE97"/>
  <c r="BE98"/>
  <c r="BE116"/>
  <c r="BE169"/>
  <c r="BE198"/>
  <c r="BK205"/>
  <c r="J205"/>
  <c r="J65"/>
  <c i="3" r="J52"/>
  <c r="J54"/>
  <c r="BE89"/>
  <c r="BE102"/>
  <c r="BE111"/>
  <c i="4" r="J54"/>
  <c r="BE86"/>
  <c r="BE115"/>
  <c i="5" r="F54"/>
  <c r="J55"/>
  <c r="BE83"/>
  <c r="BE102"/>
  <c r="BE124"/>
  <c r="BE132"/>
  <c r="BE140"/>
  <c r="F37"/>
  <c i="1" r="BD58"/>
  <c i="5" r="F36"/>
  <c i="1" r="BC58"/>
  <c i="2" r="J34"/>
  <c i="1" r="AW55"/>
  <c i="4" r="F34"/>
  <c i="1" r="BA57"/>
  <c i="2" r="F34"/>
  <c i="1" r="BA55"/>
  <c i="3" r="F37"/>
  <c i="1" r="BD56"/>
  <c i="2" r="F35"/>
  <c i="1" r="BB55"/>
  <c i="2" r="F36"/>
  <c i="1" r="BC55"/>
  <c i="5" r="F34"/>
  <c i="1" r="BA58"/>
  <c i="4" r="F37"/>
  <c i="1" r="BD57"/>
  <c i="3" r="F35"/>
  <c i="1" r="BB56"/>
  <c i="3" r="F36"/>
  <c i="1" r="BC56"/>
  <c i="2" r="F37"/>
  <c i="1" r="BD55"/>
  <c i="3" r="F34"/>
  <c i="1" r="BA56"/>
  <c i="4" r="F36"/>
  <c i="1" r="BC57"/>
  <c i="3" r="J34"/>
  <c i="1" r="AW56"/>
  <c i="5" r="F35"/>
  <c i="1" r="BB58"/>
  <c i="5" r="J34"/>
  <c i="1" r="AW58"/>
  <c i="4" r="F35"/>
  <c i="1" r="BB57"/>
  <c i="4" r="J34"/>
  <c i="1" r="AW57"/>
  <c i="4" l="1" r="T84"/>
  <c r="T83"/>
  <c r="R84"/>
  <c r="R83"/>
  <c i="2" r="R88"/>
  <c r="R87"/>
  <c r="BK88"/>
  <c i="3" r="BK84"/>
  <c r="J84"/>
  <c r="J60"/>
  <c r="J85"/>
  <c r="J61"/>
  <c i="4" r="BK84"/>
  <c r="J84"/>
  <c r="J60"/>
  <c i="5" r="J82"/>
  <c r="J60"/>
  <c i="2" r="J89"/>
  <c r="J61"/>
  <c r="BK207"/>
  <c r="J207"/>
  <c r="J66"/>
  <c i="4" r="J33"/>
  <c i="1" r="AV57"/>
  <c r="AT57"/>
  <c r="BD54"/>
  <c r="W33"/>
  <c r="AU54"/>
  <c i="3" r="F33"/>
  <c i="1" r="AZ56"/>
  <c r="BC54"/>
  <c r="W32"/>
  <c i="5" r="J33"/>
  <c i="1" r="AV58"/>
  <c r="AT58"/>
  <c i="2" r="F33"/>
  <c i="1" r="AZ55"/>
  <c i="3" r="J33"/>
  <c i="1" r="AV56"/>
  <c r="AT56"/>
  <c i="5" r="J30"/>
  <c i="1" r="AG58"/>
  <c r="BA54"/>
  <c r="W30"/>
  <c i="5" r="F33"/>
  <c i="1" r="AZ58"/>
  <c i="2" r="J33"/>
  <c i="1" r="AV55"/>
  <c r="AT55"/>
  <c i="4" r="F33"/>
  <c i="1" r="AZ57"/>
  <c r="BB54"/>
  <c r="W31"/>
  <c i="2" l="1" r="BK87"/>
  <c r="J87"/>
  <c r="J59"/>
  <c i="5" r="J39"/>
  <c i="3" r="BK83"/>
  <c r="J83"/>
  <c i="2" r="J88"/>
  <c r="J60"/>
  <c i="4" r="BK83"/>
  <c r="J83"/>
  <c i="1" r="AN58"/>
  <c r="AZ54"/>
  <c r="W29"/>
  <c i="3" r="J30"/>
  <c i="1" r="AG56"/>
  <c r="AN56"/>
  <c r="AY54"/>
  <c i="4" r="J30"/>
  <c i="1" r="AG57"/>
  <c r="AN57"/>
  <c r="AW54"/>
  <c r="AK30"/>
  <c r="AX54"/>
  <c i="4" l="1" r="J59"/>
  <c i="3" r="J59"/>
  <c i="4" r="J39"/>
  <c i="3" r="J39"/>
  <c i="2" r="J30"/>
  <c i="1" r="AG55"/>
  <c r="AN55"/>
  <c r="AV54"/>
  <c r="AK29"/>
  <c i="2" l="1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<sst xmlns="http://schemas.openxmlformats.org/spreadsheetml/2006/main">
  <si>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</si>
  <si>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</si>
  <si>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</si>
  <si>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</si>
  <si>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</si>
  <si>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{e284d9c6-92f0-4506-91e3-f6816f278fc8}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</si>
  <si>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</si>
  <si>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</si>
  <si>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</si>
  <si>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</si>
  <si>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</si>
  <si>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</si>
  <si>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</si>
  <si>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</si>
  <si>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5640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</si>
  <si>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</si>
  <si>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</si>
  <si>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Vidnávka, Hukovice, ř.km 6,190-10,150_změna stavby před dokončením</t>
  </si>
  <si>
    <t>KSO:</t>
  </si>
  <si>
    <t/>
  </si>
  <si>
    <t>CC-CZ:</t>
  </si>
  <si>
    <t>21524</t>
  </si>
  <si>
    <t>Místo:</t>
  </si>
  <si>
    <t>Kobylá nad Vidnávkou</t>
  </si>
  <si>
    <t>Datum:</t>
  </si>
  <si>
    <t>29. 11. 2021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</si>
  <si>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</si>
  <si>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</si>
  <si>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</si>
  <si>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</si>
  <si>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</si>
  <si>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</si>
  <si>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</si>
  <si>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</si>
  <si>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</si>
  <si>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</si>
  <si>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</si>
  <si>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</si>
  <si>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</si>
  <si>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</si>
  <si>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</si>
  <si>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</si>
  <si>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</si>
  <si>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</si>
  <si>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</si>
  <si>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</si>
  <si>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</si>
  <si>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</si>
  <si>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</si>
  <si>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</si>
  <si>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</si>
  <si>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</si>
  <si>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</si>
  <si>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</si>
  <si>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</si>
  <si>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</si>
  <si>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</si>
  <si>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</si>
  <si>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</si>
  <si>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</si>
  <si>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</si>
  <si>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</si>
  <si>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</si>
  <si>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</si>
  <si>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</si>
  <si>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</si>
  <si>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</si>
  <si>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</si>
  <si>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</si>
  <si>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</si>
  <si>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</si>
  <si>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</si>
  <si>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</si>
  <si>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</si>
  <si>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</si>
  <si>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</si>
  <si>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</si>
  <si>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</si>
  <si>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</si>
  <si>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</si>
  <si>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operne_zdi</t>
  </si>
  <si>
    <t>STA</t>
  </si>
  <si>
    <t>1</t>
  </si>
  <si>
    <t>{ce8be7a5-7efa-40d3-93da-d79d5a0c7966}</t>
  </si>
  <si>
    <t>2</t>
  </si>
  <si>
    <t>SO02</t>
  </si>
  <si>
    <t>podelne_opevneni</t>
  </si>
  <si>
    <t>{f77d7806-c33f-4b51-bd58-caf9783ae730}</t>
  </si>
  <si>
    <t>SO03</t>
  </si>
  <si>
    <t>pricne_objekty</t>
  </si>
  <si>
    <t>{b1a964a7-87fb-4580-b440-f333998465df}</t>
  </si>
  <si>
    <t>VRN</t>
  </si>
  <si>
    <t>Vedlejší rozpočtové...</t>
  </si>
  <si>
    <t>{dc8f1f71-213c-4238-89d0-f173e3a49072}</t>
  </si>
  <si>
    <t>KRYCÍ LIST SOUPISU PRACÍ</t>
  </si>
  <si>
    <t>Objekt:</t>
  </si>
  <si>
    <t>SO01 - operne_zdi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</si>
  <si>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</si>
  <si>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</si>
  <si>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</si>
  <si>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</si>
  <si>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</si>
  <si>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</si>
  <si>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</si>
  <si>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</si>
  <si>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</si>
  <si>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</si>
  <si>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</si>
  <si>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</si>
  <si>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</si>
  <si>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</si>
  <si>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</si>
  <si>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</si>
  <si>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</si>
  <si>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</si>
  <si>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</si>
  <si>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</si>
  <si>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</si>
  <si>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</si>
  <si>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</si>
  <si>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</si>
  <si>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</si>
  <si>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</si>
  <si>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</si>
  <si>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</si>
  <si>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</si>
  <si>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</si>
  <si>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132251803</t>
  </si>
  <si>
    <t>Hloubení rýh šířky přes 800 do 2 000 mm pro lesnicko-technické meliorace strojně zapažených i nezapažených, s urovnáním dna do předepsaného profilu a spádu v hornině třídy těžitelnosti I skupiny 3 přes 50 do 100 m3</t>
  </si>
  <si>
    <t>m3</t>
  </si>
  <si>
    <t>CS ÚRS 2021 01</t>
  </si>
  <si>
    <t>4</t>
  </si>
  <si>
    <t>VV</t>
  </si>
  <si>
    <t>"rýhy pro patku z LK před základem zdi"</t>
  </si>
  <si>
    <t>"LB km 9,087-9,180"59,85</t>
  </si>
  <si>
    <t>"PB km 9,734-9,764"20,16</t>
  </si>
  <si>
    <t>"PB km 9,764-9,793"19,53</t>
  </si>
  <si>
    <t>Součet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</si>
  <si>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</si>
  <si>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</si>
  <si>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</t>
  </si>
  <si>
    <t>167151101</t>
  </si>
  <si>
    <t>Nakládání, skládání a překládání neulehlého výkopku nebo sypaniny strojně nakládání, množství do 100 m3, z horniny třídy těžitelnosti I, skupiny 1 až 3</t>
  </si>
  <si>
    <t>6</t>
  </si>
  <si>
    <t>174151101</t>
  </si>
  <si>
    <t>Zásyp sypaninou z jakékoliv horniny strojně s uložením výkopku ve vrstvách se zhutněním jam, šachet, rýh nebo kolem objektů v těchto vykopávkách</t>
  </si>
  <si>
    <t>8</t>
  </si>
  <si>
    <t>"zásyp za zdí LB km 9,087-9,180"37,05</t>
  </si>
  <si>
    <t>"zásyp za zdí PB km 9,734-9,764"22,08</t>
  </si>
  <si>
    <t>"zásyp za zdí PB km 9,764-9,793"16,74</t>
  </si>
  <si>
    <t>5</t>
  </si>
  <si>
    <t>181411121</t>
  </si>
  <si>
    <t>Založení trávníku na půdě předem připravené plochy do 1000 m2 výsevem včetně utažení lučního v rovině nebo na svahu do 1:5</t>
  </si>
  <si>
    <t>m2</t>
  </si>
  <si>
    <t>10</t>
  </si>
  <si>
    <t>"osetí zásypu za zdmi"</t>
  </si>
  <si>
    <t>"osetí zeď LB km 9,087-9,180"175,75</t>
  </si>
  <si>
    <t>"osetí zeď PB km 9,734-9,764"66,88</t>
  </si>
  <si>
    <t>"osetí zeď PB km 9,764-9,793"88,35</t>
  </si>
  <si>
    <t>M</t>
  </si>
  <si>
    <t>00572472</t>
  </si>
  <si>
    <t>osivo směs travní krajinná-rovinná</t>
  </si>
  <si>
    <t>kg</t>
  </si>
  <si>
    <t>12</t>
  </si>
  <si>
    <t>330,98*0,015 "Přepočtené koeficientem množství</t>
  </si>
  <si>
    <t>7</t>
  </si>
  <si>
    <t>181951112</t>
  </si>
  <si>
    <t>Úprava pláně vyrovnáním výškových rozdílů strojně v hornině třídy těžitelnosti I, skupiny 1 až 3 se zhutněním</t>
  </si>
  <si>
    <t>14</t>
  </si>
  <si>
    <t>R_01-001</t>
  </si>
  <si>
    <t>Likvidace přebytků zeminy v souladu se zák. o odpadech č. 185/2001 Sb. v platném znění</t>
  </si>
  <si>
    <t>16</t>
  </si>
  <si>
    <t>P</t>
  </si>
  <si>
    <t>Poznámka k položce:_x000d_
Poznámka k položce: Součástí položky je doprava, potřebná manipulace se zeminou a poplatky za uložení zeminy na skládku. Předpokládá se využití skládky ve vzdálenosti 17 km.</t>
  </si>
  <si>
    <t>Svislé a kompletní konstrukce</t>
  </si>
  <si>
    <t>9</t>
  </si>
  <si>
    <t>317171126</t>
  </si>
  <si>
    <t>Kotvení monolitického betonu římsy do mostovky kotvou do vývrtu</t>
  </si>
  <si>
    <t>kus</t>
  </si>
  <si>
    <t>18</t>
  </si>
  <si>
    <t>Poznámka k položce:_x000d_
Poznámka k položce: v ceně položky jsou veškeré práce spojené s provedením přikotvení římsy ke stávající ŽB zdi včetně vrtání otvoru do ŽB zdi, vlepení kotevního šroubu do otvoru, montáž podložek, šroubů a matic, pásku 80x10 mm dl. 658 mm a zálivka asf. mod. - viz TZ str. 5</t>
  </si>
  <si>
    <t>"kotvení římsy po 1 m do koruny zdi"</t>
  </si>
  <si>
    <t>"zeď LB km 9,087-9,180"95</t>
  </si>
  <si>
    <t>54879200</t>
  </si>
  <si>
    <t>kotva z korozivzdorné oceli</t>
  </si>
  <si>
    <t>20</t>
  </si>
  <si>
    <t>Poznámka k položce:_x000d_
Poznámka k položce: v ceně položky je veškerý materiál nutný na provedení přikotvení římsy ke stávající ŽB zdi - pásek 80x10 mm dl. 658 mm, podložka d=140 mm tl. 10 mm, kotevní šroub M24 dl. 200 mm, matice M24 + podložka, zálivka asf. mod., materiál pro lepení</t>
  </si>
  <si>
    <t>11</t>
  </si>
  <si>
    <t>317321119</t>
  </si>
  <si>
    <t>Římsy ze železového betonu C 35/45</t>
  </si>
  <si>
    <t>22</t>
  </si>
  <si>
    <t>"stávající opěrné zdi z betonu - doplnění ŽB římsy"</t>
  </si>
  <si>
    <t>"zeď LB km 9,087-9,180"11,99</t>
  </si>
  <si>
    <t>317353221</t>
  </si>
  <si>
    <t>Bednění mostní římsy odstranění všech tvarů</t>
  </si>
  <si>
    <t>26</t>
  </si>
  <si>
    <t>"odbednění římsy"</t>
  </si>
  <si>
    <t>"zeď LB km 9,087-9,180"102,98</t>
  </si>
  <si>
    <t>13</t>
  </si>
  <si>
    <t>317353121</t>
  </si>
  <si>
    <t>Bednění mostní římsy zřízení všech tvarů</t>
  </si>
  <si>
    <t>24</t>
  </si>
  <si>
    <t>"bednění ŽB římsy na zdech"</t>
  </si>
  <si>
    <t>317361116</t>
  </si>
  <si>
    <t>Výztuž mostních železobetonových říms z betonářské oceli 10 505 (R) nebo BSt 500</t>
  </si>
  <si>
    <t>t</t>
  </si>
  <si>
    <t>28</t>
  </si>
  <si>
    <t>"výztuž říms"</t>
  </si>
  <si>
    <t>"zeď LB km 9,087-9,180"0,843</t>
  </si>
  <si>
    <t>317661142</t>
  </si>
  <si>
    <t>Výplň spár monolitické římsy tmelem polyuretanovým, spára šířky přes 15 do 40 mm</t>
  </si>
  <si>
    <t>m</t>
  </si>
  <si>
    <t>30</t>
  </si>
  <si>
    <t xml:space="preserve">"výplň dilatačních spár v římse tmelem  - horní část spáry a přední část spáry"</t>
  </si>
  <si>
    <t>"zeď LB km 9,087-9,180"11,80</t>
  </si>
  <si>
    <t>321222111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</si>
  <si>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</si>
  <si>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-2147124656</t>
  </si>
  <si>
    <t>PSC</t>
  </si>
  <si>
    <t xml:space="preserve">Poznámka k souboru cen:_x000d_
1. Ceny -2311, -2312 lze použít i pro:_x000d_
a) osazení kamenných desek největší tl. přes 300 mm,_x000d_
b) zdivo kvádrové z šablonových kvádrů._x000d_
2. Ceny neplatí pro obklady zdí kamennými deskami; tyto se oceňují cenami katalogu 800-782 – Obklady z kamene._x000d_
3. Pro volbu cen -2311 a -2312 je rozhodující objem nejmenšího pravoúhlého rovnoběžnostěnu opsaného jednotlivým šablonovým kvádrům._x000d_
4. V cenách jsou započteny i náklady na vypracování lícních ploch._x000d_
5. Objem se stanoví:_x000d_
a) u ceny -2111 v m3 zdiva s tím, že objem dutin do 0,20 m3 jednotlivě se neodečítá,_x000d_
b) u cen -2311, -2312 v m3 součinem skutečného objemu kvádru a součinitele 1,057._x000d_
6. V cenách nejsou započteny náklady na dodávku kamene a kvádrů. Tyto se oceňují ve specifikaci. Ztratné lze dohodnout u řádkového zdiva hrubého ve výši 8 %, u řádkového zdiva čistého ve výši 10 % a u zdiva kvádrového ve výši 0,75 %._x000d_
</t>
  </si>
  <si>
    <t>17</t>
  </si>
  <si>
    <t>583810900</t>
  </si>
  <si>
    <t>kámen přírodní pro zdivo (kámen lomový, kopáky, haklíky, kvádry)_x000d_
kámen lomový upravený ČSN 72 1860, ON 72 1861 žula (materiálová skupina I/2) kopáky hrubé (1t=1,3m2)</t>
  </si>
  <si>
    <t>1952264544</t>
  </si>
  <si>
    <t>"zdivo*hmotnost kamene*koef."</t>
  </si>
  <si>
    <t>36*2,6*1,3</t>
  </si>
  <si>
    <t>R_01-002</t>
  </si>
  <si>
    <t>Úprava kamene pro obkaldní zdivo v místě napojení na opěru mostu</t>
  </si>
  <si>
    <t>425273526</t>
  </si>
  <si>
    <t>Poznámka k položce:_x000d_
Úprava kamene pro obkaldní zdivo v místě napojení na PB opěru mostu v km 9,764 na obou stranách opěry mostu. Položka zahrnuje úpravu tvaru kamene pro obkladní zdivo osekáním, štípáním, řezáním apod. pro napojení na stávající zdivo z kamene opěry mostu.</t>
  </si>
  <si>
    <t>19</t>
  </si>
  <si>
    <t>R_01-003</t>
  </si>
  <si>
    <t>Výplň dilatačních spár zdí tmelem polyuretanovým, spára šířky přes 15 do 40 mm</t>
  </si>
  <si>
    <t>32</t>
  </si>
  <si>
    <t xml:space="preserve">Poznámka k položce:_x000d_
Poznámka k položce: Výplň dilatačních spár ŽB zdi a zdi s obkladem tmelem  polyuretanovým, spára šířky přes 15 do 40 mm</t>
  </si>
  <si>
    <t>"výplň dilatačních spár tmelem ŽB zdi a zdi s obkladem LK - revize spárování"</t>
  </si>
  <si>
    <t>"zeď LB km 9,087-9,180"1,90*16</t>
  </si>
  <si>
    <t>"zeď PB km 9,734-9,764"2,55*5</t>
  </si>
  <si>
    <t>"zeď PB km 9,764-9,793"2,75*5</t>
  </si>
  <si>
    <t>R_01-004</t>
  </si>
  <si>
    <t>Seříznutí výustí a vyústění drenáže ŽB zdí na dl. 50 mm a dotěsnění prostoru okolo nich</t>
  </si>
  <si>
    <t>ks</t>
  </si>
  <si>
    <t>34</t>
  </si>
  <si>
    <t>Poznámka k položce:_x000d_
Poznámka k položce: Seříznutí výustí a vyústění drenáže ŽB zdí na dl. 50 mm a dotěsnění prostoru okolo nich tmelem, velké prohlubně budou vyplněny sanačním betonem / sanační maltou</t>
  </si>
  <si>
    <t>"seříznutí výustí a vyústění drenáže ŽB zdí na dl. 50 mm a dotěsnění prostoru okolo nich"</t>
  </si>
  <si>
    <t>"zeď LB km 9,087-9,180"</t>
  </si>
  <si>
    <t>"ukončení zaústění drenáže"24</t>
  </si>
  <si>
    <t>"zeď PB km 9,734-9,764"</t>
  </si>
  <si>
    <t>"ukončení zaústění drenáže"5</t>
  </si>
  <si>
    <t>"zeď PB km 9,764-9,793"</t>
  </si>
  <si>
    <t>"ukončení zaústění drenáže"6+1</t>
  </si>
  <si>
    <t>"ukončení výustí celkem pro celou stavbu pro všechny typy opevnění"10</t>
  </si>
  <si>
    <t>Vodorovné konstrukce</t>
  </si>
  <si>
    <t>462514161</t>
  </si>
  <si>
    <t>Zához z lomového kamene neupraveného provedený ze břehu nebo z lešení, do sucha nebo do vody záhozového, hmotnost jednotlivých kamenů přes 500 kg bez výplně mezer</t>
  </si>
  <si>
    <t>36</t>
  </si>
  <si>
    <t>"doplnění patky před základ ŽB zdí z LK nad 500 kg"</t>
  </si>
  <si>
    <t>"zeď LB km 9,087-9,180"59,85</t>
  </si>
  <si>
    <t>"zeď PB km 9,734-9,764"20,16</t>
  </si>
  <si>
    <t>"zeď PB km 9,764-9,793"19,53</t>
  </si>
  <si>
    <t>R_01-005</t>
  </si>
  <si>
    <t>Kompletní převedení tekoucí vody pro celý stavební objekt po celou dobu výstavby dle zvolené technologie včetně čerpání (hrázkování, potrubí, čerpání)</t>
  </si>
  <si>
    <t>38</t>
  </si>
  <si>
    <t>Poznámka k položce:_x000d_
Poznámka k položce: Kompletní převedení tekoucí vody pro celý stavební objekt po celou dobu výstavby dle zvolené technologie včetně čerpání (hrázkování, potrubí, čerpání)</t>
  </si>
  <si>
    <t>"kompletní převedení vody pro celý SO"</t>
  </si>
  <si>
    <t>"dl. opevnění + 4 m"</t>
  </si>
  <si>
    <t>"zeď LB km 9,087-9,180 - převedení vody"95+4</t>
  </si>
  <si>
    <t>"zeď PB km 9,734-9,764 - převedení vody"32+4</t>
  </si>
  <si>
    <t>"zeď PB km 9,764-9,793"31+4</t>
  </si>
  <si>
    <t>Ostatní konstrukce a práce, bourání</t>
  </si>
  <si>
    <t>23</t>
  </si>
  <si>
    <t>931992121</t>
  </si>
  <si>
    <t>Výplň dilatačních spár z polystyrenu extrudovaného, tloušťky 20 mm</t>
  </si>
  <si>
    <t>40</t>
  </si>
  <si>
    <t>"výplň dilatačních spár v římse extrudovaným polystyrenem"</t>
  </si>
  <si>
    <t>"LB km 9,087-9,180"1,96</t>
  </si>
  <si>
    <t>"výplň dilatačních spár v obkladu extrudovaným polystyrenem s přesahem 5 cm do původní bet. zdi"</t>
  </si>
  <si>
    <t>"PB km 9,734-9,764"3,45</t>
  </si>
  <si>
    <t>"PB km 9,764-9,793"3,75</t>
  </si>
  <si>
    <t>R_01-006</t>
  </si>
  <si>
    <t>Otryskání a penetrace koruny a líce zdí před provedením římsy a obkladu</t>
  </si>
  <si>
    <t>42</t>
  </si>
  <si>
    <t>Poznámka k položce:_x000d_
Poznámka k položce: Otryskání a penetrace koruny a líce zdí před provedením římsy a obkladu</t>
  </si>
  <si>
    <t>"otryskání a penetrace koruny a líce zdí před provedením římsy a obkladu"</t>
  </si>
  <si>
    <t>"zeď LB km 9,087-9,180, koruna zdi"38</t>
  </si>
  <si>
    <t>"zeď PB km 9,734-9,764, koruna a líc zdi"67,20</t>
  </si>
  <si>
    <t>"zeď PB km 9,764-9,793, koruna a líc zdi"71,30</t>
  </si>
  <si>
    <t>25</t>
  </si>
  <si>
    <t>R_01-007</t>
  </si>
  <si>
    <t>Úprava dilatačních spár opěrných zdí - vysekání spár s očištěním zdiva, zbroušení hran spár, penetrace spár, s naložením suti na dopravní prostředek, odvozem na skládku a s poplatkem za uložení suti na skládce při hloubce spáry do 70 mm ve zdivu z lomového kamene, seříznutí těsnících pásů u koruny zdi</t>
  </si>
  <si>
    <t>44</t>
  </si>
  <si>
    <t>Poznámka k položce:_x000d_
Poznámka k položce: položka zahrnuje vysekání dilatačních spár opěrných zdí za účelem doplnění těsnícího provazce a zatmelení líce dilatační spáry a seříznutí těsnících pásů u koruny zdi, vysekání bude včetně zbroušení spár, penetrace spár a likvidace vybourané suti</t>
  </si>
  <si>
    <t>"revize dilatačních spár ŽB opěrných zdí"</t>
  </si>
  <si>
    <t>"zeď PB km 9,734-9,764"1,70*5</t>
  </si>
  <si>
    <t>"zeď PB km 9,764-9,793"1,90*5</t>
  </si>
  <si>
    <t>998</t>
  </si>
  <si>
    <t>Přesun hmot</t>
  </si>
  <si>
    <t>998332011</t>
  </si>
  <si>
    <t>Přesun hmot pro úpravy vodních toků a kanály, hráze rybníků apod. dopravní vzdálenost do 500 m</t>
  </si>
  <si>
    <t>46</t>
  </si>
  <si>
    <t>PSV</t>
  </si>
  <si>
    <t>Práce a dodávky PSV</t>
  </si>
  <si>
    <t>711</t>
  </si>
  <si>
    <t>Izolace proti vodě, vlhkosti a plynům</t>
  </si>
  <si>
    <t>27</t>
  </si>
  <si>
    <t>711792183</t>
  </si>
  <si>
    <t>Provedení detailů dilatačních spár-těsnění impregnovanými provazci na ploše svislé S</t>
  </si>
  <si>
    <t>48</t>
  </si>
  <si>
    <t>"těsnění dilatační spáry římsy - po 6 m těsnícím provazcem"</t>
  </si>
  <si>
    <t>"zeď LB km 9,087-9,180"0,85*16</t>
  </si>
  <si>
    <t>"těsnění dilatační spáry ŽB zdi a zdi s obkladem - po 6 m těsnícím provazcem - úprava spárování"</t>
  </si>
  <si>
    <t>675R73214</t>
  </si>
  <si>
    <t xml:space="preserve">provaz polyuretanový těsnící  D 30mm</t>
  </si>
  <si>
    <t>50</t>
  </si>
  <si>
    <t>70,50*0,65 "Přepočtené koeficientem množství</t>
  </si>
  <si>
    <t>SO02 - podelne_opevneni</t>
  </si>
  <si>
    <t>112251101</t>
  </si>
  <si>
    <t>Odstranění pařezů strojně s jejich vykopáním, vytrháním nebo odstřelením průměru přes 100 do 300 mm</t>
  </si>
  <si>
    <t>-140590660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</si>
  <si>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</si>
  <si>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Poznámka k položce:_x000d_
v místě úpravy sklonu svahu PB km 7,812-7,912</t>
  </si>
  <si>
    <t>112251102</t>
  </si>
  <si>
    <t>Odstranění pařezů strojně s jejich vykopáním, vytrháním nebo odstřelením průměru přes 300 do 500 mm</t>
  </si>
  <si>
    <t>-1294271805</t>
  </si>
  <si>
    <t>112251103</t>
  </si>
  <si>
    <t>Odstranění pařezů strojně s jejich vykopáním, vytrháním nebo odstřelením průměru přes 500 do 700 mm</t>
  </si>
  <si>
    <t>-1998799209</t>
  </si>
  <si>
    <t>124253101</t>
  </si>
  <si>
    <t>Vykopávky pro koryta vodotečí strojně v hornině třídy těžitelnosti I skupiny 3 přes 100 do 1 000 m3</t>
  </si>
  <si>
    <t>"výkop pro zához z LK na LB km 9,180-9,210"126</t>
  </si>
  <si>
    <t>"výkop/odkop na PB km 7,812-7,912 - u svahování"266</t>
  </si>
  <si>
    <t>"rýha pro zához na LB v km 9,180-9,210"58</t>
  </si>
  <si>
    <t>167151111</t>
  </si>
  <si>
    <t>Nakládání, skládání a překládání neulehlého výkopku nebo sypaniny strojně nakládání, množství přes 100 m3, z hornin třídy těžitelnosti I, skupiny 1 až 3</t>
  </si>
  <si>
    <t>633*0,015 "Přepočtené koeficientem množství</t>
  </si>
  <si>
    <t>"zához z LK LB km 9,180-9,210 - úprava pláně"60</t>
  </si>
  <si>
    <t>182251101</t>
  </si>
  <si>
    <t>Svahování trvalých svahů do projektovaných profilů strojně s potřebným přemístěním výkopku při svahování násypů v jakékoliv hornině</t>
  </si>
  <si>
    <t>"svahování za opevněním - zához na LB km 9,180-9,210"153</t>
  </si>
  <si>
    <t>"svahování na PB v km 7,812-7,912"573</t>
  </si>
  <si>
    <t>R_02-001</t>
  </si>
  <si>
    <t>R_02-002</t>
  </si>
  <si>
    <t>Štěpkování dřevní hmoty z pařezů</t>
  </si>
  <si>
    <t>-538507098</t>
  </si>
  <si>
    <t>Poznámka k položce:_x000d_
Pařezy budou na místě rozdrceny a štěpka bude odvezena k uložení na skládku nebo k dalšímu využití. Jednotková cena bude stanovena jako průměrná cena za rozdrcení jednoho pařezu._x000d_
V ceně položky bude zahrnuta i doprava a manipulace se štěpkovací frézou.</t>
  </si>
  <si>
    <t>"počet pařezů"</t>
  </si>
  <si>
    <t>11+4+4</t>
  </si>
  <si>
    <t>R_02-003</t>
  </si>
  <si>
    <t>Odvoz a uložení nebo další využití dřevní štěpky z pařezů</t>
  </si>
  <si>
    <t>-555358568</t>
  </si>
  <si>
    <t>Poznámka k položce:_x000d_
Pařezy budou na místě rozdrceny a štěpka bude odvezena k uložení na skládku nebo k dalšímu využití. Jednotková cena bude stanovena jako průměrná cena za likvidaci nebo využití štěpky z jednoho pařezu._x000d_
V ceně je zahrnuto naložení, doprava, uložení se složením a poplatek za uložení na skládce nebo poplatek spojený s dalším využitím štěpky.</t>
  </si>
  <si>
    <t>462512370</t>
  </si>
  <si>
    <t>Zához z lomového kamene neupraveného záhozového s proštěrkováním z terénu, hmotnosti jednotlivých kamenů přes 200 do 500 kg</t>
  </si>
  <si>
    <t>"zához z LK na LB km 9,180-9,210"135</t>
  </si>
  <si>
    <t>462513169</t>
  </si>
  <si>
    <t>Zához z lomového kamene neupraveného provedený ze břehu nebo z lešení, do sucha nebo do vody záhozového, hmotnost jednotlivých kamenů přes 200 do 500 kg Příplatek k ceně za urovnání líce záhozu</t>
  </si>
  <si>
    <t>"zához z LK - urovnání líce - na LB km 9,180-9,210"132</t>
  </si>
  <si>
    <t>R_02-004</t>
  </si>
  <si>
    <t>"převedení vody pro celý SO"</t>
  </si>
  <si>
    <t>"zához na LB v km 9,180-9,210"</t>
  </si>
  <si>
    <t>30+4</t>
  </si>
  <si>
    <t>SO03 - pricne_objekty</t>
  </si>
  <si>
    <t>131251704</t>
  </si>
  <si>
    <t>Hloubení jam a zářezů pro lesnicko-technické meliorace strojně zapažených i nezapažených s urovnáním dna do předepsaného profilu a spádu v hornině třídy těžitelnosti I skupiny 3 přes 100 m3</t>
  </si>
  <si>
    <t>"hloubení jam pro pasy do dna"</t>
  </si>
  <si>
    <t>"pas km 9,033"105,8</t>
  </si>
  <si>
    <t>"pas km 9,194"121</t>
  </si>
  <si>
    <t>"pas km 9,432"121</t>
  </si>
  <si>
    <t>"pas km 9,526"127,3</t>
  </si>
  <si>
    <t>"pas km 9,642"127,3</t>
  </si>
  <si>
    <t>R1-001</t>
  </si>
  <si>
    <t>457541111</t>
  </si>
  <si>
    <t>Filtrační vrstvy jakékoliv tloušťky a sklonu ze štěrkodrti bez zhutnění, frakce od 0-22 do 0-63 mm</t>
  </si>
  <si>
    <t>"filtrační podkladová vrstva fr. 32-63"</t>
  </si>
  <si>
    <t>"pas km 9,033"84</t>
  </si>
  <si>
    <t>"pas km 9,194"96</t>
  </si>
  <si>
    <t>"pas km 9,432"96</t>
  </si>
  <si>
    <t>"pas km 9,526"101</t>
  </si>
  <si>
    <t>"pas km 9,642"101</t>
  </si>
  <si>
    <t>457541112</t>
  </si>
  <si>
    <t>Filtrační vrstvy jakékoliv tloušťky a sklonu ze štěrkodrti bez zhutnění, frakce od 0-120 do 0-125 mm</t>
  </si>
  <si>
    <t>"filtrační podkladová vrstva fr. 63-125 mm"</t>
  </si>
  <si>
    <t>"zához do dna z LK hm. do 500 kg u příčných pasů"</t>
  </si>
  <si>
    <t>"pas km 9,033"42</t>
  </si>
  <si>
    <t>"pas km 1,194"48</t>
  </si>
  <si>
    <t>"pas km 9,432"48</t>
  </si>
  <si>
    <t>"pas km 9,526"50,5</t>
  </si>
  <si>
    <t>"pas km 9,642"50,5</t>
  </si>
  <si>
    <t>R4-001</t>
  </si>
  <si>
    <t>Kamenné pasy z urovnaného lomového kamene nad 1000 kg. Položka obsahuje dodávku lomového kamene požadované hmotnosti a rozměrů včetně kompletního uložení strojně dle návrhu PD.</t>
  </si>
  <si>
    <t>Poznámka k položce:_x000d_
Poznámka k položce: Kamenné pasy z urovnaného lomového kamene nad 1000 kg. Položka obsahuje dodávku lomového kamene požadované hmotnosti a rozměrů včetně kompletního uložení strojně dle návrhu PD.</t>
  </si>
  <si>
    <t>"kamenné pasy z LK hm. nad 1000 kg u příčných pasů"</t>
  </si>
  <si>
    <t>R4-002</t>
  </si>
  <si>
    <t>"převedení vody pro celý stavební objekt"</t>
  </si>
  <si>
    <t>100</t>
  </si>
  <si>
    <t>VRN - Vedlejší rozpočtové...</t>
  </si>
  <si>
    <t>VRN - Vedlejší rozpočtové náklady</t>
  </si>
  <si>
    <t xml:space="preserve">    VRN9 - Ostatní náklady</t>
  </si>
  <si>
    <t>Vedlejší rozpočtové náklady</t>
  </si>
  <si>
    <t>R-VRN-001</t>
  </si>
  <si>
    <t>Zajištění opakovaného slovení ryb v úseku provádění prací, projednání s MO ČRS za účelem ochrany a slovení rybí obsádky oprávněnou osobou, vč. pořízení protokolu a zajištění oznámení zahájení prací na vodním toku příslušnému uživateli rybářského revíru.</t>
  </si>
  <si>
    <t>soubor</t>
  </si>
  <si>
    <t>Poznámka k položce:_x000d_
Poznámka k položce: Zajištění opakovaného slovení ryb v úseku provádění prací, projednání s MO ČRS za účelem ochrany a slovení rybí obsádky oprávněnou osobou, vč. pořízení protokolu a zajištění oznámení zahájení prací na vodním toku příslušnému uživateli rybářského revíru.</t>
  </si>
  <si>
    <t>R-VRN-002</t>
  </si>
  <si>
    <t>Zpracování havarijního plánu pro celou stavbu, včetně provedení opatření vyplývajícího z tohoto plánu.</t>
  </si>
  <si>
    <t>Poznámka k položce:_x000d_
Poznámka k položce: Zpracování havarijního plánu pro celou stavbu, včetně provedení opatření vyplývajícího z tohoto plánu.</t>
  </si>
  <si>
    <t>R-VRN-003</t>
  </si>
  <si>
    <t>Zpracování povodňového plánu pro celou stavbu, včetně provedení opatření vyplývajícího z tohoto plánu.</t>
  </si>
  <si>
    <t>R-VRN-004</t>
  </si>
  <si>
    <t>Instalace a udržování norné stěny v korytě vodního toku pod úsekem, ve kterém budou práce prováděny a to po celou dobu provádění prací.</t>
  </si>
  <si>
    <t>Poznámka k položce:_x000d_
Poznámka k položce: Instalace a udržování norné stěny v korytě vodního toku pod úsekem, ve kterém budou práce prováděny a to po celou dobu provádění prací.</t>
  </si>
  <si>
    <t>R-VRN-005</t>
  </si>
  <si>
    <t>Uvedení stavbou dotčených pozemků a komunikací do původního stavu s protokolárním předáním vlastníkům</t>
  </si>
  <si>
    <t>Poznámka k položce:_x000d_
Poznámka k položce: Uvedení stavbou dotčených pozemků a komunikací do původního stavu s protokolárním předáním vlastníkům</t>
  </si>
  <si>
    <t>R-VRN-006</t>
  </si>
  <si>
    <t>Projednání a zajištění zvláštního užívání komunikací a veřejných ploch včetně zajištění dopravního značení a to v rozsahu nezbytném pro řádné a bezpečné provádění stavby.</t>
  </si>
  <si>
    <t>Poznámka k položce:_x000d_
Poznámka k položce: Projednání a zajištění zvláštního užívání komunikací a veřejných ploch včetně zajištění dopravního značení a to v rozsahu nezbytném pro řádné a bezpečné provádění stavby.</t>
  </si>
  <si>
    <t>R-VRN-007</t>
  </si>
  <si>
    <t>Vybudování sjezdů do koryta toku - předpokládá se vybudování 5 ks sjezdů do koryta toku. Průměrná délka sjezdu bude 8 m, šířka sjezdu 4 m, průměrná kubatura zeminy na 1 sjezd bude 18 m3 zeminy. V případě, že sjezdy nebudou vybudovány ze šterkovitého materiálu, budou zpevněny vrstvou drceného kameniva fr. 32-63 mm tl. 0,2 m. Sjezdy budou provedeny se zhutněním. Součástí položky je i odstranění sjezdů po provedení stavby.</t>
  </si>
  <si>
    <t>Poznámka k položce:_x000d_
Poznámka k položce: Předpokládá se vybudování 5 ks sjezdů do koryta toku. Průměrná délka sjezdu bude 8 m, šířka sjezdu 4 m, průměrná kubatura zeminy na 1 sjezd bude 18 m3 zeminy. V případě, že sjezdy nebudou vybudovány ze šterkovitého materiálu, budou zpevněny vrstvou drceného kameniva fr. 32-63 mm tl. 0,2 m. Sjezdy budou provedeny se zhutněním. Součástí položky je i odstranění sjezdů po provedení stavby.</t>
  </si>
  <si>
    <t>"předpokládá se vybudování 5 ks sjezdů do koryta toku"</t>
  </si>
  <si>
    <t>VRN9</t>
  </si>
  <si>
    <t>Ostatní náklady</t>
  </si>
  <si>
    <t>OST-R01</t>
  </si>
  <si>
    <t>Geodetické práce - vytýčení stavby, kontrola v průběhu provádění</t>
  </si>
  <si>
    <t>Poznámka k položce:_x000d_
Poznámka k položce: Položka obsahuje: funkce odpovědného geodeta po dobu provádění stavby, tj. zejména geodetické vytyčení stavby včetně vypracování protokolu o vytýčení stavby před zahájením prací a v průběhu provádění stavby a dále provádění průběžných kontrolních měření stavebních objektů během provádění stavby, zajištění vytýčení obvodu staveniště, v potřebném rozsahu vytýčení hranice parcely vodního toku Vidnávka.</t>
  </si>
  <si>
    <t>OST-R02</t>
  </si>
  <si>
    <t>Geodetické zaměření - skutečné provedení</t>
  </si>
  <si>
    <t>Poznámka k položce:_x000d_
Poznámka k položce: Položka obsahuje: 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a rovněž v podélných profilech dle PD).</t>
  </si>
  <si>
    <t>OST-R03</t>
  </si>
  <si>
    <t>Inženýrské sítě - zajištění vytýčení IS a předání po dokončení stavby provozovatelům</t>
  </si>
  <si>
    <t>Poznámka k položce:_x000d_
Poznámka k položce: Položka obsahuje: aktualizaci vyjádření k existenci sítí, jejich vytýčení, označení a ochrana stávajících inženýrských sítí a zařízení v obvodu staveniště. Toto vytýčení, včetně zaměření, bude před zahájením stavebních prací předáno objednateli v tištěné a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 realizací a propojením inženýrských sítí, úhrada poplatků za připojení elektrického vedení na základní síť apod.</t>
  </si>
  <si>
    <t>OST-R04</t>
  </si>
  <si>
    <t>Zařízení staveniště</t>
  </si>
  <si>
    <t>Poznámka k položce:_x000d_
Poznámka k položce: Položka obsahuje: zařízení staveniště a zajištění případného stavebního povolení pro zařízení staveniště včetně všech nákladů spojených s jeho zřízením a provozem; zřízení a projednání potřebných ploch pro zařízení staveniště, skládky materiálu, mezideponie, včetně úhrady poplatků.</t>
  </si>
  <si>
    <t>OST-R05</t>
  </si>
  <si>
    <t>Dočasné zábory včetně zajištění dočasných záborů pro sjezdy do toku</t>
  </si>
  <si>
    <t>Poznámka k položce:_x000d_
Poznámka k položce: Položka obsahuje: zajištění veškerých dočasných záborů potřebných pro realizaci stavby, včetně úhrady poplatků za sjednaný dočasný zábor; povolení k zásahům do komunikací, veřejných ploch a chodníků včetně úhrady vyměřených poplatků; souhlasu (rozhodnutí) ke zvláštnímu užívání veřejného prostranství a komunikací dle platných předpisů; přístupových komunikací ke staveništi včetně jejich údržby po dobu stavby a oprav po dokončení stavby; zabezpečení dočasného dopravního značení dle platných právních předpisů; udržování stavbou dotčených veřejných komunikací v čistotě a jejich uvedení do původního stavu; uvedení dočasně užívaných ploch do původního stavu a jejich protokolární předání vlastníkům (potvrzení podpisem vlastníka).</t>
  </si>
  <si>
    <t>OST-R06</t>
  </si>
  <si>
    <t>Ochrana stromů a instalace bariér</t>
  </si>
  <si>
    <t>Poznámka k položce:_x000d_
Poznámka k položce: Položka obsahuje: provedení opatření k dočasné ochraně vzrostlých stromů, které by mohly být činností na stavbě ohroženy či poškozeny; instalace protimigračních bariér, které zabrání průniku živočichů na staveniště, včetně slovení ryb a transferu vodních živočichů odborně způsobilou osobou v upravované části toku.</t>
  </si>
  <si>
    <t>OST-R07</t>
  </si>
  <si>
    <t>Dokumentace skutečného provedení</t>
  </si>
  <si>
    <t>Poznámka k položce:_x000d_
Poznámka k položce: Položka obsahuje: 3 vyhotovení dokumentace skutečného provedení stavby, čímž se rozumí barevně odlišené zákresy veškerých změn ve všech přílohách projektové dokumentace označené razítkem "Skutečné provedení" s datem a podpisy zhotovitele; 1 vyhotovení dokumentace skutečného provedení stavby v elektronické podobě (formát DWG a PDF), čímž se rozumí barevně odlišné zákresy veškerých změn ve všech přílohách projektové dokumentace označené jako "Skutečné provedení".</t>
  </si>
  <si>
    <t>OST-R08</t>
  </si>
  <si>
    <t>Pojištění stavby</t>
  </si>
  <si>
    <t>Poznámka k položce:_x000d_
Poznámka k položce: Položka obsahuje: pojištění stavby.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</si>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</sst>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5640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Vidnávka, Hukovice, ř.km 6,190-10,150_změna stavby před dokončením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Kobylá nad Vidnávkou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29. 11. 2021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Odry,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'SO01 - operne_zdi'!J30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'SO01 - operne_zdi'!P87</f>
        <v>0</v>
      </c>
      <c r="AV55" s="121">
        <f>'SO01 - operne_zdi'!J33</f>
        <v>0</v>
      </c>
      <c r="AW55" s="121">
        <f>'SO01 - operne_zdi'!J34</f>
        <v>0</v>
      </c>
      <c r="AX55" s="121">
        <f>'SO01 - operne_zdi'!J35</f>
        <v>0</v>
      </c>
      <c r="AY55" s="121">
        <f>'SO01 - operne_zdi'!J36</f>
        <v>0</v>
      </c>
      <c r="AZ55" s="121">
        <f>'SO01 - operne_zdi'!F33</f>
        <v>0</v>
      </c>
      <c r="BA55" s="121">
        <f>'SO01 - operne_zdi'!F34</f>
        <v>0</v>
      </c>
      <c r="BB55" s="121">
        <f>'SO01 - operne_zdi'!F35</f>
        <v>0</v>
      </c>
      <c r="BC55" s="121">
        <f>'SO01 - operne_zdi'!F36</f>
        <v>0</v>
      </c>
      <c r="BD55" s="123">
        <f>'SO01 - operne_zdi'!F37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'SO02 - podelne_opevneni'!J30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'SO02 - podelne_opevneni'!P83</f>
        <v>0</v>
      </c>
      <c r="AV56" s="121">
        <f>'SO02 - podelne_opevneni'!J33</f>
        <v>0</v>
      </c>
      <c r="AW56" s="121">
        <f>'SO02 - podelne_opevneni'!J34</f>
        <v>0</v>
      </c>
      <c r="AX56" s="121">
        <f>'SO02 - podelne_opevneni'!J35</f>
        <v>0</v>
      </c>
      <c r="AY56" s="121">
        <f>'SO02 - podelne_opevneni'!J36</f>
        <v>0</v>
      </c>
      <c r="AZ56" s="121">
        <f>'SO02 - podelne_opevneni'!F33</f>
        <v>0</v>
      </c>
      <c r="BA56" s="121">
        <f>'SO02 - podelne_opevneni'!F34</f>
        <v>0</v>
      </c>
      <c r="BB56" s="121">
        <f>'SO02 - podelne_opevneni'!F35</f>
        <v>0</v>
      </c>
      <c r="BC56" s="121">
        <f>'SO02 - podelne_opevneni'!F36</f>
        <v>0</v>
      </c>
      <c r="BD56" s="123">
        <f>'SO02 - podelne_opevneni'!F37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'SO03 - pricne_objekty'!J30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'SO03 - pricne_objekty'!P83</f>
        <v>0</v>
      </c>
      <c r="AV57" s="121">
        <f>'SO03 - pricne_objekty'!J33</f>
        <v>0</v>
      </c>
      <c r="AW57" s="121">
        <f>'SO03 - pricne_objekty'!J34</f>
        <v>0</v>
      </c>
      <c r="AX57" s="121">
        <f>'SO03 - pricne_objekty'!J35</f>
        <v>0</v>
      </c>
      <c r="AY57" s="121">
        <f>'SO03 - pricne_objekty'!J36</f>
        <v>0</v>
      </c>
      <c r="AZ57" s="121">
        <f>'SO03 - pricne_objekty'!F33</f>
        <v>0</v>
      </c>
      <c r="BA57" s="121">
        <f>'SO03 - pricne_objekty'!F34</f>
        <v>0</v>
      </c>
      <c r="BB57" s="121">
        <f>'SO03 - pricne_objekty'!F35</f>
        <v>0</v>
      </c>
      <c r="BC57" s="121">
        <f>'SO03 - pricne_objekty'!F36</f>
        <v>0</v>
      </c>
      <c r="BD57" s="123">
        <f>'SO03 - pricne_objekty'!F37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16.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'VRN - Vedlejší rozpočtové...'!J30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5">
        <v>0</v>
      </c>
      <c r="AT58" s="126">
        <f>ROUND(SUM(AV58:AW58),2)</f>
        <v>0</v>
      </c>
      <c r="AU58" s="127">
        <f>'VRN - Vedlejší rozpočtové...'!P81</f>
        <v>0</v>
      </c>
      <c r="AV58" s="126">
        <f>'VRN - Vedlejší rozpočtové...'!J33</f>
        <v>0</v>
      </c>
      <c r="AW58" s="126">
        <f>'VRN - Vedlejší rozpočtové...'!J34</f>
        <v>0</v>
      </c>
      <c r="AX58" s="126">
        <f>'VRN - Vedlejší rozpočtové...'!J35</f>
        <v>0</v>
      </c>
      <c r="AY58" s="126">
        <f>'VRN - Vedlejší rozpočtové...'!J36</f>
        <v>0</v>
      </c>
      <c r="AZ58" s="126">
        <f>'VRN - Vedlejší rozpočtové...'!F33</f>
        <v>0</v>
      </c>
      <c r="BA58" s="126">
        <f>'VRN - Vedlejší rozpočtové...'!F34</f>
        <v>0</v>
      </c>
      <c r="BB58" s="126">
        <f>'VRN - Vedlejší rozpočtové...'!F35</f>
        <v>0</v>
      </c>
      <c r="BC58" s="126">
        <f>'VRN - Vedlejší rozpočtové...'!F36</f>
        <v>0</v>
      </c>
      <c r="BD58" s="128">
        <f>'VRN - Vedlejší rozpočtové...'!F37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970VqAT0j+Y0HxTd0XkCiqTL9w5L3oxVxSPcxYa64XUMeYeNbJg8WWIf+0HclRS4gbmjswrypbnFJ1AGQCac4A==" hashValue="AMhHqfWZEFekWaiVKSMgKtxrEflWAy8vuIIV42rgeaGMA94E5OJvRBFUIpqz8sC2pXAVtc6d00UPtDURvo6ZQQ==" algorithmName="SHA-512" password="92E9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01 - operne_zdi'!C2" display="/"/>
    <hyperlink ref="A56" location="'SO02 - podelne_opevneni'!C2" display="/"/>
    <hyperlink ref="A57" location="'SO03 - pricne_objekty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Vidnávka, Hukovice, ř.km 6,190-10,150_změna stavby před dokončením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35</v>
      </c>
      <c r="G12" s="39"/>
      <c r="H12" s="39"/>
      <c r="I12" s="133" t="s">
        <v>24</v>
      </c>
      <c r="J12" s="138" t="str">
        <f>'Rekapitulace stavby'!AN8</f>
        <v>29. 11. 2021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70890021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CZ70890021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30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ROUND((SUM(BE87:BE219)),  2)</f>
        <v>0</v>
      </c>
      <c r="G33" s="39"/>
      <c r="H33" s="39"/>
      <c r="I33" s="149">
        <v>0.20999999999999999</v>
      </c>
      <c r="J33" s="148">
        <f>ROUND(((SUM(BE87:BE219))*I33),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ROUND((SUM(BF87:BF219)),  2)</f>
        <v>0</v>
      </c>
      <c r="G34" s="39"/>
      <c r="H34" s="39"/>
      <c r="I34" s="149">
        <v>0.14999999999999999</v>
      </c>
      <c r="J34" s="148">
        <f>ROUND(((SUM(BF87:BF219))*I34),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ROUND((SUM(BG87:BG219)),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ROUND((SUM(BH87:BH219)),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ROUND((SUM(BI87:BI219)),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Vidnávka, Hukovice, ř.km 6,190-10,150_změna stavby před dokončením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SO01 - operne_zdi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29. 11. 2021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Odry, státní podnik</v>
      </c>
      <c r="G54" s="41"/>
      <c r="H54" s="41"/>
      <c r="I54" s="33" t="s">
        <v>34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103</v>
      </c>
      <c r="E62" s="175"/>
      <c r="F62" s="175"/>
      <c r="G62" s="175"/>
      <c r="H62" s="175"/>
      <c r="I62" s="175"/>
      <c r="J62" s="176">
        <f>J115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104</v>
      </c>
      <c r="E63" s="175"/>
      <c r="F63" s="175"/>
      <c r="G63" s="175"/>
      <c r="H63" s="175"/>
      <c r="I63" s="175"/>
      <c r="J63" s="176">
        <f>J168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105</v>
      </c>
      <c r="E64" s="175"/>
      <c r="F64" s="175"/>
      <c r="G64" s="175"/>
      <c r="H64" s="175"/>
      <c r="I64" s="175"/>
      <c r="J64" s="176">
        <f>J183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106</v>
      </c>
      <c r="E65" s="175"/>
      <c r="F65" s="175"/>
      <c r="G65" s="175"/>
      <c r="H65" s="175"/>
      <c r="I65" s="175"/>
      <c r="J65" s="176">
        <f>J205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107</v>
      </c>
      <c r="E66" s="169"/>
      <c r="F66" s="169"/>
      <c r="G66" s="169"/>
      <c r="H66" s="169"/>
      <c r="I66" s="169"/>
      <c r="J66" s="170">
        <f>J207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108</v>
      </c>
      <c r="E67" s="175"/>
      <c r="F67" s="175"/>
      <c r="G67" s="175"/>
      <c r="H67" s="175"/>
      <c r="I67" s="175"/>
      <c r="J67" s="176">
        <f>J208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Vidnávka, Hukovice, ř.km 6,190-10,150_změna stavby před dokončením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95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SO01 - operne_zdi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F12</f>
        <v xml:space="preserve"> </v>
      </c>
      <c r="G81" s="41"/>
      <c r="H81" s="41"/>
      <c r="I81" s="33" t="s">
        <v>24</v>
      </c>
      <c r="J81" s="73" t="str">
        <f>IF(J12="","",J12)</f>
        <v>29. 11. 2021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26</v>
      </c>
      <c r="D83" s="41"/>
      <c r="E83" s="41"/>
      <c r="F83" s="28" t="str">
        <f>E15</f>
        <v>Povodí Odry, státní podnik</v>
      </c>
      <c r="G83" s="41"/>
      <c r="H83" s="41"/>
      <c r="I83" s="33" t="s">
        <v>34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IF(E18="","",E18)</f>
        <v>Vyplň údaj</v>
      </c>
      <c r="G84" s="41"/>
      <c r="H84" s="41"/>
      <c r="I84" s="33" t="s">
        <v>37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110</v>
      </c>
      <c r="D86" s="181" t="s">
        <v>59</v>
      </c>
      <c r="E86" s="181" t="s">
        <v>55</v>
      </c>
      <c r="F86" s="181" t="s">
        <v>56</v>
      </c>
      <c r="G86" s="181" t="s">
        <v>111</v>
      </c>
      <c r="H86" s="181" t="s">
        <v>112</v>
      </c>
      <c r="I86" s="181" t="s">
        <v>113</v>
      </c>
      <c r="J86" s="181" t="s">
        <v>99</v>
      </c>
      <c r="K86" s="182" t="s">
        <v>114</v>
      </c>
      <c r="L86" s="183"/>
      <c r="M86" s="93" t="s">
        <v>19</v>
      </c>
      <c r="N86" s="94" t="s">
        <v>44</v>
      </c>
      <c r="O86" s="94" t="s">
        <v>115</v>
      </c>
      <c r="P86" s="94" t="s">
        <v>116</v>
      </c>
      <c r="Q86" s="94" t="s">
        <v>117</v>
      </c>
      <c r="R86" s="94" t="s">
        <v>118</v>
      </c>
      <c r="S86" s="94" t="s">
        <v>119</v>
      </c>
      <c r="T86" s="95" t="s">
        <v>120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121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P88+P207</f>
        <v>0</v>
      </c>
      <c r="Q87" s="97"/>
      <c r="R87" s="186">
        <f>R88+R207</f>
        <v>334.65068710999992</v>
      </c>
      <c r="S87" s="97"/>
      <c r="T87" s="187">
        <f>T88+T207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100</v>
      </c>
      <c r="BK87" s="188">
        <f>BK88+BK207</f>
        <v>0</v>
      </c>
    </row>
    <row r="88" s="12" customFormat="1" ht="25.92" customHeight="1">
      <c r="A88" s="12"/>
      <c r="B88" s="189"/>
      <c r="C88" s="190"/>
      <c r="D88" s="191" t="s">
        <v>73</v>
      </c>
      <c r="E88" s="192" t="s">
        <v>122</v>
      </c>
      <c r="F88" s="192" t="s">
        <v>123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P89+P115+P168+P183+P205</f>
        <v>0</v>
      </c>
      <c r="Q88" s="197"/>
      <c r="R88" s="198">
        <f>R89+R115+R168+R183+R205</f>
        <v>334.58018710999994</v>
      </c>
      <c r="S88" s="197"/>
      <c r="T88" s="199">
        <f>T89+T115+T168+T183+T205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74</v>
      </c>
      <c r="AY88" s="200" t="s">
        <v>124</v>
      </c>
      <c r="BK88" s="202">
        <f>BK89+BK115+BK168+BK183+BK205</f>
        <v>0</v>
      </c>
    </row>
    <row r="89" s="12" customFormat="1" ht="22.8" customHeight="1">
      <c r="A89" s="12"/>
      <c r="B89" s="189"/>
      <c r="C89" s="190"/>
      <c r="D89" s="191" t="s">
        <v>73</v>
      </c>
      <c r="E89" s="203" t="s">
        <v>82</v>
      </c>
      <c r="F89" s="203" t="s">
        <v>125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SUM(P90:P114)</f>
        <v>0</v>
      </c>
      <c r="Q89" s="197"/>
      <c r="R89" s="198">
        <f>SUM(R90:R114)</f>
        <v>0.0049649999999999998</v>
      </c>
      <c r="S89" s="197"/>
      <c r="T89" s="199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82</v>
      </c>
      <c r="AT89" s="201" t="s">
        <v>73</v>
      </c>
      <c r="AU89" s="201" t="s">
        <v>82</v>
      </c>
      <c r="AY89" s="200" t="s">
        <v>124</v>
      </c>
      <c r="BK89" s="202">
        <f>SUM(BK90:BK114)</f>
        <v>0</v>
      </c>
    </row>
    <row r="90" s="2" customFormat="1">
      <c r="A90" s="39"/>
      <c r="B90" s="40"/>
      <c r="C90" s="205" t="s">
        <v>82</v>
      </c>
      <c r="D90" s="205" t="s">
        <v>126</v>
      </c>
      <c r="E90" s="206" t="s">
        <v>127</v>
      </c>
      <c r="F90" s="207" t="s">
        <v>128</v>
      </c>
      <c r="G90" s="208" t="s">
        <v>129</v>
      </c>
      <c r="H90" s="209">
        <v>99.540000000000006</v>
      </c>
      <c r="I90" s="210"/>
      <c r="J90" s="211">
        <f>ROUND(I90*H90,2)</f>
        <v>0</v>
      </c>
      <c r="K90" s="207" t="s">
        <v>130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131</v>
      </c>
      <c r="AT90" s="216" t="s">
        <v>126</v>
      </c>
      <c r="AU90" s="216" t="s">
        <v>84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82</v>
      </c>
      <c r="BK90" s="217">
        <f>ROUND(I90*H90,2)</f>
        <v>0</v>
      </c>
      <c r="BL90" s="18" t="s">
        <v>131</v>
      </c>
      <c r="BM90" s="216" t="s">
        <v>84</v>
      </c>
    </row>
    <row r="91" s="13" customFormat="1">
      <c r="A91" s="13"/>
      <c r="B91" s="218"/>
      <c r="C91" s="219"/>
      <c r="D91" s="220" t="s">
        <v>132</v>
      </c>
      <c r="E91" s="221" t="s">
        <v>19</v>
      </c>
      <c r="F91" s="222" t="s">
        <v>133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132</v>
      </c>
      <c r="AU91" s="228" t="s">
        <v>84</v>
      </c>
      <c r="AV91" s="13" t="s">
        <v>82</v>
      </c>
      <c r="AW91" s="13" t="s">
        <v>36</v>
      </c>
      <c r="AX91" s="13" t="s">
        <v>74</v>
      </c>
      <c r="AY91" s="228" t="s">
        <v>124</v>
      </c>
    </row>
    <row r="92" s="14" customFormat="1">
      <c r="A92" s="14"/>
      <c r="B92" s="229"/>
      <c r="C92" s="230"/>
      <c r="D92" s="220" t="s">
        <v>132</v>
      </c>
      <c r="E92" s="231" t="s">
        <v>19</v>
      </c>
      <c r="F92" s="232" t="s">
        <v>134</v>
      </c>
      <c r="G92" s="230"/>
      <c r="H92" s="233">
        <v>59.850000000000001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132</v>
      </c>
      <c r="AU92" s="239" t="s">
        <v>84</v>
      </c>
      <c r="AV92" s="14" t="s">
        <v>84</v>
      </c>
      <c r="AW92" s="14" t="s">
        <v>36</v>
      </c>
      <c r="AX92" s="14" t="s">
        <v>74</v>
      </c>
      <c r="AY92" s="239" t="s">
        <v>124</v>
      </c>
    </row>
    <row r="93" s="14" customFormat="1">
      <c r="A93" s="14"/>
      <c r="B93" s="229"/>
      <c r="C93" s="230"/>
      <c r="D93" s="220" t="s">
        <v>132</v>
      </c>
      <c r="E93" s="231" t="s">
        <v>19</v>
      </c>
      <c r="F93" s="232" t="s">
        <v>135</v>
      </c>
      <c r="G93" s="230"/>
      <c r="H93" s="233">
        <v>20.16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132</v>
      </c>
      <c r="AU93" s="239" t="s">
        <v>84</v>
      </c>
      <c r="AV93" s="14" t="s">
        <v>84</v>
      </c>
      <c r="AW93" s="14" t="s">
        <v>36</v>
      </c>
      <c r="AX93" s="14" t="s">
        <v>74</v>
      </c>
      <c r="AY93" s="239" t="s">
        <v>124</v>
      </c>
    </row>
    <row r="94" s="14" customFormat="1">
      <c r="A94" s="14"/>
      <c r="B94" s="229"/>
      <c r="C94" s="230"/>
      <c r="D94" s="220" t="s">
        <v>132</v>
      </c>
      <c r="E94" s="231" t="s">
        <v>19</v>
      </c>
      <c r="F94" s="232" t="s">
        <v>136</v>
      </c>
      <c r="G94" s="230"/>
      <c r="H94" s="233">
        <v>19.530000000000001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132</v>
      </c>
      <c r="AU94" s="239" t="s">
        <v>84</v>
      </c>
      <c r="AV94" s="14" t="s">
        <v>84</v>
      </c>
      <c r="AW94" s="14" t="s">
        <v>36</v>
      </c>
      <c r="AX94" s="14" t="s">
        <v>74</v>
      </c>
      <c r="AY94" s="239" t="s">
        <v>124</v>
      </c>
    </row>
    <row r="95" s="15" customFormat="1">
      <c r="A95" s="15"/>
      <c r="B95" s="240"/>
      <c r="C95" s="241"/>
      <c r="D95" s="220" t="s">
        <v>132</v>
      </c>
      <c r="E95" s="242" t="s">
        <v>19</v>
      </c>
      <c r="F95" s="243" t="s">
        <v>137</v>
      </c>
      <c r="G95" s="241"/>
      <c r="H95" s="244">
        <v>99.540000000000006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0" t="s">
        <v>132</v>
      </c>
      <c r="AU95" s="250" t="s">
        <v>84</v>
      </c>
      <c r="AV95" s="15" t="s">
        <v>131</v>
      </c>
      <c r="AW95" s="15" t="s">
        <v>36</v>
      </c>
      <c r="AX95" s="15" t="s">
        <v>82</v>
      </c>
      <c r="AY95" s="250" t="s">
        <v>124</v>
      </c>
    </row>
    <row r="96" s="2" customFormat="1">
      <c r="A96" s="39"/>
      <c r="B96" s="40"/>
      <c r="C96" s="205" t="s">
        <v>84</v>
      </c>
      <c r="D96" s="205" t="s">
        <v>126</v>
      </c>
      <c r="E96" s="206" t="s">
        <v>138</v>
      </c>
      <c r="F96" s="207" t="s">
        <v>139</v>
      </c>
      <c r="G96" s="208" t="s">
        <v>129</v>
      </c>
      <c r="H96" s="209">
        <v>75.870000000000005</v>
      </c>
      <c r="I96" s="210"/>
      <c r="J96" s="211">
        <f>ROUND(I96*H96,2)</f>
        <v>0</v>
      </c>
      <c r="K96" s="207" t="s">
        <v>130</v>
      </c>
      <c r="L96" s="45"/>
      <c r="M96" s="212" t="s">
        <v>19</v>
      </c>
      <c r="N96" s="213" t="s">
        <v>45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131</v>
      </c>
      <c r="AT96" s="216" t="s">
        <v>126</v>
      </c>
      <c r="AU96" s="216" t="s">
        <v>84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82</v>
      </c>
      <c r="BK96" s="217">
        <f>ROUND(I96*H96,2)</f>
        <v>0</v>
      </c>
      <c r="BL96" s="18" t="s">
        <v>131</v>
      </c>
      <c r="BM96" s="216" t="s">
        <v>131</v>
      </c>
    </row>
    <row r="97" s="2" customFormat="1">
      <c r="A97" s="39"/>
      <c r="B97" s="40"/>
      <c r="C97" s="205" t="s">
        <v>140</v>
      </c>
      <c r="D97" s="205" t="s">
        <v>126</v>
      </c>
      <c r="E97" s="206" t="s">
        <v>141</v>
      </c>
      <c r="F97" s="207" t="s">
        <v>142</v>
      </c>
      <c r="G97" s="208" t="s">
        <v>129</v>
      </c>
      <c r="H97" s="209">
        <v>99.540000000000006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45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131</v>
      </c>
      <c r="AT97" s="216" t="s">
        <v>126</v>
      </c>
      <c r="AU97" s="216" t="s">
        <v>84</v>
      </c>
      <c r="AY97" s="18" t="s">
        <v>124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82</v>
      </c>
      <c r="BK97" s="217">
        <f>ROUND(I97*H97,2)</f>
        <v>0</v>
      </c>
      <c r="BL97" s="18" t="s">
        <v>131</v>
      </c>
      <c r="BM97" s="216" t="s">
        <v>143</v>
      </c>
    </row>
    <row r="98" s="2" customFormat="1">
      <c r="A98" s="39"/>
      <c r="B98" s="40"/>
      <c r="C98" s="205" t="s">
        <v>131</v>
      </c>
      <c r="D98" s="205" t="s">
        <v>126</v>
      </c>
      <c r="E98" s="206" t="s">
        <v>144</v>
      </c>
      <c r="F98" s="207" t="s">
        <v>145</v>
      </c>
      <c r="G98" s="208" t="s">
        <v>129</v>
      </c>
      <c r="H98" s="209">
        <v>75.870000000000005</v>
      </c>
      <c r="I98" s="210"/>
      <c r="J98" s="211">
        <f>ROUND(I98*H98,2)</f>
        <v>0</v>
      </c>
      <c r="K98" s="207" t="s">
        <v>130</v>
      </c>
      <c r="L98" s="45"/>
      <c r="M98" s="212" t="s">
        <v>19</v>
      </c>
      <c r="N98" s="213" t="s">
        <v>45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131</v>
      </c>
      <c r="AT98" s="216" t="s">
        <v>126</v>
      </c>
      <c r="AU98" s="216" t="s">
        <v>84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82</v>
      </c>
      <c r="BK98" s="217">
        <f>ROUND(I98*H98,2)</f>
        <v>0</v>
      </c>
      <c r="BL98" s="18" t="s">
        <v>131</v>
      </c>
      <c r="BM98" s="216" t="s">
        <v>146</v>
      </c>
    </row>
    <row r="99" s="14" customFormat="1">
      <c r="A99" s="14"/>
      <c r="B99" s="229"/>
      <c r="C99" s="230"/>
      <c r="D99" s="220" t="s">
        <v>132</v>
      </c>
      <c r="E99" s="231" t="s">
        <v>19</v>
      </c>
      <c r="F99" s="232" t="s">
        <v>147</v>
      </c>
      <c r="G99" s="230"/>
      <c r="H99" s="233">
        <v>37.049999999999997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132</v>
      </c>
      <c r="AU99" s="239" t="s">
        <v>84</v>
      </c>
      <c r="AV99" s="14" t="s">
        <v>84</v>
      </c>
      <c r="AW99" s="14" t="s">
        <v>36</v>
      </c>
      <c r="AX99" s="14" t="s">
        <v>74</v>
      </c>
      <c r="AY99" s="239" t="s">
        <v>124</v>
      </c>
    </row>
    <row r="100" s="14" customFormat="1">
      <c r="A100" s="14"/>
      <c r="B100" s="229"/>
      <c r="C100" s="230"/>
      <c r="D100" s="220" t="s">
        <v>132</v>
      </c>
      <c r="E100" s="231" t="s">
        <v>19</v>
      </c>
      <c r="F100" s="232" t="s">
        <v>148</v>
      </c>
      <c r="G100" s="230"/>
      <c r="H100" s="233">
        <v>22.079999999999998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132</v>
      </c>
      <c r="AU100" s="239" t="s">
        <v>84</v>
      </c>
      <c r="AV100" s="14" t="s">
        <v>84</v>
      </c>
      <c r="AW100" s="14" t="s">
        <v>36</v>
      </c>
      <c r="AX100" s="14" t="s">
        <v>74</v>
      </c>
      <c r="AY100" s="239" t="s">
        <v>124</v>
      </c>
    </row>
    <row r="101" s="14" customFormat="1">
      <c r="A101" s="14"/>
      <c r="B101" s="229"/>
      <c r="C101" s="230"/>
      <c r="D101" s="220" t="s">
        <v>132</v>
      </c>
      <c r="E101" s="231" t="s">
        <v>19</v>
      </c>
      <c r="F101" s="232" t="s">
        <v>149</v>
      </c>
      <c r="G101" s="230"/>
      <c r="H101" s="233">
        <v>16.739999999999998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132</v>
      </c>
      <c r="AU101" s="239" t="s">
        <v>84</v>
      </c>
      <c r="AV101" s="14" t="s">
        <v>84</v>
      </c>
      <c r="AW101" s="14" t="s">
        <v>36</v>
      </c>
      <c r="AX101" s="14" t="s">
        <v>74</v>
      </c>
      <c r="AY101" s="239" t="s">
        <v>124</v>
      </c>
    </row>
    <row r="102" s="15" customFormat="1">
      <c r="A102" s="15"/>
      <c r="B102" s="240"/>
      <c r="C102" s="241"/>
      <c r="D102" s="220" t="s">
        <v>132</v>
      </c>
      <c r="E102" s="242" t="s">
        <v>19</v>
      </c>
      <c r="F102" s="243" t="s">
        <v>137</v>
      </c>
      <c r="G102" s="241"/>
      <c r="H102" s="244">
        <v>75.86999999999999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0" t="s">
        <v>132</v>
      </c>
      <c r="AU102" s="250" t="s">
        <v>84</v>
      </c>
      <c r="AV102" s="15" t="s">
        <v>131</v>
      </c>
      <c r="AW102" s="15" t="s">
        <v>36</v>
      </c>
      <c r="AX102" s="15" t="s">
        <v>82</v>
      </c>
      <c r="AY102" s="250" t="s">
        <v>124</v>
      </c>
    </row>
    <row r="103" s="2" customFormat="1">
      <c r="A103" s="39"/>
      <c r="B103" s="40"/>
      <c r="C103" s="205" t="s">
        <v>150</v>
      </c>
      <c r="D103" s="205" t="s">
        <v>126</v>
      </c>
      <c r="E103" s="206" t="s">
        <v>151</v>
      </c>
      <c r="F103" s="207" t="s">
        <v>152</v>
      </c>
      <c r="G103" s="208" t="s">
        <v>153</v>
      </c>
      <c r="H103" s="209">
        <v>330.98000000000002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45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84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82</v>
      </c>
      <c r="BK103" s="217">
        <f>ROUND(I103*H103,2)</f>
        <v>0</v>
      </c>
      <c r="BL103" s="18" t="s">
        <v>131</v>
      </c>
      <c r="BM103" s="216" t="s">
        <v>154</v>
      </c>
    </row>
    <row r="104" s="13" customFormat="1">
      <c r="A104" s="13"/>
      <c r="B104" s="218"/>
      <c r="C104" s="219"/>
      <c r="D104" s="220" t="s">
        <v>132</v>
      </c>
      <c r="E104" s="221" t="s">
        <v>19</v>
      </c>
      <c r="F104" s="222" t="s">
        <v>155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132</v>
      </c>
      <c r="AU104" s="228" t="s">
        <v>84</v>
      </c>
      <c r="AV104" s="13" t="s">
        <v>82</v>
      </c>
      <c r="AW104" s="13" t="s">
        <v>36</v>
      </c>
      <c r="AX104" s="13" t="s">
        <v>74</v>
      </c>
      <c r="AY104" s="228" t="s">
        <v>124</v>
      </c>
    </row>
    <row r="105" s="14" customFormat="1">
      <c r="A105" s="14"/>
      <c r="B105" s="229"/>
      <c r="C105" s="230"/>
      <c r="D105" s="220" t="s">
        <v>132</v>
      </c>
      <c r="E105" s="231" t="s">
        <v>19</v>
      </c>
      <c r="F105" s="232" t="s">
        <v>156</v>
      </c>
      <c r="G105" s="230"/>
      <c r="H105" s="233">
        <v>175.75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132</v>
      </c>
      <c r="AU105" s="239" t="s">
        <v>84</v>
      </c>
      <c r="AV105" s="14" t="s">
        <v>84</v>
      </c>
      <c r="AW105" s="14" t="s">
        <v>36</v>
      </c>
      <c r="AX105" s="14" t="s">
        <v>74</v>
      </c>
      <c r="AY105" s="239" t="s">
        <v>124</v>
      </c>
    </row>
    <row r="106" s="14" customFormat="1">
      <c r="A106" s="14"/>
      <c r="B106" s="229"/>
      <c r="C106" s="230"/>
      <c r="D106" s="220" t="s">
        <v>132</v>
      </c>
      <c r="E106" s="231" t="s">
        <v>19</v>
      </c>
      <c r="F106" s="232" t="s">
        <v>157</v>
      </c>
      <c r="G106" s="230"/>
      <c r="H106" s="233">
        <v>66.879999999999995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132</v>
      </c>
      <c r="AU106" s="239" t="s">
        <v>84</v>
      </c>
      <c r="AV106" s="14" t="s">
        <v>84</v>
      </c>
      <c r="AW106" s="14" t="s">
        <v>36</v>
      </c>
      <c r="AX106" s="14" t="s">
        <v>74</v>
      </c>
      <c r="AY106" s="239" t="s">
        <v>124</v>
      </c>
    </row>
    <row r="107" s="14" customFormat="1">
      <c r="A107" s="14"/>
      <c r="B107" s="229"/>
      <c r="C107" s="230"/>
      <c r="D107" s="220" t="s">
        <v>132</v>
      </c>
      <c r="E107" s="231" t="s">
        <v>19</v>
      </c>
      <c r="F107" s="232" t="s">
        <v>158</v>
      </c>
      <c r="G107" s="230"/>
      <c r="H107" s="233">
        <v>88.349999999999994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132</v>
      </c>
      <c r="AU107" s="239" t="s">
        <v>84</v>
      </c>
      <c r="AV107" s="14" t="s">
        <v>84</v>
      </c>
      <c r="AW107" s="14" t="s">
        <v>36</v>
      </c>
      <c r="AX107" s="14" t="s">
        <v>74</v>
      </c>
      <c r="AY107" s="239" t="s">
        <v>124</v>
      </c>
    </row>
    <row r="108" s="15" customFormat="1">
      <c r="A108" s="15"/>
      <c r="B108" s="240"/>
      <c r="C108" s="241"/>
      <c r="D108" s="220" t="s">
        <v>132</v>
      </c>
      <c r="E108" s="242" t="s">
        <v>19</v>
      </c>
      <c r="F108" s="243" t="s">
        <v>137</v>
      </c>
      <c r="G108" s="241"/>
      <c r="H108" s="244">
        <v>330.98000000000002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0" t="s">
        <v>132</v>
      </c>
      <c r="AU108" s="250" t="s">
        <v>84</v>
      </c>
      <c r="AV108" s="15" t="s">
        <v>131</v>
      </c>
      <c r="AW108" s="15" t="s">
        <v>36</v>
      </c>
      <c r="AX108" s="15" t="s">
        <v>82</v>
      </c>
      <c r="AY108" s="250" t="s">
        <v>124</v>
      </c>
    </row>
    <row r="109" s="2" customFormat="1" ht="16.5" customHeight="1">
      <c r="A109" s="39"/>
      <c r="B109" s="40"/>
      <c r="C109" s="251" t="s">
        <v>143</v>
      </c>
      <c r="D109" s="251" t="s">
        <v>159</v>
      </c>
      <c r="E109" s="252" t="s">
        <v>160</v>
      </c>
      <c r="F109" s="253" t="s">
        <v>161</v>
      </c>
      <c r="G109" s="254" t="s">
        <v>162</v>
      </c>
      <c r="H109" s="255">
        <v>4.9649999999999999</v>
      </c>
      <c r="I109" s="256"/>
      <c r="J109" s="257">
        <f>ROUND(I109*H109,2)</f>
        <v>0</v>
      </c>
      <c r="K109" s="253" t="s">
        <v>130</v>
      </c>
      <c r="L109" s="258"/>
      <c r="M109" s="259" t="s">
        <v>19</v>
      </c>
      <c r="N109" s="260" t="s">
        <v>45</v>
      </c>
      <c r="O109" s="85"/>
      <c r="P109" s="214">
        <f>O109*H109</f>
        <v>0</v>
      </c>
      <c r="Q109" s="214">
        <v>0.001</v>
      </c>
      <c r="R109" s="214">
        <f>Q109*H109</f>
        <v>0.0049649999999999998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146</v>
      </c>
      <c r="AT109" s="216" t="s">
        <v>159</v>
      </c>
      <c r="AU109" s="216" t="s">
        <v>84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82</v>
      </c>
      <c r="BK109" s="217">
        <f>ROUND(I109*H109,2)</f>
        <v>0</v>
      </c>
      <c r="BL109" s="18" t="s">
        <v>131</v>
      </c>
      <c r="BM109" s="216" t="s">
        <v>163</v>
      </c>
    </row>
    <row r="110" s="14" customFormat="1">
      <c r="A110" s="14"/>
      <c r="B110" s="229"/>
      <c r="C110" s="230"/>
      <c r="D110" s="220" t="s">
        <v>132</v>
      </c>
      <c r="E110" s="231" t="s">
        <v>19</v>
      </c>
      <c r="F110" s="232" t="s">
        <v>164</v>
      </c>
      <c r="G110" s="230"/>
      <c r="H110" s="233">
        <v>4.9649999999999999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132</v>
      </c>
      <c r="AU110" s="239" t="s">
        <v>84</v>
      </c>
      <c r="AV110" s="14" t="s">
        <v>84</v>
      </c>
      <c r="AW110" s="14" t="s">
        <v>36</v>
      </c>
      <c r="AX110" s="14" t="s">
        <v>74</v>
      </c>
      <c r="AY110" s="239" t="s">
        <v>124</v>
      </c>
    </row>
    <row r="111" s="15" customFormat="1">
      <c r="A111" s="15"/>
      <c r="B111" s="240"/>
      <c r="C111" s="241"/>
      <c r="D111" s="220" t="s">
        <v>132</v>
      </c>
      <c r="E111" s="242" t="s">
        <v>19</v>
      </c>
      <c r="F111" s="243" t="s">
        <v>137</v>
      </c>
      <c r="G111" s="241"/>
      <c r="H111" s="244">
        <v>4.9649999999999999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132</v>
      </c>
      <c r="AU111" s="250" t="s">
        <v>84</v>
      </c>
      <c r="AV111" s="15" t="s">
        <v>131</v>
      </c>
      <c r="AW111" s="15" t="s">
        <v>36</v>
      </c>
      <c r="AX111" s="15" t="s">
        <v>82</v>
      </c>
      <c r="AY111" s="250" t="s">
        <v>124</v>
      </c>
    </row>
    <row r="112" s="2" customFormat="1" ht="21.75" customHeight="1">
      <c r="A112" s="39"/>
      <c r="B112" s="40"/>
      <c r="C112" s="205" t="s">
        <v>165</v>
      </c>
      <c r="D112" s="205" t="s">
        <v>126</v>
      </c>
      <c r="E112" s="206" t="s">
        <v>166</v>
      </c>
      <c r="F112" s="207" t="s">
        <v>167</v>
      </c>
      <c r="G112" s="208" t="s">
        <v>153</v>
      </c>
      <c r="H112" s="209">
        <v>330.98000000000002</v>
      </c>
      <c r="I112" s="210"/>
      <c r="J112" s="211">
        <f>ROUND(I112*H112,2)</f>
        <v>0</v>
      </c>
      <c r="K112" s="207" t="s">
        <v>130</v>
      </c>
      <c r="L112" s="45"/>
      <c r="M112" s="212" t="s">
        <v>19</v>
      </c>
      <c r="N112" s="213" t="s">
        <v>45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131</v>
      </c>
      <c r="AT112" s="216" t="s">
        <v>126</v>
      </c>
      <c r="AU112" s="216" t="s">
        <v>84</v>
      </c>
      <c r="AY112" s="18" t="s">
        <v>124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82</v>
      </c>
      <c r="BK112" s="217">
        <f>ROUND(I112*H112,2)</f>
        <v>0</v>
      </c>
      <c r="BL112" s="18" t="s">
        <v>131</v>
      </c>
      <c r="BM112" s="216" t="s">
        <v>168</v>
      </c>
    </row>
    <row r="113" s="2" customFormat="1" ht="16.5" customHeight="1">
      <c r="A113" s="39"/>
      <c r="B113" s="40"/>
      <c r="C113" s="205" t="s">
        <v>146</v>
      </c>
      <c r="D113" s="205" t="s">
        <v>126</v>
      </c>
      <c r="E113" s="206" t="s">
        <v>169</v>
      </c>
      <c r="F113" s="207" t="s">
        <v>170</v>
      </c>
      <c r="G113" s="208" t="s">
        <v>129</v>
      </c>
      <c r="H113" s="209">
        <v>23.670000000000002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45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131</v>
      </c>
      <c r="AT113" s="216" t="s">
        <v>126</v>
      </c>
      <c r="AU113" s="216" t="s">
        <v>84</v>
      </c>
      <c r="AY113" s="18" t="s">
        <v>124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82</v>
      </c>
      <c r="BK113" s="217">
        <f>ROUND(I113*H113,2)</f>
        <v>0</v>
      </c>
      <c r="BL113" s="18" t="s">
        <v>131</v>
      </c>
      <c r="BM113" s="216" t="s">
        <v>171</v>
      </c>
    </row>
    <row r="114" s="2" customFormat="1">
      <c r="A114" s="39"/>
      <c r="B114" s="40"/>
      <c r="C114" s="41"/>
      <c r="D114" s="220" t="s">
        <v>172</v>
      </c>
      <c r="E114" s="41"/>
      <c r="F114" s="261" t="s">
        <v>173</v>
      </c>
      <c r="G114" s="41"/>
      <c r="H114" s="41"/>
      <c r="I114" s="262"/>
      <c r="J114" s="41"/>
      <c r="K114" s="41"/>
      <c r="L114" s="45"/>
      <c r="M114" s="263"/>
      <c r="N114" s="26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172</v>
      </c>
      <c r="AU114" s="18" t="s">
        <v>84</v>
      </c>
    </row>
    <row r="115" s="12" customFormat="1" ht="22.8" customHeight="1">
      <c r="A115" s="12"/>
      <c r="B115" s="189"/>
      <c r="C115" s="190"/>
      <c r="D115" s="191" t="s">
        <v>73</v>
      </c>
      <c r="E115" s="203" t="s">
        <v>140</v>
      </c>
      <c r="F115" s="203" t="s">
        <v>174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SUM(P116:P167)</f>
        <v>0</v>
      </c>
      <c r="Q115" s="197"/>
      <c r="R115" s="198">
        <f>SUM(R116:R167)</f>
        <v>135.29037130999998</v>
      </c>
      <c r="S115" s="197"/>
      <c r="T115" s="199">
        <f>SUM(T116:T167)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82</v>
      </c>
      <c r="AT115" s="201" t="s">
        <v>73</v>
      </c>
      <c r="AU115" s="201" t="s">
        <v>82</v>
      </c>
      <c r="AY115" s="200" t="s">
        <v>124</v>
      </c>
      <c r="BK115" s="202">
        <f>SUM(BK116:BK167)</f>
        <v>0</v>
      </c>
    </row>
    <row r="116" s="2" customFormat="1" ht="16.5" customHeight="1">
      <c r="A116" s="39"/>
      <c r="B116" s="40"/>
      <c r="C116" s="205" t="s">
        <v>175</v>
      </c>
      <c r="D116" s="205" t="s">
        <v>126</v>
      </c>
      <c r="E116" s="206" t="s">
        <v>176</v>
      </c>
      <c r="F116" s="207" t="s">
        <v>177</v>
      </c>
      <c r="G116" s="208" t="s">
        <v>178</v>
      </c>
      <c r="H116" s="209">
        <v>95</v>
      </c>
      <c r="I116" s="210"/>
      <c r="J116" s="211">
        <f>ROUND(I116*H116,2)</f>
        <v>0</v>
      </c>
      <c r="K116" s="207" t="s">
        <v>130</v>
      </c>
      <c r="L116" s="45"/>
      <c r="M116" s="212" t="s">
        <v>19</v>
      </c>
      <c r="N116" s="213" t="s">
        <v>45</v>
      </c>
      <c r="O116" s="85"/>
      <c r="P116" s="214">
        <f>O116*H116</f>
        <v>0</v>
      </c>
      <c r="Q116" s="214">
        <v>0.0011900000000000001</v>
      </c>
      <c r="R116" s="214">
        <f>Q116*H116</f>
        <v>0.11305000000000001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131</v>
      </c>
      <c r="AT116" s="216" t="s">
        <v>126</v>
      </c>
      <c r="AU116" s="216" t="s">
        <v>84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82</v>
      </c>
      <c r="BK116" s="217">
        <f>ROUND(I116*H116,2)</f>
        <v>0</v>
      </c>
      <c r="BL116" s="18" t="s">
        <v>131</v>
      </c>
      <c r="BM116" s="216" t="s">
        <v>179</v>
      </c>
    </row>
    <row r="117" s="2" customFormat="1">
      <c r="A117" s="39"/>
      <c r="B117" s="40"/>
      <c r="C117" s="41"/>
      <c r="D117" s="220" t="s">
        <v>172</v>
      </c>
      <c r="E117" s="41"/>
      <c r="F117" s="261" t="s">
        <v>180</v>
      </c>
      <c r="G117" s="41"/>
      <c r="H117" s="41"/>
      <c r="I117" s="262"/>
      <c r="J117" s="41"/>
      <c r="K117" s="41"/>
      <c r="L117" s="45"/>
      <c r="M117" s="263"/>
      <c r="N117" s="26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172</v>
      </c>
      <c r="AU117" s="18" t="s">
        <v>84</v>
      </c>
    </row>
    <row r="118" s="13" customFormat="1">
      <c r="A118" s="13"/>
      <c r="B118" s="218"/>
      <c r="C118" s="219"/>
      <c r="D118" s="220" t="s">
        <v>132</v>
      </c>
      <c r="E118" s="221" t="s">
        <v>19</v>
      </c>
      <c r="F118" s="222" t="s">
        <v>181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132</v>
      </c>
      <c r="AU118" s="228" t="s">
        <v>84</v>
      </c>
      <c r="AV118" s="13" t="s">
        <v>82</v>
      </c>
      <c r="AW118" s="13" t="s">
        <v>36</v>
      </c>
      <c r="AX118" s="13" t="s">
        <v>74</v>
      </c>
      <c r="AY118" s="228" t="s">
        <v>124</v>
      </c>
    </row>
    <row r="119" s="14" customFormat="1">
      <c r="A119" s="14"/>
      <c r="B119" s="229"/>
      <c r="C119" s="230"/>
      <c r="D119" s="220" t="s">
        <v>132</v>
      </c>
      <c r="E119" s="231" t="s">
        <v>19</v>
      </c>
      <c r="F119" s="232" t="s">
        <v>182</v>
      </c>
      <c r="G119" s="230"/>
      <c r="H119" s="233">
        <v>95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132</v>
      </c>
      <c r="AU119" s="239" t="s">
        <v>84</v>
      </c>
      <c r="AV119" s="14" t="s">
        <v>84</v>
      </c>
      <c r="AW119" s="14" t="s">
        <v>36</v>
      </c>
      <c r="AX119" s="14" t="s">
        <v>74</v>
      </c>
      <c r="AY119" s="239" t="s">
        <v>124</v>
      </c>
    </row>
    <row r="120" s="15" customFormat="1">
      <c r="A120" s="15"/>
      <c r="B120" s="240"/>
      <c r="C120" s="241"/>
      <c r="D120" s="220" t="s">
        <v>132</v>
      </c>
      <c r="E120" s="242" t="s">
        <v>19</v>
      </c>
      <c r="F120" s="243" t="s">
        <v>137</v>
      </c>
      <c r="G120" s="241"/>
      <c r="H120" s="244">
        <v>95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132</v>
      </c>
      <c r="AU120" s="250" t="s">
        <v>84</v>
      </c>
      <c r="AV120" s="15" t="s">
        <v>131</v>
      </c>
      <c r="AW120" s="15" t="s">
        <v>36</v>
      </c>
      <c r="AX120" s="15" t="s">
        <v>82</v>
      </c>
      <c r="AY120" s="250" t="s">
        <v>124</v>
      </c>
    </row>
    <row r="121" s="2" customFormat="1" ht="16.5" customHeight="1">
      <c r="A121" s="39"/>
      <c r="B121" s="40"/>
      <c r="C121" s="251" t="s">
        <v>154</v>
      </c>
      <c r="D121" s="251" t="s">
        <v>159</v>
      </c>
      <c r="E121" s="252" t="s">
        <v>183</v>
      </c>
      <c r="F121" s="253" t="s">
        <v>184</v>
      </c>
      <c r="G121" s="254" t="s">
        <v>178</v>
      </c>
      <c r="H121" s="255">
        <v>95</v>
      </c>
      <c r="I121" s="256"/>
      <c r="J121" s="257">
        <f>ROUND(I121*H121,2)</f>
        <v>0</v>
      </c>
      <c r="K121" s="253" t="s">
        <v>130</v>
      </c>
      <c r="L121" s="258"/>
      <c r="M121" s="259" t="s">
        <v>19</v>
      </c>
      <c r="N121" s="260" t="s">
        <v>45</v>
      </c>
      <c r="O121" s="85"/>
      <c r="P121" s="214">
        <f>O121*H121</f>
        <v>0</v>
      </c>
      <c r="Q121" s="214">
        <v>2.0000000000000002E-05</v>
      </c>
      <c r="R121" s="214">
        <f>Q121*H121</f>
        <v>0.0019000000000000002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146</v>
      </c>
      <c r="AT121" s="216" t="s">
        <v>159</v>
      </c>
      <c r="AU121" s="216" t="s">
        <v>84</v>
      </c>
      <c r="AY121" s="18" t="s">
        <v>124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82</v>
      </c>
      <c r="BK121" s="217">
        <f>ROUND(I121*H121,2)</f>
        <v>0</v>
      </c>
      <c r="BL121" s="18" t="s">
        <v>131</v>
      </c>
      <c r="BM121" s="216" t="s">
        <v>185</v>
      </c>
    </row>
    <row r="122" s="2" customFormat="1">
      <c r="A122" s="39"/>
      <c r="B122" s="40"/>
      <c r="C122" s="41"/>
      <c r="D122" s="220" t="s">
        <v>172</v>
      </c>
      <c r="E122" s="41"/>
      <c r="F122" s="261" t="s">
        <v>186</v>
      </c>
      <c r="G122" s="41"/>
      <c r="H122" s="41"/>
      <c r="I122" s="262"/>
      <c r="J122" s="41"/>
      <c r="K122" s="41"/>
      <c r="L122" s="45"/>
      <c r="M122" s="263"/>
      <c r="N122" s="26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172</v>
      </c>
      <c r="AU122" s="18" t="s">
        <v>84</v>
      </c>
    </row>
    <row r="123" s="2" customFormat="1" ht="16.5" customHeight="1">
      <c r="A123" s="39"/>
      <c r="B123" s="40"/>
      <c r="C123" s="205" t="s">
        <v>187</v>
      </c>
      <c r="D123" s="205" t="s">
        <v>126</v>
      </c>
      <c r="E123" s="206" t="s">
        <v>188</v>
      </c>
      <c r="F123" s="207" t="s">
        <v>189</v>
      </c>
      <c r="G123" s="208" t="s">
        <v>129</v>
      </c>
      <c r="H123" s="209">
        <v>11.99</v>
      </c>
      <c r="I123" s="210"/>
      <c r="J123" s="211">
        <f>ROUND(I123*H123,2)</f>
        <v>0</v>
      </c>
      <c r="K123" s="207" t="s">
        <v>130</v>
      </c>
      <c r="L123" s="45"/>
      <c r="M123" s="212" t="s">
        <v>19</v>
      </c>
      <c r="N123" s="213" t="s">
        <v>45</v>
      </c>
      <c r="O123" s="85"/>
      <c r="P123" s="214">
        <f>O123*H123</f>
        <v>0</v>
      </c>
      <c r="Q123" s="214">
        <v>2.4778600000000002</v>
      </c>
      <c r="R123" s="214">
        <f>Q123*H123</f>
        <v>29.709541400000003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84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82</v>
      </c>
      <c r="BK123" s="217">
        <f>ROUND(I123*H123,2)</f>
        <v>0</v>
      </c>
      <c r="BL123" s="18" t="s">
        <v>131</v>
      </c>
      <c r="BM123" s="216" t="s">
        <v>190</v>
      </c>
    </row>
    <row r="124" s="13" customFormat="1">
      <c r="A124" s="13"/>
      <c r="B124" s="218"/>
      <c r="C124" s="219"/>
      <c r="D124" s="220" t="s">
        <v>132</v>
      </c>
      <c r="E124" s="221" t="s">
        <v>19</v>
      </c>
      <c r="F124" s="222" t="s">
        <v>191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132</v>
      </c>
      <c r="AU124" s="228" t="s">
        <v>84</v>
      </c>
      <c r="AV124" s="13" t="s">
        <v>82</v>
      </c>
      <c r="AW124" s="13" t="s">
        <v>36</v>
      </c>
      <c r="AX124" s="13" t="s">
        <v>74</v>
      </c>
      <c r="AY124" s="228" t="s">
        <v>124</v>
      </c>
    </row>
    <row r="125" s="14" customFormat="1">
      <c r="A125" s="14"/>
      <c r="B125" s="229"/>
      <c r="C125" s="230"/>
      <c r="D125" s="220" t="s">
        <v>132</v>
      </c>
      <c r="E125" s="231" t="s">
        <v>19</v>
      </c>
      <c r="F125" s="232" t="s">
        <v>192</v>
      </c>
      <c r="G125" s="230"/>
      <c r="H125" s="233">
        <v>11.99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132</v>
      </c>
      <c r="AU125" s="239" t="s">
        <v>84</v>
      </c>
      <c r="AV125" s="14" t="s">
        <v>84</v>
      </c>
      <c r="AW125" s="14" t="s">
        <v>36</v>
      </c>
      <c r="AX125" s="14" t="s">
        <v>74</v>
      </c>
      <c r="AY125" s="239" t="s">
        <v>124</v>
      </c>
    </row>
    <row r="126" s="15" customFormat="1">
      <c r="A126" s="15"/>
      <c r="B126" s="240"/>
      <c r="C126" s="241"/>
      <c r="D126" s="220" t="s">
        <v>132</v>
      </c>
      <c r="E126" s="242" t="s">
        <v>19</v>
      </c>
      <c r="F126" s="243" t="s">
        <v>137</v>
      </c>
      <c r="G126" s="241"/>
      <c r="H126" s="244">
        <v>11.99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132</v>
      </c>
      <c r="AU126" s="250" t="s">
        <v>84</v>
      </c>
      <c r="AV126" s="15" t="s">
        <v>131</v>
      </c>
      <c r="AW126" s="15" t="s">
        <v>36</v>
      </c>
      <c r="AX126" s="15" t="s">
        <v>82</v>
      </c>
      <c r="AY126" s="250" t="s">
        <v>124</v>
      </c>
    </row>
    <row r="127" s="2" customFormat="1" ht="16.5" customHeight="1">
      <c r="A127" s="39"/>
      <c r="B127" s="40"/>
      <c r="C127" s="205" t="s">
        <v>163</v>
      </c>
      <c r="D127" s="205" t="s">
        <v>126</v>
      </c>
      <c r="E127" s="206" t="s">
        <v>193</v>
      </c>
      <c r="F127" s="207" t="s">
        <v>194</v>
      </c>
      <c r="G127" s="208" t="s">
        <v>153</v>
      </c>
      <c r="H127" s="209">
        <v>102.98</v>
      </c>
      <c r="I127" s="210"/>
      <c r="J127" s="211">
        <f>ROUND(I127*H127,2)</f>
        <v>0</v>
      </c>
      <c r="K127" s="207" t="s">
        <v>130</v>
      </c>
      <c r="L127" s="45"/>
      <c r="M127" s="212" t="s">
        <v>19</v>
      </c>
      <c r="N127" s="213" t="s">
        <v>45</v>
      </c>
      <c r="O127" s="85"/>
      <c r="P127" s="214">
        <f>O127*H127</f>
        <v>0</v>
      </c>
      <c r="Q127" s="214">
        <v>2.0000000000000002E-05</v>
      </c>
      <c r="R127" s="214">
        <f>Q127*H127</f>
        <v>0.0020596000000000004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131</v>
      </c>
      <c r="AT127" s="216" t="s">
        <v>126</v>
      </c>
      <c r="AU127" s="216" t="s">
        <v>84</v>
      </c>
      <c r="AY127" s="18" t="s">
        <v>124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82</v>
      </c>
      <c r="BK127" s="217">
        <f>ROUND(I127*H127,2)</f>
        <v>0</v>
      </c>
      <c r="BL127" s="18" t="s">
        <v>131</v>
      </c>
      <c r="BM127" s="216" t="s">
        <v>195</v>
      </c>
    </row>
    <row r="128" s="13" customFormat="1">
      <c r="A128" s="13"/>
      <c r="B128" s="218"/>
      <c r="C128" s="219"/>
      <c r="D128" s="220" t="s">
        <v>132</v>
      </c>
      <c r="E128" s="221" t="s">
        <v>19</v>
      </c>
      <c r="F128" s="222" t="s">
        <v>196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132</v>
      </c>
      <c r="AU128" s="228" t="s">
        <v>84</v>
      </c>
      <c r="AV128" s="13" t="s">
        <v>82</v>
      </c>
      <c r="AW128" s="13" t="s">
        <v>36</v>
      </c>
      <c r="AX128" s="13" t="s">
        <v>74</v>
      </c>
      <c r="AY128" s="228" t="s">
        <v>124</v>
      </c>
    </row>
    <row r="129" s="14" customFormat="1">
      <c r="A129" s="14"/>
      <c r="B129" s="229"/>
      <c r="C129" s="230"/>
      <c r="D129" s="220" t="s">
        <v>132</v>
      </c>
      <c r="E129" s="231" t="s">
        <v>19</v>
      </c>
      <c r="F129" s="232" t="s">
        <v>197</v>
      </c>
      <c r="G129" s="230"/>
      <c r="H129" s="233">
        <v>102.98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132</v>
      </c>
      <c r="AU129" s="239" t="s">
        <v>84</v>
      </c>
      <c r="AV129" s="14" t="s">
        <v>84</v>
      </c>
      <c r="AW129" s="14" t="s">
        <v>36</v>
      </c>
      <c r="AX129" s="14" t="s">
        <v>74</v>
      </c>
      <c r="AY129" s="239" t="s">
        <v>124</v>
      </c>
    </row>
    <row r="130" s="15" customFormat="1">
      <c r="A130" s="15"/>
      <c r="B130" s="240"/>
      <c r="C130" s="241"/>
      <c r="D130" s="220" t="s">
        <v>132</v>
      </c>
      <c r="E130" s="242" t="s">
        <v>19</v>
      </c>
      <c r="F130" s="243" t="s">
        <v>137</v>
      </c>
      <c r="G130" s="241"/>
      <c r="H130" s="244">
        <v>102.98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0" t="s">
        <v>132</v>
      </c>
      <c r="AU130" s="250" t="s">
        <v>84</v>
      </c>
      <c r="AV130" s="15" t="s">
        <v>131</v>
      </c>
      <c r="AW130" s="15" t="s">
        <v>36</v>
      </c>
      <c r="AX130" s="15" t="s">
        <v>82</v>
      </c>
      <c r="AY130" s="250" t="s">
        <v>124</v>
      </c>
    </row>
    <row r="131" s="2" customFormat="1" ht="16.5" customHeight="1">
      <c r="A131" s="39"/>
      <c r="B131" s="40"/>
      <c r="C131" s="205" t="s">
        <v>198</v>
      </c>
      <c r="D131" s="205" t="s">
        <v>126</v>
      </c>
      <c r="E131" s="206" t="s">
        <v>199</v>
      </c>
      <c r="F131" s="207" t="s">
        <v>200</v>
      </c>
      <c r="G131" s="208" t="s">
        <v>153</v>
      </c>
      <c r="H131" s="209">
        <v>102.98</v>
      </c>
      <c r="I131" s="210"/>
      <c r="J131" s="211">
        <f>ROUND(I131*H131,2)</f>
        <v>0</v>
      </c>
      <c r="K131" s="207" t="s">
        <v>130</v>
      </c>
      <c r="L131" s="45"/>
      <c r="M131" s="212" t="s">
        <v>19</v>
      </c>
      <c r="N131" s="213" t="s">
        <v>45</v>
      </c>
      <c r="O131" s="85"/>
      <c r="P131" s="214">
        <f>O131*H131</f>
        <v>0</v>
      </c>
      <c r="Q131" s="214">
        <v>0.041739999999999999</v>
      </c>
      <c r="R131" s="214">
        <f>Q131*H131</f>
        <v>4.2983852000000002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131</v>
      </c>
      <c r="AT131" s="216" t="s">
        <v>126</v>
      </c>
      <c r="AU131" s="216" t="s">
        <v>84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82</v>
      </c>
      <c r="BK131" s="217">
        <f>ROUND(I131*H131,2)</f>
        <v>0</v>
      </c>
      <c r="BL131" s="18" t="s">
        <v>131</v>
      </c>
      <c r="BM131" s="216" t="s">
        <v>201</v>
      </c>
    </row>
    <row r="132" s="13" customFormat="1">
      <c r="A132" s="13"/>
      <c r="B132" s="218"/>
      <c r="C132" s="219"/>
      <c r="D132" s="220" t="s">
        <v>132</v>
      </c>
      <c r="E132" s="221" t="s">
        <v>19</v>
      </c>
      <c r="F132" s="222" t="s">
        <v>202</v>
      </c>
      <c r="G132" s="219"/>
      <c r="H132" s="221" t="s">
        <v>19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132</v>
      </c>
      <c r="AU132" s="228" t="s">
        <v>84</v>
      </c>
      <c r="AV132" s="13" t="s">
        <v>82</v>
      </c>
      <c r="AW132" s="13" t="s">
        <v>36</v>
      </c>
      <c r="AX132" s="13" t="s">
        <v>74</v>
      </c>
      <c r="AY132" s="228" t="s">
        <v>124</v>
      </c>
    </row>
    <row r="133" s="14" customFormat="1">
      <c r="A133" s="14"/>
      <c r="B133" s="229"/>
      <c r="C133" s="230"/>
      <c r="D133" s="220" t="s">
        <v>132</v>
      </c>
      <c r="E133" s="231" t="s">
        <v>19</v>
      </c>
      <c r="F133" s="232" t="s">
        <v>197</v>
      </c>
      <c r="G133" s="230"/>
      <c r="H133" s="233">
        <v>102.98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132</v>
      </c>
      <c r="AU133" s="239" t="s">
        <v>84</v>
      </c>
      <c r="AV133" s="14" t="s">
        <v>84</v>
      </c>
      <c r="AW133" s="14" t="s">
        <v>36</v>
      </c>
      <c r="AX133" s="14" t="s">
        <v>74</v>
      </c>
      <c r="AY133" s="239" t="s">
        <v>124</v>
      </c>
    </row>
    <row r="134" s="15" customFormat="1">
      <c r="A134" s="15"/>
      <c r="B134" s="240"/>
      <c r="C134" s="241"/>
      <c r="D134" s="220" t="s">
        <v>132</v>
      </c>
      <c r="E134" s="242" t="s">
        <v>19</v>
      </c>
      <c r="F134" s="243" t="s">
        <v>137</v>
      </c>
      <c r="G134" s="241"/>
      <c r="H134" s="244">
        <v>102.98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0" t="s">
        <v>132</v>
      </c>
      <c r="AU134" s="250" t="s">
        <v>84</v>
      </c>
      <c r="AV134" s="15" t="s">
        <v>131</v>
      </c>
      <c r="AW134" s="15" t="s">
        <v>36</v>
      </c>
      <c r="AX134" s="15" t="s">
        <v>82</v>
      </c>
      <c r="AY134" s="250" t="s">
        <v>124</v>
      </c>
    </row>
    <row r="135" s="2" customFormat="1" ht="16.5" customHeight="1">
      <c r="A135" s="39"/>
      <c r="B135" s="40"/>
      <c r="C135" s="205" t="s">
        <v>168</v>
      </c>
      <c r="D135" s="205" t="s">
        <v>126</v>
      </c>
      <c r="E135" s="206" t="s">
        <v>203</v>
      </c>
      <c r="F135" s="207" t="s">
        <v>204</v>
      </c>
      <c r="G135" s="208" t="s">
        <v>205</v>
      </c>
      <c r="H135" s="209">
        <v>0.84299999999999997</v>
      </c>
      <c r="I135" s="210"/>
      <c r="J135" s="211">
        <f>ROUND(I135*H135,2)</f>
        <v>0</v>
      </c>
      <c r="K135" s="207" t="s">
        <v>130</v>
      </c>
      <c r="L135" s="45"/>
      <c r="M135" s="212" t="s">
        <v>19</v>
      </c>
      <c r="N135" s="213" t="s">
        <v>45</v>
      </c>
      <c r="O135" s="85"/>
      <c r="P135" s="214">
        <f>O135*H135</f>
        <v>0</v>
      </c>
      <c r="Q135" s="214">
        <v>1.04877</v>
      </c>
      <c r="R135" s="214">
        <f>Q135*H135</f>
        <v>0.88411310999999992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131</v>
      </c>
      <c r="AT135" s="216" t="s">
        <v>126</v>
      </c>
      <c r="AU135" s="216" t="s">
        <v>84</v>
      </c>
      <c r="AY135" s="18" t="s">
        <v>124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82</v>
      </c>
      <c r="BK135" s="217">
        <f>ROUND(I135*H135,2)</f>
        <v>0</v>
      </c>
      <c r="BL135" s="18" t="s">
        <v>131</v>
      </c>
      <c r="BM135" s="216" t="s">
        <v>206</v>
      </c>
    </row>
    <row r="136" s="13" customFormat="1">
      <c r="A136" s="13"/>
      <c r="B136" s="218"/>
      <c r="C136" s="219"/>
      <c r="D136" s="220" t="s">
        <v>132</v>
      </c>
      <c r="E136" s="221" t="s">
        <v>19</v>
      </c>
      <c r="F136" s="222" t="s">
        <v>207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132</v>
      </c>
      <c r="AU136" s="228" t="s">
        <v>84</v>
      </c>
      <c r="AV136" s="13" t="s">
        <v>82</v>
      </c>
      <c r="AW136" s="13" t="s">
        <v>36</v>
      </c>
      <c r="AX136" s="13" t="s">
        <v>74</v>
      </c>
      <c r="AY136" s="228" t="s">
        <v>124</v>
      </c>
    </row>
    <row r="137" s="14" customFormat="1">
      <c r="A137" s="14"/>
      <c r="B137" s="229"/>
      <c r="C137" s="230"/>
      <c r="D137" s="220" t="s">
        <v>132</v>
      </c>
      <c r="E137" s="231" t="s">
        <v>19</v>
      </c>
      <c r="F137" s="232" t="s">
        <v>208</v>
      </c>
      <c r="G137" s="230"/>
      <c r="H137" s="233">
        <v>0.84299999999999997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132</v>
      </c>
      <c r="AU137" s="239" t="s">
        <v>84</v>
      </c>
      <c r="AV137" s="14" t="s">
        <v>84</v>
      </c>
      <c r="AW137" s="14" t="s">
        <v>36</v>
      </c>
      <c r="AX137" s="14" t="s">
        <v>74</v>
      </c>
      <c r="AY137" s="239" t="s">
        <v>124</v>
      </c>
    </row>
    <row r="138" s="15" customFormat="1">
      <c r="A138" s="15"/>
      <c r="B138" s="240"/>
      <c r="C138" s="241"/>
      <c r="D138" s="220" t="s">
        <v>132</v>
      </c>
      <c r="E138" s="242" t="s">
        <v>19</v>
      </c>
      <c r="F138" s="243" t="s">
        <v>137</v>
      </c>
      <c r="G138" s="241"/>
      <c r="H138" s="244">
        <v>0.84299999999999997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0" t="s">
        <v>132</v>
      </c>
      <c r="AU138" s="250" t="s">
        <v>84</v>
      </c>
      <c r="AV138" s="15" t="s">
        <v>131</v>
      </c>
      <c r="AW138" s="15" t="s">
        <v>36</v>
      </c>
      <c r="AX138" s="15" t="s">
        <v>82</v>
      </c>
      <c r="AY138" s="250" t="s">
        <v>124</v>
      </c>
    </row>
    <row r="139" s="2" customFormat="1" ht="16.5" customHeight="1">
      <c r="A139" s="39"/>
      <c r="B139" s="40"/>
      <c r="C139" s="205" t="s">
        <v>8</v>
      </c>
      <c r="D139" s="205" t="s">
        <v>126</v>
      </c>
      <c r="E139" s="206" t="s">
        <v>209</v>
      </c>
      <c r="F139" s="207" t="s">
        <v>210</v>
      </c>
      <c r="G139" s="208" t="s">
        <v>211</v>
      </c>
      <c r="H139" s="209">
        <v>11.800000000000001</v>
      </c>
      <c r="I139" s="210"/>
      <c r="J139" s="211">
        <f>ROUND(I139*H139,2)</f>
        <v>0</v>
      </c>
      <c r="K139" s="207" t="s">
        <v>130</v>
      </c>
      <c r="L139" s="45"/>
      <c r="M139" s="212" t="s">
        <v>19</v>
      </c>
      <c r="N139" s="213" t="s">
        <v>45</v>
      </c>
      <c r="O139" s="85"/>
      <c r="P139" s="214">
        <f>O139*H139</f>
        <v>0</v>
      </c>
      <c r="Q139" s="214">
        <v>0.00019000000000000001</v>
      </c>
      <c r="R139" s="214">
        <f>Q139*H139</f>
        <v>0.0022420000000000001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131</v>
      </c>
      <c r="AT139" s="216" t="s">
        <v>126</v>
      </c>
      <c r="AU139" s="216" t="s">
        <v>84</v>
      </c>
      <c r="AY139" s="18" t="s">
        <v>124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82</v>
      </c>
      <c r="BK139" s="217">
        <f>ROUND(I139*H139,2)</f>
        <v>0</v>
      </c>
      <c r="BL139" s="18" t="s">
        <v>131</v>
      </c>
      <c r="BM139" s="216" t="s">
        <v>212</v>
      </c>
    </row>
    <row r="140" s="13" customFormat="1">
      <c r="A140" s="13"/>
      <c r="B140" s="218"/>
      <c r="C140" s="219"/>
      <c r="D140" s="220" t="s">
        <v>132</v>
      </c>
      <c r="E140" s="221" t="s">
        <v>19</v>
      </c>
      <c r="F140" s="222" t="s">
        <v>213</v>
      </c>
      <c r="G140" s="219"/>
      <c r="H140" s="221" t="s">
        <v>19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132</v>
      </c>
      <c r="AU140" s="228" t="s">
        <v>84</v>
      </c>
      <c r="AV140" s="13" t="s">
        <v>82</v>
      </c>
      <c r="AW140" s="13" t="s">
        <v>36</v>
      </c>
      <c r="AX140" s="13" t="s">
        <v>74</v>
      </c>
      <c r="AY140" s="228" t="s">
        <v>124</v>
      </c>
    </row>
    <row r="141" s="14" customFormat="1">
      <c r="A141" s="14"/>
      <c r="B141" s="229"/>
      <c r="C141" s="230"/>
      <c r="D141" s="220" t="s">
        <v>132</v>
      </c>
      <c r="E141" s="231" t="s">
        <v>19</v>
      </c>
      <c r="F141" s="232" t="s">
        <v>214</v>
      </c>
      <c r="G141" s="230"/>
      <c r="H141" s="233">
        <v>11.800000000000001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132</v>
      </c>
      <c r="AU141" s="239" t="s">
        <v>84</v>
      </c>
      <c r="AV141" s="14" t="s">
        <v>84</v>
      </c>
      <c r="AW141" s="14" t="s">
        <v>36</v>
      </c>
      <c r="AX141" s="14" t="s">
        <v>74</v>
      </c>
      <c r="AY141" s="239" t="s">
        <v>124</v>
      </c>
    </row>
    <row r="142" s="15" customFormat="1">
      <c r="A142" s="15"/>
      <c r="B142" s="240"/>
      <c r="C142" s="241"/>
      <c r="D142" s="220" t="s">
        <v>132</v>
      </c>
      <c r="E142" s="242" t="s">
        <v>19</v>
      </c>
      <c r="F142" s="243" t="s">
        <v>137</v>
      </c>
      <c r="G142" s="241"/>
      <c r="H142" s="244">
        <v>11.800000000000001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0" t="s">
        <v>132</v>
      </c>
      <c r="AU142" s="250" t="s">
        <v>84</v>
      </c>
      <c r="AV142" s="15" t="s">
        <v>131</v>
      </c>
      <c r="AW142" s="15" t="s">
        <v>36</v>
      </c>
      <c r="AX142" s="15" t="s">
        <v>82</v>
      </c>
      <c r="AY142" s="250" t="s">
        <v>124</v>
      </c>
    </row>
    <row r="143" s="2" customFormat="1">
      <c r="A143" s="39"/>
      <c r="B143" s="40"/>
      <c r="C143" s="205" t="s">
        <v>171</v>
      </c>
      <c r="D143" s="205" t="s">
        <v>126</v>
      </c>
      <c r="E143" s="206" t="s">
        <v>215</v>
      </c>
      <c r="F143" s="207" t="s">
        <v>216</v>
      </c>
      <c r="G143" s="208" t="s">
        <v>129</v>
      </c>
      <c r="H143" s="209">
        <v>36</v>
      </c>
      <c r="I143" s="210"/>
      <c r="J143" s="211">
        <f>ROUND(I143*H143,2)</f>
        <v>0</v>
      </c>
      <c r="K143" s="207" t="s">
        <v>130</v>
      </c>
      <c r="L143" s="45"/>
      <c r="M143" s="212" t="s">
        <v>19</v>
      </c>
      <c r="N143" s="213" t="s">
        <v>45</v>
      </c>
      <c r="O143" s="85"/>
      <c r="P143" s="214">
        <f>O143*H143</f>
        <v>0</v>
      </c>
      <c r="Q143" s="214">
        <v>0.18293000000000001</v>
      </c>
      <c r="R143" s="214">
        <f>Q143*H143</f>
        <v>6.5854800000000004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131</v>
      </c>
      <c r="AT143" s="216" t="s">
        <v>126</v>
      </c>
      <c r="AU143" s="216" t="s">
        <v>84</v>
      </c>
      <c r="AY143" s="18" t="s">
        <v>124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82</v>
      </c>
      <c r="BK143" s="217">
        <f>ROUND(I143*H143,2)</f>
        <v>0</v>
      </c>
      <c r="BL143" s="18" t="s">
        <v>131</v>
      </c>
      <c r="BM143" s="216" t="s">
        <v>217</v>
      </c>
    </row>
    <row r="144" s="2" customFormat="1">
      <c r="A144" s="39"/>
      <c r="B144" s="40"/>
      <c r="C144" s="41"/>
      <c r="D144" s="220" t="s">
        <v>218</v>
      </c>
      <c r="E144" s="41"/>
      <c r="F144" s="261" t="s">
        <v>219</v>
      </c>
      <c r="G144" s="41"/>
      <c r="H144" s="41"/>
      <c r="I144" s="262"/>
      <c r="J144" s="41"/>
      <c r="K144" s="41"/>
      <c r="L144" s="45"/>
      <c r="M144" s="263"/>
      <c r="N144" s="26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218</v>
      </c>
      <c r="AU144" s="18" t="s">
        <v>84</v>
      </c>
    </row>
    <row r="145" s="2" customFormat="1" ht="33" customHeight="1">
      <c r="A145" s="39"/>
      <c r="B145" s="40"/>
      <c r="C145" s="251" t="s">
        <v>220</v>
      </c>
      <c r="D145" s="251" t="s">
        <v>159</v>
      </c>
      <c r="E145" s="252" t="s">
        <v>221</v>
      </c>
      <c r="F145" s="253" t="s">
        <v>222</v>
      </c>
      <c r="G145" s="254" t="s">
        <v>153</v>
      </c>
      <c r="H145" s="255">
        <v>121.68000000000001</v>
      </c>
      <c r="I145" s="256"/>
      <c r="J145" s="257">
        <f>ROUND(I145*H145,2)</f>
        <v>0</v>
      </c>
      <c r="K145" s="253" t="s">
        <v>19</v>
      </c>
      <c r="L145" s="258"/>
      <c r="M145" s="259" t="s">
        <v>19</v>
      </c>
      <c r="N145" s="260" t="s">
        <v>45</v>
      </c>
      <c r="O145" s="85"/>
      <c r="P145" s="214">
        <f>O145*H145</f>
        <v>0</v>
      </c>
      <c r="Q145" s="214">
        <v>0.77000000000000002</v>
      </c>
      <c r="R145" s="214">
        <f>Q145*H145</f>
        <v>93.693600000000004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146</v>
      </c>
      <c r="AT145" s="216" t="s">
        <v>159</v>
      </c>
      <c r="AU145" s="216" t="s">
        <v>84</v>
      </c>
      <c r="AY145" s="18" t="s">
        <v>124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82</v>
      </c>
      <c r="BK145" s="217">
        <f>ROUND(I145*H145,2)</f>
        <v>0</v>
      </c>
      <c r="BL145" s="18" t="s">
        <v>131</v>
      </c>
      <c r="BM145" s="216" t="s">
        <v>223</v>
      </c>
    </row>
    <row r="146" s="13" customFormat="1">
      <c r="A146" s="13"/>
      <c r="B146" s="218"/>
      <c r="C146" s="219"/>
      <c r="D146" s="220" t="s">
        <v>132</v>
      </c>
      <c r="E146" s="221" t="s">
        <v>19</v>
      </c>
      <c r="F146" s="222" t="s">
        <v>224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132</v>
      </c>
      <c r="AU146" s="228" t="s">
        <v>84</v>
      </c>
      <c r="AV146" s="13" t="s">
        <v>82</v>
      </c>
      <c r="AW146" s="13" t="s">
        <v>36</v>
      </c>
      <c r="AX146" s="13" t="s">
        <v>74</v>
      </c>
      <c r="AY146" s="228" t="s">
        <v>124</v>
      </c>
    </row>
    <row r="147" s="14" customFormat="1">
      <c r="A147" s="14"/>
      <c r="B147" s="229"/>
      <c r="C147" s="230"/>
      <c r="D147" s="220" t="s">
        <v>132</v>
      </c>
      <c r="E147" s="231" t="s">
        <v>19</v>
      </c>
      <c r="F147" s="232" t="s">
        <v>225</v>
      </c>
      <c r="G147" s="230"/>
      <c r="H147" s="233">
        <v>121.68000000000001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132</v>
      </c>
      <c r="AU147" s="239" t="s">
        <v>84</v>
      </c>
      <c r="AV147" s="14" t="s">
        <v>84</v>
      </c>
      <c r="AW147" s="14" t="s">
        <v>36</v>
      </c>
      <c r="AX147" s="14" t="s">
        <v>82</v>
      </c>
      <c r="AY147" s="239" t="s">
        <v>124</v>
      </c>
    </row>
    <row r="148" s="2" customFormat="1" ht="16.5" customHeight="1">
      <c r="A148" s="39"/>
      <c r="B148" s="40"/>
      <c r="C148" s="205" t="s">
        <v>179</v>
      </c>
      <c r="D148" s="205" t="s">
        <v>126</v>
      </c>
      <c r="E148" s="206" t="s">
        <v>226</v>
      </c>
      <c r="F148" s="207" t="s">
        <v>227</v>
      </c>
      <c r="G148" s="208" t="s">
        <v>129</v>
      </c>
      <c r="H148" s="209">
        <v>2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45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131</v>
      </c>
      <c r="AT148" s="216" t="s">
        <v>126</v>
      </c>
      <c r="AU148" s="216" t="s">
        <v>84</v>
      </c>
      <c r="AY148" s="18" t="s">
        <v>124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82</v>
      </c>
      <c r="BK148" s="217">
        <f>ROUND(I148*H148,2)</f>
        <v>0</v>
      </c>
      <c r="BL148" s="18" t="s">
        <v>131</v>
      </c>
      <c r="BM148" s="216" t="s">
        <v>228</v>
      </c>
    </row>
    <row r="149" s="2" customFormat="1">
      <c r="A149" s="39"/>
      <c r="B149" s="40"/>
      <c r="C149" s="41"/>
      <c r="D149" s="220" t="s">
        <v>172</v>
      </c>
      <c r="E149" s="41"/>
      <c r="F149" s="261" t="s">
        <v>229</v>
      </c>
      <c r="G149" s="41"/>
      <c r="H149" s="41"/>
      <c r="I149" s="262"/>
      <c r="J149" s="41"/>
      <c r="K149" s="41"/>
      <c r="L149" s="45"/>
      <c r="M149" s="263"/>
      <c r="N149" s="26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172</v>
      </c>
      <c r="AU149" s="18" t="s">
        <v>84</v>
      </c>
    </row>
    <row r="150" s="2" customFormat="1" ht="16.5" customHeight="1">
      <c r="A150" s="39"/>
      <c r="B150" s="40"/>
      <c r="C150" s="205" t="s">
        <v>230</v>
      </c>
      <c r="D150" s="205" t="s">
        <v>126</v>
      </c>
      <c r="E150" s="206" t="s">
        <v>231</v>
      </c>
      <c r="F150" s="207" t="s">
        <v>232</v>
      </c>
      <c r="G150" s="208" t="s">
        <v>211</v>
      </c>
      <c r="H150" s="209">
        <v>56.899999999999999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45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131</v>
      </c>
      <c r="AT150" s="216" t="s">
        <v>126</v>
      </c>
      <c r="AU150" s="216" t="s">
        <v>84</v>
      </c>
      <c r="AY150" s="18" t="s">
        <v>124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82</v>
      </c>
      <c r="BK150" s="217">
        <f>ROUND(I150*H150,2)</f>
        <v>0</v>
      </c>
      <c r="BL150" s="18" t="s">
        <v>131</v>
      </c>
      <c r="BM150" s="216" t="s">
        <v>233</v>
      </c>
    </row>
    <row r="151" s="2" customFormat="1">
      <c r="A151" s="39"/>
      <c r="B151" s="40"/>
      <c r="C151" s="41"/>
      <c r="D151" s="220" t="s">
        <v>172</v>
      </c>
      <c r="E151" s="41"/>
      <c r="F151" s="261" t="s">
        <v>234</v>
      </c>
      <c r="G151" s="41"/>
      <c r="H151" s="41"/>
      <c r="I151" s="262"/>
      <c r="J151" s="41"/>
      <c r="K151" s="41"/>
      <c r="L151" s="45"/>
      <c r="M151" s="263"/>
      <c r="N151" s="26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172</v>
      </c>
      <c r="AU151" s="18" t="s">
        <v>84</v>
      </c>
    </row>
    <row r="152" s="13" customFormat="1">
      <c r="A152" s="13"/>
      <c r="B152" s="218"/>
      <c r="C152" s="219"/>
      <c r="D152" s="220" t="s">
        <v>132</v>
      </c>
      <c r="E152" s="221" t="s">
        <v>19</v>
      </c>
      <c r="F152" s="222" t="s">
        <v>235</v>
      </c>
      <c r="G152" s="219"/>
      <c r="H152" s="221" t="s">
        <v>19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132</v>
      </c>
      <c r="AU152" s="228" t="s">
        <v>84</v>
      </c>
      <c r="AV152" s="13" t="s">
        <v>82</v>
      </c>
      <c r="AW152" s="13" t="s">
        <v>36</v>
      </c>
      <c r="AX152" s="13" t="s">
        <v>74</v>
      </c>
      <c r="AY152" s="228" t="s">
        <v>124</v>
      </c>
    </row>
    <row r="153" s="14" customFormat="1">
      <c r="A153" s="14"/>
      <c r="B153" s="229"/>
      <c r="C153" s="230"/>
      <c r="D153" s="220" t="s">
        <v>132</v>
      </c>
      <c r="E153" s="231" t="s">
        <v>19</v>
      </c>
      <c r="F153" s="232" t="s">
        <v>236</v>
      </c>
      <c r="G153" s="230"/>
      <c r="H153" s="233">
        <v>30.399999999999999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132</v>
      </c>
      <c r="AU153" s="239" t="s">
        <v>84</v>
      </c>
      <c r="AV153" s="14" t="s">
        <v>84</v>
      </c>
      <c r="AW153" s="14" t="s">
        <v>36</v>
      </c>
      <c r="AX153" s="14" t="s">
        <v>74</v>
      </c>
      <c r="AY153" s="239" t="s">
        <v>124</v>
      </c>
    </row>
    <row r="154" s="14" customFormat="1">
      <c r="A154" s="14"/>
      <c r="B154" s="229"/>
      <c r="C154" s="230"/>
      <c r="D154" s="220" t="s">
        <v>132</v>
      </c>
      <c r="E154" s="231" t="s">
        <v>19</v>
      </c>
      <c r="F154" s="232" t="s">
        <v>237</v>
      </c>
      <c r="G154" s="230"/>
      <c r="H154" s="233">
        <v>12.75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132</v>
      </c>
      <c r="AU154" s="239" t="s">
        <v>84</v>
      </c>
      <c r="AV154" s="14" t="s">
        <v>84</v>
      </c>
      <c r="AW154" s="14" t="s">
        <v>36</v>
      </c>
      <c r="AX154" s="14" t="s">
        <v>74</v>
      </c>
      <c r="AY154" s="239" t="s">
        <v>124</v>
      </c>
    </row>
    <row r="155" s="14" customFormat="1">
      <c r="A155" s="14"/>
      <c r="B155" s="229"/>
      <c r="C155" s="230"/>
      <c r="D155" s="220" t="s">
        <v>132</v>
      </c>
      <c r="E155" s="231" t="s">
        <v>19</v>
      </c>
      <c r="F155" s="232" t="s">
        <v>238</v>
      </c>
      <c r="G155" s="230"/>
      <c r="H155" s="233">
        <v>13.75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132</v>
      </c>
      <c r="AU155" s="239" t="s">
        <v>84</v>
      </c>
      <c r="AV155" s="14" t="s">
        <v>84</v>
      </c>
      <c r="AW155" s="14" t="s">
        <v>36</v>
      </c>
      <c r="AX155" s="14" t="s">
        <v>74</v>
      </c>
      <c r="AY155" s="239" t="s">
        <v>124</v>
      </c>
    </row>
    <row r="156" s="15" customFormat="1">
      <c r="A156" s="15"/>
      <c r="B156" s="240"/>
      <c r="C156" s="241"/>
      <c r="D156" s="220" t="s">
        <v>132</v>
      </c>
      <c r="E156" s="242" t="s">
        <v>19</v>
      </c>
      <c r="F156" s="243" t="s">
        <v>137</v>
      </c>
      <c r="G156" s="241"/>
      <c r="H156" s="244">
        <v>56.899999999999999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0" t="s">
        <v>132</v>
      </c>
      <c r="AU156" s="250" t="s">
        <v>84</v>
      </c>
      <c r="AV156" s="15" t="s">
        <v>131</v>
      </c>
      <c r="AW156" s="15" t="s">
        <v>36</v>
      </c>
      <c r="AX156" s="15" t="s">
        <v>82</v>
      </c>
      <c r="AY156" s="250" t="s">
        <v>124</v>
      </c>
    </row>
    <row r="157" s="2" customFormat="1" ht="16.5" customHeight="1">
      <c r="A157" s="39"/>
      <c r="B157" s="40"/>
      <c r="C157" s="205" t="s">
        <v>185</v>
      </c>
      <c r="D157" s="205" t="s">
        <v>126</v>
      </c>
      <c r="E157" s="206" t="s">
        <v>239</v>
      </c>
      <c r="F157" s="207" t="s">
        <v>240</v>
      </c>
      <c r="G157" s="208" t="s">
        <v>241</v>
      </c>
      <c r="H157" s="209">
        <v>46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45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131</v>
      </c>
      <c r="AT157" s="216" t="s">
        <v>126</v>
      </c>
      <c r="AU157" s="216" t="s">
        <v>84</v>
      </c>
      <c r="AY157" s="18" t="s">
        <v>124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82</v>
      </c>
      <c r="BK157" s="217">
        <f>ROUND(I157*H157,2)</f>
        <v>0</v>
      </c>
      <c r="BL157" s="18" t="s">
        <v>131</v>
      </c>
      <c r="BM157" s="216" t="s">
        <v>242</v>
      </c>
    </row>
    <row r="158" s="2" customFormat="1">
      <c r="A158" s="39"/>
      <c r="B158" s="40"/>
      <c r="C158" s="41"/>
      <c r="D158" s="220" t="s">
        <v>172</v>
      </c>
      <c r="E158" s="41"/>
      <c r="F158" s="261" t="s">
        <v>243</v>
      </c>
      <c r="G158" s="41"/>
      <c r="H158" s="41"/>
      <c r="I158" s="262"/>
      <c r="J158" s="41"/>
      <c r="K158" s="41"/>
      <c r="L158" s="45"/>
      <c r="M158" s="263"/>
      <c r="N158" s="26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172</v>
      </c>
      <c r="AU158" s="18" t="s">
        <v>84</v>
      </c>
    </row>
    <row r="159" s="13" customFormat="1">
      <c r="A159" s="13"/>
      <c r="B159" s="218"/>
      <c r="C159" s="219"/>
      <c r="D159" s="220" t="s">
        <v>132</v>
      </c>
      <c r="E159" s="221" t="s">
        <v>19</v>
      </c>
      <c r="F159" s="222" t="s">
        <v>244</v>
      </c>
      <c r="G159" s="219"/>
      <c r="H159" s="221" t="s">
        <v>19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132</v>
      </c>
      <c r="AU159" s="228" t="s">
        <v>84</v>
      </c>
      <c r="AV159" s="13" t="s">
        <v>82</v>
      </c>
      <c r="AW159" s="13" t="s">
        <v>36</v>
      </c>
      <c r="AX159" s="13" t="s">
        <v>74</v>
      </c>
      <c r="AY159" s="228" t="s">
        <v>124</v>
      </c>
    </row>
    <row r="160" s="13" customFormat="1">
      <c r="A160" s="13"/>
      <c r="B160" s="218"/>
      <c r="C160" s="219"/>
      <c r="D160" s="220" t="s">
        <v>132</v>
      </c>
      <c r="E160" s="221" t="s">
        <v>19</v>
      </c>
      <c r="F160" s="222" t="s">
        <v>245</v>
      </c>
      <c r="G160" s="219"/>
      <c r="H160" s="221" t="s">
        <v>19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132</v>
      </c>
      <c r="AU160" s="228" t="s">
        <v>84</v>
      </c>
      <c r="AV160" s="13" t="s">
        <v>82</v>
      </c>
      <c r="AW160" s="13" t="s">
        <v>36</v>
      </c>
      <c r="AX160" s="13" t="s">
        <v>74</v>
      </c>
      <c r="AY160" s="228" t="s">
        <v>124</v>
      </c>
    </row>
    <row r="161" s="14" customFormat="1">
      <c r="A161" s="14"/>
      <c r="B161" s="229"/>
      <c r="C161" s="230"/>
      <c r="D161" s="220" t="s">
        <v>132</v>
      </c>
      <c r="E161" s="231" t="s">
        <v>19</v>
      </c>
      <c r="F161" s="232" t="s">
        <v>246</v>
      </c>
      <c r="G161" s="230"/>
      <c r="H161" s="233">
        <v>24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132</v>
      </c>
      <c r="AU161" s="239" t="s">
        <v>84</v>
      </c>
      <c r="AV161" s="14" t="s">
        <v>84</v>
      </c>
      <c r="AW161" s="14" t="s">
        <v>36</v>
      </c>
      <c r="AX161" s="14" t="s">
        <v>74</v>
      </c>
      <c r="AY161" s="239" t="s">
        <v>124</v>
      </c>
    </row>
    <row r="162" s="13" customFormat="1">
      <c r="A162" s="13"/>
      <c r="B162" s="218"/>
      <c r="C162" s="219"/>
      <c r="D162" s="220" t="s">
        <v>132</v>
      </c>
      <c r="E162" s="221" t="s">
        <v>19</v>
      </c>
      <c r="F162" s="222" t="s">
        <v>247</v>
      </c>
      <c r="G162" s="219"/>
      <c r="H162" s="221" t="s">
        <v>19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132</v>
      </c>
      <c r="AU162" s="228" t="s">
        <v>84</v>
      </c>
      <c r="AV162" s="13" t="s">
        <v>82</v>
      </c>
      <c r="AW162" s="13" t="s">
        <v>36</v>
      </c>
      <c r="AX162" s="13" t="s">
        <v>74</v>
      </c>
      <c r="AY162" s="228" t="s">
        <v>124</v>
      </c>
    </row>
    <row r="163" s="14" customFormat="1">
      <c r="A163" s="14"/>
      <c r="B163" s="229"/>
      <c r="C163" s="230"/>
      <c r="D163" s="220" t="s">
        <v>132</v>
      </c>
      <c r="E163" s="231" t="s">
        <v>19</v>
      </c>
      <c r="F163" s="232" t="s">
        <v>248</v>
      </c>
      <c r="G163" s="230"/>
      <c r="H163" s="233">
        <v>5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9" t="s">
        <v>132</v>
      </c>
      <c r="AU163" s="239" t="s">
        <v>84</v>
      </c>
      <c r="AV163" s="14" t="s">
        <v>84</v>
      </c>
      <c r="AW163" s="14" t="s">
        <v>36</v>
      </c>
      <c r="AX163" s="14" t="s">
        <v>74</v>
      </c>
      <c r="AY163" s="239" t="s">
        <v>124</v>
      </c>
    </row>
    <row r="164" s="13" customFormat="1">
      <c r="A164" s="13"/>
      <c r="B164" s="218"/>
      <c r="C164" s="219"/>
      <c r="D164" s="220" t="s">
        <v>132</v>
      </c>
      <c r="E164" s="221" t="s">
        <v>19</v>
      </c>
      <c r="F164" s="222" t="s">
        <v>249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132</v>
      </c>
      <c r="AU164" s="228" t="s">
        <v>84</v>
      </c>
      <c r="AV164" s="13" t="s">
        <v>82</v>
      </c>
      <c r="AW164" s="13" t="s">
        <v>36</v>
      </c>
      <c r="AX164" s="13" t="s">
        <v>74</v>
      </c>
      <c r="AY164" s="228" t="s">
        <v>124</v>
      </c>
    </row>
    <row r="165" s="14" customFormat="1">
      <c r="A165" s="14"/>
      <c r="B165" s="229"/>
      <c r="C165" s="230"/>
      <c r="D165" s="220" t="s">
        <v>132</v>
      </c>
      <c r="E165" s="231" t="s">
        <v>19</v>
      </c>
      <c r="F165" s="232" t="s">
        <v>250</v>
      </c>
      <c r="G165" s="230"/>
      <c r="H165" s="233">
        <v>7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132</v>
      </c>
      <c r="AU165" s="239" t="s">
        <v>84</v>
      </c>
      <c r="AV165" s="14" t="s">
        <v>84</v>
      </c>
      <c r="AW165" s="14" t="s">
        <v>36</v>
      </c>
      <c r="AX165" s="14" t="s">
        <v>74</v>
      </c>
      <c r="AY165" s="239" t="s">
        <v>124</v>
      </c>
    </row>
    <row r="166" s="14" customFormat="1">
      <c r="A166" s="14"/>
      <c r="B166" s="229"/>
      <c r="C166" s="230"/>
      <c r="D166" s="220" t="s">
        <v>132</v>
      </c>
      <c r="E166" s="231" t="s">
        <v>19</v>
      </c>
      <c r="F166" s="232" t="s">
        <v>251</v>
      </c>
      <c r="G166" s="230"/>
      <c r="H166" s="233">
        <v>10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132</v>
      </c>
      <c r="AU166" s="239" t="s">
        <v>84</v>
      </c>
      <c r="AV166" s="14" t="s">
        <v>84</v>
      </c>
      <c r="AW166" s="14" t="s">
        <v>36</v>
      </c>
      <c r="AX166" s="14" t="s">
        <v>74</v>
      </c>
      <c r="AY166" s="239" t="s">
        <v>124</v>
      </c>
    </row>
    <row r="167" s="15" customFormat="1">
      <c r="A167" s="15"/>
      <c r="B167" s="240"/>
      <c r="C167" s="241"/>
      <c r="D167" s="220" t="s">
        <v>132</v>
      </c>
      <c r="E167" s="242" t="s">
        <v>19</v>
      </c>
      <c r="F167" s="243" t="s">
        <v>137</v>
      </c>
      <c r="G167" s="241"/>
      <c r="H167" s="244">
        <v>46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0" t="s">
        <v>132</v>
      </c>
      <c r="AU167" s="250" t="s">
        <v>84</v>
      </c>
      <c r="AV167" s="15" t="s">
        <v>131</v>
      </c>
      <c r="AW167" s="15" t="s">
        <v>36</v>
      </c>
      <c r="AX167" s="15" t="s">
        <v>82</v>
      </c>
      <c r="AY167" s="250" t="s">
        <v>124</v>
      </c>
    </row>
    <row r="168" s="12" customFormat="1" ht="22.8" customHeight="1">
      <c r="A168" s="12"/>
      <c r="B168" s="189"/>
      <c r="C168" s="190"/>
      <c r="D168" s="191" t="s">
        <v>73</v>
      </c>
      <c r="E168" s="203" t="s">
        <v>131</v>
      </c>
      <c r="F168" s="203" t="s">
        <v>252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SUM(P169:P182)</f>
        <v>0</v>
      </c>
      <c r="Q168" s="197"/>
      <c r="R168" s="198">
        <f>SUM(R169:R182)</f>
        <v>199.27907999999999</v>
      </c>
      <c r="S168" s="197"/>
      <c r="T168" s="199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82</v>
      </c>
      <c r="AT168" s="201" t="s">
        <v>73</v>
      </c>
      <c r="AU168" s="201" t="s">
        <v>82</v>
      </c>
      <c r="AY168" s="200" t="s">
        <v>124</v>
      </c>
      <c r="BK168" s="202">
        <f>SUM(BK169:BK182)</f>
        <v>0</v>
      </c>
    </row>
    <row r="169" s="2" customFormat="1">
      <c r="A169" s="39"/>
      <c r="B169" s="40"/>
      <c r="C169" s="205" t="s">
        <v>7</v>
      </c>
      <c r="D169" s="205" t="s">
        <v>126</v>
      </c>
      <c r="E169" s="206" t="s">
        <v>253</v>
      </c>
      <c r="F169" s="207" t="s">
        <v>254</v>
      </c>
      <c r="G169" s="208" t="s">
        <v>129</v>
      </c>
      <c r="H169" s="209">
        <v>99.540000000000006</v>
      </c>
      <c r="I169" s="210"/>
      <c r="J169" s="211">
        <f>ROUND(I169*H169,2)</f>
        <v>0</v>
      </c>
      <c r="K169" s="207" t="s">
        <v>130</v>
      </c>
      <c r="L169" s="45"/>
      <c r="M169" s="212" t="s">
        <v>19</v>
      </c>
      <c r="N169" s="213" t="s">
        <v>45</v>
      </c>
      <c r="O169" s="85"/>
      <c r="P169" s="214">
        <f>O169*H169</f>
        <v>0</v>
      </c>
      <c r="Q169" s="214">
        <v>2.0019999999999998</v>
      </c>
      <c r="R169" s="214">
        <f>Q169*H169</f>
        <v>199.27907999999999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131</v>
      </c>
      <c r="AT169" s="216" t="s">
        <v>126</v>
      </c>
      <c r="AU169" s="216" t="s">
        <v>84</v>
      </c>
      <c r="AY169" s="18" t="s">
        <v>124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82</v>
      </c>
      <c r="BK169" s="217">
        <f>ROUND(I169*H169,2)</f>
        <v>0</v>
      </c>
      <c r="BL169" s="18" t="s">
        <v>131</v>
      </c>
      <c r="BM169" s="216" t="s">
        <v>255</v>
      </c>
    </row>
    <row r="170" s="13" customFormat="1">
      <c r="A170" s="13"/>
      <c r="B170" s="218"/>
      <c r="C170" s="219"/>
      <c r="D170" s="220" t="s">
        <v>132</v>
      </c>
      <c r="E170" s="221" t="s">
        <v>19</v>
      </c>
      <c r="F170" s="222" t="s">
        <v>256</v>
      </c>
      <c r="G170" s="219"/>
      <c r="H170" s="221" t="s">
        <v>19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132</v>
      </c>
      <c r="AU170" s="228" t="s">
        <v>84</v>
      </c>
      <c r="AV170" s="13" t="s">
        <v>82</v>
      </c>
      <c r="AW170" s="13" t="s">
        <v>36</v>
      </c>
      <c r="AX170" s="13" t="s">
        <v>74</v>
      </c>
      <c r="AY170" s="228" t="s">
        <v>124</v>
      </c>
    </row>
    <row r="171" s="14" customFormat="1">
      <c r="A171" s="14"/>
      <c r="B171" s="229"/>
      <c r="C171" s="230"/>
      <c r="D171" s="220" t="s">
        <v>132</v>
      </c>
      <c r="E171" s="231" t="s">
        <v>19</v>
      </c>
      <c r="F171" s="232" t="s">
        <v>257</v>
      </c>
      <c r="G171" s="230"/>
      <c r="H171" s="233">
        <v>59.850000000000001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132</v>
      </c>
      <c r="AU171" s="239" t="s">
        <v>84</v>
      </c>
      <c r="AV171" s="14" t="s">
        <v>84</v>
      </c>
      <c r="AW171" s="14" t="s">
        <v>36</v>
      </c>
      <c r="AX171" s="14" t="s">
        <v>74</v>
      </c>
      <c r="AY171" s="239" t="s">
        <v>124</v>
      </c>
    </row>
    <row r="172" s="14" customFormat="1">
      <c r="A172" s="14"/>
      <c r="B172" s="229"/>
      <c r="C172" s="230"/>
      <c r="D172" s="220" t="s">
        <v>132</v>
      </c>
      <c r="E172" s="231" t="s">
        <v>19</v>
      </c>
      <c r="F172" s="232" t="s">
        <v>258</v>
      </c>
      <c r="G172" s="230"/>
      <c r="H172" s="233">
        <v>20.16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132</v>
      </c>
      <c r="AU172" s="239" t="s">
        <v>84</v>
      </c>
      <c r="AV172" s="14" t="s">
        <v>84</v>
      </c>
      <c r="AW172" s="14" t="s">
        <v>36</v>
      </c>
      <c r="AX172" s="14" t="s">
        <v>74</v>
      </c>
      <c r="AY172" s="239" t="s">
        <v>124</v>
      </c>
    </row>
    <row r="173" s="14" customFormat="1">
      <c r="A173" s="14"/>
      <c r="B173" s="229"/>
      <c r="C173" s="230"/>
      <c r="D173" s="220" t="s">
        <v>132</v>
      </c>
      <c r="E173" s="231" t="s">
        <v>19</v>
      </c>
      <c r="F173" s="232" t="s">
        <v>259</v>
      </c>
      <c r="G173" s="230"/>
      <c r="H173" s="233">
        <v>19.530000000000001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132</v>
      </c>
      <c r="AU173" s="239" t="s">
        <v>84</v>
      </c>
      <c r="AV173" s="14" t="s">
        <v>84</v>
      </c>
      <c r="AW173" s="14" t="s">
        <v>36</v>
      </c>
      <c r="AX173" s="14" t="s">
        <v>74</v>
      </c>
      <c r="AY173" s="239" t="s">
        <v>124</v>
      </c>
    </row>
    <row r="174" s="15" customFormat="1">
      <c r="A174" s="15"/>
      <c r="B174" s="240"/>
      <c r="C174" s="241"/>
      <c r="D174" s="220" t="s">
        <v>132</v>
      </c>
      <c r="E174" s="242" t="s">
        <v>19</v>
      </c>
      <c r="F174" s="243" t="s">
        <v>137</v>
      </c>
      <c r="G174" s="241"/>
      <c r="H174" s="244">
        <v>99.540000000000006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0" t="s">
        <v>132</v>
      </c>
      <c r="AU174" s="250" t="s">
        <v>84</v>
      </c>
      <c r="AV174" s="15" t="s">
        <v>131</v>
      </c>
      <c r="AW174" s="15" t="s">
        <v>36</v>
      </c>
      <c r="AX174" s="15" t="s">
        <v>82</v>
      </c>
      <c r="AY174" s="250" t="s">
        <v>124</v>
      </c>
    </row>
    <row r="175" s="2" customFormat="1">
      <c r="A175" s="39"/>
      <c r="B175" s="40"/>
      <c r="C175" s="205" t="s">
        <v>190</v>
      </c>
      <c r="D175" s="205" t="s">
        <v>126</v>
      </c>
      <c r="E175" s="206" t="s">
        <v>260</v>
      </c>
      <c r="F175" s="207" t="s">
        <v>261</v>
      </c>
      <c r="G175" s="208" t="s">
        <v>211</v>
      </c>
      <c r="H175" s="209">
        <v>170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45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131</v>
      </c>
      <c r="AT175" s="216" t="s">
        <v>126</v>
      </c>
      <c r="AU175" s="216" t="s">
        <v>84</v>
      </c>
      <c r="AY175" s="18" t="s">
        <v>124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82</v>
      </c>
      <c r="BK175" s="217">
        <f>ROUND(I175*H175,2)</f>
        <v>0</v>
      </c>
      <c r="BL175" s="18" t="s">
        <v>131</v>
      </c>
      <c r="BM175" s="216" t="s">
        <v>262</v>
      </c>
    </row>
    <row r="176" s="2" customFormat="1">
      <c r="A176" s="39"/>
      <c r="B176" s="40"/>
      <c r="C176" s="41"/>
      <c r="D176" s="220" t="s">
        <v>172</v>
      </c>
      <c r="E176" s="41"/>
      <c r="F176" s="261" t="s">
        <v>263</v>
      </c>
      <c r="G176" s="41"/>
      <c r="H176" s="41"/>
      <c r="I176" s="262"/>
      <c r="J176" s="41"/>
      <c r="K176" s="41"/>
      <c r="L176" s="45"/>
      <c r="M176" s="263"/>
      <c r="N176" s="26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172</v>
      </c>
      <c r="AU176" s="18" t="s">
        <v>84</v>
      </c>
    </row>
    <row r="177" s="13" customFormat="1">
      <c r="A177" s="13"/>
      <c r="B177" s="218"/>
      <c r="C177" s="219"/>
      <c r="D177" s="220" t="s">
        <v>132</v>
      </c>
      <c r="E177" s="221" t="s">
        <v>19</v>
      </c>
      <c r="F177" s="222" t="s">
        <v>264</v>
      </c>
      <c r="G177" s="219"/>
      <c r="H177" s="221" t="s">
        <v>19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132</v>
      </c>
      <c r="AU177" s="228" t="s">
        <v>84</v>
      </c>
      <c r="AV177" s="13" t="s">
        <v>82</v>
      </c>
      <c r="AW177" s="13" t="s">
        <v>36</v>
      </c>
      <c r="AX177" s="13" t="s">
        <v>74</v>
      </c>
      <c r="AY177" s="228" t="s">
        <v>124</v>
      </c>
    </row>
    <row r="178" s="13" customFormat="1">
      <c r="A178" s="13"/>
      <c r="B178" s="218"/>
      <c r="C178" s="219"/>
      <c r="D178" s="220" t="s">
        <v>132</v>
      </c>
      <c r="E178" s="221" t="s">
        <v>19</v>
      </c>
      <c r="F178" s="222" t="s">
        <v>265</v>
      </c>
      <c r="G178" s="219"/>
      <c r="H178" s="221" t="s">
        <v>19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132</v>
      </c>
      <c r="AU178" s="228" t="s">
        <v>84</v>
      </c>
      <c r="AV178" s="13" t="s">
        <v>82</v>
      </c>
      <c r="AW178" s="13" t="s">
        <v>36</v>
      </c>
      <c r="AX178" s="13" t="s">
        <v>74</v>
      </c>
      <c r="AY178" s="228" t="s">
        <v>124</v>
      </c>
    </row>
    <row r="179" s="14" customFormat="1">
      <c r="A179" s="14"/>
      <c r="B179" s="229"/>
      <c r="C179" s="230"/>
      <c r="D179" s="220" t="s">
        <v>132</v>
      </c>
      <c r="E179" s="231" t="s">
        <v>19</v>
      </c>
      <c r="F179" s="232" t="s">
        <v>266</v>
      </c>
      <c r="G179" s="230"/>
      <c r="H179" s="233">
        <v>99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132</v>
      </c>
      <c r="AU179" s="239" t="s">
        <v>84</v>
      </c>
      <c r="AV179" s="14" t="s">
        <v>84</v>
      </c>
      <c r="AW179" s="14" t="s">
        <v>36</v>
      </c>
      <c r="AX179" s="14" t="s">
        <v>74</v>
      </c>
      <c r="AY179" s="239" t="s">
        <v>124</v>
      </c>
    </row>
    <row r="180" s="14" customFormat="1">
      <c r="A180" s="14"/>
      <c r="B180" s="229"/>
      <c r="C180" s="230"/>
      <c r="D180" s="220" t="s">
        <v>132</v>
      </c>
      <c r="E180" s="231" t="s">
        <v>19</v>
      </c>
      <c r="F180" s="232" t="s">
        <v>267</v>
      </c>
      <c r="G180" s="230"/>
      <c r="H180" s="233">
        <v>36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132</v>
      </c>
      <c r="AU180" s="239" t="s">
        <v>84</v>
      </c>
      <c r="AV180" s="14" t="s">
        <v>84</v>
      </c>
      <c r="AW180" s="14" t="s">
        <v>36</v>
      </c>
      <c r="AX180" s="14" t="s">
        <v>74</v>
      </c>
      <c r="AY180" s="239" t="s">
        <v>124</v>
      </c>
    </row>
    <row r="181" s="14" customFormat="1">
      <c r="A181" s="14"/>
      <c r="B181" s="229"/>
      <c r="C181" s="230"/>
      <c r="D181" s="220" t="s">
        <v>132</v>
      </c>
      <c r="E181" s="231" t="s">
        <v>19</v>
      </c>
      <c r="F181" s="232" t="s">
        <v>268</v>
      </c>
      <c r="G181" s="230"/>
      <c r="H181" s="233">
        <v>35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132</v>
      </c>
      <c r="AU181" s="239" t="s">
        <v>84</v>
      </c>
      <c r="AV181" s="14" t="s">
        <v>84</v>
      </c>
      <c r="AW181" s="14" t="s">
        <v>36</v>
      </c>
      <c r="AX181" s="14" t="s">
        <v>74</v>
      </c>
      <c r="AY181" s="239" t="s">
        <v>124</v>
      </c>
    </row>
    <row r="182" s="15" customFormat="1">
      <c r="A182" s="15"/>
      <c r="B182" s="240"/>
      <c r="C182" s="241"/>
      <c r="D182" s="220" t="s">
        <v>132</v>
      </c>
      <c r="E182" s="242" t="s">
        <v>19</v>
      </c>
      <c r="F182" s="243" t="s">
        <v>137</v>
      </c>
      <c r="G182" s="241"/>
      <c r="H182" s="244">
        <v>170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0" t="s">
        <v>132</v>
      </c>
      <c r="AU182" s="250" t="s">
        <v>84</v>
      </c>
      <c r="AV182" s="15" t="s">
        <v>131</v>
      </c>
      <c r="AW182" s="15" t="s">
        <v>36</v>
      </c>
      <c r="AX182" s="15" t="s">
        <v>82</v>
      </c>
      <c r="AY182" s="250" t="s">
        <v>124</v>
      </c>
    </row>
    <row r="183" s="12" customFormat="1" ht="22.8" customHeight="1">
      <c r="A183" s="12"/>
      <c r="B183" s="189"/>
      <c r="C183" s="190"/>
      <c r="D183" s="191" t="s">
        <v>73</v>
      </c>
      <c r="E183" s="203" t="s">
        <v>175</v>
      </c>
      <c r="F183" s="203" t="s">
        <v>269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SUM(P184:P204)</f>
        <v>0</v>
      </c>
      <c r="Q183" s="197"/>
      <c r="R183" s="198">
        <f>SUM(R184:R204)</f>
        <v>0.0057708000000000004</v>
      </c>
      <c r="S183" s="197"/>
      <c r="T183" s="199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82</v>
      </c>
      <c r="AT183" s="201" t="s">
        <v>73</v>
      </c>
      <c r="AU183" s="201" t="s">
        <v>82</v>
      </c>
      <c r="AY183" s="200" t="s">
        <v>124</v>
      </c>
      <c r="BK183" s="202">
        <f>SUM(BK184:BK204)</f>
        <v>0</v>
      </c>
    </row>
    <row r="184" s="2" customFormat="1" ht="16.5" customHeight="1">
      <c r="A184" s="39"/>
      <c r="B184" s="40"/>
      <c r="C184" s="205" t="s">
        <v>270</v>
      </c>
      <c r="D184" s="205" t="s">
        <v>126</v>
      </c>
      <c r="E184" s="206" t="s">
        <v>271</v>
      </c>
      <c r="F184" s="207" t="s">
        <v>272</v>
      </c>
      <c r="G184" s="208" t="s">
        <v>153</v>
      </c>
      <c r="H184" s="209">
        <v>9.1600000000000001</v>
      </c>
      <c r="I184" s="210"/>
      <c r="J184" s="211">
        <f>ROUND(I184*H184,2)</f>
        <v>0</v>
      </c>
      <c r="K184" s="207" t="s">
        <v>130</v>
      </c>
      <c r="L184" s="45"/>
      <c r="M184" s="212" t="s">
        <v>19</v>
      </c>
      <c r="N184" s="213" t="s">
        <v>45</v>
      </c>
      <c r="O184" s="85"/>
      <c r="P184" s="214">
        <f>O184*H184</f>
        <v>0</v>
      </c>
      <c r="Q184" s="214">
        <v>0.00063000000000000003</v>
      </c>
      <c r="R184" s="214">
        <f>Q184*H184</f>
        <v>0.0057708000000000004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131</v>
      </c>
      <c r="AT184" s="216" t="s">
        <v>126</v>
      </c>
      <c r="AU184" s="216" t="s">
        <v>84</v>
      </c>
      <c r="AY184" s="18" t="s">
        <v>124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82</v>
      </c>
      <c r="BK184" s="217">
        <f>ROUND(I184*H184,2)</f>
        <v>0</v>
      </c>
      <c r="BL184" s="18" t="s">
        <v>131</v>
      </c>
      <c r="BM184" s="216" t="s">
        <v>273</v>
      </c>
    </row>
    <row r="185" s="13" customFormat="1">
      <c r="A185" s="13"/>
      <c r="B185" s="218"/>
      <c r="C185" s="219"/>
      <c r="D185" s="220" t="s">
        <v>132</v>
      </c>
      <c r="E185" s="221" t="s">
        <v>19</v>
      </c>
      <c r="F185" s="222" t="s">
        <v>274</v>
      </c>
      <c r="G185" s="219"/>
      <c r="H185" s="221" t="s">
        <v>19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132</v>
      </c>
      <c r="AU185" s="228" t="s">
        <v>84</v>
      </c>
      <c r="AV185" s="13" t="s">
        <v>82</v>
      </c>
      <c r="AW185" s="13" t="s">
        <v>36</v>
      </c>
      <c r="AX185" s="13" t="s">
        <v>74</v>
      </c>
      <c r="AY185" s="228" t="s">
        <v>124</v>
      </c>
    </row>
    <row r="186" s="14" customFormat="1">
      <c r="A186" s="14"/>
      <c r="B186" s="229"/>
      <c r="C186" s="230"/>
      <c r="D186" s="220" t="s">
        <v>132</v>
      </c>
      <c r="E186" s="231" t="s">
        <v>19</v>
      </c>
      <c r="F186" s="232" t="s">
        <v>275</v>
      </c>
      <c r="G186" s="230"/>
      <c r="H186" s="233">
        <v>1.96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132</v>
      </c>
      <c r="AU186" s="239" t="s">
        <v>84</v>
      </c>
      <c r="AV186" s="14" t="s">
        <v>84</v>
      </c>
      <c r="AW186" s="14" t="s">
        <v>36</v>
      </c>
      <c r="AX186" s="14" t="s">
        <v>74</v>
      </c>
      <c r="AY186" s="239" t="s">
        <v>124</v>
      </c>
    </row>
    <row r="187" s="13" customFormat="1">
      <c r="A187" s="13"/>
      <c r="B187" s="218"/>
      <c r="C187" s="219"/>
      <c r="D187" s="220" t="s">
        <v>132</v>
      </c>
      <c r="E187" s="221" t="s">
        <v>19</v>
      </c>
      <c r="F187" s="222" t="s">
        <v>276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132</v>
      </c>
      <c r="AU187" s="228" t="s">
        <v>84</v>
      </c>
      <c r="AV187" s="13" t="s">
        <v>82</v>
      </c>
      <c r="AW187" s="13" t="s">
        <v>36</v>
      </c>
      <c r="AX187" s="13" t="s">
        <v>74</v>
      </c>
      <c r="AY187" s="228" t="s">
        <v>124</v>
      </c>
    </row>
    <row r="188" s="14" customFormat="1">
      <c r="A188" s="14"/>
      <c r="B188" s="229"/>
      <c r="C188" s="230"/>
      <c r="D188" s="220" t="s">
        <v>132</v>
      </c>
      <c r="E188" s="231" t="s">
        <v>19</v>
      </c>
      <c r="F188" s="232" t="s">
        <v>277</v>
      </c>
      <c r="G188" s="230"/>
      <c r="H188" s="233">
        <v>3.4500000000000002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132</v>
      </c>
      <c r="AU188" s="239" t="s">
        <v>84</v>
      </c>
      <c r="AV188" s="14" t="s">
        <v>84</v>
      </c>
      <c r="AW188" s="14" t="s">
        <v>36</v>
      </c>
      <c r="AX188" s="14" t="s">
        <v>74</v>
      </c>
      <c r="AY188" s="239" t="s">
        <v>124</v>
      </c>
    </row>
    <row r="189" s="14" customFormat="1">
      <c r="A189" s="14"/>
      <c r="B189" s="229"/>
      <c r="C189" s="230"/>
      <c r="D189" s="220" t="s">
        <v>132</v>
      </c>
      <c r="E189" s="231" t="s">
        <v>19</v>
      </c>
      <c r="F189" s="232" t="s">
        <v>278</v>
      </c>
      <c r="G189" s="230"/>
      <c r="H189" s="233">
        <v>3.75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132</v>
      </c>
      <c r="AU189" s="239" t="s">
        <v>84</v>
      </c>
      <c r="AV189" s="14" t="s">
        <v>84</v>
      </c>
      <c r="AW189" s="14" t="s">
        <v>36</v>
      </c>
      <c r="AX189" s="14" t="s">
        <v>74</v>
      </c>
      <c r="AY189" s="239" t="s">
        <v>124</v>
      </c>
    </row>
    <row r="190" s="15" customFormat="1">
      <c r="A190" s="15"/>
      <c r="B190" s="240"/>
      <c r="C190" s="241"/>
      <c r="D190" s="220" t="s">
        <v>132</v>
      </c>
      <c r="E190" s="242" t="s">
        <v>19</v>
      </c>
      <c r="F190" s="243" t="s">
        <v>137</v>
      </c>
      <c r="G190" s="241"/>
      <c r="H190" s="244">
        <v>9.1600000000000001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0" t="s">
        <v>132</v>
      </c>
      <c r="AU190" s="250" t="s">
        <v>84</v>
      </c>
      <c r="AV190" s="15" t="s">
        <v>131</v>
      </c>
      <c r="AW190" s="15" t="s">
        <v>36</v>
      </c>
      <c r="AX190" s="15" t="s">
        <v>82</v>
      </c>
      <c r="AY190" s="250" t="s">
        <v>124</v>
      </c>
    </row>
    <row r="191" s="2" customFormat="1" ht="16.5" customHeight="1">
      <c r="A191" s="39"/>
      <c r="B191" s="40"/>
      <c r="C191" s="205" t="s">
        <v>201</v>
      </c>
      <c r="D191" s="205" t="s">
        <v>126</v>
      </c>
      <c r="E191" s="206" t="s">
        <v>279</v>
      </c>
      <c r="F191" s="207" t="s">
        <v>280</v>
      </c>
      <c r="G191" s="208" t="s">
        <v>153</v>
      </c>
      <c r="H191" s="209">
        <v>176.5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45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131</v>
      </c>
      <c r="AT191" s="216" t="s">
        <v>126</v>
      </c>
      <c r="AU191" s="216" t="s">
        <v>84</v>
      </c>
      <c r="AY191" s="18" t="s">
        <v>124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82</v>
      </c>
      <c r="BK191" s="217">
        <f>ROUND(I191*H191,2)</f>
        <v>0</v>
      </c>
      <c r="BL191" s="18" t="s">
        <v>131</v>
      </c>
      <c r="BM191" s="216" t="s">
        <v>281</v>
      </c>
    </row>
    <row r="192" s="2" customFormat="1">
      <c r="A192" s="39"/>
      <c r="B192" s="40"/>
      <c r="C192" s="41"/>
      <c r="D192" s="220" t="s">
        <v>172</v>
      </c>
      <c r="E192" s="41"/>
      <c r="F192" s="261" t="s">
        <v>282</v>
      </c>
      <c r="G192" s="41"/>
      <c r="H192" s="41"/>
      <c r="I192" s="262"/>
      <c r="J192" s="41"/>
      <c r="K192" s="41"/>
      <c r="L192" s="45"/>
      <c r="M192" s="263"/>
      <c r="N192" s="26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172</v>
      </c>
      <c r="AU192" s="18" t="s">
        <v>84</v>
      </c>
    </row>
    <row r="193" s="13" customFormat="1">
      <c r="A193" s="13"/>
      <c r="B193" s="218"/>
      <c r="C193" s="219"/>
      <c r="D193" s="220" t="s">
        <v>132</v>
      </c>
      <c r="E193" s="221" t="s">
        <v>19</v>
      </c>
      <c r="F193" s="222" t="s">
        <v>283</v>
      </c>
      <c r="G193" s="219"/>
      <c r="H193" s="221" t="s">
        <v>19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8" t="s">
        <v>132</v>
      </c>
      <c r="AU193" s="228" t="s">
        <v>84</v>
      </c>
      <c r="AV193" s="13" t="s">
        <v>82</v>
      </c>
      <c r="AW193" s="13" t="s">
        <v>36</v>
      </c>
      <c r="AX193" s="13" t="s">
        <v>74</v>
      </c>
      <c r="AY193" s="228" t="s">
        <v>124</v>
      </c>
    </row>
    <row r="194" s="14" customFormat="1">
      <c r="A194" s="14"/>
      <c r="B194" s="229"/>
      <c r="C194" s="230"/>
      <c r="D194" s="220" t="s">
        <v>132</v>
      </c>
      <c r="E194" s="231" t="s">
        <v>19</v>
      </c>
      <c r="F194" s="232" t="s">
        <v>284</v>
      </c>
      <c r="G194" s="230"/>
      <c r="H194" s="233">
        <v>38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132</v>
      </c>
      <c r="AU194" s="239" t="s">
        <v>84</v>
      </c>
      <c r="AV194" s="14" t="s">
        <v>84</v>
      </c>
      <c r="AW194" s="14" t="s">
        <v>36</v>
      </c>
      <c r="AX194" s="14" t="s">
        <v>74</v>
      </c>
      <c r="AY194" s="239" t="s">
        <v>124</v>
      </c>
    </row>
    <row r="195" s="14" customFormat="1">
      <c r="A195" s="14"/>
      <c r="B195" s="229"/>
      <c r="C195" s="230"/>
      <c r="D195" s="220" t="s">
        <v>132</v>
      </c>
      <c r="E195" s="231" t="s">
        <v>19</v>
      </c>
      <c r="F195" s="232" t="s">
        <v>285</v>
      </c>
      <c r="G195" s="230"/>
      <c r="H195" s="233">
        <v>67.200000000000003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132</v>
      </c>
      <c r="AU195" s="239" t="s">
        <v>84</v>
      </c>
      <c r="AV195" s="14" t="s">
        <v>84</v>
      </c>
      <c r="AW195" s="14" t="s">
        <v>36</v>
      </c>
      <c r="AX195" s="14" t="s">
        <v>74</v>
      </c>
      <c r="AY195" s="239" t="s">
        <v>124</v>
      </c>
    </row>
    <row r="196" s="14" customFormat="1">
      <c r="A196" s="14"/>
      <c r="B196" s="229"/>
      <c r="C196" s="230"/>
      <c r="D196" s="220" t="s">
        <v>132</v>
      </c>
      <c r="E196" s="231" t="s">
        <v>19</v>
      </c>
      <c r="F196" s="232" t="s">
        <v>286</v>
      </c>
      <c r="G196" s="230"/>
      <c r="H196" s="233">
        <v>71.299999999999997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132</v>
      </c>
      <c r="AU196" s="239" t="s">
        <v>84</v>
      </c>
      <c r="AV196" s="14" t="s">
        <v>84</v>
      </c>
      <c r="AW196" s="14" t="s">
        <v>36</v>
      </c>
      <c r="AX196" s="14" t="s">
        <v>74</v>
      </c>
      <c r="AY196" s="239" t="s">
        <v>124</v>
      </c>
    </row>
    <row r="197" s="15" customFormat="1">
      <c r="A197" s="15"/>
      <c r="B197" s="240"/>
      <c r="C197" s="241"/>
      <c r="D197" s="220" t="s">
        <v>132</v>
      </c>
      <c r="E197" s="242" t="s">
        <v>19</v>
      </c>
      <c r="F197" s="243" t="s">
        <v>137</v>
      </c>
      <c r="G197" s="241"/>
      <c r="H197" s="244">
        <v>176.5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0" t="s">
        <v>132</v>
      </c>
      <c r="AU197" s="250" t="s">
        <v>84</v>
      </c>
      <c r="AV197" s="15" t="s">
        <v>131</v>
      </c>
      <c r="AW197" s="15" t="s">
        <v>36</v>
      </c>
      <c r="AX197" s="15" t="s">
        <v>82</v>
      </c>
      <c r="AY197" s="250" t="s">
        <v>124</v>
      </c>
    </row>
    <row r="198" s="2" customFormat="1" ht="44.25" customHeight="1">
      <c r="A198" s="39"/>
      <c r="B198" s="40"/>
      <c r="C198" s="205" t="s">
        <v>287</v>
      </c>
      <c r="D198" s="205" t="s">
        <v>126</v>
      </c>
      <c r="E198" s="206" t="s">
        <v>288</v>
      </c>
      <c r="F198" s="207" t="s">
        <v>289</v>
      </c>
      <c r="G198" s="208" t="s">
        <v>211</v>
      </c>
      <c r="H198" s="209">
        <v>48.399999999999999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45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131</v>
      </c>
      <c r="AT198" s="216" t="s">
        <v>126</v>
      </c>
      <c r="AU198" s="216" t="s">
        <v>84</v>
      </c>
      <c r="AY198" s="18" t="s">
        <v>124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82</v>
      </c>
      <c r="BK198" s="217">
        <f>ROUND(I198*H198,2)</f>
        <v>0</v>
      </c>
      <c r="BL198" s="18" t="s">
        <v>131</v>
      </c>
      <c r="BM198" s="216" t="s">
        <v>290</v>
      </c>
    </row>
    <row r="199" s="2" customFormat="1">
      <c r="A199" s="39"/>
      <c r="B199" s="40"/>
      <c r="C199" s="41"/>
      <c r="D199" s="220" t="s">
        <v>172</v>
      </c>
      <c r="E199" s="41"/>
      <c r="F199" s="261" t="s">
        <v>291</v>
      </c>
      <c r="G199" s="41"/>
      <c r="H199" s="41"/>
      <c r="I199" s="262"/>
      <c r="J199" s="41"/>
      <c r="K199" s="41"/>
      <c r="L199" s="45"/>
      <c r="M199" s="263"/>
      <c r="N199" s="26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172</v>
      </c>
      <c r="AU199" s="18" t="s">
        <v>84</v>
      </c>
    </row>
    <row r="200" s="13" customFormat="1">
      <c r="A200" s="13"/>
      <c r="B200" s="218"/>
      <c r="C200" s="219"/>
      <c r="D200" s="220" t="s">
        <v>132</v>
      </c>
      <c r="E200" s="221" t="s">
        <v>19</v>
      </c>
      <c r="F200" s="222" t="s">
        <v>292</v>
      </c>
      <c r="G200" s="219"/>
      <c r="H200" s="221" t="s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8" t="s">
        <v>132</v>
      </c>
      <c r="AU200" s="228" t="s">
        <v>84</v>
      </c>
      <c r="AV200" s="13" t="s">
        <v>82</v>
      </c>
      <c r="AW200" s="13" t="s">
        <v>36</v>
      </c>
      <c r="AX200" s="13" t="s">
        <v>74</v>
      </c>
      <c r="AY200" s="228" t="s">
        <v>124</v>
      </c>
    </row>
    <row r="201" s="14" customFormat="1">
      <c r="A201" s="14"/>
      <c r="B201" s="229"/>
      <c r="C201" s="230"/>
      <c r="D201" s="220" t="s">
        <v>132</v>
      </c>
      <c r="E201" s="231" t="s">
        <v>19</v>
      </c>
      <c r="F201" s="232" t="s">
        <v>236</v>
      </c>
      <c r="G201" s="230"/>
      <c r="H201" s="233">
        <v>30.399999999999999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132</v>
      </c>
      <c r="AU201" s="239" t="s">
        <v>84</v>
      </c>
      <c r="AV201" s="14" t="s">
        <v>84</v>
      </c>
      <c r="AW201" s="14" t="s">
        <v>36</v>
      </c>
      <c r="AX201" s="14" t="s">
        <v>74</v>
      </c>
      <c r="AY201" s="239" t="s">
        <v>124</v>
      </c>
    </row>
    <row r="202" s="14" customFormat="1">
      <c r="A202" s="14"/>
      <c r="B202" s="229"/>
      <c r="C202" s="230"/>
      <c r="D202" s="220" t="s">
        <v>132</v>
      </c>
      <c r="E202" s="231" t="s">
        <v>19</v>
      </c>
      <c r="F202" s="232" t="s">
        <v>293</v>
      </c>
      <c r="G202" s="230"/>
      <c r="H202" s="233">
        <v>8.5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132</v>
      </c>
      <c r="AU202" s="239" t="s">
        <v>84</v>
      </c>
      <c r="AV202" s="14" t="s">
        <v>84</v>
      </c>
      <c r="AW202" s="14" t="s">
        <v>36</v>
      </c>
      <c r="AX202" s="14" t="s">
        <v>74</v>
      </c>
      <c r="AY202" s="239" t="s">
        <v>124</v>
      </c>
    </row>
    <row r="203" s="14" customFormat="1">
      <c r="A203" s="14"/>
      <c r="B203" s="229"/>
      <c r="C203" s="230"/>
      <c r="D203" s="220" t="s">
        <v>132</v>
      </c>
      <c r="E203" s="231" t="s">
        <v>19</v>
      </c>
      <c r="F203" s="232" t="s">
        <v>294</v>
      </c>
      <c r="G203" s="230"/>
      <c r="H203" s="233">
        <v>9.5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132</v>
      </c>
      <c r="AU203" s="239" t="s">
        <v>84</v>
      </c>
      <c r="AV203" s="14" t="s">
        <v>84</v>
      </c>
      <c r="AW203" s="14" t="s">
        <v>36</v>
      </c>
      <c r="AX203" s="14" t="s">
        <v>74</v>
      </c>
      <c r="AY203" s="239" t="s">
        <v>124</v>
      </c>
    </row>
    <row r="204" s="15" customFormat="1">
      <c r="A204" s="15"/>
      <c r="B204" s="240"/>
      <c r="C204" s="241"/>
      <c r="D204" s="220" t="s">
        <v>132</v>
      </c>
      <c r="E204" s="242" t="s">
        <v>19</v>
      </c>
      <c r="F204" s="243" t="s">
        <v>137</v>
      </c>
      <c r="G204" s="241"/>
      <c r="H204" s="244">
        <v>48.399999999999999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0" t="s">
        <v>132</v>
      </c>
      <c r="AU204" s="250" t="s">
        <v>84</v>
      </c>
      <c r="AV204" s="15" t="s">
        <v>131</v>
      </c>
      <c r="AW204" s="15" t="s">
        <v>36</v>
      </c>
      <c r="AX204" s="15" t="s">
        <v>82</v>
      </c>
      <c r="AY204" s="250" t="s">
        <v>124</v>
      </c>
    </row>
    <row r="205" s="12" customFormat="1" ht="22.8" customHeight="1">
      <c r="A205" s="12"/>
      <c r="B205" s="189"/>
      <c r="C205" s="190"/>
      <c r="D205" s="191" t="s">
        <v>73</v>
      </c>
      <c r="E205" s="203" t="s">
        <v>295</v>
      </c>
      <c r="F205" s="203" t="s">
        <v>296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P206</f>
        <v>0</v>
      </c>
      <c r="Q205" s="197"/>
      <c r="R205" s="198">
        <f>R206</f>
        <v>0</v>
      </c>
      <c r="S205" s="197"/>
      <c r="T205" s="19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82</v>
      </c>
      <c r="AT205" s="201" t="s">
        <v>73</v>
      </c>
      <c r="AU205" s="201" t="s">
        <v>82</v>
      </c>
      <c r="AY205" s="200" t="s">
        <v>124</v>
      </c>
      <c r="BK205" s="202">
        <f>BK206</f>
        <v>0</v>
      </c>
    </row>
    <row r="206" s="2" customFormat="1" ht="21.75" customHeight="1">
      <c r="A206" s="39"/>
      <c r="B206" s="40"/>
      <c r="C206" s="205" t="s">
        <v>195</v>
      </c>
      <c r="D206" s="205" t="s">
        <v>126</v>
      </c>
      <c r="E206" s="206" t="s">
        <v>297</v>
      </c>
      <c r="F206" s="207" t="s">
        <v>298</v>
      </c>
      <c r="G206" s="208" t="s">
        <v>205</v>
      </c>
      <c r="H206" s="209">
        <v>334.57999999999998</v>
      </c>
      <c r="I206" s="210"/>
      <c r="J206" s="211">
        <f>ROUND(I206*H206,2)</f>
        <v>0</v>
      </c>
      <c r="K206" s="207" t="s">
        <v>130</v>
      </c>
      <c r="L206" s="45"/>
      <c r="M206" s="212" t="s">
        <v>19</v>
      </c>
      <c r="N206" s="213" t="s">
        <v>45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131</v>
      </c>
      <c r="AT206" s="216" t="s">
        <v>126</v>
      </c>
      <c r="AU206" s="216" t="s">
        <v>84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82</v>
      </c>
      <c r="BK206" s="217">
        <f>ROUND(I206*H206,2)</f>
        <v>0</v>
      </c>
      <c r="BL206" s="18" t="s">
        <v>131</v>
      </c>
      <c r="BM206" s="216" t="s">
        <v>299</v>
      </c>
    </row>
    <row r="207" s="12" customFormat="1" ht="25.92" customHeight="1">
      <c r="A207" s="12"/>
      <c r="B207" s="189"/>
      <c r="C207" s="190"/>
      <c r="D207" s="191" t="s">
        <v>73</v>
      </c>
      <c r="E207" s="192" t="s">
        <v>300</v>
      </c>
      <c r="F207" s="192" t="s">
        <v>301</v>
      </c>
      <c r="G207" s="190"/>
      <c r="H207" s="190"/>
      <c r="I207" s="193"/>
      <c r="J207" s="194">
        <f>BK207</f>
        <v>0</v>
      </c>
      <c r="K207" s="190"/>
      <c r="L207" s="195"/>
      <c r="M207" s="196"/>
      <c r="N207" s="197"/>
      <c r="O207" s="197"/>
      <c r="P207" s="198">
        <f>P208</f>
        <v>0</v>
      </c>
      <c r="Q207" s="197"/>
      <c r="R207" s="198">
        <f>R208</f>
        <v>0.070500000000000007</v>
      </c>
      <c r="S207" s="197"/>
      <c r="T207" s="199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84</v>
      </c>
      <c r="AT207" s="201" t="s">
        <v>73</v>
      </c>
      <c r="AU207" s="201" t="s">
        <v>74</v>
      </c>
      <c r="AY207" s="200" t="s">
        <v>124</v>
      </c>
      <c r="BK207" s="202">
        <f>BK208</f>
        <v>0</v>
      </c>
    </row>
    <row r="208" s="12" customFormat="1" ht="22.8" customHeight="1">
      <c r="A208" s="12"/>
      <c r="B208" s="189"/>
      <c r="C208" s="190"/>
      <c r="D208" s="191" t="s">
        <v>73</v>
      </c>
      <c r="E208" s="203" t="s">
        <v>302</v>
      </c>
      <c r="F208" s="203" t="s">
        <v>303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SUM(P209:P219)</f>
        <v>0</v>
      </c>
      <c r="Q208" s="197"/>
      <c r="R208" s="198">
        <f>SUM(R209:R219)</f>
        <v>0.070500000000000007</v>
      </c>
      <c r="S208" s="197"/>
      <c r="T208" s="199">
        <f>SUM(T209:T219)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84</v>
      </c>
      <c r="AT208" s="201" t="s">
        <v>73</v>
      </c>
      <c r="AU208" s="201" t="s">
        <v>82</v>
      </c>
      <c r="AY208" s="200" t="s">
        <v>124</v>
      </c>
      <c r="BK208" s="202">
        <f>SUM(BK209:BK219)</f>
        <v>0</v>
      </c>
    </row>
    <row r="209" s="2" customFormat="1" ht="16.5" customHeight="1">
      <c r="A209" s="39"/>
      <c r="B209" s="40"/>
      <c r="C209" s="205" t="s">
        <v>304</v>
      </c>
      <c r="D209" s="205" t="s">
        <v>126</v>
      </c>
      <c r="E209" s="206" t="s">
        <v>305</v>
      </c>
      <c r="F209" s="207" t="s">
        <v>306</v>
      </c>
      <c r="G209" s="208" t="s">
        <v>211</v>
      </c>
      <c r="H209" s="209">
        <v>70.5</v>
      </c>
      <c r="I209" s="210"/>
      <c r="J209" s="211">
        <f>ROUND(I209*H209,2)</f>
        <v>0</v>
      </c>
      <c r="K209" s="207" t="s">
        <v>130</v>
      </c>
      <c r="L209" s="45"/>
      <c r="M209" s="212" t="s">
        <v>19</v>
      </c>
      <c r="N209" s="213" t="s">
        <v>45</v>
      </c>
      <c r="O209" s="85"/>
      <c r="P209" s="214">
        <f>O209*H209</f>
        <v>0</v>
      </c>
      <c r="Q209" s="214">
        <v>0.001</v>
      </c>
      <c r="R209" s="214">
        <f>Q209*H209</f>
        <v>0.070500000000000007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171</v>
      </c>
      <c r="AT209" s="216" t="s">
        <v>126</v>
      </c>
      <c r="AU209" s="216" t="s">
        <v>84</v>
      </c>
      <c r="AY209" s="18" t="s">
        <v>124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82</v>
      </c>
      <c r="BK209" s="217">
        <f>ROUND(I209*H209,2)</f>
        <v>0</v>
      </c>
      <c r="BL209" s="18" t="s">
        <v>171</v>
      </c>
      <c r="BM209" s="216" t="s">
        <v>307</v>
      </c>
    </row>
    <row r="210" s="13" customFormat="1">
      <c r="A210" s="13"/>
      <c r="B210" s="218"/>
      <c r="C210" s="219"/>
      <c r="D210" s="220" t="s">
        <v>132</v>
      </c>
      <c r="E210" s="221" t="s">
        <v>19</v>
      </c>
      <c r="F210" s="222" t="s">
        <v>308</v>
      </c>
      <c r="G210" s="219"/>
      <c r="H210" s="221" t="s">
        <v>19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8" t="s">
        <v>132</v>
      </c>
      <c r="AU210" s="228" t="s">
        <v>84</v>
      </c>
      <c r="AV210" s="13" t="s">
        <v>82</v>
      </c>
      <c r="AW210" s="13" t="s">
        <v>36</v>
      </c>
      <c r="AX210" s="13" t="s">
        <v>74</v>
      </c>
      <c r="AY210" s="228" t="s">
        <v>124</v>
      </c>
    </row>
    <row r="211" s="14" customFormat="1">
      <c r="A211" s="14"/>
      <c r="B211" s="229"/>
      <c r="C211" s="230"/>
      <c r="D211" s="220" t="s">
        <v>132</v>
      </c>
      <c r="E211" s="231" t="s">
        <v>19</v>
      </c>
      <c r="F211" s="232" t="s">
        <v>309</v>
      </c>
      <c r="G211" s="230"/>
      <c r="H211" s="233">
        <v>13.6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132</v>
      </c>
      <c r="AU211" s="239" t="s">
        <v>84</v>
      </c>
      <c r="AV211" s="14" t="s">
        <v>84</v>
      </c>
      <c r="AW211" s="14" t="s">
        <v>36</v>
      </c>
      <c r="AX211" s="14" t="s">
        <v>74</v>
      </c>
      <c r="AY211" s="239" t="s">
        <v>124</v>
      </c>
    </row>
    <row r="212" s="13" customFormat="1">
      <c r="A212" s="13"/>
      <c r="B212" s="218"/>
      <c r="C212" s="219"/>
      <c r="D212" s="220" t="s">
        <v>132</v>
      </c>
      <c r="E212" s="221" t="s">
        <v>19</v>
      </c>
      <c r="F212" s="222" t="s">
        <v>310</v>
      </c>
      <c r="G212" s="219"/>
      <c r="H212" s="221" t="s">
        <v>19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132</v>
      </c>
      <c r="AU212" s="228" t="s">
        <v>84</v>
      </c>
      <c r="AV212" s="13" t="s">
        <v>82</v>
      </c>
      <c r="AW212" s="13" t="s">
        <v>36</v>
      </c>
      <c r="AX212" s="13" t="s">
        <v>74</v>
      </c>
      <c r="AY212" s="228" t="s">
        <v>124</v>
      </c>
    </row>
    <row r="213" s="14" customFormat="1">
      <c r="A213" s="14"/>
      <c r="B213" s="229"/>
      <c r="C213" s="230"/>
      <c r="D213" s="220" t="s">
        <v>132</v>
      </c>
      <c r="E213" s="231" t="s">
        <v>19</v>
      </c>
      <c r="F213" s="232" t="s">
        <v>236</v>
      </c>
      <c r="G213" s="230"/>
      <c r="H213" s="233">
        <v>30.399999999999999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132</v>
      </c>
      <c r="AU213" s="239" t="s">
        <v>84</v>
      </c>
      <c r="AV213" s="14" t="s">
        <v>84</v>
      </c>
      <c r="AW213" s="14" t="s">
        <v>36</v>
      </c>
      <c r="AX213" s="14" t="s">
        <v>74</v>
      </c>
      <c r="AY213" s="239" t="s">
        <v>124</v>
      </c>
    </row>
    <row r="214" s="14" customFormat="1">
      <c r="A214" s="14"/>
      <c r="B214" s="229"/>
      <c r="C214" s="230"/>
      <c r="D214" s="220" t="s">
        <v>132</v>
      </c>
      <c r="E214" s="231" t="s">
        <v>19</v>
      </c>
      <c r="F214" s="232" t="s">
        <v>237</v>
      </c>
      <c r="G214" s="230"/>
      <c r="H214" s="233">
        <v>12.75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9" t="s">
        <v>132</v>
      </c>
      <c r="AU214" s="239" t="s">
        <v>84</v>
      </c>
      <c r="AV214" s="14" t="s">
        <v>84</v>
      </c>
      <c r="AW214" s="14" t="s">
        <v>36</v>
      </c>
      <c r="AX214" s="14" t="s">
        <v>74</v>
      </c>
      <c r="AY214" s="239" t="s">
        <v>124</v>
      </c>
    </row>
    <row r="215" s="14" customFormat="1">
      <c r="A215" s="14"/>
      <c r="B215" s="229"/>
      <c r="C215" s="230"/>
      <c r="D215" s="220" t="s">
        <v>132</v>
      </c>
      <c r="E215" s="231" t="s">
        <v>19</v>
      </c>
      <c r="F215" s="232" t="s">
        <v>238</v>
      </c>
      <c r="G215" s="230"/>
      <c r="H215" s="233">
        <v>13.75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132</v>
      </c>
      <c r="AU215" s="239" t="s">
        <v>84</v>
      </c>
      <c r="AV215" s="14" t="s">
        <v>84</v>
      </c>
      <c r="AW215" s="14" t="s">
        <v>36</v>
      </c>
      <c r="AX215" s="14" t="s">
        <v>74</v>
      </c>
      <c r="AY215" s="239" t="s">
        <v>124</v>
      </c>
    </row>
    <row r="216" s="15" customFormat="1">
      <c r="A216" s="15"/>
      <c r="B216" s="240"/>
      <c r="C216" s="241"/>
      <c r="D216" s="220" t="s">
        <v>132</v>
      </c>
      <c r="E216" s="242" t="s">
        <v>19</v>
      </c>
      <c r="F216" s="243" t="s">
        <v>137</v>
      </c>
      <c r="G216" s="241"/>
      <c r="H216" s="244">
        <v>70.5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0" t="s">
        <v>132</v>
      </c>
      <c r="AU216" s="250" t="s">
        <v>84</v>
      </c>
      <c r="AV216" s="15" t="s">
        <v>131</v>
      </c>
      <c r="AW216" s="15" t="s">
        <v>36</v>
      </c>
      <c r="AX216" s="15" t="s">
        <v>82</v>
      </c>
      <c r="AY216" s="250" t="s">
        <v>124</v>
      </c>
    </row>
    <row r="217" s="2" customFormat="1" ht="16.5" customHeight="1">
      <c r="A217" s="39"/>
      <c r="B217" s="40"/>
      <c r="C217" s="251" t="s">
        <v>206</v>
      </c>
      <c r="D217" s="251" t="s">
        <v>159</v>
      </c>
      <c r="E217" s="252" t="s">
        <v>311</v>
      </c>
      <c r="F217" s="253" t="s">
        <v>312</v>
      </c>
      <c r="G217" s="254" t="s">
        <v>162</v>
      </c>
      <c r="H217" s="255">
        <v>45.825000000000003</v>
      </c>
      <c r="I217" s="256"/>
      <c r="J217" s="257">
        <f>ROUND(I217*H217,2)</f>
        <v>0</v>
      </c>
      <c r="K217" s="253" t="s">
        <v>19</v>
      </c>
      <c r="L217" s="258"/>
      <c r="M217" s="259" t="s">
        <v>19</v>
      </c>
      <c r="N217" s="260" t="s">
        <v>45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233</v>
      </c>
      <c r="AT217" s="216" t="s">
        <v>159</v>
      </c>
      <c r="AU217" s="216" t="s">
        <v>84</v>
      </c>
      <c r="AY217" s="18" t="s">
        <v>124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82</v>
      </c>
      <c r="BK217" s="217">
        <f>ROUND(I217*H217,2)</f>
        <v>0</v>
      </c>
      <c r="BL217" s="18" t="s">
        <v>171</v>
      </c>
      <c r="BM217" s="216" t="s">
        <v>313</v>
      </c>
    </row>
    <row r="218" s="14" customFormat="1">
      <c r="A218" s="14"/>
      <c r="B218" s="229"/>
      <c r="C218" s="230"/>
      <c r="D218" s="220" t="s">
        <v>132</v>
      </c>
      <c r="E218" s="231" t="s">
        <v>19</v>
      </c>
      <c r="F218" s="232" t="s">
        <v>314</v>
      </c>
      <c r="G218" s="230"/>
      <c r="H218" s="233">
        <v>45.825000000000003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132</v>
      </c>
      <c r="AU218" s="239" t="s">
        <v>84</v>
      </c>
      <c r="AV218" s="14" t="s">
        <v>84</v>
      </c>
      <c r="AW218" s="14" t="s">
        <v>36</v>
      </c>
      <c r="AX218" s="14" t="s">
        <v>74</v>
      </c>
      <c r="AY218" s="239" t="s">
        <v>124</v>
      </c>
    </row>
    <row r="219" s="15" customFormat="1">
      <c r="A219" s="15"/>
      <c r="B219" s="240"/>
      <c r="C219" s="241"/>
      <c r="D219" s="220" t="s">
        <v>132</v>
      </c>
      <c r="E219" s="242" t="s">
        <v>19</v>
      </c>
      <c r="F219" s="243" t="s">
        <v>137</v>
      </c>
      <c r="G219" s="241"/>
      <c r="H219" s="244">
        <v>45.825000000000003</v>
      </c>
      <c r="I219" s="245"/>
      <c r="J219" s="241"/>
      <c r="K219" s="241"/>
      <c r="L219" s="246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0" t="s">
        <v>132</v>
      </c>
      <c r="AU219" s="250" t="s">
        <v>84</v>
      </c>
      <c r="AV219" s="15" t="s">
        <v>131</v>
      </c>
      <c r="AW219" s="15" t="s">
        <v>36</v>
      </c>
      <c r="AX219" s="15" t="s">
        <v>82</v>
      </c>
      <c r="AY219" s="250" t="s">
        <v>124</v>
      </c>
    </row>
    <row r="220" s="2" customFormat="1" ht="6.96" customHeight="1">
      <c r="A220" s="39"/>
      <c r="B220" s="60"/>
      <c r="C220" s="61"/>
      <c r="D220" s="61"/>
      <c r="E220" s="61"/>
      <c r="F220" s="61"/>
      <c r="G220" s="61"/>
      <c r="H220" s="61"/>
      <c r="I220" s="61"/>
      <c r="J220" s="61"/>
      <c r="K220" s="61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qDCJy6RL8O1x/FphlOlA2kgf1ECka4xYXexkEAPAFF6vl0B+jEh3zg+qpXXlY3/7d3Avu4r/NOI+atE4RvDYQQ==" hashValue="DcFxOoeAo8HE5PSSq/8/UmDlfr9624SfCLTISV9VrD4vrH771C5Mwt/W4MhPGZKWoHXtwD7amj8Mom4aT2W+5g==" algorithmName="SHA-512" password="92E9"/>
  <autoFilter ref="C86:K21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Vidnávka, Hukovice, ř.km 6,190-10,150_změna stavby před dokončením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315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35</v>
      </c>
      <c r="G12" s="39"/>
      <c r="H12" s="39"/>
      <c r="I12" s="133" t="s">
        <v>24</v>
      </c>
      <c r="J12" s="138" t="str">
        <f>'Rekapitulace stavby'!AN8</f>
        <v>29. 11. 2021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70890021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CZ70890021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30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ROUND((SUM(BE83:BE140)),  2)</f>
        <v>0</v>
      </c>
      <c r="G33" s="39"/>
      <c r="H33" s="39"/>
      <c r="I33" s="149">
        <v>0.20999999999999999</v>
      </c>
      <c r="J33" s="148">
        <f>ROUND(((SUM(BE83:BE140))*I33),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ROUND((SUM(BF83:BF140)),  2)</f>
        <v>0</v>
      </c>
      <c r="G34" s="39"/>
      <c r="H34" s="39"/>
      <c r="I34" s="149">
        <v>0.14999999999999999</v>
      </c>
      <c r="J34" s="148">
        <f>ROUND(((SUM(BF83:BF140))*I34),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ROUND((SUM(BG83:BG140)),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ROUND((SUM(BH83:BH140)),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ROUND((SUM(BI83:BI140)),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Vidnávka, Hukovice, ř.km 6,190-10,150_změna stavby před dokončením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SO02 - podelne_opevneni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29. 11. 2021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Odry, státní podnik</v>
      </c>
      <c r="G54" s="41"/>
      <c r="H54" s="41"/>
      <c r="I54" s="33" t="s">
        <v>34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J125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106</v>
      </c>
      <c r="E63" s="175"/>
      <c r="F63" s="175"/>
      <c r="G63" s="175"/>
      <c r="H63" s="175"/>
      <c r="I63" s="175"/>
      <c r="J63" s="176">
        <f>J139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Vidnávka, Hukovice, ř.km 6,190-10,150_změna stavby před dokončením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SO02 - podelne_opevneni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 xml:space="preserve"> </v>
      </c>
      <c r="G77" s="41"/>
      <c r="H77" s="41"/>
      <c r="I77" s="33" t="s">
        <v>24</v>
      </c>
      <c r="J77" s="73" t="str">
        <f>IF(J12="","",J12)</f>
        <v>29. 11. 2021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26</v>
      </c>
      <c r="D79" s="41"/>
      <c r="E79" s="41"/>
      <c r="F79" s="28" t="str">
        <f>E15</f>
        <v>Povodí Odry, státní podnik</v>
      </c>
      <c r="G79" s="41"/>
      <c r="H79" s="41"/>
      <c r="I79" s="33" t="s">
        <v>34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59</v>
      </c>
      <c r="E82" s="181" t="s">
        <v>55</v>
      </c>
      <c r="F82" s="181" t="s">
        <v>56</v>
      </c>
      <c r="G82" s="181" t="s">
        <v>111</v>
      </c>
      <c r="H82" s="181" t="s">
        <v>112</v>
      </c>
      <c r="I82" s="181" t="s">
        <v>113</v>
      </c>
      <c r="J82" s="181" t="s">
        <v>99</v>
      </c>
      <c r="K82" s="182" t="s">
        <v>114</v>
      </c>
      <c r="L82" s="183"/>
      <c r="M82" s="93" t="s">
        <v>19</v>
      </c>
      <c r="N82" s="94" t="s">
        <v>44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328.61029500000001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100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122</v>
      </c>
      <c r="F84" s="192" t="s">
        <v>123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P85+P125+P139</f>
        <v>0</v>
      </c>
      <c r="Q84" s="197"/>
      <c r="R84" s="198">
        <f>R85+R125+R139</f>
        <v>328.61029500000001</v>
      </c>
      <c r="S84" s="197"/>
      <c r="T84" s="199">
        <f>T85+T125+T139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82</v>
      </c>
      <c r="AT84" s="201" t="s">
        <v>73</v>
      </c>
      <c r="AU84" s="201" t="s">
        <v>74</v>
      </c>
      <c r="AY84" s="200" t="s">
        <v>124</v>
      </c>
      <c r="BK84" s="202">
        <f>BK85+BK125+BK139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82</v>
      </c>
      <c r="F85" s="203" t="s">
        <v>125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SUM(P86:P124)</f>
        <v>0</v>
      </c>
      <c r="Q85" s="197"/>
      <c r="R85" s="198">
        <f>SUM(R86:R124)</f>
        <v>0.009495</v>
      </c>
      <c r="S85" s="197"/>
      <c r="T85" s="199">
        <f>SUM(T86:T124)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82</v>
      </c>
      <c r="AT85" s="201" t="s">
        <v>73</v>
      </c>
      <c r="AU85" s="201" t="s">
        <v>82</v>
      </c>
      <c r="AY85" s="200" t="s">
        <v>124</v>
      </c>
      <c r="BK85" s="202">
        <f>SUM(BK86:BK124)</f>
        <v>0</v>
      </c>
    </row>
    <row r="86" s="2" customFormat="1" ht="21.75" customHeight="1">
      <c r="A86" s="39"/>
      <c r="B86" s="40"/>
      <c r="C86" s="205" t="s">
        <v>82</v>
      </c>
      <c r="D86" s="205" t="s">
        <v>126</v>
      </c>
      <c r="E86" s="206" t="s">
        <v>316</v>
      </c>
      <c r="F86" s="207" t="s">
        <v>317</v>
      </c>
      <c r="G86" s="208" t="s">
        <v>178</v>
      </c>
      <c r="H86" s="209">
        <v>11</v>
      </c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45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131</v>
      </c>
      <c r="AT86" s="216" t="s">
        <v>126</v>
      </c>
      <c r="AU86" s="216" t="s">
        <v>84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82</v>
      </c>
      <c r="BK86" s="217">
        <f>ROUND(I86*H86,2)</f>
        <v>0</v>
      </c>
      <c r="BL86" s="18" t="s">
        <v>131</v>
      </c>
      <c r="BM86" s="216" t="s">
        <v>318</v>
      </c>
    </row>
    <row r="87" s="2" customFormat="1">
      <c r="A87" s="39"/>
      <c r="B87" s="40"/>
      <c r="C87" s="41"/>
      <c r="D87" s="220" t="s">
        <v>218</v>
      </c>
      <c r="E87" s="41"/>
      <c r="F87" s="261" t="s">
        <v>319</v>
      </c>
      <c r="G87" s="41"/>
      <c r="H87" s="41"/>
      <c r="I87" s="262"/>
      <c r="J87" s="41"/>
      <c r="K87" s="41"/>
      <c r="L87" s="45"/>
      <c r="M87" s="263"/>
      <c r="N87" s="26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218</v>
      </c>
      <c r="AU87" s="18" t="s">
        <v>84</v>
      </c>
    </row>
    <row r="88" s="2" customFormat="1">
      <c r="A88" s="39"/>
      <c r="B88" s="40"/>
      <c r="C88" s="41"/>
      <c r="D88" s="220" t="s">
        <v>172</v>
      </c>
      <c r="E88" s="41"/>
      <c r="F88" s="261" t="s">
        <v>320</v>
      </c>
      <c r="G88" s="41"/>
      <c r="H88" s="41"/>
      <c r="I88" s="262"/>
      <c r="J88" s="41"/>
      <c r="K88" s="41"/>
      <c r="L88" s="45"/>
      <c r="M88" s="263"/>
      <c r="N88" s="26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172</v>
      </c>
      <c r="AU88" s="18" t="s">
        <v>84</v>
      </c>
    </row>
    <row r="89" s="2" customFormat="1" ht="21.75" customHeight="1">
      <c r="A89" s="39"/>
      <c r="B89" s="40"/>
      <c r="C89" s="205" t="s">
        <v>84</v>
      </c>
      <c r="D89" s="205" t="s">
        <v>126</v>
      </c>
      <c r="E89" s="206" t="s">
        <v>321</v>
      </c>
      <c r="F89" s="207" t="s">
        <v>322</v>
      </c>
      <c r="G89" s="208" t="s">
        <v>178</v>
      </c>
      <c r="H89" s="209">
        <v>4</v>
      </c>
      <c r="I89" s="210"/>
      <c r="J89" s="211">
        <f>ROUND(I89*H89,2)</f>
        <v>0</v>
      </c>
      <c r="K89" s="207" t="s">
        <v>130</v>
      </c>
      <c r="L89" s="45"/>
      <c r="M89" s="212" t="s">
        <v>19</v>
      </c>
      <c r="N89" s="213" t="s">
        <v>45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131</v>
      </c>
      <c r="AT89" s="216" t="s">
        <v>126</v>
      </c>
      <c r="AU89" s="216" t="s">
        <v>84</v>
      </c>
      <c r="AY89" s="18" t="s">
        <v>124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82</v>
      </c>
      <c r="BK89" s="217">
        <f>ROUND(I89*H89,2)</f>
        <v>0</v>
      </c>
      <c r="BL89" s="18" t="s">
        <v>131</v>
      </c>
      <c r="BM89" s="216" t="s">
        <v>323</v>
      </c>
    </row>
    <row r="90" s="2" customFormat="1">
      <c r="A90" s="39"/>
      <c r="B90" s="40"/>
      <c r="C90" s="41"/>
      <c r="D90" s="220" t="s">
        <v>218</v>
      </c>
      <c r="E90" s="41"/>
      <c r="F90" s="261" t="s">
        <v>319</v>
      </c>
      <c r="G90" s="41"/>
      <c r="H90" s="41"/>
      <c r="I90" s="262"/>
      <c r="J90" s="41"/>
      <c r="K90" s="41"/>
      <c r="L90" s="45"/>
      <c r="M90" s="263"/>
      <c r="N90" s="26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218</v>
      </c>
      <c r="AU90" s="18" t="s">
        <v>84</v>
      </c>
    </row>
    <row r="91" s="2" customFormat="1">
      <c r="A91" s="39"/>
      <c r="B91" s="40"/>
      <c r="C91" s="41"/>
      <c r="D91" s="220" t="s">
        <v>172</v>
      </c>
      <c r="E91" s="41"/>
      <c r="F91" s="261" t="s">
        <v>320</v>
      </c>
      <c r="G91" s="41"/>
      <c r="H91" s="41"/>
      <c r="I91" s="262"/>
      <c r="J91" s="41"/>
      <c r="K91" s="41"/>
      <c r="L91" s="45"/>
      <c r="M91" s="263"/>
      <c r="N91" s="26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172</v>
      </c>
      <c r="AU91" s="18" t="s">
        <v>84</v>
      </c>
    </row>
    <row r="92" s="2" customFormat="1" ht="21.75" customHeight="1">
      <c r="A92" s="39"/>
      <c r="B92" s="40"/>
      <c r="C92" s="205" t="s">
        <v>140</v>
      </c>
      <c r="D92" s="205" t="s">
        <v>126</v>
      </c>
      <c r="E92" s="206" t="s">
        <v>324</v>
      </c>
      <c r="F92" s="207" t="s">
        <v>325</v>
      </c>
      <c r="G92" s="208" t="s">
        <v>178</v>
      </c>
      <c r="H92" s="209">
        <v>4</v>
      </c>
      <c r="I92" s="210"/>
      <c r="J92" s="211">
        <f>ROUND(I92*H92,2)</f>
        <v>0</v>
      </c>
      <c r="K92" s="207" t="s">
        <v>130</v>
      </c>
      <c r="L92" s="45"/>
      <c r="M92" s="212" t="s">
        <v>19</v>
      </c>
      <c r="N92" s="213" t="s">
        <v>45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131</v>
      </c>
      <c r="AT92" s="216" t="s">
        <v>126</v>
      </c>
      <c r="AU92" s="216" t="s">
        <v>84</v>
      </c>
      <c r="AY92" s="18" t="s">
        <v>124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82</v>
      </c>
      <c r="BK92" s="217">
        <f>ROUND(I92*H92,2)</f>
        <v>0</v>
      </c>
      <c r="BL92" s="18" t="s">
        <v>131</v>
      </c>
      <c r="BM92" s="216" t="s">
        <v>326</v>
      </c>
    </row>
    <row r="93" s="2" customFormat="1">
      <c r="A93" s="39"/>
      <c r="B93" s="40"/>
      <c r="C93" s="41"/>
      <c r="D93" s="220" t="s">
        <v>218</v>
      </c>
      <c r="E93" s="41"/>
      <c r="F93" s="261" t="s">
        <v>319</v>
      </c>
      <c r="G93" s="41"/>
      <c r="H93" s="41"/>
      <c r="I93" s="262"/>
      <c r="J93" s="41"/>
      <c r="K93" s="41"/>
      <c r="L93" s="45"/>
      <c r="M93" s="263"/>
      <c r="N93" s="26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218</v>
      </c>
      <c r="AU93" s="18" t="s">
        <v>84</v>
      </c>
    </row>
    <row r="94" s="2" customFormat="1">
      <c r="A94" s="39"/>
      <c r="B94" s="40"/>
      <c r="C94" s="41"/>
      <c r="D94" s="220" t="s">
        <v>172</v>
      </c>
      <c r="E94" s="41"/>
      <c r="F94" s="261" t="s">
        <v>320</v>
      </c>
      <c r="G94" s="41"/>
      <c r="H94" s="41"/>
      <c r="I94" s="262"/>
      <c r="J94" s="41"/>
      <c r="K94" s="41"/>
      <c r="L94" s="45"/>
      <c r="M94" s="263"/>
      <c r="N94" s="26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172</v>
      </c>
      <c r="AU94" s="18" t="s">
        <v>84</v>
      </c>
    </row>
    <row r="95" s="2" customFormat="1" ht="21.75" customHeight="1">
      <c r="A95" s="39"/>
      <c r="B95" s="40"/>
      <c r="C95" s="205" t="s">
        <v>131</v>
      </c>
      <c r="D95" s="205" t="s">
        <v>126</v>
      </c>
      <c r="E95" s="206" t="s">
        <v>327</v>
      </c>
      <c r="F95" s="207" t="s">
        <v>328</v>
      </c>
      <c r="G95" s="208" t="s">
        <v>129</v>
      </c>
      <c r="H95" s="209">
        <v>392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45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84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82</v>
      </c>
      <c r="BK95" s="217">
        <f>ROUND(I95*H95,2)</f>
        <v>0</v>
      </c>
      <c r="BL95" s="18" t="s">
        <v>131</v>
      </c>
      <c r="BM95" s="216" t="s">
        <v>84</v>
      </c>
    </row>
    <row r="96" s="14" customFormat="1">
      <c r="A96" s="14"/>
      <c r="B96" s="229"/>
      <c r="C96" s="230"/>
      <c r="D96" s="220" t="s">
        <v>132</v>
      </c>
      <c r="E96" s="231" t="s">
        <v>19</v>
      </c>
      <c r="F96" s="232" t="s">
        <v>329</v>
      </c>
      <c r="G96" s="230"/>
      <c r="H96" s="233">
        <v>126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132</v>
      </c>
      <c r="AU96" s="239" t="s">
        <v>84</v>
      </c>
      <c r="AV96" s="14" t="s">
        <v>84</v>
      </c>
      <c r="AW96" s="14" t="s">
        <v>36</v>
      </c>
      <c r="AX96" s="14" t="s">
        <v>74</v>
      </c>
      <c r="AY96" s="239" t="s">
        <v>124</v>
      </c>
    </row>
    <row r="97" s="14" customFormat="1">
      <c r="A97" s="14"/>
      <c r="B97" s="229"/>
      <c r="C97" s="230"/>
      <c r="D97" s="220" t="s">
        <v>132</v>
      </c>
      <c r="E97" s="231" t="s">
        <v>19</v>
      </c>
      <c r="F97" s="232" t="s">
        <v>330</v>
      </c>
      <c r="G97" s="230"/>
      <c r="H97" s="233">
        <v>266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132</v>
      </c>
      <c r="AU97" s="239" t="s">
        <v>84</v>
      </c>
      <c r="AV97" s="14" t="s">
        <v>84</v>
      </c>
      <c r="AW97" s="14" t="s">
        <v>36</v>
      </c>
      <c r="AX97" s="14" t="s">
        <v>74</v>
      </c>
      <c r="AY97" s="239" t="s">
        <v>124</v>
      </c>
    </row>
    <row r="98" s="15" customFormat="1">
      <c r="A98" s="15"/>
      <c r="B98" s="240"/>
      <c r="C98" s="241"/>
      <c r="D98" s="220" t="s">
        <v>132</v>
      </c>
      <c r="E98" s="242" t="s">
        <v>19</v>
      </c>
      <c r="F98" s="243" t="s">
        <v>137</v>
      </c>
      <c r="G98" s="241"/>
      <c r="H98" s="244">
        <v>392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0" t="s">
        <v>132</v>
      </c>
      <c r="AU98" s="250" t="s">
        <v>84</v>
      </c>
      <c r="AV98" s="15" t="s">
        <v>131</v>
      </c>
      <c r="AW98" s="15" t="s">
        <v>36</v>
      </c>
      <c r="AX98" s="15" t="s">
        <v>82</v>
      </c>
      <c r="AY98" s="250" t="s">
        <v>124</v>
      </c>
    </row>
    <row r="99" s="2" customFormat="1">
      <c r="A99" s="39"/>
      <c r="B99" s="40"/>
      <c r="C99" s="205" t="s">
        <v>150</v>
      </c>
      <c r="D99" s="205" t="s">
        <v>126</v>
      </c>
      <c r="E99" s="206" t="s">
        <v>127</v>
      </c>
      <c r="F99" s="207" t="s">
        <v>128</v>
      </c>
      <c r="G99" s="208" t="s">
        <v>129</v>
      </c>
      <c r="H99" s="209">
        <v>58</v>
      </c>
      <c r="I99" s="210"/>
      <c r="J99" s="211">
        <f>ROUND(I99*H99,2)</f>
        <v>0</v>
      </c>
      <c r="K99" s="207" t="s">
        <v>130</v>
      </c>
      <c r="L99" s="45"/>
      <c r="M99" s="212" t="s">
        <v>19</v>
      </c>
      <c r="N99" s="213" t="s">
        <v>45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131</v>
      </c>
      <c r="AT99" s="216" t="s">
        <v>126</v>
      </c>
      <c r="AU99" s="216" t="s">
        <v>84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82</v>
      </c>
      <c r="BK99" s="217">
        <f>ROUND(I99*H99,2)</f>
        <v>0</v>
      </c>
      <c r="BL99" s="18" t="s">
        <v>131</v>
      </c>
      <c r="BM99" s="216" t="s">
        <v>131</v>
      </c>
    </row>
    <row r="100" s="14" customFormat="1">
      <c r="A100" s="14"/>
      <c r="B100" s="229"/>
      <c r="C100" s="230"/>
      <c r="D100" s="220" t="s">
        <v>132</v>
      </c>
      <c r="E100" s="231" t="s">
        <v>19</v>
      </c>
      <c r="F100" s="232" t="s">
        <v>331</v>
      </c>
      <c r="G100" s="230"/>
      <c r="H100" s="233">
        <v>58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132</v>
      </c>
      <c r="AU100" s="239" t="s">
        <v>84</v>
      </c>
      <c r="AV100" s="14" t="s">
        <v>84</v>
      </c>
      <c r="AW100" s="14" t="s">
        <v>36</v>
      </c>
      <c r="AX100" s="14" t="s">
        <v>74</v>
      </c>
      <c r="AY100" s="239" t="s">
        <v>124</v>
      </c>
    </row>
    <row r="101" s="15" customFormat="1">
      <c r="A101" s="15"/>
      <c r="B101" s="240"/>
      <c r="C101" s="241"/>
      <c r="D101" s="220" t="s">
        <v>132</v>
      </c>
      <c r="E101" s="242" t="s">
        <v>19</v>
      </c>
      <c r="F101" s="243" t="s">
        <v>137</v>
      </c>
      <c r="G101" s="241"/>
      <c r="H101" s="244">
        <v>58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0" t="s">
        <v>132</v>
      </c>
      <c r="AU101" s="250" t="s">
        <v>84</v>
      </c>
      <c r="AV101" s="15" t="s">
        <v>131</v>
      </c>
      <c r="AW101" s="15" t="s">
        <v>36</v>
      </c>
      <c r="AX101" s="15" t="s">
        <v>82</v>
      </c>
      <c r="AY101" s="250" t="s">
        <v>124</v>
      </c>
    </row>
    <row r="102" s="2" customFormat="1">
      <c r="A102" s="39"/>
      <c r="B102" s="40"/>
      <c r="C102" s="205" t="s">
        <v>143</v>
      </c>
      <c r="D102" s="205" t="s">
        <v>126</v>
      </c>
      <c r="E102" s="206" t="s">
        <v>138</v>
      </c>
      <c r="F102" s="207" t="s">
        <v>139</v>
      </c>
      <c r="G102" s="208" t="s">
        <v>129</v>
      </c>
      <c r="H102" s="209">
        <v>450</v>
      </c>
      <c r="I102" s="210"/>
      <c r="J102" s="211">
        <f>ROUND(I102*H102,2)</f>
        <v>0</v>
      </c>
      <c r="K102" s="207" t="s">
        <v>130</v>
      </c>
      <c r="L102" s="45"/>
      <c r="M102" s="212" t="s">
        <v>19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131</v>
      </c>
      <c r="AT102" s="216" t="s">
        <v>126</v>
      </c>
      <c r="AU102" s="216" t="s">
        <v>84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82</v>
      </c>
      <c r="BK102" s="217">
        <f>ROUND(I102*H102,2)</f>
        <v>0</v>
      </c>
      <c r="BL102" s="18" t="s">
        <v>131</v>
      </c>
      <c r="BM102" s="216" t="s">
        <v>143</v>
      </c>
    </row>
    <row r="103" s="2" customFormat="1">
      <c r="A103" s="39"/>
      <c r="B103" s="40"/>
      <c r="C103" s="205" t="s">
        <v>165</v>
      </c>
      <c r="D103" s="205" t="s">
        <v>126</v>
      </c>
      <c r="E103" s="206" t="s">
        <v>332</v>
      </c>
      <c r="F103" s="207" t="s">
        <v>333</v>
      </c>
      <c r="G103" s="208" t="s">
        <v>129</v>
      </c>
      <c r="H103" s="209">
        <v>450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45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84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82</v>
      </c>
      <c r="BK103" s="217">
        <f>ROUND(I103*H103,2)</f>
        <v>0</v>
      </c>
      <c r="BL103" s="18" t="s">
        <v>131</v>
      </c>
      <c r="BM103" s="216" t="s">
        <v>146</v>
      </c>
    </row>
    <row r="104" s="2" customFormat="1">
      <c r="A104" s="39"/>
      <c r="B104" s="40"/>
      <c r="C104" s="205" t="s">
        <v>146</v>
      </c>
      <c r="D104" s="205" t="s">
        <v>126</v>
      </c>
      <c r="E104" s="206" t="s">
        <v>151</v>
      </c>
      <c r="F104" s="207" t="s">
        <v>152</v>
      </c>
      <c r="G104" s="208" t="s">
        <v>153</v>
      </c>
      <c r="H104" s="209">
        <v>633</v>
      </c>
      <c r="I104" s="210"/>
      <c r="J104" s="211">
        <f>ROUND(I104*H104,2)</f>
        <v>0</v>
      </c>
      <c r="K104" s="207" t="s">
        <v>130</v>
      </c>
      <c r="L104" s="45"/>
      <c r="M104" s="212" t="s">
        <v>19</v>
      </c>
      <c r="N104" s="213" t="s">
        <v>45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131</v>
      </c>
      <c r="AT104" s="216" t="s">
        <v>126</v>
      </c>
      <c r="AU104" s="216" t="s">
        <v>84</v>
      </c>
      <c r="AY104" s="18" t="s">
        <v>124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82</v>
      </c>
      <c r="BK104" s="217">
        <f>ROUND(I104*H104,2)</f>
        <v>0</v>
      </c>
      <c r="BL104" s="18" t="s">
        <v>131</v>
      </c>
      <c r="BM104" s="216" t="s">
        <v>154</v>
      </c>
    </row>
    <row r="105" s="2" customFormat="1" ht="16.5" customHeight="1">
      <c r="A105" s="39"/>
      <c r="B105" s="40"/>
      <c r="C105" s="251" t="s">
        <v>175</v>
      </c>
      <c r="D105" s="251" t="s">
        <v>159</v>
      </c>
      <c r="E105" s="252" t="s">
        <v>160</v>
      </c>
      <c r="F105" s="253" t="s">
        <v>161</v>
      </c>
      <c r="G105" s="254" t="s">
        <v>162</v>
      </c>
      <c r="H105" s="255">
        <v>9.4949999999999992</v>
      </c>
      <c r="I105" s="256"/>
      <c r="J105" s="257">
        <f>ROUND(I105*H105,2)</f>
        <v>0</v>
      </c>
      <c r="K105" s="253" t="s">
        <v>130</v>
      </c>
      <c r="L105" s="258"/>
      <c r="M105" s="259" t="s">
        <v>19</v>
      </c>
      <c r="N105" s="260" t="s">
        <v>45</v>
      </c>
      <c r="O105" s="85"/>
      <c r="P105" s="214">
        <f>O105*H105</f>
        <v>0</v>
      </c>
      <c r="Q105" s="214">
        <v>0.001</v>
      </c>
      <c r="R105" s="214">
        <f>Q105*H105</f>
        <v>0.009495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146</v>
      </c>
      <c r="AT105" s="216" t="s">
        <v>159</v>
      </c>
      <c r="AU105" s="216" t="s">
        <v>84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82</v>
      </c>
      <c r="BK105" s="217">
        <f>ROUND(I105*H105,2)</f>
        <v>0</v>
      </c>
      <c r="BL105" s="18" t="s">
        <v>131</v>
      </c>
      <c r="BM105" s="216" t="s">
        <v>163</v>
      </c>
    </row>
    <row r="106" s="14" customFormat="1">
      <c r="A106" s="14"/>
      <c r="B106" s="229"/>
      <c r="C106" s="230"/>
      <c r="D106" s="220" t="s">
        <v>132</v>
      </c>
      <c r="E106" s="231" t="s">
        <v>19</v>
      </c>
      <c r="F106" s="232" t="s">
        <v>334</v>
      </c>
      <c r="G106" s="230"/>
      <c r="H106" s="233">
        <v>9.4949999999999992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132</v>
      </c>
      <c r="AU106" s="239" t="s">
        <v>84</v>
      </c>
      <c r="AV106" s="14" t="s">
        <v>84</v>
      </c>
      <c r="AW106" s="14" t="s">
        <v>36</v>
      </c>
      <c r="AX106" s="14" t="s">
        <v>74</v>
      </c>
      <c r="AY106" s="239" t="s">
        <v>124</v>
      </c>
    </row>
    <row r="107" s="15" customFormat="1">
      <c r="A107" s="15"/>
      <c r="B107" s="240"/>
      <c r="C107" s="241"/>
      <c r="D107" s="220" t="s">
        <v>132</v>
      </c>
      <c r="E107" s="242" t="s">
        <v>19</v>
      </c>
      <c r="F107" s="243" t="s">
        <v>137</v>
      </c>
      <c r="G107" s="241"/>
      <c r="H107" s="244">
        <v>9.4949999999999992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132</v>
      </c>
      <c r="AU107" s="250" t="s">
        <v>84</v>
      </c>
      <c r="AV107" s="15" t="s">
        <v>131</v>
      </c>
      <c r="AW107" s="15" t="s">
        <v>36</v>
      </c>
      <c r="AX107" s="15" t="s">
        <v>82</v>
      </c>
      <c r="AY107" s="250" t="s">
        <v>124</v>
      </c>
    </row>
    <row r="108" s="2" customFormat="1" ht="21.75" customHeight="1">
      <c r="A108" s="39"/>
      <c r="B108" s="40"/>
      <c r="C108" s="205" t="s">
        <v>154</v>
      </c>
      <c r="D108" s="205" t="s">
        <v>126</v>
      </c>
      <c r="E108" s="206" t="s">
        <v>166</v>
      </c>
      <c r="F108" s="207" t="s">
        <v>167</v>
      </c>
      <c r="G108" s="208" t="s">
        <v>153</v>
      </c>
      <c r="H108" s="209">
        <v>60</v>
      </c>
      <c r="I108" s="210"/>
      <c r="J108" s="211">
        <f>ROUND(I108*H108,2)</f>
        <v>0</v>
      </c>
      <c r="K108" s="207" t="s">
        <v>130</v>
      </c>
      <c r="L108" s="45"/>
      <c r="M108" s="212" t="s">
        <v>19</v>
      </c>
      <c r="N108" s="213" t="s">
        <v>45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131</v>
      </c>
      <c r="AT108" s="216" t="s">
        <v>126</v>
      </c>
      <c r="AU108" s="216" t="s">
        <v>84</v>
      </c>
      <c r="AY108" s="18" t="s">
        <v>124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82</v>
      </c>
      <c r="BK108" s="217">
        <f>ROUND(I108*H108,2)</f>
        <v>0</v>
      </c>
      <c r="BL108" s="18" t="s">
        <v>131</v>
      </c>
      <c r="BM108" s="216" t="s">
        <v>168</v>
      </c>
    </row>
    <row r="109" s="14" customFormat="1">
      <c r="A109" s="14"/>
      <c r="B109" s="229"/>
      <c r="C109" s="230"/>
      <c r="D109" s="220" t="s">
        <v>132</v>
      </c>
      <c r="E109" s="231" t="s">
        <v>19</v>
      </c>
      <c r="F109" s="232" t="s">
        <v>335</v>
      </c>
      <c r="G109" s="230"/>
      <c r="H109" s="233">
        <v>60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132</v>
      </c>
      <c r="AU109" s="239" t="s">
        <v>84</v>
      </c>
      <c r="AV109" s="14" t="s">
        <v>84</v>
      </c>
      <c r="AW109" s="14" t="s">
        <v>36</v>
      </c>
      <c r="AX109" s="14" t="s">
        <v>74</v>
      </c>
      <c r="AY109" s="239" t="s">
        <v>124</v>
      </c>
    </row>
    <row r="110" s="15" customFormat="1">
      <c r="A110" s="15"/>
      <c r="B110" s="240"/>
      <c r="C110" s="241"/>
      <c r="D110" s="220" t="s">
        <v>132</v>
      </c>
      <c r="E110" s="242" t="s">
        <v>19</v>
      </c>
      <c r="F110" s="243" t="s">
        <v>137</v>
      </c>
      <c r="G110" s="241"/>
      <c r="H110" s="244">
        <v>60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132</v>
      </c>
      <c r="AU110" s="250" t="s">
        <v>84</v>
      </c>
      <c r="AV110" s="15" t="s">
        <v>131</v>
      </c>
      <c r="AW110" s="15" t="s">
        <v>36</v>
      </c>
      <c r="AX110" s="15" t="s">
        <v>82</v>
      </c>
      <c r="AY110" s="250" t="s">
        <v>124</v>
      </c>
    </row>
    <row r="111" s="2" customFormat="1">
      <c r="A111" s="39"/>
      <c r="B111" s="40"/>
      <c r="C111" s="205" t="s">
        <v>187</v>
      </c>
      <c r="D111" s="205" t="s">
        <v>126</v>
      </c>
      <c r="E111" s="206" t="s">
        <v>336</v>
      </c>
      <c r="F111" s="207" t="s">
        <v>337</v>
      </c>
      <c r="G111" s="208" t="s">
        <v>153</v>
      </c>
      <c r="H111" s="209">
        <v>726</v>
      </c>
      <c r="I111" s="210"/>
      <c r="J111" s="211">
        <f>ROUND(I111*H111,2)</f>
        <v>0</v>
      </c>
      <c r="K111" s="207" t="s">
        <v>130</v>
      </c>
      <c r="L111" s="45"/>
      <c r="M111" s="212" t="s">
        <v>19</v>
      </c>
      <c r="N111" s="213" t="s">
        <v>45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131</v>
      </c>
      <c r="AT111" s="216" t="s">
        <v>126</v>
      </c>
      <c r="AU111" s="216" t="s">
        <v>84</v>
      </c>
      <c r="AY111" s="18" t="s">
        <v>124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82</v>
      </c>
      <c r="BK111" s="217">
        <f>ROUND(I111*H111,2)</f>
        <v>0</v>
      </c>
      <c r="BL111" s="18" t="s">
        <v>131</v>
      </c>
      <c r="BM111" s="216" t="s">
        <v>171</v>
      </c>
    </row>
    <row r="112" s="14" customFormat="1">
      <c r="A112" s="14"/>
      <c r="B112" s="229"/>
      <c r="C112" s="230"/>
      <c r="D112" s="220" t="s">
        <v>132</v>
      </c>
      <c r="E112" s="231" t="s">
        <v>19</v>
      </c>
      <c r="F112" s="232" t="s">
        <v>338</v>
      </c>
      <c r="G112" s="230"/>
      <c r="H112" s="233">
        <v>153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132</v>
      </c>
      <c r="AU112" s="239" t="s">
        <v>84</v>
      </c>
      <c r="AV112" s="14" t="s">
        <v>84</v>
      </c>
      <c r="AW112" s="14" t="s">
        <v>36</v>
      </c>
      <c r="AX112" s="14" t="s">
        <v>74</v>
      </c>
      <c r="AY112" s="239" t="s">
        <v>124</v>
      </c>
    </row>
    <row r="113" s="14" customFormat="1">
      <c r="A113" s="14"/>
      <c r="B113" s="229"/>
      <c r="C113" s="230"/>
      <c r="D113" s="220" t="s">
        <v>132</v>
      </c>
      <c r="E113" s="231" t="s">
        <v>19</v>
      </c>
      <c r="F113" s="232" t="s">
        <v>339</v>
      </c>
      <c r="G113" s="230"/>
      <c r="H113" s="233">
        <v>573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132</v>
      </c>
      <c r="AU113" s="239" t="s">
        <v>84</v>
      </c>
      <c r="AV113" s="14" t="s">
        <v>84</v>
      </c>
      <c r="AW113" s="14" t="s">
        <v>36</v>
      </c>
      <c r="AX113" s="14" t="s">
        <v>74</v>
      </c>
      <c r="AY113" s="239" t="s">
        <v>124</v>
      </c>
    </row>
    <row r="114" s="15" customFormat="1">
      <c r="A114" s="15"/>
      <c r="B114" s="240"/>
      <c r="C114" s="241"/>
      <c r="D114" s="220" t="s">
        <v>132</v>
      </c>
      <c r="E114" s="242" t="s">
        <v>19</v>
      </c>
      <c r="F114" s="243" t="s">
        <v>137</v>
      </c>
      <c r="G114" s="241"/>
      <c r="H114" s="244">
        <v>726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0" t="s">
        <v>132</v>
      </c>
      <c r="AU114" s="250" t="s">
        <v>84</v>
      </c>
      <c r="AV114" s="15" t="s">
        <v>131</v>
      </c>
      <c r="AW114" s="15" t="s">
        <v>36</v>
      </c>
      <c r="AX114" s="15" t="s">
        <v>82</v>
      </c>
      <c r="AY114" s="250" t="s">
        <v>124</v>
      </c>
    </row>
    <row r="115" s="2" customFormat="1" ht="16.5" customHeight="1">
      <c r="A115" s="39"/>
      <c r="B115" s="40"/>
      <c r="C115" s="205" t="s">
        <v>163</v>
      </c>
      <c r="D115" s="205" t="s">
        <v>126</v>
      </c>
      <c r="E115" s="206" t="s">
        <v>340</v>
      </c>
      <c r="F115" s="207" t="s">
        <v>170</v>
      </c>
      <c r="G115" s="208" t="s">
        <v>129</v>
      </c>
      <c r="H115" s="209">
        <v>450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45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131</v>
      </c>
      <c r="AT115" s="216" t="s">
        <v>126</v>
      </c>
      <c r="AU115" s="216" t="s">
        <v>84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82</v>
      </c>
      <c r="BK115" s="217">
        <f>ROUND(I115*H115,2)</f>
        <v>0</v>
      </c>
      <c r="BL115" s="18" t="s">
        <v>131</v>
      </c>
      <c r="BM115" s="216" t="s">
        <v>179</v>
      </c>
    </row>
    <row r="116" s="2" customFormat="1">
      <c r="A116" s="39"/>
      <c r="B116" s="40"/>
      <c r="C116" s="41"/>
      <c r="D116" s="220" t="s">
        <v>172</v>
      </c>
      <c r="E116" s="41"/>
      <c r="F116" s="261" t="s">
        <v>173</v>
      </c>
      <c r="G116" s="41"/>
      <c r="H116" s="41"/>
      <c r="I116" s="262"/>
      <c r="J116" s="41"/>
      <c r="K116" s="41"/>
      <c r="L116" s="45"/>
      <c r="M116" s="263"/>
      <c r="N116" s="26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172</v>
      </c>
      <c r="AU116" s="18" t="s">
        <v>84</v>
      </c>
    </row>
    <row r="117" s="2" customFormat="1" ht="16.5" customHeight="1">
      <c r="A117" s="39"/>
      <c r="B117" s="40"/>
      <c r="C117" s="205" t="s">
        <v>198</v>
      </c>
      <c r="D117" s="205" t="s">
        <v>126</v>
      </c>
      <c r="E117" s="206" t="s">
        <v>341</v>
      </c>
      <c r="F117" s="207" t="s">
        <v>342</v>
      </c>
      <c r="G117" s="208" t="s">
        <v>178</v>
      </c>
      <c r="H117" s="209">
        <v>19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45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131</v>
      </c>
      <c r="AT117" s="216" t="s">
        <v>126</v>
      </c>
      <c r="AU117" s="216" t="s">
        <v>84</v>
      </c>
      <c r="AY117" s="18" t="s">
        <v>124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82</v>
      </c>
      <c r="BK117" s="217">
        <f>ROUND(I117*H117,2)</f>
        <v>0</v>
      </c>
      <c r="BL117" s="18" t="s">
        <v>131</v>
      </c>
      <c r="BM117" s="216" t="s">
        <v>343</v>
      </c>
    </row>
    <row r="118" s="2" customFormat="1">
      <c r="A118" s="39"/>
      <c r="B118" s="40"/>
      <c r="C118" s="41"/>
      <c r="D118" s="220" t="s">
        <v>172</v>
      </c>
      <c r="E118" s="41"/>
      <c r="F118" s="261" t="s">
        <v>344</v>
      </c>
      <c r="G118" s="41"/>
      <c r="H118" s="41"/>
      <c r="I118" s="262"/>
      <c r="J118" s="41"/>
      <c r="K118" s="41"/>
      <c r="L118" s="45"/>
      <c r="M118" s="263"/>
      <c r="N118" s="26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172</v>
      </c>
      <c r="AU118" s="18" t="s">
        <v>84</v>
      </c>
    </row>
    <row r="119" s="13" customFormat="1">
      <c r="A119" s="13"/>
      <c r="B119" s="218"/>
      <c r="C119" s="219"/>
      <c r="D119" s="220" t="s">
        <v>132</v>
      </c>
      <c r="E119" s="221" t="s">
        <v>19</v>
      </c>
      <c r="F119" s="222" t="s">
        <v>345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132</v>
      </c>
      <c r="AU119" s="228" t="s">
        <v>84</v>
      </c>
      <c r="AV119" s="13" t="s">
        <v>82</v>
      </c>
      <c r="AW119" s="13" t="s">
        <v>36</v>
      </c>
      <c r="AX119" s="13" t="s">
        <v>74</v>
      </c>
      <c r="AY119" s="228" t="s">
        <v>124</v>
      </c>
    </row>
    <row r="120" s="14" customFormat="1">
      <c r="A120" s="14"/>
      <c r="B120" s="229"/>
      <c r="C120" s="230"/>
      <c r="D120" s="220" t="s">
        <v>132</v>
      </c>
      <c r="E120" s="231" t="s">
        <v>19</v>
      </c>
      <c r="F120" s="232" t="s">
        <v>346</v>
      </c>
      <c r="G120" s="230"/>
      <c r="H120" s="233">
        <v>19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132</v>
      </c>
      <c r="AU120" s="239" t="s">
        <v>84</v>
      </c>
      <c r="AV120" s="14" t="s">
        <v>84</v>
      </c>
      <c r="AW120" s="14" t="s">
        <v>36</v>
      </c>
      <c r="AX120" s="14" t="s">
        <v>82</v>
      </c>
      <c r="AY120" s="239" t="s">
        <v>124</v>
      </c>
    </row>
    <row r="121" s="2" customFormat="1" ht="16.5" customHeight="1">
      <c r="A121" s="39"/>
      <c r="B121" s="40"/>
      <c r="C121" s="205" t="s">
        <v>168</v>
      </c>
      <c r="D121" s="205" t="s">
        <v>126</v>
      </c>
      <c r="E121" s="206" t="s">
        <v>347</v>
      </c>
      <c r="F121" s="207" t="s">
        <v>348</v>
      </c>
      <c r="G121" s="208" t="s">
        <v>178</v>
      </c>
      <c r="H121" s="209">
        <v>19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45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131</v>
      </c>
      <c r="AT121" s="216" t="s">
        <v>126</v>
      </c>
      <c r="AU121" s="216" t="s">
        <v>84</v>
      </c>
      <c r="AY121" s="18" t="s">
        <v>124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82</v>
      </c>
      <c r="BK121" s="217">
        <f>ROUND(I121*H121,2)</f>
        <v>0</v>
      </c>
      <c r="BL121" s="18" t="s">
        <v>131</v>
      </c>
      <c r="BM121" s="216" t="s">
        <v>349</v>
      </c>
    </row>
    <row r="122" s="2" customFormat="1">
      <c r="A122" s="39"/>
      <c r="B122" s="40"/>
      <c r="C122" s="41"/>
      <c r="D122" s="220" t="s">
        <v>172</v>
      </c>
      <c r="E122" s="41"/>
      <c r="F122" s="261" t="s">
        <v>350</v>
      </c>
      <c r="G122" s="41"/>
      <c r="H122" s="41"/>
      <c r="I122" s="262"/>
      <c r="J122" s="41"/>
      <c r="K122" s="41"/>
      <c r="L122" s="45"/>
      <c r="M122" s="263"/>
      <c r="N122" s="26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172</v>
      </c>
      <c r="AU122" s="18" t="s">
        <v>84</v>
      </c>
    </row>
    <row r="123" s="13" customFormat="1">
      <c r="A123" s="13"/>
      <c r="B123" s="218"/>
      <c r="C123" s="219"/>
      <c r="D123" s="220" t="s">
        <v>132</v>
      </c>
      <c r="E123" s="221" t="s">
        <v>19</v>
      </c>
      <c r="F123" s="222" t="s">
        <v>345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132</v>
      </c>
      <c r="AU123" s="228" t="s">
        <v>84</v>
      </c>
      <c r="AV123" s="13" t="s">
        <v>82</v>
      </c>
      <c r="AW123" s="13" t="s">
        <v>36</v>
      </c>
      <c r="AX123" s="13" t="s">
        <v>74</v>
      </c>
      <c r="AY123" s="228" t="s">
        <v>124</v>
      </c>
    </row>
    <row r="124" s="14" customFormat="1">
      <c r="A124" s="14"/>
      <c r="B124" s="229"/>
      <c r="C124" s="230"/>
      <c r="D124" s="220" t="s">
        <v>132</v>
      </c>
      <c r="E124" s="231" t="s">
        <v>19</v>
      </c>
      <c r="F124" s="232" t="s">
        <v>346</v>
      </c>
      <c r="G124" s="230"/>
      <c r="H124" s="233">
        <v>19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132</v>
      </c>
      <c r="AU124" s="239" t="s">
        <v>84</v>
      </c>
      <c r="AV124" s="14" t="s">
        <v>84</v>
      </c>
      <c r="AW124" s="14" t="s">
        <v>36</v>
      </c>
      <c r="AX124" s="14" t="s">
        <v>82</v>
      </c>
      <c r="AY124" s="239" t="s">
        <v>124</v>
      </c>
    </row>
    <row r="125" s="12" customFormat="1" ht="22.8" customHeight="1">
      <c r="A125" s="12"/>
      <c r="B125" s="189"/>
      <c r="C125" s="190"/>
      <c r="D125" s="191" t="s">
        <v>73</v>
      </c>
      <c r="E125" s="203" t="s">
        <v>131</v>
      </c>
      <c r="F125" s="203" t="s">
        <v>252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SUM(P126:P138)</f>
        <v>0</v>
      </c>
      <c r="Q125" s="197"/>
      <c r="R125" s="198">
        <f>SUM(R126:R138)</f>
        <v>328.60079999999999</v>
      </c>
      <c r="S125" s="197"/>
      <c r="T125" s="199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82</v>
      </c>
      <c r="AT125" s="201" t="s">
        <v>73</v>
      </c>
      <c r="AU125" s="201" t="s">
        <v>82</v>
      </c>
      <c r="AY125" s="200" t="s">
        <v>124</v>
      </c>
      <c r="BK125" s="202">
        <f>SUM(BK126:BK138)</f>
        <v>0</v>
      </c>
    </row>
    <row r="126" s="2" customFormat="1">
      <c r="A126" s="39"/>
      <c r="B126" s="40"/>
      <c r="C126" s="205" t="s">
        <v>8</v>
      </c>
      <c r="D126" s="205" t="s">
        <v>126</v>
      </c>
      <c r="E126" s="206" t="s">
        <v>351</v>
      </c>
      <c r="F126" s="207" t="s">
        <v>352</v>
      </c>
      <c r="G126" s="208" t="s">
        <v>129</v>
      </c>
      <c r="H126" s="209">
        <v>135</v>
      </c>
      <c r="I126" s="210"/>
      <c r="J126" s="211">
        <f>ROUND(I126*H126,2)</f>
        <v>0</v>
      </c>
      <c r="K126" s="207" t="s">
        <v>130</v>
      </c>
      <c r="L126" s="45"/>
      <c r="M126" s="212" t="s">
        <v>19</v>
      </c>
      <c r="N126" s="213" t="s">
        <v>45</v>
      </c>
      <c r="O126" s="85"/>
      <c r="P126" s="214">
        <f>O126*H126</f>
        <v>0</v>
      </c>
      <c r="Q126" s="214">
        <v>2.4340799999999998</v>
      </c>
      <c r="R126" s="214">
        <f>Q126*H126</f>
        <v>328.60079999999999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131</v>
      </c>
      <c r="AT126" s="216" t="s">
        <v>126</v>
      </c>
      <c r="AU126" s="216" t="s">
        <v>84</v>
      </c>
      <c r="AY126" s="18" t="s">
        <v>124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82</v>
      </c>
      <c r="BK126" s="217">
        <f>ROUND(I126*H126,2)</f>
        <v>0</v>
      </c>
      <c r="BL126" s="18" t="s">
        <v>131</v>
      </c>
      <c r="BM126" s="216" t="s">
        <v>185</v>
      </c>
    </row>
    <row r="127" s="14" customFormat="1">
      <c r="A127" s="14"/>
      <c r="B127" s="229"/>
      <c r="C127" s="230"/>
      <c r="D127" s="220" t="s">
        <v>132</v>
      </c>
      <c r="E127" s="231" t="s">
        <v>19</v>
      </c>
      <c r="F127" s="232" t="s">
        <v>353</v>
      </c>
      <c r="G127" s="230"/>
      <c r="H127" s="233">
        <v>135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132</v>
      </c>
      <c r="AU127" s="239" t="s">
        <v>84</v>
      </c>
      <c r="AV127" s="14" t="s">
        <v>84</v>
      </c>
      <c r="AW127" s="14" t="s">
        <v>36</v>
      </c>
      <c r="AX127" s="14" t="s">
        <v>74</v>
      </c>
      <c r="AY127" s="239" t="s">
        <v>124</v>
      </c>
    </row>
    <row r="128" s="15" customFormat="1">
      <c r="A128" s="15"/>
      <c r="B128" s="240"/>
      <c r="C128" s="241"/>
      <c r="D128" s="220" t="s">
        <v>132</v>
      </c>
      <c r="E128" s="242" t="s">
        <v>19</v>
      </c>
      <c r="F128" s="243" t="s">
        <v>137</v>
      </c>
      <c r="G128" s="241"/>
      <c r="H128" s="244">
        <v>135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132</v>
      </c>
      <c r="AU128" s="250" t="s">
        <v>84</v>
      </c>
      <c r="AV128" s="15" t="s">
        <v>131</v>
      </c>
      <c r="AW128" s="15" t="s">
        <v>36</v>
      </c>
      <c r="AX128" s="15" t="s">
        <v>82</v>
      </c>
      <c r="AY128" s="250" t="s">
        <v>124</v>
      </c>
    </row>
    <row r="129" s="2" customFormat="1" ht="33" customHeight="1">
      <c r="A129" s="39"/>
      <c r="B129" s="40"/>
      <c r="C129" s="205" t="s">
        <v>171</v>
      </c>
      <c r="D129" s="205" t="s">
        <v>126</v>
      </c>
      <c r="E129" s="206" t="s">
        <v>354</v>
      </c>
      <c r="F129" s="207" t="s">
        <v>355</v>
      </c>
      <c r="G129" s="208" t="s">
        <v>153</v>
      </c>
      <c r="H129" s="209">
        <v>132</v>
      </c>
      <c r="I129" s="210"/>
      <c r="J129" s="211">
        <f>ROUND(I129*H129,2)</f>
        <v>0</v>
      </c>
      <c r="K129" s="207" t="s">
        <v>130</v>
      </c>
      <c r="L129" s="45"/>
      <c r="M129" s="212" t="s">
        <v>19</v>
      </c>
      <c r="N129" s="213" t="s">
        <v>45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131</v>
      </c>
      <c r="AT129" s="216" t="s">
        <v>126</v>
      </c>
      <c r="AU129" s="216" t="s">
        <v>84</v>
      </c>
      <c r="AY129" s="18" t="s">
        <v>124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82</v>
      </c>
      <c r="BK129" s="217">
        <f>ROUND(I129*H129,2)</f>
        <v>0</v>
      </c>
      <c r="BL129" s="18" t="s">
        <v>131</v>
      </c>
      <c r="BM129" s="216" t="s">
        <v>190</v>
      </c>
    </row>
    <row r="130" s="14" customFormat="1">
      <c r="A130" s="14"/>
      <c r="B130" s="229"/>
      <c r="C130" s="230"/>
      <c r="D130" s="220" t="s">
        <v>132</v>
      </c>
      <c r="E130" s="231" t="s">
        <v>19</v>
      </c>
      <c r="F130" s="232" t="s">
        <v>356</v>
      </c>
      <c r="G130" s="230"/>
      <c r="H130" s="233">
        <v>132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132</v>
      </c>
      <c r="AU130" s="239" t="s">
        <v>84</v>
      </c>
      <c r="AV130" s="14" t="s">
        <v>84</v>
      </c>
      <c r="AW130" s="14" t="s">
        <v>36</v>
      </c>
      <c r="AX130" s="14" t="s">
        <v>74</v>
      </c>
      <c r="AY130" s="239" t="s">
        <v>124</v>
      </c>
    </row>
    <row r="131" s="15" customFormat="1">
      <c r="A131" s="15"/>
      <c r="B131" s="240"/>
      <c r="C131" s="241"/>
      <c r="D131" s="220" t="s">
        <v>132</v>
      </c>
      <c r="E131" s="242" t="s">
        <v>19</v>
      </c>
      <c r="F131" s="243" t="s">
        <v>137</v>
      </c>
      <c r="G131" s="241"/>
      <c r="H131" s="244">
        <v>132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132</v>
      </c>
      <c r="AU131" s="250" t="s">
        <v>84</v>
      </c>
      <c r="AV131" s="15" t="s">
        <v>131</v>
      </c>
      <c r="AW131" s="15" t="s">
        <v>36</v>
      </c>
      <c r="AX131" s="15" t="s">
        <v>82</v>
      </c>
      <c r="AY131" s="250" t="s">
        <v>124</v>
      </c>
    </row>
    <row r="132" s="2" customFormat="1">
      <c r="A132" s="39"/>
      <c r="B132" s="40"/>
      <c r="C132" s="205" t="s">
        <v>220</v>
      </c>
      <c r="D132" s="205" t="s">
        <v>126</v>
      </c>
      <c r="E132" s="206" t="s">
        <v>357</v>
      </c>
      <c r="F132" s="207" t="s">
        <v>261</v>
      </c>
      <c r="G132" s="208" t="s">
        <v>211</v>
      </c>
      <c r="H132" s="209">
        <v>34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45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131</v>
      </c>
      <c r="AT132" s="216" t="s">
        <v>126</v>
      </c>
      <c r="AU132" s="216" t="s">
        <v>84</v>
      </c>
      <c r="AY132" s="18" t="s">
        <v>124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82</v>
      </c>
      <c r="BK132" s="217">
        <f>ROUND(I132*H132,2)</f>
        <v>0</v>
      </c>
      <c r="BL132" s="18" t="s">
        <v>131</v>
      </c>
      <c r="BM132" s="216" t="s">
        <v>201</v>
      </c>
    </row>
    <row r="133" s="2" customFormat="1">
      <c r="A133" s="39"/>
      <c r="B133" s="40"/>
      <c r="C133" s="41"/>
      <c r="D133" s="220" t="s">
        <v>172</v>
      </c>
      <c r="E133" s="41"/>
      <c r="F133" s="261" t="s">
        <v>263</v>
      </c>
      <c r="G133" s="41"/>
      <c r="H133" s="41"/>
      <c r="I133" s="262"/>
      <c r="J133" s="41"/>
      <c r="K133" s="41"/>
      <c r="L133" s="45"/>
      <c r="M133" s="263"/>
      <c r="N133" s="26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172</v>
      </c>
      <c r="AU133" s="18" t="s">
        <v>84</v>
      </c>
    </row>
    <row r="134" s="13" customFormat="1">
      <c r="A134" s="13"/>
      <c r="B134" s="218"/>
      <c r="C134" s="219"/>
      <c r="D134" s="220" t="s">
        <v>132</v>
      </c>
      <c r="E134" s="221" t="s">
        <v>19</v>
      </c>
      <c r="F134" s="222" t="s">
        <v>358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132</v>
      </c>
      <c r="AU134" s="228" t="s">
        <v>84</v>
      </c>
      <c r="AV134" s="13" t="s">
        <v>82</v>
      </c>
      <c r="AW134" s="13" t="s">
        <v>36</v>
      </c>
      <c r="AX134" s="13" t="s">
        <v>74</v>
      </c>
      <c r="AY134" s="228" t="s">
        <v>124</v>
      </c>
    </row>
    <row r="135" s="13" customFormat="1">
      <c r="A135" s="13"/>
      <c r="B135" s="218"/>
      <c r="C135" s="219"/>
      <c r="D135" s="220" t="s">
        <v>132</v>
      </c>
      <c r="E135" s="221" t="s">
        <v>19</v>
      </c>
      <c r="F135" s="222" t="s">
        <v>265</v>
      </c>
      <c r="G135" s="219"/>
      <c r="H135" s="221" t="s">
        <v>19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132</v>
      </c>
      <c r="AU135" s="228" t="s">
        <v>84</v>
      </c>
      <c r="AV135" s="13" t="s">
        <v>82</v>
      </c>
      <c r="AW135" s="13" t="s">
        <v>36</v>
      </c>
      <c r="AX135" s="13" t="s">
        <v>74</v>
      </c>
      <c r="AY135" s="228" t="s">
        <v>124</v>
      </c>
    </row>
    <row r="136" s="13" customFormat="1">
      <c r="A136" s="13"/>
      <c r="B136" s="218"/>
      <c r="C136" s="219"/>
      <c r="D136" s="220" t="s">
        <v>132</v>
      </c>
      <c r="E136" s="221" t="s">
        <v>19</v>
      </c>
      <c r="F136" s="222" t="s">
        <v>359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132</v>
      </c>
      <c r="AU136" s="228" t="s">
        <v>84</v>
      </c>
      <c r="AV136" s="13" t="s">
        <v>82</v>
      </c>
      <c r="AW136" s="13" t="s">
        <v>36</v>
      </c>
      <c r="AX136" s="13" t="s">
        <v>74</v>
      </c>
      <c r="AY136" s="228" t="s">
        <v>124</v>
      </c>
    </row>
    <row r="137" s="14" customFormat="1">
      <c r="A137" s="14"/>
      <c r="B137" s="229"/>
      <c r="C137" s="230"/>
      <c r="D137" s="220" t="s">
        <v>132</v>
      </c>
      <c r="E137" s="231" t="s">
        <v>19</v>
      </c>
      <c r="F137" s="232" t="s">
        <v>360</v>
      </c>
      <c r="G137" s="230"/>
      <c r="H137" s="233">
        <v>34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132</v>
      </c>
      <c r="AU137" s="239" t="s">
        <v>84</v>
      </c>
      <c r="AV137" s="14" t="s">
        <v>84</v>
      </c>
      <c r="AW137" s="14" t="s">
        <v>36</v>
      </c>
      <c r="AX137" s="14" t="s">
        <v>74</v>
      </c>
      <c r="AY137" s="239" t="s">
        <v>124</v>
      </c>
    </row>
    <row r="138" s="15" customFormat="1">
      <c r="A138" s="15"/>
      <c r="B138" s="240"/>
      <c r="C138" s="241"/>
      <c r="D138" s="220" t="s">
        <v>132</v>
      </c>
      <c r="E138" s="242" t="s">
        <v>19</v>
      </c>
      <c r="F138" s="243" t="s">
        <v>137</v>
      </c>
      <c r="G138" s="241"/>
      <c r="H138" s="244">
        <v>34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0" t="s">
        <v>132</v>
      </c>
      <c r="AU138" s="250" t="s">
        <v>84</v>
      </c>
      <c r="AV138" s="15" t="s">
        <v>131</v>
      </c>
      <c r="AW138" s="15" t="s">
        <v>36</v>
      </c>
      <c r="AX138" s="15" t="s">
        <v>82</v>
      </c>
      <c r="AY138" s="250" t="s">
        <v>124</v>
      </c>
    </row>
    <row r="139" s="12" customFormat="1" ht="22.8" customHeight="1">
      <c r="A139" s="12"/>
      <c r="B139" s="189"/>
      <c r="C139" s="190"/>
      <c r="D139" s="191" t="s">
        <v>73</v>
      </c>
      <c r="E139" s="203" t="s">
        <v>295</v>
      </c>
      <c r="F139" s="203" t="s">
        <v>296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P140</f>
        <v>0</v>
      </c>
      <c r="Q139" s="197"/>
      <c r="R139" s="198">
        <f>R140</f>
        <v>0</v>
      </c>
      <c r="S139" s="197"/>
      <c r="T139" s="19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82</v>
      </c>
      <c r="AT139" s="201" t="s">
        <v>73</v>
      </c>
      <c r="AU139" s="201" t="s">
        <v>82</v>
      </c>
      <c r="AY139" s="200" t="s">
        <v>124</v>
      </c>
      <c r="BK139" s="202">
        <f>BK140</f>
        <v>0</v>
      </c>
    </row>
    <row r="140" s="2" customFormat="1" ht="21.75" customHeight="1">
      <c r="A140" s="39"/>
      <c r="B140" s="40"/>
      <c r="C140" s="205" t="s">
        <v>179</v>
      </c>
      <c r="D140" s="205" t="s">
        <v>126</v>
      </c>
      <c r="E140" s="206" t="s">
        <v>297</v>
      </c>
      <c r="F140" s="207" t="s">
        <v>298</v>
      </c>
      <c r="G140" s="208" t="s">
        <v>205</v>
      </c>
      <c r="H140" s="209">
        <v>328.61000000000001</v>
      </c>
      <c r="I140" s="210"/>
      <c r="J140" s="211">
        <f>ROUND(I140*H140,2)</f>
        <v>0</v>
      </c>
      <c r="K140" s="207" t="s">
        <v>130</v>
      </c>
      <c r="L140" s="45"/>
      <c r="M140" s="268" t="s">
        <v>19</v>
      </c>
      <c r="N140" s="269" t="s">
        <v>45</v>
      </c>
      <c r="O140" s="270"/>
      <c r="P140" s="271">
        <f>O140*H140</f>
        <v>0</v>
      </c>
      <c r="Q140" s="271">
        <v>0</v>
      </c>
      <c r="R140" s="271">
        <f>Q140*H140</f>
        <v>0</v>
      </c>
      <c r="S140" s="271">
        <v>0</v>
      </c>
      <c r="T140" s="27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131</v>
      </c>
      <c r="AT140" s="216" t="s">
        <v>126</v>
      </c>
      <c r="AU140" s="216" t="s">
        <v>84</v>
      </c>
      <c r="AY140" s="18" t="s">
        <v>124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82</v>
      </c>
      <c r="BK140" s="217">
        <f>ROUND(I140*H140,2)</f>
        <v>0</v>
      </c>
      <c r="BL140" s="18" t="s">
        <v>131</v>
      </c>
      <c r="BM140" s="216" t="s">
        <v>195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vSb4SXRWgurdPnn/n3mFP55VDv1VE6GWwDUJ/RXzuBa4vz5K9de+7ATMOA0tYGUQ2dx79WOEibNUBSJzsqdwOQ==" hashValue="lG0LgJ5hHOPB94ceJgfQGNXjrNDjSBvWDDVuU4rG5rr//HEugK8cix5ncjk7oRt1WQz8aMMtr+ZqgEw4ySnMmA==" algorithmName="SHA-512" password="92E9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Vidnávka, Hukovice, ř.km 6,190-10,150_změna stavby před dokončením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361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35</v>
      </c>
      <c r="G12" s="39"/>
      <c r="H12" s="39"/>
      <c r="I12" s="133" t="s">
        <v>24</v>
      </c>
      <c r="J12" s="138" t="str">
        <f>'Rekapitulace stavby'!AN8</f>
        <v>29. 11. 2021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70890021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CZ70890021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30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ROUND((SUM(BE83:BE138)),  2)</f>
        <v>0</v>
      </c>
      <c r="G33" s="39"/>
      <c r="H33" s="39"/>
      <c r="I33" s="149">
        <v>0.20999999999999999</v>
      </c>
      <c r="J33" s="148">
        <f>ROUND(((SUM(BE83:BE138))*I33),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ROUND((SUM(BF83:BF138)),  2)</f>
        <v>0</v>
      </c>
      <c r="G34" s="39"/>
      <c r="H34" s="39"/>
      <c r="I34" s="149">
        <v>0.14999999999999999</v>
      </c>
      <c r="J34" s="148">
        <f>ROUND(((SUM(BF83:BF138))*I34),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ROUND((SUM(BG83:BG138)),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ROUND((SUM(BH83:BH138)),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ROUND((SUM(BI83:BI138)),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Vidnávka, Hukovice, ř.km 6,190-10,150_změna stavby před dokončením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SO03 - pricne_objekty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29. 11. 2021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Odry, státní podnik</v>
      </c>
      <c r="G54" s="41"/>
      <c r="H54" s="41"/>
      <c r="I54" s="33" t="s">
        <v>34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J98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106</v>
      </c>
      <c r="E63" s="175"/>
      <c r="F63" s="175"/>
      <c r="G63" s="175"/>
      <c r="H63" s="175"/>
      <c r="I63" s="175"/>
      <c r="J63" s="176">
        <f>J137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Vidnávka, Hukovice, ř.km 6,190-10,150_změna stavby před dokončením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SO03 - pricne_objekty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 xml:space="preserve"> </v>
      </c>
      <c r="G77" s="41"/>
      <c r="H77" s="41"/>
      <c r="I77" s="33" t="s">
        <v>24</v>
      </c>
      <c r="J77" s="73" t="str">
        <f>IF(J12="","",J12)</f>
        <v>29. 11. 2021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26</v>
      </c>
      <c r="D79" s="41"/>
      <c r="E79" s="41"/>
      <c r="F79" s="28" t="str">
        <f>E15</f>
        <v>Povodí Odry, státní podnik</v>
      </c>
      <c r="G79" s="41"/>
      <c r="H79" s="41"/>
      <c r="I79" s="33" t="s">
        <v>34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59</v>
      </c>
      <c r="E82" s="181" t="s">
        <v>55</v>
      </c>
      <c r="F82" s="181" t="s">
        <v>56</v>
      </c>
      <c r="G82" s="181" t="s">
        <v>111</v>
      </c>
      <c r="H82" s="181" t="s">
        <v>112</v>
      </c>
      <c r="I82" s="181" t="s">
        <v>113</v>
      </c>
      <c r="J82" s="181" t="s">
        <v>99</v>
      </c>
      <c r="K82" s="182" t="s">
        <v>114</v>
      </c>
      <c r="L82" s="183"/>
      <c r="M82" s="93" t="s">
        <v>19</v>
      </c>
      <c r="N82" s="94" t="s">
        <v>44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2388.5851199999997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100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122</v>
      </c>
      <c r="F84" s="192" t="s">
        <v>123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P85+P98+P137</f>
        <v>0</v>
      </c>
      <c r="Q84" s="197"/>
      <c r="R84" s="198">
        <f>R85+R98+R137</f>
        <v>2388.5851199999997</v>
      </c>
      <c r="S84" s="197"/>
      <c r="T84" s="199">
        <f>T85+T98+T137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82</v>
      </c>
      <c r="AT84" s="201" t="s">
        <v>73</v>
      </c>
      <c r="AU84" s="201" t="s">
        <v>74</v>
      </c>
      <c r="AY84" s="200" t="s">
        <v>124</v>
      </c>
      <c r="BK84" s="202">
        <f>BK85+BK98+BK137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82</v>
      </c>
      <c r="F85" s="203" t="s">
        <v>125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SUM(P86:P97)</f>
        <v>0</v>
      </c>
      <c r="Q85" s="197"/>
      <c r="R85" s="198">
        <f>SUM(R86:R97)</f>
        <v>0</v>
      </c>
      <c r="S85" s="197"/>
      <c r="T85" s="199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82</v>
      </c>
      <c r="AT85" s="201" t="s">
        <v>73</v>
      </c>
      <c r="AU85" s="201" t="s">
        <v>82</v>
      </c>
      <c r="AY85" s="200" t="s">
        <v>124</v>
      </c>
      <c r="BK85" s="202">
        <f>SUM(BK86:BK97)</f>
        <v>0</v>
      </c>
    </row>
    <row r="86" s="2" customFormat="1" ht="33" customHeight="1">
      <c r="A86" s="39"/>
      <c r="B86" s="40"/>
      <c r="C86" s="205" t="s">
        <v>82</v>
      </c>
      <c r="D86" s="205" t="s">
        <v>126</v>
      </c>
      <c r="E86" s="206" t="s">
        <v>362</v>
      </c>
      <c r="F86" s="207" t="s">
        <v>363</v>
      </c>
      <c r="G86" s="208" t="s">
        <v>129</v>
      </c>
      <c r="H86" s="209">
        <v>602.39999999999998</v>
      </c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45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131</v>
      </c>
      <c r="AT86" s="216" t="s">
        <v>126</v>
      </c>
      <c r="AU86" s="216" t="s">
        <v>84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82</v>
      </c>
      <c r="BK86" s="217">
        <f>ROUND(I86*H86,2)</f>
        <v>0</v>
      </c>
      <c r="BL86" s="18" t="s">
        <v>131</v>
      </c>
      <c r="BM86" s="216" t="s">
        <v>84</v>
      </c>
    </row>
    <row r="87" s="13" customFormat="1">
      <c r="A87" s="13"/>
      <c r="B87" s="218"/>
      <c r="C87" s="219"/>
      <c r="D87" s="220" t="s">
        <v>132</v>
      </c>
      <c r="E87" s="221" t="s">
        <v>19</v>
      </c>
      <c r="F87" s="222" t="s">
        <v>364</v>
      </c>
      <c r="G87" s="219"/>
      <c r="H87" s="221" t="s">
        <v>19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132</v>
      </c>
      <c r="AU87" s="228" t="s">
        <v>84</v>
      </c>
      <c r="AV87" s="13" t="s">
        <v>82</v>
      </c>
      <c r="AW87" s="13" t="s">
        <v>36</v>
      </c>
      <c r="AX87" s="13" t="s">
        <v>74</v>
      </c>
      <c r="AY87" s="228" t="s">
        <v>124</v>
      </c>
    </row>
    <row r="88" s="14" customFormat="1">
      <c r="A88" s="14"/>
      <c r="B88" s="229"/>
      <c r="C88" s="230"/>
      <c r="D88" s="220" t="s">
        <v>132</v>
      </c>
      <c r="E88" s="231" t="s">
        <v>19</v>
      </c>
      <c r="F88" s="232" t="s">
        <v>365</v>
      </c>
      <c r="G88" s="230"/>
      <c r="H88" s="233">
        <v>105.8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132</v>
      </c>
      <c r="AU88" s="239" t="s">
        <v>84</v>
      </c>
      <c r="AV88" s="14" t="s">
        <v>84</v>
      </c>
      <c r="AW88" s="14" t="s">
        <v>36</v>
      </c>
      <c r="AX88" s="14" t="s">
        <v>74</v>
      </c>
      <c r="AY88" s="239" t="s">
        <v>124</v>
      </c>
    </row>
    <row r="89" s="14" customFormat="1">
      <c r="A89" s="14"/>
      <c r="B89" s="229"/>
      <c r="C89" s="230"/>
      <c r="D89" s="220" t="s">
        <v>132</v>
      </c>
      <c r="E89" s="231" t="s">
        <v>19</v>
      </c>
      <c r="F89" s="232" t="s">
        <v>366</v>
      </c>
      <c r="G89" s="230"/>
      <c r="H89" s="233">
        <v>121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9" t="s">
        <v>132</v>
      </c>
      <c r="AU89" s="239" t="s">
        <v>84</v>
      </c>
      <c r="AV89" s="14" t="s">
        <v>84</v>
      </c>
      <c r="AW89" s="14" t="s">
        <v>36</v>
      </c>
      <c r="AX89" s="14" t="s">
        <v>74</v>
      </c>
      <c r="AY89" s="239" t="s">
        <v>124</v>
      </c>
    </row>
    <row r="90" s="14" customFormat="1">
      <c r="A90" s="14"/>
      <c r="B90" s="229"/>
      <c r="C90" s="230"/>
      <c r="D90" s="220" t="s">
        <v>132</v>
      </c>
      <c r="E90" s="231" t="s">
        <v>19</v>
      </c>
      <c r="F90" s="232" t="s">
        <v>367</v>
      </c>
      <c r="G90" s="230"/>
      <c r="H90" s="233">
        <v>121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132</v>
      </c>
      <c r="AU90" s="239" t="s">
        <v>84</v>
      </c>
      <c r="AV90" s="14" t="s">
        <v>84</v>
      </c>
      <c r="AW90" s="14" t="s">
        <v>36</v>
      </c>
      <c r="AX90" s="14" t="s">
        <v>74</v>
      </c>
      <c r="AY90" s="239" t="s">
        <v>124</v>
      </c>
    </row>
    <row r="91" s="14" customFormat="1">
      <c r="A91" s="14"/>
      <c r="B91" s="229"/>
      <c r="C91" s="230"/>
      <c r="D91" s="220" t="s">
        <v>132</v>
      </c>
      <c r="E91" s="231" t="s">
        <v>19</v>
      </c>
      <c r="F91" s="232" t="s">
        <v>368</v>
      </c>
      <c r="G91" s="230"/>
      <c r="H91" s="233">
        <v>127.3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132</v>
      </c>
      <c r="AU91" s="239" t="s">
        <v>84</v>
      </c>
      <c r="AV91" s="14" t="s">
        <v>84</v>
      </c>
      <c r="AW91" s="14" t="s">
        <v>36</v>
      </c>
      <c r="AX91" s="14" t="s">
        <v>74</v>
      </c>
      <c r="AY91" s="239" t="s">
        <v>124</v>
      </c>
    </row>
    <row r="92" s="14" customFormat="1">
      <c r="A92" s="14"/>
      <c r="B92" s="229"/>
      <c r="C92" s="230"/>
      <c r="D92" s="220" t="s">
        <v>132</v>
      </c>
      <c r="E92" s="231" t="s">
        <v>19</v>
      </c>
      <c r="F92" s="232" t="s">
        <v>369</v>
      </c>
      <c r="G92" s="230"/>
      <c r="H92" s="233">
        <v>127.3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132</v>
      </c>
      <c r="AU92" s="239" t="s">
        <v>84</v>
      </c>
      <c r="AV92" s="14" t="s">
        <v>84</v>
      </c>
      <c r="AW92" s="14" t="s">
        <v>36</v>
      </c>
      <c r="AX92" s="14" t="s">
        <v>74</v>
      </c>
      <c r="AY92" s="239" t="s">
        <v>124</v>
      </c>
    </row>
    <row r="93" s="15" customFormat="1">
      <c r="A93" s="15"/>
      <c r="B93" s="240"/>
      <c r="C93" s="241"/>
      <c r="D93" s="220" t="s">
        <v>132</v>
      </c>
      <c r="E93" s="242" t="s">
        <v>19</v>
      </c>
      <c r="F93" s="243" t="s">
        <v>137</v>
      </c>
      <c r="G93" s="241"/>
      <c r="H93" s="244">
        <v>602.39999999999998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132</v>
      </c>
      <c r="AU93" s="250" t="s">
        <v>84</v>
      </c>
      <c r="AV93" s="15" t="s">
        <v>131</v>
      </c>
      <c r="AW93" s="15" t="s">
        <v>36</v>
      </c>
      <c r="AX93" s="15" t="s">
        <v>82</v>
      </c>
      <c r="AY93" s="250" t="s">
        <v>124</v>
      </c>
    </row>
    <row r="94" s="2" customFormat="1">
      <c r="A94" s="39"/>
      <c r="B94" s="40"/>
      <c r="C94" s="205" t="s">
        <v>84</v>
      </c>
      <c r="D94" s="205" t="s">
        <v>126</v>
      </c>
      <c r="E94" s="206" t="s">
        <v>138</v>
      </c>
      <c r="F94" s="207" t="s">
        <v>139</v>
      </c>
      <c r="G94" s="208" t="s">
        <v>129</v>
      </c>
      <c r="H94" s="209">
        <v>602.39999999999998</v>
      </c>
      <c r="I94" s="210"/>
      <c r="J94" s="211">
        <f>ROUND(I94*H94,2)</f>
        <v>0</v>
      </c>
      <c r="K94" s="207" t="s">
        <v>130</v>
      </c>
      <c r="L94" s="45"/>
      <c r="M94" s="212" t="s">
        <v>19</v>
      </c>
      <c r="N94" s="213" t="s">
        <v>45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131</v>
      </c>
      <c r="AT94" s="216" t="s">
        <v>126</v>
      </c>
      <c r="AU94" s="216" t="s">
        <v>84</v>
      </c>
      <c r="AY94" s="18" t="s">
        <v>124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82</v>
      </c>
      <c r="BK94" s="217">
        <f>ROUND(I94*H94,2)</f>
        <v>0</v>
      </c>
      <c r="BL94" s="18" t="s">
        <v>131</v>
      </c>
      <c r="BM94" s="216" t="s">
        <v>131</v>
      </c>
    </row>
    <row r="95" s="2" customFormat="1">
      <c r="A95" s="39"/>
      <c r="B95" s="40"/>
      <c r="C95" s="205" t="s">
        <v>140</v>
      </c>
      <c r="D95" s="205" t="s">
        <v>126</v>
      </c>
      <c r="E95" s="206" t="s">
        <v>332</v>
      </c>
      <c r="F95" s="207" t="s">
        <v>333</v>
      </c>
      <c r="G95" s="208" t="s">
        <v>129</v>
      </c>
      <c r="H95" s="209">
        <v>602.39999999999998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45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84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82</v>
      </c>
      <c r="BK95" s="217">
        <f>ROUND(I95*H95,2)</f>
        <v>0</v>
      </c>
      <c r="BL95" s="18" t="s">
        <v>131</v>
      </c>
      <c r="BM95" s="216" t="s">
        <v>143</v>
      </c>
    </row>
    <row r="96" s="2" customFormat="1" ht="16.5" customHeight="1">
      <c r="A96" s="39"/>
      <c r="B96" s="40"/>
      <c r="C96" s="205" t="s">
        <v>131</v>
      </c>
      <c r="D96" s="205" t="s">
        <v>126</v>
      </c>
      <c r="E96" s="206" t="s">
        <v>370</v>
      </c>
      <c r="F96" s="207" t="s">
        <v>170</v>
      </c>
      <c r="G96" s="208" t="s">
        <v>129</v>
      </c>
      <c r="H96" s="209">
        <v>602.39999999999998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45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131</v>
      </c>
      <c r="AT96" s="216" t="s">
        <v>126</v>
      </c>
      <c r="AU96" s="216" t="s">
        <v>84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82</v>
      </c>
      <c r="BK96" s="217">
        <f>ROUND(I96*H96,2)</f>
        <v>0</v>
      </c>
      <c r="BL96" s="18" t="s">
        <v>131</v>
      </c>
      <c r="BM96" s="216" t="s">
        <v>146</v>
      </c>
    </row>
    <row r="97" s="2" customFormat="1">
      <c r="A97" s="39"/>
      <c r="B97" s="40"/>
      <c r="C97" s="41"/>
      <c r="D97" s="220" t="s">
        <v>172</v>
      </c>
      <c r="E97" s="41"/>
      <c r="F97" s="261" t="s">
        <v>173</v>
      </c>
      <c r="G97" s="41"/>
      <c r="H97" s="41"/>
      <c r="I97" s="262"/>
      <c r="J97" s="41"/>
      <c r="K97" s="41"/>
      <c r="L97" s="45"/>
      <c r="M97" s="263"/>
      <c r="N97" s="26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172</v>
      </c>
      <c r="AU97" s="18" t="s">
        <v>84</v>
      </c>
    </row>
    <row r="98" s="12" customFormat="1" ht="22.8" customHeight="1">
      <c r="A98" s="12"/>
      <c r="B98" s="189"/>
      <c r="C98" s="190"/>
      <c r="D98" s="191" t="s">
        <v>73</v>
      </c>
      <c r="E98" s="203" t="s">
        <v>131</v>
      </c>
      <c r="F98" s="203" t="s">
        <v>252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SUM(P99:P136)</f>
        <v>0</v>
      </c>
      <c r="Q98" s="197"/>
      <c r="R98" s="198">
        <f>SUM(R99:R136)</f>
        <v>2388.5851199999997</v>
      </c>
      <c r="S98" s="197"/>
      <c r="T98" s="199">
        <f>SUM(T99:T136)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82</v>
      </c>
      <c r="AT98" s="201" t="s">
        <v>73</v>
      </c>
      <c r="AU98" s="201" t="s">
        <v>82</v>
      </c>
      <c r="AY98" s="200" t="s">
        <v>124</v>
      </c>
      <c r="BK98" s="202">
        <f>SUM(BK99:BK136)</f>
        <v>0</v>
      </c>
    </row>
    <row r="99" s="2" customFormat="1" ht="21.75" customHeight="1">
      <c r="A99" s="39"/>
      <c r="B99" s="40"/>
      <c r="C99" s="205" t="s">
        <v>150</v>
      </c>
      <c r="D99" s="205" t="s">
        <v>126</v>
      </c>
      <c r="E99" s="206" t="s">
        <v>371</v>
      </c>
      <c r="F99" s="207" t="s">
        <v>372</v>
      </c>
      <c r="G99" s="208" t="s">
        <v>129</v>
      </c>
      <c r="H99" s="209">
        <v>478</v>
      </c>
      <c r="I99" s="210"/>
      <c r="J99" s="211">
        <f>ROUND(I99*H99,2)</f>
        <v>0</v>
      </c>
      <c r="K99" s="207" t="s">
        <v>130</v>
      </c>
      <c r="L99" s="45"/>
      <c r="M99" s="212" t="s">
        <v>19</v>
      </c>
      <c r="N99" s="213" t="s">
        <v>45</v>
      </c>
      <c r="O99" s="85"/>
      <c r="P99" s="214">
        <f>O99*H99</f>
        <v>0</v>
      </c>
      <c r="Q99" s="214">
        <v>1.8899999999999999</v>
      </c>
      <c r="R99" s="214">
        <f>Q99*H99</f>
        <v>903.41999999999996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131</v>
      </c>
      <c r="AT99" s="216" t="s">
        <v>126</v>
      </c>
      <c r="AU99" s="216" t="s">
        <v>84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82</v>
      </c>
      <c r="BK99" s="217">
        <f>ROUND(I99*H99,2)</f>
        <v>0</v>
      </c>
      <c r="BL99" s="18" t="s">
        <v>131</v>
      </c>
      <c r="BM99" s="216" t="s">
        <v>154</v>
      </c>
    </row>
    <row r="100" s="13" customFormat="1">
      <c r="A100" s="13"/>
      <c r="B100" s="218"/>
      <c r="C100" s="219"/>
      <c r="D100" s="220" t="s">
        <v>132</v>
      </c>
      <c r="E100" s="221" t="s">
        <v>19</v>
      </c>
      <c r="F100" s="222" t="s">
        <v>373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132</v>
      </c>
      <c r="AU100" s="228" t="s">
        <v>84</v>
      </c>
      <c r="AV100" s="13" t="s">
        <v>82</v>
      </c>
      <c r="AW100" s="13" t="s">
        <v>36</v>
      </c>
      <c r="AX100" s="13" t="s">
        <v>74</v>
      </c>
      <c r="AY100" s="228" t="s">
        <v>124</v>
      </c>
    </row>
    <row r="101" s="14" customFormat="1">
      <c r="A101" s="14"/>
      <c r="B101" s="229"/>
      <c r="C101" s="230"/>
      <c r="D101" s="220" t="s">
        <v>132</v>
      </c>
      <c r="E101" s="231" t="s">
        <v>19</v>
      </c>
      <c r="F101" s="232" t="s">
        <v>374</v>
      </c>
      <c r="G101" s="230"/>
      <c r="H101" s="233">
        <v>84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132</v>
      </c>
      <c r="AU101" s="239" t="s">
        <v>84</v>
      </c>
      <c r="AV101" s="14" t="s">
        <v>84</v>
      </c>
      <c r="AW101" s="14" t="s">
        <v>36</v>
      </c>
      <c r="AX101" s="14" t="s">
        <v>74</v>
      </c>
      <c r="AY101" s="239" t="s">
        <v>124</v>
      </c>
    </row>
    <row r="102" s="14" customFormat="1">
      <c r="A102" s="14"/>
      <c r="B102" s="229"/>
      <c r="C102" s="230"/>
      <c r="D102" s="220" t="s">
        <v>132</v>
      </c>
      <c r="E102" s="231" t="s">
        <v>19</v>
      </c>
      <c r="F102" s="232" t="s">
        <v>375</v>
      </c>
      <c r="G102" s="230"/>
      <c r="H102" s="233">
        <v>96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132</v>
      </c>
      <c r="AU102" s="239" t="s">
        <v>84</v>
      </c>
      <c r="AV102" s="14" t="s">
        <v>84</v>
      </c>
      <c r="AW102" s="14" t="s">
        <v>36</v>
      </c>
      <c r="AX102" s="14" t="s">
        <v>74</v>
      </c>
      <c r="AY102" s="239" t="s">
        <v>124</v>
      </c>
    </row>
    <row r="103" s="14" customFormat="1">
      <c r="A103" s="14"/>
      <c r="B103" s="229"/>
      <c r="C103" s="230"/>
      <c r="D103" s="220" t="s">
        <v>132</v>
      </c>
      <c r="E103" s="231" t="s">
        <v>19</v>
      </c>
      <c r="F103" s="232" t="s">
        <v>376</v>
      </c>
      <c r="G103" s="230"/>
      <c r="H103" s="233">
        <v>96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132</v>
      </c>
      <c r="AU103" s="239" t="s">
        <v>84</v>
      </c>
      <c r="AV103" s="14" t="s">
        <v>84</v>
      </c>
      <c r="AW103" s="14" t="s">
        <v>36</v>
      </c>
      <c r="AX103" s="14" t="s">
        <v>74</v>
      </c>
      <c r="AY103" s="239" t="s">
        <v>124</v>
      </c>
    </row>
    <row r="104" s="14" customFormat="1">
      <c r="A104" s="14"/>
      <c r="B104" s="229"/>
      <c r="C104" s="230"/>
      <c r="D104" s="220" t="s">
        <v>132</v>
      </c>
      <c r="E104" s="231" t="s">
        <v>19</v>
      </c>
      <c r="F104" s="232" t="s">
        <v>377</v>
      </c>
      <c r="G104" s="230"/>
      <c r="H104" s="233">
        <v>101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132</v>
      </c>
      <c r="AU104" s="239" t="s">
        <v>84</v>
      </c>
      <c r="AV104" s="14" t="s">
        <v>84</v>
      </c>
      <c r="AW104" s="14" t="s">
        <v>36</v>
      </c>
      <c r="AX104" s="14" t="s">
        <v>74</v>
      </c>
      <c r="AY104" s="239" t="s">
        <v>124</v>
      </c>
    </row>
    <row r="105" s="14" customFormat="1">
      <c r="A105" s="14"/>
      <c r="B105" s="229"/>
      <c r="C105" s="230"/>
      <c r="D105" s="220" t="s">
        <v>132</v>
      </c>
      <c r="E105" s="231" t="s">
        <v>19</v>
      </c>
      <c r="F105" s="232" t="s">
        <v>378</v>
      </c>
      <c r="G105" s="230"/>
      <c r="H105" s="233">
        <v>101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132</v>
      </c>
      <c r="AU105" s="239" t="s">
        <v>84</v>
      </c>
      <c r="AV105" s="14" t="s">
        <v>84</v>
      </c>
      <c r="AW105" s="14" t="s">
        <v>36</v>
      </c>
      <c r="AX105" s="14" t="s">
        <v>74</v>
      </c>
      <c r="AY105" s="239" t="s">
        <v>124</v>
      </c>
    </row>
    <row r="106" s="15" customFormat="1">
      <c r="A106" s="15"/>
      <c r="B106" s="240"/>
      <c r="C106" s="241"/>
      <c r="D106" s="220" t="s">
        <v>132</v>
      </c>
      <c r="E106" s="242" t="s">
        <v>19</v>
      </c>
      <c r="F106" s="243" t="s">
        <v>137</v>
      </c>
      <c r="G106" s="241"/>
      <c r="H106" s="244">
        <v>478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0" t="s">
        <v>132</v>
      </c>
      <c r="AU106" s="250" t="s">
        <v>84</v>
      </c>
      <c r="AV106" s="15" t="s">
        <v>131</v>
      </c>
      <c r="AW106" s="15" t="s">
        <v>36</v>
      </c>
      <c r="AX106" s="15" t="s">
        <v>82</v>
      </c>
      <c r="AY106" s="250" t="s">
        <v>124</v>
      </c>
    </row>
    <row r="107" s="2" customFormat="1" ht="21.75" customHeight="1">
      <c r="A107" s="39"/>
      <c r="B107" s="40"/>
      <c r="C107" s="205" t="s">
        <v>143</v>
      </c>
      <c r="D107" s="205" t="s">
        <v>126</v>
      </c>
      <c r="E107" s="206" t="s">
        <v>379</v>
      </c>
      <c r="F107" s="207" t="s">
        <v>380</v>
      </c>
      <c r="G107" s="208" t="s">
        <v>129</v>
      </c>
      <c r="H107" s="209">
        <v>478</v>
      </c>
      <c r="I107" s="210"/>
      <c r="J107" s="211">
        <f>ROUND(I107*H107,2)</f>
        <v>0</v>
      </c>
      <c r="K107" s="207" t="s">
        <v>130</v>
      </c>
      <c r="L107" s="45"/>
      <c r="M107" s="212" t="s">
        <v>19</v>
      </c>
      <c r="N107" s="213" t="s">
        <v>45</v>
      </c>
      <c r="O107" s="85"/>
      <c r="P107" s="214">
        <f>O107*H107</f>
        <v>0</v>
      </c>
      <c r="Q107" s="214">
        <v>1.8899999999999999</v>
      </c>
      <c r="R107" s="214">
        <f>Q107*H107</f>
        <v>903.41999999999996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126</v>
      </c>
      <c r="AU107" s="216" t="s">
        <v>84</v>
      </c>
      <c r="AY107" s="18" t="s">
        <v>124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82</v>
      </c>
      <c r="BK107" s="217">
        <f>ROUND(I107*H107,2)</f>
        <v>0</v>
      </c>
      <c r="BL107" s="18" t="s">
        <v>131</v>
      </c>
      <c r="BM107" s="216" t="s">
        <v>163</v>
      </c>
    </row>
    <row r="108" s="13" customFormat="1">
      <c r="A108" s="13"/>
      <c r="B108" s="218"/>
      <c r="C108" s="219"/>
      <c r="D108" s="220" t="s">
        <v>132</v>
      </c>
      <c r="E108" s="221" t="s">
        <v>19</v>
      </c>
      <c r="F108" s="222" t="s">
        <v>381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132</v>
      </c>
      <c r="AU108" s="228" t="s">
        <v>84</v>
      </c>
      <c r="AV108" s="13" t="s">
        <v>82</v>
      </c>
      <c r="AW108" s="13" t="s">
        <v>36</v>
      </c>
      <c r="AX108" s="13" t="s">
        <v>74</v>
      </c>
      <c r="AY108" s="228" t="s">
        <v>124</v>
      </c>
    </row>
    <row r="109" s="14" customFormat="1">
      <c r="A109" s="14"/>
      <c r="B109" s="229"/>
      <c r="C109" s="230"/>
      <c r="D109" s="220" t="s">
        <v>132</v>
      </c>
      <c r="E109" s="231" t="s">
        <v>19</v>
      </c>
      <c r="F109" s="232" t="s">
        <v>374</v>
      </c>
      <c r="G109" s="230"/>
      <c r="H109" s="233">
        <v>84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132</v>
      </c>
      <c r="AU109" s="239" t="s">
        <v>84</v>
      </c>
      <c r="AV109" s="14" t="s">
        <v>84</v>
      </c>
      <c r="AW109" s="14" t="s">
        <v>36</v>
      </c>
      <c r="AX109" s="14" t="s">
        <v>74</v>
      </c>
      <c r="AY109" s="239" t="s">
        <v>124</v>
      </c>
    </row>
    <row r="110" s="14" customFormat="1">
      <c r="A110" s="14"/>
      <c r="B110" s="229"/>
      <c r="C110" s="230"/>
      <c r="D110" s="220" t="s">
        <v>132</v>
      </c>
      <c r="E110" s="231" t="s">
        <v>19</v>
      </c>
      <c r="F110" s="232" t="s">
        <v>375</v>
      </c>
      <c r="G110" s="230"/>
      <c r="H110" s="233">
        <v>96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132</v>
      </c>
      <c r="AU110" s="239" t="s">
        <v>84</v>
      </c>
      <c r="AV110" s="14" t="s">
        <v>84</v>
      </c>
      <c r="AW110" s="14" t="s">
        <v>36</v>
      </c>
      <c r="AX110" s="14" t="s">
        <v>74</v>
      </c>
      <c r="AY110" s="239" t="s">
        <v>124</v>
      </c>
    </row>
    <row r="111" s="14" customFormat="1">
      <c r="A111" s="14"/>
      <c r="B111" s="229"/>
      <c r="C111" s="230"/>
      <c r="D111" s="220" t="s">
        <v>132</v>
      </c>
      <c r="E111" s="231" t="s">
        <v>19</v>
      </c>
      <c r="F111" s="232" t="s">
        <v>376</v>
      </c>
      <c r="G111" s="230"/>
      <c r="H111" s="233">
        <v>96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132</v>
      </c>
      <c r="AU111" s="239" t="s">
        <v>84</v>
      </c>
      <c r="AV111" s="14" t="s">
        <v>84</v>
      </c>
      <c r="AW111" s="14" t="s">
        <v>36</v>
      </c>
      <c r="AX111" s="14" t="s">
        <v>74</v>
      </c>
      <c r="AY111" s="239" t="s">
        <v>124</v>
      </c>
    </row>
    <row r="112" s="14" customFormat="1">
      <c r="A112" s="14"/>
      <c r="B112" s="229"/>
      <c r="C112" s="230"/>
      <c r="D112" s="220" t="s">
        <v>132</v>
      </c>
      <c r="E112" s="231" t="s">
        <v>19</v>
      </c>
      <c r="F112" s="232" t="s">
        <v>377</v>
      </c>
      <c r="G112" s="230"/>
      <c r="H112" s="233">
        <v>101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132</v>
      </c>
      <c r="AU112" s="239" t="s">
        <v>84</v>
      </c>
      <c r="AV112" s="14" t="s">
        <v>84</v>
      </c>
      <c r="AW112" s="14" t="s">
        <v>36</v>
      </c>
      <c r="AX112" s="14" t="s">
        <v>74</v>
      </c>
      <c r="AY112" s="239" t="s">
        <v>124</v>
      </c>
    </row>
    <row r="113" s="14" customFormat="1">
      <c r="A113" s="14"/>
      <c r="B113" s="229"/>
      <c r="C113" s="230"/>
      <c r="D113" s="220" t="s">
        <v>132</v>
      </c>
      <c r="E113" s="231" t="s">
        <v>19</v>
      </c>
      <c r="F113" s="232" t="s">
        <v>378</v>
      </c>
      <c r="G113" s="230"/>
      <c r="H113" s="233">
        <v>101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132</v>
      </c>
      <c r="AU113" s="239" t="s">
        <v>84</v>
      </c>
      <c r="AV113" s="14" t="s">
        <v>84</v>
      </c>
      <c r="AW113" s="14" t="s">
        <v>36</v>
      </c>
      <c r="AX113" s="14" t="s">
        <v>74</v>
      </c>
      <c r="AY113" s="239" t="s">
        <v>124</v>
      </c>
    </row>
    <row r="114" s="15" customFormat="1">
      <c r="A114" s="15"/>
      <c r="B114" s="240"/>
      <c r="C114" s="241"/>
      <c r="D114" s="220" t="s">
        <v>132</v>
      </c>
      <c r="E114" s="242" t="s">
        <v>19</v>
      </c>
      <c r="F114" s="243" t="s">
        <v>137</v>
      </c>
      <c r="G114" s="241"/>
      <c r="H114" s="244">
        <v>478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0" t="s">
        <v>132</v>
      </c>
      <c r="AU114" s="250" t="s">
        <v>84</v>
      </c>
      <c r="AV114" s="15" t="s">
        <v>131</v>
      </c>
      <c r="AW114" s="15" t="s">
        <v>36</v>
      </c>
      <c r="AX114" s="15" t="s">
        <v>82</v>
      </c>
      <c r="AY114" s="250" t="s">
        <v>124</v>
      </c>
    </row>
    <row r="115" s="2" customFormat="1">
      <c r="A115" s="39"/>
      <c r="B115" s="40"/>
      <c r="C115" s="205" t="s">
        <v>165</v>
      </c>
      <c r="D115" s="205" t="s">
        <v>126</v>
      </c>
      <c r="E115" s="206" t="s">
        <v>351</v>
      </c>
      <c r="F115" s="207" t="s">
        <v>352</v>
      </c>
      <c r="G115" s="208" t="s">
        <v>129</v>
      </c>
      <c r="H115" s="209">
        <v>239</v>
      </c>
      <c r="I115" s="210"/>
      <c r="J115" s="211">
        <f>ROUND(I115*H115,2)</f>
        <v>0</v>
      </c>
      <c r="K115" s="207" t="s">
        <v>130</v>
      </c>
      <c r="L115" s="45"/>
      <c r="M115" s="212" t="s">
        <v>19</v>
      </c>
      <c r="N115" s="213" t="s">
        <v>45</v>
      </c>
      <c r="O115" s="85"/>
      <c r="P115" s="214">
        <f>O115*H115</f>
        <v>0</v>
      </c>
      <c r="Q115" s="214">
        <v>2.4340799999999998</v>
      </c>
      <c r="R115" s="214">
        <f>Q115*H115</f>
        <v>581.74511999999993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131</v>
      </c>
      <c r="AT115" s="216" t="s">
        <v>126</v>
      </c>
      <c r="AU115" s="216" t="s">
        <v>84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82</v>
      </c>
      <c r="BK115" s="217">
        <f>ROUND(I115*H115,2)</f>
        <v>0</v>
      </c>
      <c r="BL115" s="18" t="s">
        <v>131</v>
      </c>
      <c r="BM115" s="216" t="s">
        <v>168</v>
      </c>
    </row>
    <row r="116" s="13" customFormat="1">
      <c r="A116" s="13"/>
      <c r="B116" s="218"/>
      <c r="C116" s="219"/>
      <c r="D116" s="220" t="s">
        <v>132</v>
      </c>
      <c r="E116" s="221" t="s">
        <v>19</v>
      </c>
      <c r="F116" s="222" t="s">
        <v>382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132</v>
      </c>
      <c r="AU116" s="228" t="s">
        <v>84</v>
      </c>
      <c r="AV116" s="13" t="s">
        <v>82</v>
      </c>
      <c r="AW116" s="13" t="s">
        <v>36</v>
      </c>
      <c r="AX116" s="13" t="s">
        <v>74</v>
      </c>
      <c r="AY116" s="228" t="s">
        <v>124</v>
      </c>
    </row>
    <row r="117" s="14" customFormat="1">
      <c r="A117" s="14"/>
      <c r="B117" s="229"/>
      <c r="C117" s="230"/>
      <c r="D117" s="220" t="s">
        <v>132</v>
      </c>
      <c r="E117" s="231" t="s">
        <v>19</v>
      </c>
      <c r="F117" s="232" t="s">
        <v>383</v>
      </c>
      <c r="G117" s="230"/>
      <c r="H117" s="233">
        <v>42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132</v>
      </c>
      <c r="AU117" s="239" t="s">
        <v>84</v>
      </c>
      <c r="AV117" s="14" t="s">
        <v>84</v>
      </c>
      <c r="AW117" s="14" t="s">
        <v>36</v>
      </c>
      <c r="AX117" s="14" t="s">
        <v>74</v>
      </c>
      <c r="AY117" s="239" t="s">
        <v>124</v>
      </c>
    </row>
    <row r="118" s="14" customFormat="1">
      <c r="A118" s="14"/>
      <c r="B118" s="229"/>
      <c r="C118" s="230"/>
      <c r="D118" s="220" t="s">
        <v>132</v>
      </c>
      <c r="E118" s="231" t="s">
        <v>19</v>
      </c>
      <c r="F118" s="232" t="s">
        <v>384</v>
      </c>
      <c r="G118" s="230"/>
      <c r="H118" s="233">
        <v>48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132</v>
      </c>
      <c r="AU118" s="239" t="s">
        <v>84</v>
      </c>
      <c r="AV118" s="14" t="s">
        <v>84</v>
      </c>
      <c r="AW118" s="14" t="s">
        <v>36</v>
      </c>
      <c r="AX118" s="14" t="s">
        <v>74</v>
      </c>
      <c r="AY118" s="239" t="s">
        <v>124</v>
      </c>
    </row>
    <row r="119" s="14" customFormat="1">
      <c r="A119" s="14"/>
      <c r="B119" s="229"/>
      <c r="C119" s="230"/>
      <c r="D119" s="220" t="s">
        <v>132</v>
      </c>
      <c r="E119" s="231" t="s">
        <v>19</v>
      </c>
      <c r="F119" s="232" t="s">
        <v>385</v>
      </c>
      <c r="G119" s="230"/>
      <c r="H119" s="233">
        <v>48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132</v>
      </c>
      <c r="AU119" s="239" t="s">
        <v>84</v>
      </c>
      <c r="AV119" s="14" t="s">
        <v>84</v>
      </c>
      <c r="AW119" s="14" t="s">
        <v>36</v>
      </c>
      <c r="AX119" s="14" t="s">
        <v>74</v>
      </c>
      <c r="AY119" s="239" t="s">
        <v>124</v>
      </c>
    </row>
    <row r="120" s="14" customFormat="1">
      <c r="A120" s="14"/>
      <c r="B120" s="229"/>
      <c r="C120" s="230"/>
      <c r="D120" s="220" t="s">
        <v>132</v>
      </c>
      <c r="E120" s="231" t="s">
        <v>19</v>
      </c>
      <c r="F120" s="232" t="s">
        <v>386</v>
      </c>
      <c r="G120" s="230"/>
      <c r="H120" s="233">
        <v>50.5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132</v>
      </c>
      <c r="AU120" s="239" t="s">
        <v>84</v>
      </c>
      <c r="AV120" s="14" t="s">
        <v>84</v>
      </c>
      <c r="AW120" s="14" t="s">
        <v>36</v>
      </c>
      <c r="AX120" s="14" t="s">
        <v>74</v>
      </c>
      <c r="AY120" s="239" t="s">
        <v>124</v>
      </c>
    </row>
    <row r="121" s="14" customFormat="1">
      <c r="A121" s="14"/>
      <c r="B121" s="229"/>
      <c r="C121" s="230"/>
      <c r="D121" s="220" t="s">
        <v>132</v>
      </c>
      <c r="E121" s="231" t="s">
        <v>19</v>
      </c>
      <c r="F121" s="232" t="s">
        <v>387</v>
      </c>
      <c r="G121" s="230"/>
      <c r="H121" s="233">
        <v>50.5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132</v>
      </c>
      <c r="AU121" s="239" t="s">
        <v>84</v>
      </c>
      <c r="AV121" s="14" t="s">
        <v>84</v>
      </c>
      <c r="AW121" s="14" t="s">
        <v>36</v>
      </c>
      <c r="AX121" s="14" t="s">
        <v>74</v>
      </c>
      <c r="AY121" s="239" t="s">
        <v>124</v>
      </c>
    </row>
    <row r="122" s="15" customFormat="1">
      <c r="A122" s="15"/>
      <c r="B122" s="240"/>
      <c r="C122" s="241"/>
      <c r="D122" s="220" t="s">
        <v>132</v>
      </c>
      <c r="E122" s="242" t="s">
        <v>19</v>
      </c>
      <c r="F122" s="243" t="s">
        <v>137</v>
      </c>
      <c r="G122" s="241"/>
      <c r="H122" s="244">
        <v>239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0" t="s">
        <v>132</v>
      </c>
      <c r="AU122" s="250" t="s">
        <v>84</v>
      </c>
      <c r="AV122" s="15" t="s">
        <v>131</v>
      </c>
      <c r="AW122" s="15" t="s">
        <v>36</v>
      </c>
      <c r="AX122" s="15" t="s">
        <v>82</v>
      </c>
      <c r="AY122" s="250" t="s">
        <v>124</v>
      </c>
    </row>
    <row r="123" s="2" customFormat="1" ht="33" customHeight="1">
      <c r="A123" s="39"/>
      <c r="B123" s="40"/>
      <c r="C123" s="205" t="s">
        <v>146</v>
      </c>
      <c r="D123" s="205" t="s">
        <v>126</v>
      </c>
      <c r="E123" s="206" t="s">
        <v>388</v>
      </c>
      <c r="F123" s="207" t="s">
        <v>389</v>
      </c>
      <c r="G123" s="208" t="s">
        <v>129</v>
      </c>
      <c r="H123" s="209">
        <v>239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45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84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82</v>
      </c>
      <c r="BK123" s="217">
        <f>ROUND(I123*H123,2)</f>
        <v>0</v>
      </c>
      <c r="BL123" s="18" t="s">
        <v>131</v>
      </c>
      <c r="BM123" s="216" t="s">
        <v>171</v>
      </c>
    </row>
    <row r="124" s="2" customFormat="1">
      <c r="A124" s="39"/>
      <c r="B124" s="40"/>
      <c r="C124" s="41"/>
      <c r="D124" s="220" t="s">
        <v>172</v>
      </c>
      <c r="E124" s="41"/>
      <c r="F124" s="261" t="s">
        <v>390</v>
      </c>
      <c r="G124" s="41"/>
      <c r="H124" s="41"/>
      <c r="I124" s="262"/>
      <c r="J124" s="41"/>
      <c r="K124" s="41"/>
      <c r="L124" s="45"/>
      <c r="M124" s="263"/>
      <c r="N124" s="26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172</v>
      </c>
      <c r="AU124" s="18" t="s">
        <v>84</v>
      </c>
    </row>
    <row r="125" s="13" customFormat="1">
      <c r="A125" s="13"/>
      <c r="B125" s="218"/>
      <c r="C125" s="219"/>
      <c r="D125" s="220" t="s">
        <v>132</v>
      </c>
      <c r="E125" s="221" t="s">
        <v>19</v>
      </c>
      <c r="F125" s="222" t="s">
        <v>391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132</v>
      </c>
      <c r="AU125" s="228" t="s">
        <v>84</v>
      </c>
      <c r="AV125" s="13" t="s">
        <v>82</v>
      </c>
      <c r="AW125" s="13" t="s">
        <v>36</v>
      </c>
      <c r="AX125" s="13" t="s">
        <v>74</v>
      </c>
      <c r="AY125" s="228" t="s">
        <v>124</v>
      </c>
    </row>
    <row r="126" s="14" customFormat="1">
      <c r="A126" s="14"/>
      <c r="B126" s="229"/>
      <c r="C126" s="230"/>
      <c r="D126" s="220" t="s">
        <v>132</v>
      </c>
      <c r="E126" s="231" t="s">
        <v>19</v>
      </c>
      <c r="F126" s="232" t="s">
        <v>383</v>
      </c>
      <c r="G126" s="230"/>
      <c r="H126" s="233">
        <v>42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132</v>
      </c>
      <c r="AU126" s="239" t="s">
        <v>84</v>
      </c>
      <c r="AV126" s="14" t="s">
        <v>84</v>
      </c>
      <c r="AW126" s="14" t="s">
        <v>36</v>
      </c>
      <c r="AX126" s="14" t="s">
        <v>74</v>
      </c>
      <c r="AY126" s="239" t="s">
        <v>124</v>
      </c>
    </row>
    <row r="127" s="14" customFormat="1">
      <c r="A127" s="14"/>
      <c r="B127" s="229"/>
      <c r="C127" s="230"/>
      <c r="D127" s="220" t="s">
        <v>132</v>
      </c>
      <c r="E127" s="231" t="s">
        <v>19</v>
      </c>
      <c r="F127" s="232" t="s">
        <v>384</v>
      </c>
      <c r="G127" s="230"/>
      <c r="H127" s="233">
        <v>48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132</v>
      </c>
      <c r="AU127" s="239" t="s">
        <v>84</v>
      </c>
      <c r="AV127" s="14" t="s">
        <v>84</v>
      </c>
      <c r="AW127" s="14" t="s">
        <v>36</v>
      </c>
      <c r="AX127" s="14" t="s">
        <v>74</v>
      </c>
      <c r="AY127" s="239" t="s">
        <v>124</v>
      </c>
    </row>
    <row r="128" s="14" customFormat="1">
      <c r="A128" s="14"/>
      <c r="B128" s="229"/>
      <c r="C128" s="230"/>
      <c r="D128" s="220" t="s">
        <v>132</v>
      </c>
      <c r="E128" s="231" t="s">
        <v>19</v>
      </c>
      <c r="F128" s="232" t="s">
        <v>385</v>
      </c>
      <c r="G128" s="230"/>
      <c r="H128" s="233">
        <v>48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132</v>
      </c>
      <c r="AU128" s="239" t="s">
        <v>84</v>
      </c>
      <c r="AV128" s="14" t="s">
        <v>84</v>
      </c>
      <c r="AW128" s="14" t="s">
        <v>36</v>
      </c>
      <c r="AX128" s="14" t="s">
        <v>74</v>
      </c>
      <c r="AY128" s="239" t="s">
        <v>124</v>
      </c>
    </row>
    <row r="129" s="14" customFormat="1">
      <c r="A129" s="14"/>
      <c r="B129" s="229"/>
      <c r="C129" s="230"/>
      <c r="D129" s="220" t="s">
        <v>132</v>
      </c>
      <c r="E129" s="231" t="s">
        <v>19</v>
      </c>
      <c r="F129" s="232" t="s">
        <v>386</v>
      </c>
      <c r="G129" s="230"/>
      <c r="H129" s="233">
        <v>50.5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132</v>
      </c>
      <c r="AU129" s="239" t="s">
        <v>84</v>
      </c>
      <c r="AV129" s="14" t="s">
        <v>84</v>
      </c>
      <c r="AW129" s="14" t="s">
        <v>36</v>
      </c>
      <c r="AX129" s="14" t="s">
        <v>74</v>
      </c>
      <c r="AY129" s="239" t="s">
        <v>124</v>
      </c>
    </row>
    <row r="130" s="14" customFormat="1">
      <c r="A130" s="14"/>
      <c r="B130" s="229"/>
      <c r="C130" s="230"/>
      <c r="D130" s="220" t="s">
        <v>132</v>
      </c>
      <c r="E130" s="231" t="s">
        <v>19</v>
      </c>
      <c r="F130" s="232" t="s">
        <v>387</v>
      </c>
      <c r="G130" s="230"/>
      <c r="H130" s="233">
        <v>50.5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132</v>
      </c>
      <c r="AU130" s="239" t="s">
        <v>84</v>
      </c>
      <c r="AV130" s="14" t="s">
        <v>84</v>
      </c>
      <c r="AW130" s="14" t="s">
        <v>36</v>
      </c>
      <c r="AX130" s="14" t="s">
        <v>74</v>
      </c>
      <c r="AY130" s="239" t="s">
        <v>124</v>
      </c>
    </row>
    <row r="131" s="15" customFormat="1">
      <c r="A131" s="15"/>
      <c r="B131" s="240"/>
      <c r="C131" s="241"/>
      <c r="D131" s="220" t="s">
        <v>132</v>
      </c>
      <c r="E131" s="242" t="s">
        <v>19</v>
      </c>
      <c r="F131" s="243" t="s">
        <v>137</v>
      </c>
      <c r="G131" s="241"/>
      <c r="H131" s="244">
        <v>239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132</v>
      </c>
      <c r="AU131" s="250" t="s">
        <v>84</v>
      </c>
      <c r="AV131" s="15" t="s">
        <v>131</v>
      </c>
      <c r="AW131" s="15" t="s">
        <v>36</v>
      </c>
      <c r="AX131" s="15" t="s">
        <v>82</v>
      </c>
      <c r="AY131" s="250" t="s">
        <v>124</v>
      </c>
    </row>
    <row r="132" s="2" customFormat="1">
      <c r="A132" s="39"/>
      <c r="B132" s="40"/>
      <c r="C132" s="205" t="s">
        <v>175</v>
      </c>
      <c r="D132" s="205" t="s">
        <v>126</v>
      </c>
      <c r="E132" s="206" t="s">
        <v>392</v>
      </c>
      <c r="F132" s="207" t="s">
        <v>261</v>
      </c>
      <c r="G132" s="208" t="s">
        <v>211</v>
      </c>
      <c r="H132" s="209">
        <v>100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45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131</v>
      </c>
      <c r="AT132" s="216" t="s">
        <v>126</v>
      </c>
      <c r="AU132" s="216" t="s">
        <v>84</v>
      </c>
      <c r="AY132" s="18" t="s">
        <v>124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82</v>
      </c>
      <c r="BK132" s="217">
        <f>ROUND(I132*H132,2)</f>
        <v>0</v>
      </c>
      <c r="BL132" s="18" t="s">
        <v>131</v>
      </c>
      <c r="BM132" s="216" t="s">
        <v>179</v>
      </c>
    </row>
    <row r="133" s="2" customFormat="1">
      <c r="A133" s="39"/>
      <c r="B133" s="40"/>
      <c r="C133" s="41"/>
      <c r="D133" s="220" t="s">
        <v>172</v>
      </c>
      <c r="E133" s="41"/>
      <c r="F133" s="261" t="s">
        <v>263</v>
      </c>
      <c r="G133" s="41"/>
      <c r="H133" s="41"/>
      <c r="I133" s="262"/>
      <c r="J133" s="41"/>
      <c r="K133" s="41"/>
      <c r="L133" s="45"/>
      <c r="M133" s="263"/>
      <c r="N133" s="26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172</v>
      </c>
      <c r="AU133" s="18" t="s">
        <v>84</v>
      </c>
    </row>
    <row r="134" s="13" customFormat="1">
      <c r="A134" s="13"/>
      <c r="B134" s="218"/>
      <c r="C134" s="219"/>
      <c r="D134" s="220" t="s">
        <v>132</v>
      </c>
      <c r="E134" s="221" t="s">
        <v>19</v>
      </c>
      <c r="F134" s="222" t="s">
        <v>393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132</v>
      </c>
      <c r="AU134" s="228" t="s">
        <v>84</v>
      </c>
      <c r="AV134" s="13" t="s">
        <v>82</v>
      </c>
      <c r="AW134" s="13" t="s">
        <v>36</v>
      </c>
      <c r="AX134" s="13" t="s">
        <v>74</v>
      </c>
      <c r="AY134" s="228" t="s">
        <v>124</v>
      </c>
    </row>
    <row r="135" s="14" customFormat="1">
      <c r="A135" s="14"/>
      <c r="B135" s="229"/>
      <c r="C135" s="230"/>
      <c r="D135" s="220" t="s">
        <v>132</v>
      </c>
      <c r="E135" s="231" t="s">
        <v>19</v>
      </c>
      <c r="F135" s="232" t="s">
        <v>394</v>
      </c>
      <c r="G135" s="230"/>
      <c r="H135" s="233">
        <v>100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132</v>
      </c>
      <c r="AU135" s="239" t="s">
        <v>84</v>
      </c>
      <c r="AV135" s="14" t="s">
        <v>84</v>
      </c>
      <c r="AW135" s="14" t="s">
        <v>36</v>
      </c>
      <c r="AX135" s="14" t="s">
        <v>74</v>
      </c>
      <c r="AY135" s="239" t="s">
        <v>124</v>
      </c>
    </row>
    <row r="136" s="15" customFormat="1">
      <c r="A136" s="15"/>
      <c r="B136" s="240"/>
      <c r="C136" s="241"/>
      <c r="D136" s="220" t="s">
        <v>132</v>
      </c>
      <c r="E136" s="242" t="s">
        <v>19</v>
      </c>
      <c r="F136" s="243" t="s">
        <v>137</v>
      </c>
      <c r="G136" s="241"/>
      <c r="H136" s="244">
        <v>100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0" t="s">
        <v>132</v>
      </c>
      <c r="AU136" s="250" t="s">
        <v>84</v>
      </c>
      <c r="AV136" s="15" t="s">
        <v>131</v>
      </c>
      <c r="AW136" s="15" t="s">
        <v>36</v>
      </c>
      <c r="AX136" s="15" t="s">
        <v>82</v>
      </c>
      <c r="AY136" s="250" t="s">
        <v>124</v>
      </c>
    </row>
    <row r="137" s="12" customFormat="1" ht="22.8" customHeight="1">
      <c r="A137" s="12"/>
      <c r="B137" s="189"/>
      <c r="C137" s="190"/>
      <c r="D137" s="191" t="s">
        <v>73</v>
      </c>
      <c r="E137" s="203" t="s">
        <v>295</v>
      </c>
      <c r="F137" s="203" t="s">
        <v>296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P138</f>
        <v>0</v>
      </c>
      <c r="Q137" s="197"/>
      <c r="R137" s="198">
        <f>R138</f>
        <v>0</v>
      </c>
      <c r="S137" s="197"/>
      <c r="T137" s="19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82</v>
      </c>
      <c r="AT137" s="201" t="s">
        <v>73</v>
      </c>
      <c r="AU137" s="201" t="s">
        <v>82</v>
      </c>
      <c r="AY137" s="200" t="s">
        <v>124</v>
      </c>
      <c r="BK137" s="202">
        <f>BK138</f>
        <v>0</v>
      </c>
    </row>
    <row r="138" s="2" customFormat="1" ht="21.75" customHeight="1">
      <c r="A138" s="39"/>
      <c r="B138" s="40"/>
      <c r="C138" s="205" t="s">
        <v>154</v>
      </c>
      <c r="D138" s="205" t="s">
        <v>126</v>
      </c>
      <c r="E138" s="206" t="s">
        <v>297</v>
      </c>
      <c r="F138" s="207" t="s">
        <v>298</v>
      </c>
      <c r="G138" s="208" t="s">
        <v>205</v>
      </c>
      <c r="H138" s="209">
        <v>2388.585</v>
      </c>
      <c r="I138" s="210"/>
      <c r="J138" s="211">
        <f>ROUND(I138*H138,2)</f>
        <v>0</v>
      </c>
      <c r="K138" s="207" t="s">
        <v>130</v>
      </c>
      <c r="L138" s="45"/>
      <c r="M138" s="268" t="s">
        <v>19</v>
      </c>
      <c r="N138" s="269" t="s">
        <v>45</v>
      </c>
      <c r="O138" s="270"/>
      <c r="P138" s="271">
        <f>O138*H138</f>
        <v>0</v>
      </c>
      <c r="Q138" s="271">
        <v>0</v>
      </c>
      <c r="R138" s="271">
        <f>Q138*H138</f>
        <v>0</v>
      </c>
      <c r="S138" s="271">
        <v>0</v>
      </c>
      <c r="T138" s="27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131</v>
      </c>
      <c r="AT138" s="216" t="s">
        <v>126</v>
      </c>
      <c r="AU138" s="216" t="s">
        <v>84</v>
      </c>
      <c r="AY138" s="18" t="s">
        <v>124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82</v>
      </c>
      <c r="BK138" s="217">
        <f>ROUND(I138*H138,2)</f>
        <v>0</v>
      </c>
      <c r="BL138" s="18" t="s">
        <v>131</v>
      </c>
      <c r="BM138" s="216" t="s">
        <v>185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P3yk3STqDrxEO35BSBLx1Tv3WV4GsO2w5WMJ3niBXEumi3HBYvLl1slQTKRcJbd5jRYpmEZEzf10NknWRBiN8g==" hashValue="EfHOjCeG2GRBmUkaHvNradEM0msnqZVI+Hem6Qt20j+ArdvdT92ICwAs9ZdJGE43rFmrT0EYzGj357yEWz/mYw==" algorithmName="SHA-512" password="92E9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Vidnávka, Hukovice, ř.km 6,190-10,150_změna stavby před dokončením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35</v>
      </c>
      <c r="G12" s="39"/>
      <c r="H12" s="39"/>
      <c r="I12" s="133" t="s">
        <v>24</v>
      </c>
      <c r="J12" s="138" t="str">
        <f>'Rekapitulace stavby'!AN8</f>
        <v>29. 11. 2021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70890021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CZ70890021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30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ROUND((SUM(BE81:BE143)),  2)</f>
        <v>0</v>
      </c>
      <c r="G33" s="39"/>
      <c r="H33" s="39"/>
      <c r="I33" s="149">
        <v>0.20999999999999999</v>
      </c>
      <c r="J33" s="148">
        <f>ROUND(((SUM(BE81:BE143))*I33),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ROUND((SUM(BF81:BF143)),  2)</f>
        <v>0</v>
      </c>
      <c r="G34" s="39"/>
      <c r="H34" s="39"/>
      <c r="I34" s="149">
        <v>0.14999999999999999</v>
      </c>
      <c r="J34" s="148">
        <f>ROUND(((SUM(BF81:BF143))*I34),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ROUND((SUM(BG81:BG143)),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ROUND((SUM(BH81:BH143)),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ROUND((SUM(BI81:BI143)),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Vidnávka, Hukovice, ř.km 6,190-10,150_změna stavby před dokončením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29. 11. 2021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Odry, státní podnik</v>
      </c>
      <c r="G54" s="41"/>
      <c r="H54" s="41"/>
      <c r="I54" s="33" t="s">
        <v>34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396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397</v>
      </c>
      <c r="E61" s="175"/>
      <c r="F61" s="175"/>
      <c r="G61" s="175"/>
      <c r="H61" s="175"/>
      <c r="I61" s="175"/>
      <c r="J61" s="176">
        <f>J111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109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Vidnávka, Hukovice, ř.km 6,190-10,150_změna stavby před dokončením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VRN - Vedlejší rozpočtové...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 xml:space="preserve"> </v>
      </c>
      <c r="G75" s="41"/>
      <c r="H75" s="41"/>
      <c r="I75" s="33" t="s">
        <v>24</v>
      </c>
      <c r="J75" s="73" t="str">
        <f>IF(J12="","",J12)</f>
        <v>29. 11. 2021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26</v>
      </c>
      <c r="D77" s="41"/>
      <c r="E77" s="41"/>
      <c r="F77" s="28" t="str">
        <f>E15</f>
        <v>Povodí Odry, státní podnik</v>
      </c>
      <c r="G77" s="41"/>
      <c r="H77" s="41"/>
      <c r="I77" s="33" t="s">
        <v>34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32</v>
      </c>
      <c r="D78" s="41"/>
      <c r="E78" s="41"/>
      <c r="F78" s="28" t="str">
        <f>IF(E18="","",E18)</f>
        <v>Vyplň údaj</v>
      </c>
      <c r="G78" s="41"/>
      <c r="H78" s="41"/>
      <c r="I78" s="33" t="s">
        <v>37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110</v>
      </c>
      <c r="D80" s="181" t="s">
        <v>59</v>
      </c>
      <c r="E80" s="181" t="s">
        <v>55</v>
      </c>
      <c r="F80" s="181" t="s">
        <v>56</v>
      </c>
      <c r="G80" s="181" t="s">
        <v>111</v>
      </c>
      <c r="H80" s="181" t="s">
        <v>112</v>
      </c>
      <c r="I80" s="181" t="s">
        <v>113</v>
      </c>
      <c r="J80" s="181" t="s">
        <v>99</v>
      </c>
      <c r="K80" s="182" t="s">
        <v>114</v>
      </c>
      <c r="L80" s="183"/>
      <c r="M80" s="93" t="s">
        <v>19</v>
      </c>
      <c r="N80" s="94" t="s">
        <v>44</v>
      </c>
      <c r="O80" s="94" t="s">
        <v>115</v>
      </c>
      <c r="P80" s="94" t="s">
        <v>116</v>
      </c>
      <c r="Q80" s="94" t="s">
        <v>117</v>
      </c>
      <c r="R80" s="94" t="s">
        <v>118</v>
      </c>
      <c r="S80" s="94" t="s">
        <v>119</v>
      </c>
      <c r="T80" s="95" t="s">
        <v>120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121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100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91</v>
      </c>
      <c r="F82" s="192" t="s">
        <v>398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P83+SUM(P84:P111)</f>
        <v>0</v>
      </c>
      <c r="Q82" s="197"/>
      <c r="R82" s="198">
        <f>R83+SUM(R84:R111)</f>
        <v>0</v>
      </c>
      <c r="S82" s="197"/>
      <c r="T82" s="199">
        <f>T83+SUM(T84:T111)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150</v>
      </c>
      <c r="AT82" s="201" t="s">
        <v>73</v>
      </c>
      <c r="AU82" s="201" t="s">
        <v>74</v>
      </c>
      <c r="AY82" s="200" t="s">
        <v>124</v>
      </c>
      <c r="BK82" s="202">
        <f>BK83+SUM(BK84:BK111)</f>
        <v>0</v>
      </c>
    </row>
    <row r="83" s="2" customFormat="1">
      <c r="A83" s="39"/>
      <c r="B83" s="40"/>
      <c r="C83" s="205" t="s">
        <v>82</v>
      </c>
      <c r="D83" s="205" t="s">
        <v>126</v>
      </c>
      <c r="E83" s="206" t="s">
        <v>399</v>
      </c>
      <c r="F83" s="207" t="s">
        <v>400</v>
      </c>
      <c r="G83" s="208" t="s">
        <v>401</v>
      </c>
      <c r="H83" s="209">
        <v>1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45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131</v>
      </c>
      <c r="AT83" s="216" t="s">
        <v>126</v>
      </c>
      <c r="AU83" s="216" t="s">
        <v>82</v>
      </c>
      <c r="AY83" s="18" t="s">
        <v>124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82</v>
      </c>
      <c r="BK83" s="217">
        <f>ROUND(I83*H83,2)</f>
        <v>0</v>
      </c>
      <c r="BL83" s="18" t="s">
        <v>131</v>
      </c>
      <c r="BM83" s="216" t="s">
        <v>84</v>
      </c>
    </row>
    <row r="84" s="2" customFormat="1">
      <c r="A84" s="39"/>
      <c r="B84" s="40"/>
      <c r="C84" s="41"/>
      <c r="D84" s="220" t="s">
        <v>172</v>
      </c>
      <c r="E84" s="41"/>
      <c r="F84" s="261" t="s">
        <v>402</v>
      </c>
      <c r="G84" s="41"/>
      <c r="H84" s="41"/>
      <c r="I84" s="262"/>
      <c r="J84" s="41"/>
      <c r="K84" s="41"/>
      <c r="L84" s="45"/>
      <c r="M84" s="263"/>
      <c r="N84" s="264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172</v>
      </c>
      <c r="AU84" s="18" t="s">
        <v>82</v>
      </c>
    </row>
    <row r="85" s="14" customFormat="1">
      <c r="A85" s="14"/>
      <c r="B85" s="229"/>
      <c r="C85" s="230"/>
      <c r="D85" s="220" t="s">
        <v>132</v>
      </c>
      <c r="E85" s="231" t="s">
        <v>19</v>
      </c>
      <c r="F85" s="232" t="s">
        <v>82</v>
      </c>
      <c r="G85" s="230"/>
      <c r="H85" s="233">
        <v>1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39" t="s">
        <v>132</v>
      </c>
      <c r="AU85" s="239" t="s">
        <v>82</v>
      </c>
      <c r="AV85" s="14" t="s">
        <v>84</v>
      </c>
      <c r="AW85" s="14" t="s">
        <v>36</v>
      </c>
      <c r="AX85" s="14" t="s">
        <v>74</v>
      </c>
      <c r="AY85" s="239" t="s">
        <v>124</v>
      </c>
    </row>
    <row r="86" s="15" customFormat="1">
      <c r="A86" s="15"/>
      <c r="B86" s="240"/>
      <c r="C86" s="241"/>
      <c r="D86" s="220" t="s">
        <v>132</v>
      </c>
      <c r="E86" s="242" t="s">
        <v>19</v>
      </c>
      <c r="F86" s="243" t="s">
        <v>137</v>
      </c>
      <c r="G86" s="241"/>
      <c r="H86" s="244">
        <v>1</v>
      </c>
      <c r="I86" s="245"/>
      <c r="J86" s="241"/>
      <c r="K86" s="241"/>
      <c r="L86" s="246"/>
      <c r="M86" s="247"/>
      <c r="N86" s="248"/>
      <c r="O86" s="248"/>
      <c r="P86" s="248"/>
      <c r="Q86" s="248"/>
      <c r="R86" s="248"/>
      <c r="S86" s="248"/>
      <c r="T86" s="249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50" t="s">
        <v>132</v>
      </c>
      <c r="AU86" s="250" t="s">
        <v>82</v>
      </c>
      <c r="AV86" s="15" t="s">
        <v>131</v>
      </c>
      <c r="AW86" s="15" t="s">
        <v>36</v>
      </c>
      <c r="AX86" s="15" t="s">
        <v>82</v>
      </c>
      <c r="AY86" s="250" t="s">
        <v>124</v>
      </c>
    </row>
    <row r="87" s="2" customFormat="1" ht="21.75" customHeight="1">
      <c r="A87" s="39"/>
      <c r="B87" s="40"/>
      <c r="C87" s="205" t="s">
        <v>84</v>
      </c>
      <c r="D87" s="205" t="s">
        <v>126</v>
      </c>
      <c r="E87" s="206" t="s">
        <v>403</v>
      </c>
      <c r="F87" s="207" t="s">
        <v>404</v>
      </c>
      <c r="G87" s="208" t="s">
        <v>401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131</v>
      </c>
      <c r="AT87" s="216" t="s">
        <v>126</v>
      </c>
      <c r="AU87" s="216" t="s">
        <v>82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82</v>
      </c>
      <c r="BK87" s="217">
        <f>ROUND(I87*H87,2)</f>
        <v>0</v>
      </c>
      <c r="BL87" s="18" t="s">
        <v>131</v>
      </c>
      <c r="BM87" s="216" t="s">
        <v>131</v>
      </c>
    </row>
    <row r="88" s="2" customFormat="1">
      <c r="A88" s="39"/>
      <c r="B88" s="40"/>
      <c r="C88" s="41"/>
      <c r="D88" s="220" t="s">
        <v>172</v>
      </c>
      <c r="E88" s="41"/>
      <c r="F88" s="261" t="s">
        <v>405</v>
      </c>
      <c r="G88" s="41"/>
      <c r="H88" s="41"/>
      <c r="I88" s="262"/>
      <c r="J88" s="41"/>
      <c r="K88" s="41"/>
      <c r="L88" s="45"/>
      <c r="M88" s="263"/>
      <c r="N88" s="26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172</v>
      </c>
      <c r="AU88" s="18" t="s">
        <v>82</v>
      </c>
    </row>
    <row r="89" s="14" customFormat="1">
      <c r="A89" s="14"/>
      <c r="B89" s="229"/>
      <c r="C89" s="230"/>
      <c r="D89" s="220" t="s">
        <v>132</v>
      </c>
      <c r="E89" s="231" t="s">
        <v>19</v>
      </c>
      <c r="F89" s="232" t="s">
        <v>82</v>
      </c>
      <c r="G89" s="230"/>
      <c r="H89" s="233">
        <v>1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9" t="s">
        <v>132</v>
      </c>
      <c r="AU89" s="239" t="s">
        <v>82</v>
      </c>
      <c r="AV89" s="14" t="s">
        <v>84</v>
      </c>
      <c r="AW89" s="14" t="s">
        <v>36</v>
      </c>
      <c r="AX89" s="14" t="s">
        <v>74</v>
      </c>
      <c r="AY89" s="239" t="s">
        <v>124</v>
      </c>
    </row>
    <row r="90" s="15" customFormat="1">
      <c r="A90" s="15"/>
      <c r="B90" s="240"/>
      <c r="C90" s="241"/>
      <c r="D90" s="220" t="s">
        <v>132</v>
      </c>
      <c r="E90" s="242" t="s">
        <v>19</v>
      </c>
      <c r="F90" s="243" t="s">
        <v>137</v>
      </c>
      <c r="G90" s="241"/>
      <c r="H90" s="244">
        <v>1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0" t="s">
        <v>132</v>
      </c>
      <c r="AU90" s="250" t="s">
        <v>82</v>
      </c>
      <c r="AV90" s="15" t="s">
        <v>131</v>
      </c>
      <c r="AW90" s="15" t="s">
        <v>36</v>
      </c>
      <c r="AX90" s="15" t="s">
        <v>82</v>
      </c>
      <c r="AY90" s="250" t="s">
        <v>124</v>
      </c>
    </row>
    <row r="91" s="2" customFormat="1" ht="21.75" customHeight="1">
      <c r="A91" s="39"/>
      <c r="B91" s="40"/>
      <c r="C91" s="205" t="s">
        <v>140</v>
      </c>
      <c r="D91" s="205" t="s">
        <v>126</v>
      </c>
      <c r="E91" s="206" t="s">
        <v>406</v>
      </c>
      <c r="F91" s="207" t="s">
        <v>407</v>
      </c>
      <c r="G91" s="208" t="s">
        <v>401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45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82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82</v>
      </c>
      <c r="BK91" s="217">
        <f>ROUND(I91*H91,2)</f>
        <v>0</v>
      </c>
      <c r="BL91" s="18" t="s">
        <v>131</v>
      </c>
      <c r="BM91" s="216" t="s">
        <v>143</v>
      </c>
    </row>
    <row r="92" s="14" customFormat="1">
      <c r="A92" s="14"/>
      <c r="B92" s="229"/>
      <c r="C92" s="230"/>
      <c r="D92" s="220" t="s">
        <v>132</v>
      </c>
      <c r="E92" s="231" t="s">
        <v>19</v>
      </c>
      <c r="F92" s="232" t="s">
        <v>82</v>
      </c>
      <c r="G92" s="230"/>
      <c r="H92" s="233">
        <v>1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132</v>
      </c>
      <c r="AU92" s="239" t="s">
        <v>82</v>
      </c>
      <c r="AV92" s="14" t="s">
        <v>84</v>
      </c>
      <c r="AW92" s="14" t="s">
        <v>36</v>
      </c>
      <c r="AX92" s="14" t="s">
        <v>74</v>
      </c>
      <c r="AY92" s="239" t="s">
        <v>124</v>
      </c>
    </row>
    <row r="93" s="15" customFormat="1">
      <c r="A93" s="15"/>
      <c r="B93" s="240"/>
      <c r="C93" s="241"/>
      <c r="D93" s="220" t="s">
        <v>132</v>
      </c>
      <c r="E93" s="242" t="s">
        <v>19</v>
      </c>
      <c r="F93" s="243" t="s">
        <v>137</v>
      </c>
      <c r="G93" s="241"/>
      <c r="H93" s="244">
        <v>1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132</v>
      </c>
      <c r="AU93" s="250" t="s">
        <v>82</v>
      </c>
      <c r="AV93" s="15" t="s">
        <v>131</v>
      </c>
      <c r="AW93" s="15" t="s">
        <v>36</v>
      </c>
      <c r="AX93" s="15" t="s">
        <v>82</v>
      </c>
      <c r="AY93" s="250" t="s">
        <v>124</v>
      </c>
    </row>
    <row r="94" s="2" customFormat="1">
      <c r="A94" s="39"/>
      <c r="B94" s="40"/>
      <c r="C94" s="205" t="s">
        <v>131</v>
      </c>
      <c r="D94" s="205" t="s">
        <v>126</v>
      </c>
      <c r="E94" s="206" t="s">
        <v>408</v>
      </c>
      <c r="F94" s="207" t="s">
        <v>409</v>
      </c>
      <c r="G94" s="208" t="s">
        <v>401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45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131</v>
      </c>
      <c r="AT94" s="216" t="s">
        <v>126</v>
      </c>
      <c r="AU94" s="216" t="s">
        <v>82</v>
      </c>
      <c r="AY94" s="18" t="s">
        <v>124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82</v>
      </c>
      <c r="BK94" s="217">
        <f>ROUND(I94*H94,2)</f>
        <v>0</v>
      </c>
      <c r="BL94" s="18" t="s">
        <v>131</v>
      </c>
      <c r="BM94" s="216" t="s">
        <v>146</v>
      </c>
    </row>
    <row r="95" s="2" customFormat="1">
      <c r="A95" s="39"/>
      <c r="B95" s="40"/>
      <c r="C95" s="41"/>
      <c r="D95" s="220" t="s">
        <v>172</v>
      </c>
      <c r="E95" s="41"/>
      <c r="F95" s="261" t="s">
        <v>410</v>
      </c>
      <c r="G95" s="41"/>
      <c r="H95" s="41"/>
      <c r="I95" s="262"/>
      <c r="J95" s="41"/>
      <c r="K95" s="41"/>
      <c r="L95" s="45"/>
      <c r="M95" s="263"/>
      <c r="N95" s="26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172</v>
      </c>
      <c r="AU95" s="18" t="s">
        <v>82</v>
      </c>
    </row>
    <row r="96" s="14" customFormat="1">
      <c r="A96" s="14"/>
      <c r="B96" s="229"/>
      <c r="C96" s="230"/>
      <c r="D96" s="220" t="s">
        <v>132</v>
      </c>
      <c r="E96" s="231" t="s">
        <v>19</v>
      </c>
      <c r="F96" s="232" t="s">
        <v>82</v>
      </c>
      <c r="G96" s="230"/>
      <c r="H96" s="233">
        <v>1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132</v>
      </c>
      <c r="AU96" s="239" t="s">
        <v>82</v>
      </c>
      <c r="AV96" s="14" t="s">
        <v>84</v>
      </c>
      <c r="AW96" s="14" t="s">
        <v>36</v>
      </c>
      <c r="AX96" s="14" t="s">
        <v>74</v>
      </c>
      <c r="AY96" s="239" t="s">
        <v>124</v>
      </c>
    </row>
    <row r="97" s="15" customFormat="1">
      <c r="A97" s="15"/>
      <c r="B97" s="240"/>
      <c r="C97" s="241"/>
      <c r="D97" s="220" t="s">
        <v>132</v>
      </c>
      <c r="E97" s="242" t="s">
        <v>19</v>
      </c>
      <c r="F97" s="243" t="s">
        <v>137</v>
      </c>
      <c r="G97" s="241"/>
      <c r="H97" s="244">
        <v>1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132</v>
      </c>
      <c r="AU97" s="250" t="s">
        <v>82</v>
      </c>
      <c r="AV97" s="15" t="s">
        <v>131</v>
      </c>
      <c r="AW97" s="15" t="s">
        <v>36</v>
      </c>
      <c r="AX97" s="15" t="s">
        <v>82</v>
      </c>
      <c r="AY97" s="250" t="s">
        <v>124</v>
      </c>
    </row>
    <row r="98" s="2" customFormat="1" ht="21.75" customHeight="1">
      <c r="A98" s="39"/>
      <c r="B98" s="40"/>
      <c r="C98" s="205" t="s">
        <v>150</v>
      </c>
      <c r="D98" s="205" t="s">
        <v>126</v>
      </c>
      <c r="E98" s="206" t="s">
        <v>411</v>
      </c>
      <c r="F98" s="207" t="s">
        <v>412</v>
      </c>
      <c r="G98" s="208" t="s">
        <v>401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45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131</v>
      </c>
      <c r="AT98" s="216" t="s">
        <v>126</v>
      </c>
      <c r="AU98" s="216" t="s">
        <v>82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82</v>
      </c>
      <c r="BK98" s="217">
        <f>ROUND(I98*H98,2)</f>
        <v>0</v>
      </c>
      <c r="BL98" s="18" t="s">
        <v>131</v>
      </c>
      <c r="BM98" s="216" t="s">
        <v>154</v>
      </c>
    </row>
    <row r="99" s="2" customFormat="1">
      <c r="A99" s="39"/>
      <c r="B99" s="40"/>
      <c r="C99" s="41"/>
      <c r="D99" s="220" t="s">
        <v>172</v>
      </c>
      <c r="E99" s="41"/>
      <c r="F99" s="261" t="s">
        <v>413</v>
      </c>
      <c r="G99" s="41"/>
      <c r="H99" s="41"/>
      <c r="I99" s="262"/>
      <c r="J99" s="41"/>
      <c r="K99" s="41"/>
      <c r="L99" s="45"/>
      <c r="M99" s="263"/>
      <c r="N99" s="26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172</v>
      </c>
      <c r="AU99" s="18" t="s">
        <v>82</v>
      </c>
    </row>
    <row r="100" s="14" customFormat="1">
      <c r="A100" s="14"/>
      <c r="B100" s="229"/>
      <c r="C100" s="230"/>
      <c r="D100" s="220" t="s">
        <v>132</v>
      </c>
      <c r="E100" s="231" t="s">
        <v>19</v>
      </c>
      <c r="F100" s="232" t="s">
        <v>82</v>
      </c>
      <c r="G100" s="230"/>
      <c r="H100" s="233">
        <v>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132</v>
      </c>
      <c r="AU100" s="239" t="s">
        <v>82</v>
      </c>
      <c r="AV100" s="14" t="s">
        <v>84</v>
      </c>
      <c r="AW100" s="14" t="s">
        <v>36</v>
      </c>
      <c r="AX100" s="14" t="s">
        <v>74</v>
      </c>
      <c r="AY100" s="239" t="s">
        <v>124</v>
      </c>
    </row>
    <row r="101" s="15" customFormat="1">
      <c r="A101" s="15"/>
      <c r="B101" s="240"/>
      <c r="C101" s="241"/>
      <c r="D101" s="220" t="s">
        <v>132</v>
      </c>
      <c r="E101" s="242" t="s">
        <v>19</v>
      </c>
      <c r="F101" s="243" t="s">
        <v>137</v>
      </c>
      <c r="G101" s="241"/>
      <c r="H101" s="244">
        <v>1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0" t="s">
        <v>132</v>
      </c>
      <c r="AU101" s="250" t="s">
        <v>82</v>
      </c>
      <c r="AV101" s="15" t="s">
        <v>131</v>
      </c>
      <c r="AW101" s="15" t="s">
        <v>36</v>
      </c>
      <c r="AX101" s="15" t="s">
        <v>82</v>
      </c>
      <c r="AY101" s="250" t="s">
        <v>124</v>
      </c>
    </row>
    <row r="102" s="2" customFormat="1">
      <c r="A102" s="39"/>
      <c r="B102" s="40"/>
      <c r="C102" s="205" t="s">
        <v>143</v>
      </c>
      <c r="D102" s="205" t="s">
        <v>126</v>
      </c>
      <c r="E102" s="206" t="s">
        <v>414</v>
      </c>
      <c r="F102" s="207" t="s">
        <v>415</v>
      </c>
      <c r="G102" s="208" t="s">
        <v>401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131</v>
      </c>
      <c r="AT102" s="216" t="s">
        <v>126</v>
      </c>
      <c r="AU102" s="216" t="s">
        <v>82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82</v>
      </c>
      <c r="BK102" s="217">
        <f>ROUND(I102*H102,2)</f>
        <v>0</v>
      </c>
      <c r="BL102" s="18" t="s">
        <v>131</v>
      </c>
      <c r="BM102" s="216" t="s">
        <v>163</v>
      </c>
    </row>
    <row r="103" s="2" customFormat="1">
      <c r="A103" s="39"/>
      <c r="B103" s="40"/>
      <c r="C103" s="41"/>
      <c r="D103" s="220" t="s">
        <v>172</v>
      </c>
      <c r="E103" s="41"/>
      <c r="F103" s="261" t="s">
        <v>416</v>
      </c>
      <c r="G103" s="41"/>
      <c r="H103" s="41"/>
      <c r="I103" s="262"/>
      <c r="J103" s="41"/>
      <c r="K103" s="41"/>
      <c r="L103" s="45"/>
      <c r="M103" s="263"/>
      <c r="N103" s="26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172</v>
      </c>
      <c r="AU103" s="18" t="s">
        <v>82</v>
      </c>
    </row>
    <row r="104" s="14" customFormat="1">
      <c r="A104" s="14"/>
      <c r="B104" s="229"/>
      <c r="C104" s="230"/>
      <c r="D104" s="220" t="s">
        <v>132</v>
      </c>
      <c r="E104" s="231" t="s">
        <v>19</v>
      </c>
      <c r="F104" s="232" t="s">
        <v>82</v>
      </c>
      <c r="G104" s="230"/>
      <c r="H104" s="233">
        <v>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132</v>
      </c>
      <c r="AU104" s="239" t="s">
        <v>82</v>
      </c>
      <c r="AV104" s="14" t="s">
        <v>84</v>
      </c>
      <c r="AW104" s="14" t="s">
        <v>36</v>
      </c>
      <c r="AX104" s="14" t="s">
        <v>74</v>
      </c>
      <c r="AY104" s="239" t="s">
        <v>124</v>
      </c>
    </row>
    <row r="105" s="15" customFormat="1">
      <c r="A105" s="15"/>
      <c r="B105" s="240"/>
      <c r="C105" s="241"/>
      <c r="D105" s="220" t="s">
        <v>132</v>
      </c>
      <c r="E105" s="242" t="s">
        <v>19</v>
      </c>
      <c r="F105" s="243" t="s">
        <v>137</v>
      </c>
      <c r="G105" s="241"/>
      <c r="H105" s="244">
        <v>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132</v>
      </c>
      <c r="AU105" s="250" t="s">
        <v>82</v>
      </c>
      <c r="AV105" s="15" t="s">
        <v>131</v>
      </c>
      <c r="AW105" s="15" t="s">
        <v>36</v>
      </c>
      <c r="AX105" s="15" t="s">
        <v>82</v>
      </c>
      <c r="AY105" s="250" t="s">
        <v>124</v>
      </c>
    </row>
    <row r="106" s="2" customFormat="1">
      <c r="A106" s="39"/>
      <c r="B106" s="40"/>
      <c r="C106" s="205" t="s">
        <v>165</v>
      </c>
      <c r="D106" s="205" t="s">
        <v>126</v>
      </c>
      <c r="E106" s="206" t="s">
        <v>417</v>
      </c>
      <c r="F106" s="207" t="s">
        <v>418</v>
      </c>
      <c r="G106" s="208" t="s">
        <v>401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45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131</v>
      </c>
      <c r="AT106" s="216" t="s">
        <v>126</v>
      </c>
      <c r="AU106" s="216" t="s">
        <v>82</v>
      </c>
      <c r="AY106" s="18" t="s">
        <v>124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82</v>
      </c>
      <c r="BK106" s="217">
        <f>ROUND(I106*H106,2)</f>
        <v>0</v>
      </c>
      <c r="BL106" s="18" t="s">
        <v>131</v>
      </c>
      <c r="BM106" s="216" t="s">
        <v>168</v>
      </c>
    </row>
    <row r="107" s="2" customFormat="1">
      <c r="A107" s="39"/>
      <c r="B107" s="40"/>
      <c r="C107" s="41"/>
      <c r="D107" s="220" t="s">
        <v>172</v>
      </c>
      <c r="E107" s="41"/>
      <c r="F107" s="261" t="s">
        <v>419</v>
      </c>
      <c r="G107" s="41"/>
      <c r="H107" s="41"/>
      <c r="I107" s="262"/>
      <c r="J107" s="41"/>
      <c r="K107" s="41"/>
      <c r="L107" s="45"/>
      <c r="M107" s="263"/>
      <c r="N107" s="26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172</v>
      </c>
      <c r="AU107" s="18" t="s">
        <v>82</v>
      </c>
    </row>
    <row r="108" s="13" customFormat="1">
      <c r="A108" s="13"/>
      <c r="B108" s="218"/>
      <c r="C108" s="219"/>
      <c r="D108" s="220" t="s">
        <v>132</v>
      </c>
      <c r="E108" s="221" t="s">
        <v>19</v>
      </c>
      <c r="F108" s="222" t="s">
        <v>420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132</v>
      </c>
      <c r="AU108" s="228" t="s">
        <v>82</v>
      </c>
      <c r="AV108" s="13" t="s">
        <v>82</v>
      </c>
      <c r="AW108" s="13" t="s">
        <v>36</v>
      </c>
      <c r="AX108" s="13" t="s">
        <v>74</v>
      </c>
      <c r="AY108" s="228" t="s">
        <v>124</v>
      </c>
    </row>
    <row r="109" s="14" customFormat="1">
      <c r="A109" s="14"/>
      <c r="B109" s="229"/>
      <c r="C109" s="230"/>
      <c r="D109" s="220" t="s">
        <v>132</v>
      </c>
      <c r="E109" s="231" t="s">
        <v>19</v>
      </c>
      <c r="F109" s="232" t="s">
        <v>82</v>
      </c>
      <c r="G109" s="230"/>
      <c r="H109" s="233">
        <v>1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132</v>
      </c>
      <c r="AU109" s="239" t="s">
        <v>82</v>
      </c>
      <c r="AV109" s="14" t="s">
        <v>84</v>
      </c>
      <c r="AW109" s="14" t="s">
        <v>36</v>
      </c>
      <c r="AX109" s="14" t="s">
        <v>74</v>
      </c>
      <c r="AY109" s="239" t="s">
        <v>124</v>
      </c>
    </row>
    <row r="110" s="15" customFormat="1">
      <c r="A110" s="15"/>
      <c r="B110" s="240"/>
      <c r="C110" s="241"/>
      <c r="D110" s="220" t="s">
        <v>132</v>
      </c>
      <c r="E110" s="242" t="s">
        <v>19</v>
      </c>
      <c r="F110" s="243" t="s">
        <v>137</v>
      </c>
      <c r="G110" s="241"/>
      <c r="H110" s="244">
        <v>1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132</v>
      </c>
      <c r="AU110" s="250" t="s">
        <v>82</v>
      </c>
      <c r="AV110" s="15" t="s">
        <v>131</v>
      </c>
      <c r="AW110" s="15" t="s">
        <v>36</v>
      </c>
      <c r="AX110" s="15" t="s">
        <v>82</v>
      </c>
      <c r="AY110" s="250" t="s">
        <v>124</v>
      </c>
    </row>
    <row r="111" s="12" customFormat="1" ht="22.8" customHeight="1">
      <c r="A111" s="12"/>
      <c r="B111" s="189"/>
      <c r="C111" s="190"/>
      <c r="D111" s="191" t="s">
        <v>73</v>
      </c>
      <c r="E111" s="203" t="s">
        <v>421</v>
      </c>
      <c r="F111" s="203" t="s">
        <v>422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SUM(P112:P143)</f>
        <v>0</v>
      </c>
      <c r="Q111" s="197"/>
      <c r="R111" s="198">
        <f>SUM(R112:R143)</f>
        <v>0</v>
      </c>
      <c r="S111" s="197"/>
      <c r="T111" s="199">
        <f>SUM(T112:T143)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150</v>
      </c>
      <c r="AT111" s="201" t="s">
        <v>73</v>
      </c>
      <c r="AU111" s="201" t="s">
        <v>82</v>
      </c>
      <c r="AY111" s="200" t="s">
        <v>124</v>
      </c>
      <c r="BK111" s="202">
        <f>SUM(BK112:BK143)</f>
        <v>0</v>
      </c>
    </row>
    <row r="112" s="2" customFormat="1" ht="16.5" customHeight="1">
      <c r="A112" s="39"/>
      <c r="B112" s="40"/>
      <c r="C112" s="205" t="s">
        <v>146</v>
      </c>
      <c r="D112" s="205" t="s">
        <v>126</v>
      </c>
      <c r="E112" s="206" t="s">
        <v>423</v>
      </c>
      <c r="F112" s="207" t="s">
        <v>424</v>
      </c>
      <c r="G112" s="208" t="s">
        <v>401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45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131</v>
      </c>
      <c r="AT112" s="216" t="s">
        <v>126</v>
      </c>
      <c r="AU112" s="216" t="s">
        <v>84</v>
      </c>
      <c r="AY112" s="18" t="s">
        <v>124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82</v>
      </c>
      <c r="BK112" s="217">
        <f>ROUND(I112*H112,2)</f>
        <v>0</v>
      </c>
      <c r="BL112" s="18" t="s">
        <v>131</v>
      </c>
      <c r="BM112" s="216" t="s">
        <v>171</v>
      </c>
    </row>
    <row r="113" s="2" customFormat="1">
      <c r="A113" s="39"/>
      <c r="B113" s="40"/>
      <c r="C113" s="41"/>
      <c r="D113" s="220" t="s">
        <v>172</v>
      </c>
      <c r="E113" s="41"/>
      <c r="F113" s="261" t="s">
        <v>425</v>
      </c>
      <c r="G113" s="41"/>
      <c r="H113" s="41"/>
      <c r="I113" s="262"/>
      <c r="J113" s="41"/>
      <c r="K113" s="41"/>
      <c r="L113" s="45"/>
      <c r="M113" s="263"/>
      <c r="N113" s="26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172</v>
      </c>
      <c r="AU113" s="18" t="s">
        <v>84</v>
      </c>
    </row>
    <row r="114" s="14" customFormat="1">
      <c r="A114" s="14"/>
      <c r="B114" s="229"/>
      <c r="C114" s="230"/>
      <c r="D114" s="220" t="s">
        <v>132</v>
      </c>
      <c r="E114" s="231" t="s">
        <v>19</v>
      </c>
      <c r="F114" s="232" t="s">
        <v>82</v>
      </c>
      <c r="G114" s="230"/>
      <c r="H114" s="233">
        <v>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132</v>
      </c>
      <c r="AU114" s="239" t="s">
        <v>84</v>
      </c>
      <c r="AV114" s="14" t="s">
        <v>84</v>
      </c>
      <c r="AW114" s="14" t="s">
        <v>36</v>
      </c>
      <c r="AX114" s="14" t="s">
        <v>74</v>
      </c>
      <c r="AY114" s="239" t="s">
        <v>124</v>
      </c>
    </row>
    <row r="115" s="15" customFormat="1">
      <c r="A115" s="15"/>
      <c r="B115" s="240"/>
      <c r="C115" s="241"/>
      <c r="D115" s="220" t="s">
        <v>132</v>
      </c>
      <c r="E115" s="242" t="s">
        <v>19</v>
      </c>
      <c r="F115" s="243" t="s">
        <v>137</v>
      </c>
      <c r="G115" s="241"/>
      <c r="H115" s="244">
        <v>1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0" t="s">
        <v>132</v>
      </c>
      <c r="AU115" s="250" t="s">
        <v>84</v>
      </c>
      <c r="AV115" s="15" t="s">
        <v>131</v>
      </c>
      <c r="AW115" s="15" t="s">
        <v>36</v>
      </c>
      <c r="AX115" s="15" t="s">
        <v>82</v>
      </c>
      <c r="AY115" s="250" t="s">
        <v>124</v>
      </c>
    </row>
    <row r="116" s="2" customFormat="1" ht="16.5" customHeight="1">
      <c r="A116" s="39"/>
      <c r="B116" s="40"/>
      <c r="C116" s="205" t="s">
        <v>175</v>
      </c>
      <c r="D116" s="205" t="s">
        <v>126</v>
      </c>
      <c r="E116" s="206" t="s">
        <v>426</v>
      </c>
      <c r="F116" s="207" t="s">
        <v>427</v>
      </c>
      <c r="G116" s="208" t="s">
        <v>401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45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131</v>
      </c>
      <c r="AT116" s="216" t="s">
        <v>126</v>
      </c>
      <c r="AU116" s="216" t="s">
        <v>84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82</v>
      </c>
      <c r="BK116" s="217">
        <f>ROUND(I116*H116,2)</f>
        <v>0</v>
      </c>
      <c r="BL116" s="18" t="s">
        <v>131</v>
      </c>
      <c r="BM116" s="216" t="s">
        <v>179</v>
      </c>
    </row>
    <row r="117" s="2" customFormat="1">
      <c r="A117" s="39"/>
      <c r="B117" s="40"/>
      <c r="C117" s="41"/>
      <c r="D117" s="220" t="s">
        <v>172</v>
      </c>
      <c r="E117" s="41"/>
      <c r="F117" s="261" t="s">
        <v>428</v>
      </c>
      <c r="G117" s="41"/>
      <c r="H117" s="41"/>
      <c r="I117" s="262"/>
      <c r="J117" s="41"/>
      <c r="K117" s="41"/>
      <c r="L117" s="45"/>
      <c r="M117" s="263"/>
      <c r="N117" s="26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172</v>
      </c>
      <c r="AU117" s="18" t="s">
        <v>84</v>
      </c>
    </row>
    <row r="118" s="14" customFormat="1">
      <c r="A118" s="14"/>
      <c r="B118" s="229"/>
      <c r="C118" s="230"/>
      <c r="D118" s="220" t="s">
        <v>132</v>
      </c>
      <c r="E118" s="231" t="s">
        <v>19</v>
      </c>
      <c r="F118" s="232" t="s">
        <v>82</v>
      </c>
      <c r="G118" s="230"/>
      <c r="H118" s="233">
        <v>1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132</v>
      </c>
      <c r="AU118" s="239" t="s">
        <v>84</v>
      </c>
      <c r="AV118" s="14" t="s">
        <v>84</v>
      </c>
      <c r="AW118" s="14" t="s">
        <v>36</v>
      </c>
      <c r="AX118" s="14" t="s">
        <v>74</v>
      </c>
      <c r="AY118" s="239" t="s">
        <v>124</v>
      </c>
    </row>
    <row r="119" s="15" customFormat="1">
      <c r="A119" s="15"/>
      <c r="B119" s="240"/>
      <c r="C119" s="241"/>
      <c r="D119" s="220" t="s">
        <v>132</v>
      </c>
      <c r="E119" s="242" t="s">
        <v>19</v>
      </c>
      <c r="F119" s="243" t="s">
        <v>137</v>
      </c>
      <c r="G119" s="241"/>
      <c r="H119" s="244">
        <v>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0" t="s">
        <v>132</v>
      </c>
      <c r="AU119" s="250" t="s">
        <v>84</v>
      </c>
      <c r="AV119" s="15" t="s">
        <v>131</v>
      </c>
      <c r="AW119" s="15" t="s">
        <v>36</v>
      </c>
      <c r="AX119" s="15" t="s">
        <v>82</v>
      </c>
      <c r="AY119" s="250" t="s">
        <v>124</v>
      </c>
    </row>
    <row r="120" s="2" customFormat="1" ht="16.5" customHeight="1">
      <c r="A120" s="39"/>
      <c r="B120" s="40"/>
      <c r="C120" s="205" t="s">
        <v>154</v>
      </c>
      <c r="D120" s="205" t="s">
        <v>126</v>
      </c>
      <c r="E120" s="206" t="s">
        <v>429</v>
      </c>
      <c r="F120" s="207" t="s">
        <v>430</v>
      </c>
      <c r="G120" s="208" t="s">
        <v>401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45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131</v>
      </c>
      <c r="AT120" s="216" t="s">
        <v>126</v>
      </c>
      <c r="AU120" s="216" t="s">
        <v>84</v>
      </c>
      <c r="AY120" s="18" t="s">
        <v>124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82</v>
      </c>
      <c r="BK120" s="217">
        <f>ROUND(I120*H120,2)</f>
        <v>0</v>
      </c>
      <c r="BL120" s="18" t="s">
        <v>131</v>
      </c>
      <c r="BM120" s="216" t="s">
        <v>185</v>
      </c>
    </row>
    <row r="121" s="2" customFormat="1">
      <c r="A121" s="39"/>
      <c r="B121" s="40"/>
      <c r="C121" s="41"/>
      <c r="D121" s="220" t="s">
        <v>172</v>
      </c>
      <c r="E121" s="41"/>
      <c r="F121" s="261" t="s">
        <v>431</v>
      </c>
      <c r="G121" s="41"/>
      <c r="H121" s="41"/>
      <c r="I121" s="262"/>
      <c r="J121" s="41"/>
      <c r="K121" s="41"/>
      <c r="L121" s="45"/>
      <c r="M121" s="263"/>
      <c r="N121" s="26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172</v>
      </c>
      <c r="AU121" s="18" t="s">
        <v>84</v>
      </c>
    </row>
    <row r="122" s="14" customFormat="1">
      <c r="A122" s="14"/>
      <c r="B122" s="229"/>
      <c r="C122" s="230"/>
      <c r="D122" s="220" t="s">
        <v>132</v>
      </c>
      <c r="E122" s="231" t="s">
        <v>19</v>
      </c>
      <c r="F122" s="232" t="s">
        <v>82</v>
      </c>
      <c r="G122" s="230"/>
      <c r="H122" s="233">
        <v>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132</v>
      </c>
      <c r="AU122" s="239" t="s">
        <v>84</v>
      </c>
      <c r="AV122" s="14" t="s">
        <v>84</v>
      </c>
      <c r="AW122" s="14" t="s">
        <v>36</v>
      </c>
      <c r="AX122" s="14" t="s">
        <v>74</v>
      </c>
      <c r="AY122" s="239" t="s">
        <v>124</v>
      </c>
    </row>
    <row r="123" s="15" customFormat="1">
      <c r="A123" s="15"/>
      <c r="B123" s="240"/>
      <c r="C123" s="241"/>
      <c r="D123" s="220" t="s">
        <v>132</v>
      </c>
      <c r="E123" s="242" t="s">
        <v>19</v>
      </c>
      <c r="F123" s="243" t="s">
        <v>137</v>
      </c>
      <c r="G123" s="241"/>
      <c r="H123" s="244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0" t="s">
        <v>132</v>
      </c>
      <c r="AU123" s="250" t="s">
        <v>84</v>
      </c>
      <c r="AV123" s="15" t="s">
        <v>131</v>
      </c>
      <c r="AW123" s="15" t="s">
        <v>36</v>
      </c>
      <c r="AX123" s="15" t="s">
        <v>82</v>
      </c>
      <c r="AY123" s="250" t="s">
        <v>124</v>
      </c>
    </row>
    <row r="124" s="2" customFormat="1" ht="16.5" customHeight="1">
      <c r="A124" s="39"/>
      <c r="B124" s="40"/>
      <c r="C124" s="205" t="s">
        <v>187</v>
      </c>
      <c r="D124" s="205" t="s">
        <v>126</v>
      </c>
      <c r="E124" s="206" t="s">
        <v>432</v>
      </c>
      <c r="F124" s="207" t="s">
        <v>433</v>
      </c>
      <c r="G124" s="208" t="s">
        <v>401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45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131</v>
      </c>
      <c r="AT124" s="216" t="s">
        <v>126</v>
      </c>
      <c r="AU124" s="216" t="s">
        <v>84</v>
      </c>
      <c r="AY124" s="18" t="s">
        <v>124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82</v>
      </c>
      <c r="BK124" s="217">
        <f>ROUND(I124*H124,2)</f>
        <v>0</v>
      </c>
      <c r="BL124" s="18" t="s">
        <v>131</v>
      </c>
      <c r="BM124" s="216" t="s">
        <v>190</v>
      </c>
    </row>
    <row r="125" s="2" customFormat="1">
      <c r="A125" s="39"/>
      <c r="B125" s="40"/>
      <c r="C125" s="41"/>
      <c r="D125" s="220" t="s">
        <v>172</v>
      </c>
      <c r="E125" s="41"/>
      <c r="F125" s="261" t="s">
        <v>434</v>
      </c>
      <c r="G125" s="41"/>
      <c r="H125" s="41"/>
      <c r="I125" s="262"/>
      <c r="J125" s="41"/>
      <c r="K125" s="41"/>
      <c r="L125" s="45"/>
      <c r="M125" s="263"/>
      <c r="N125" s="26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172</v>
      </c>
      <c r="AU125" s="18" t="s">
        <v>84</v>
      </c>
    </row>
    <row r="126" s="14" customFormat="1">
      <c r="A126" s="14"/>
      <c r="B126" s="229"/>
      <c r="C126" s="230"/>
      <c r="D126" s="220" t="s">
        <v>132</v>
      </c>
      <c r="E126" s="231" t="s">
        <v>19</v>
      </c>
      <c r="F126" s="232" t="s">
        <v>82</v>
      </c>
      <c r="G126" s="230"/>
      <c r="H126" s="233">
        <v>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132</v>
      </c>
      <c r="AU126" s="239" t="s">
        <v>84</v>
      </c>
      <c r="AV126" s="14" t="s">
        <v>84</v>
      </c>
      <c r="AW126" s="14" t="s">
        <v>36</v>
      </c>
      <c r="AX126" s="14" t="s">
        <v>74</v>
      </c>
      <c r="AY126" s="239" t="s">
        <v>124</v>
      </c>
    </row>
    <row r="127" s="15" customFormat="1">
      <c r="A127" s="15"/>
      <c r="B127" s="240"/>
      <c r="C127" s="241"/>
      <c r="D127" s="220" t="s">
        <v>132</v>
      </c>
      <c r="E127" s="242" t="s">
        <v>19</v>
      </c>
      <c r="F127" s="243" t="s">
        <v>137</v>
      </c>
      <c r="G127" s="241"/>
      <c r="H127" s="244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0" t="s">
        <v>132</v>
      </c>
      <c r="AU127" s="250" t="s">
        <v>84</v>
      </c>
      <c r="AV127" s="15" t="s">
        <v>131</v>
      </c>
      <c r="AW127" s="15" t="s">
        <v>36</v>
      </c>
      <c r="AX127" s="15" t="s">
        <v>82</v>
      </c>
      <c r="AY127" s="250" t="s">
        <v>124</v>
      </c>
    </row>
    <row r="128" s="2" customFormat="1" ht="16.5" customHeight="1">
      <c r="A128" s="39"/>
      <c r="B128" s="40"/>
      <c r="C128" s="205" t="s">
        <v>163</v>
      </c>
      <c r="D128" s="205" t="s">
        <v>126</v>
      </c>
      <c r="E128" s="206" t="s">
        <v>435</v>
      </c>
      <c r="F128" s="207" t="s">
        <v>436</v>
      </c>
      <c r="G128" s="208" t="s">
        <v>401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45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131</v>
      </c>
      <c r="AT128" s="216" t="s">
        <v>126</v>
      </c>
      <c r="AU128" s="216" t="s">
        <v>84</v>
      </c>
      <c r="AY128" s="18" t="s">
        <v>124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82</v>
      </c>
      <c r="BK128" s="217">
        <f>ROUND(I128*H128,2)</f>
        <v>0</v>
      </c>
      <c r="BL128" s="18" t="s">
        <v>131</v>
      </c>
      <c r="BM128" s="216" t="s">
        <v>201</v>
      </c>
    </row>
    <row r="129" s="2" customFormat="1">
      <c r="A129" s="39"/>
      <c r="B129" s="40"/>
      <c r="C129" s="41"/>
      <c r="D129" s="220" t="s">
        <v>172</v>
      </c>
      <c r="E129" s="41"/>
      <c r="F129" s="261" t="s">
        <v>437</v>
      </c>
      <c r="G129" s="41"/>
      <c r="H129" s="41"/>
      <c r="I129" s="262"/>
      <c r="J129" s="41"/>
      <c r="K129" s="41"/>
      <c r="L129" s="45"/>
      <c r="M129" s="263"/>
      <c r="N129" s="26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172</v>
      </c>
      <c r="AU129" s="18" t="s">
        <v>84</v>
      </c>
    </row>
    <row r="130" s="14" customFormat="1">
      <c r="A130" s="14"/>
      <c r="B130" s="229"/>
      <c r="C130" s="230"/>
      <c r="D130" s="220" t="s">
        <v>132</v>
      </c>
      <c r="E130" s="231" t="s">
        <v>19</v>
      </c>
      <c r="F130" s="232" t="s">
        <v>82</v>
      </c>
      <c r="G130" s="230"/>
      <c r="H130" s="233">
        <v>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132</v>
      </c>
      <c r="AU130" s="239" t="s">
        <v>84</v>
      </c>
      <c r="AV130" s="14" t="s">
        <v>84</v>
      </c>
      <c r="AW130" s="14" t="s">
        <v>36</v>
      </c>
      <c r="AX130" s="14" t="s">
        <v>74</v>
      </c>
      <c r="AY130" s="239" t="s">
        <v>124</v>
      </c>
    </row>
    <row r="131" s="15" customFormat="1">
      <c r="A131" s="15"/>
      <c r="B131" s="240"/>
      <c r="C131" s="241"/>
      <c r="D131" s="220" t="s">
        <v>132</v>
      </c>
      <c r="E131" s="242" t="s">
        <v>19</v>
      </c>
      <c r="F131" s="243" t="s">
        <v>137</v>
      </c>
      <c r="G131" s="241"/>
      <c r="H131" s="244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132</v>
      </c>
      <c r="AU131" s="250" t="s">
        <v>84</v>
      </c>
      <c r="AV131" s="15" t="s">
        <v>131</v>
      </c>
      <c r="AW131" s="15" t="s">
        <v>36</v>
      </c>
      <c r="AX131" s="15" t="s">
        <v>82</v>
      </c>
      <c r="AY131" s="250" t="s">
        <v>124</v>
      </c>
    </row>
    <row r="132" s="2" customFormat="1" ht="16.5" customHeight="1">
      <c r="A132" s="39"/>
      <c r="B132" s="40"/>
      <c r="C132" s="205" t="s">
        <v>198</v>
      </c>
      <c r="D132" s="205" t="s">
        <v>126</v>
      </c>
      <c r="E132" s="206" t="s">
        <v>438</v>
      </c>
      <c r="F132" s="207" t="s">
        <v>439</v>
      </c>
      <c r="G132" s="208" t="s">
        <v>401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45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131</v>
      </c>
      <c r="AT132" s="216" t="s">
        <v>126</v>
      </c>
      <c r="AU132" s="216" t="s">
        <v>84</v>
      </c>
      <c r="AY132" s="18" t="s">
        <v>124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82</v>
      </c>
      <c r="BK132" s="217">
        <f>ROUND(I132*H132,2)</f>
        <v>0</v>
      </c>
      <c r="BL132" s="18" t="s">
        <v>131</v>
      </c>
      <c r="BM132" s="216" t="s">
        <v>195</v>
      </c>
    </row>
    <row r="133" s="2" customFormat="1">
      <c r="A133" s="39"/>
      <c r="B133" s="40"/>
      <c r="C133" s="41"/>
      <c r="D133" s="220" t="s">
        <v>172</v>
      </c>
      <c r="E133" s="41"/>
      <c r="F133" s="261" t="s">
        <v>440</v>
      </c>
      <c r="G133" s="41"/>
      <c r="H133" s="41"/>
      <c r="I133" s="262"/>
      <c r="J133" s="41"/>
      <c r="K133" s="41"/>
      <c r="L133" s="45"/>
      <c r="M133" s="263"/>
      <c r="N133" s="26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172</v>
      </c>
      <c r="AU133" s="18" t="s">
        <v>84</v>
      </c>
    </row>
    <row r="134" s="14" customFormat="1">
      <c r="A134" s="14"/>
      <c r="B134" s="229"/>
      <c r="C134" s="230"/>
      <c r="D134" s="220" t="s">
        <v>132</v>
      </c>
      <c r="E134" s="231" t="s">
        <v>19</v>
      </c>
      <c r="F134" s="232" t="s">
        <v>82</v>
      </c>
      <c r="G134" s="230"/>
      <c r="H134" s="233">
        <v>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132</v>
      </c>
      <c r="AU134" s="239" t="s">
        <v>84</v>
      </c>
      <c r="AV134" s="14" t="s">
        <v>84</v>
      </c>
      <c r="AW134" s="14" t="s">
        <v>36</v>
      </c>
      <c r="AX134" s="14" t="s">
        <v>74</v>
      </c>
      <c r="AY134" s="239" t="s">
        <v>124</v>
      </c>
    </row>
    <row r="135" s="15" customFormat="1">
      <c r="A135" s="15"/>
      <c r="B135" s="240"/>
      <c r="C135" s="241"/>
      <c r="D135" s="220" t="s">
        <v>132</v>
      </c>
      <c r="E135" s="242" t="s">
        <v>19</v>
      </c>
      <c r="F135" s="243" t="s">
        <v>137</v>
      </c>
      <c r="G135" s="241"/>
      <c r="H135" s="244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0" t="s">
        <v>132</v>
      </c>
      <c r="AU135" s="250" t="s">
        <v>84</v>
      </c>
      <c r="AV135" s="15" t="s">
        <v>131</v>
      </c>
      <c r="AW135" s="15" t="s">
        <v>36</v>
      </c>
      <c r="AX135" s="15" t="s">
        <v>82</v>
      </c>
      <c r="AY135" s="250" t="s">
        <v>124</v>
      </c>
    </row>
    <row r="136" s="2" customFormat="1" ht="16.5" customHeight="1">
      <c r="A136" s="39"/>
      <c r="B136" s="40"/>
      <c r="C136" s="205" t="s">
        <v>168</v>
      </c>
      <c r="D136" s="205" t="s">
        <v>126</v>
      </c>
      <c r="E136" s="206" t="s">
        <v>441</v>
      </c>
      <c r="F136" s="207" t="s">
        <v>442</v>
      </c>
      <c r="G136" s="208" t="s">
        <v>401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45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131</v>
      </c>
      <c r="AT136" s="216" t="s">
        <v>126</v>
      </c>
      <c r="AU136" s="216" t="s">
        <v>84</v>
      </c>
      <c r="AY136" s="18" t="s">
        <v>124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82</v>
      </c>
      <c r="BK136" s="217">
        <f>ROUND(I136*H136,2)</f>
        <v>0</v>
      </c>
      <c r="BL136" s="18" t="s">
        <v>131</v>
      </c>
      <c r="BM136" s="216" t="s">
        <v>206</v>
      </c>
    </row>
    <row r="137" s="2" customFormat="1">
      <c r="A137" s="39"/>
      <c r="B137" s="40"/>
      <c r="C137" s="41"/>
      <c r="D137" s="220" t="s">
        <v>172</v>
      </c>
      <c r="E137" s="41"/>
      <c r="F137" s="261" t="s">
        <v>443</v>
      </c>
      <c r="G137" s="41"/>
      <c r="H137" s="41"/>
      <c r="I137" s="262"/>
      <c r="J137" s="41"/>
      <c r="K137" s="41"/>
      <c r="L137" s="45"/>
      <c r="M137" s="263"/>
      <c r="N137" s="26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172</v>
      </c>
      <c r="AU137" s="18" t="s">
        <v>84</v>
      </c>
    </row>
    <row r="138" s="14" customFormat="1">
      <c r="A138" s="14"/>
      <c r="B138" s="229"/>
      <c r="C138" s="230"/>
      <c r="D138" s="220" t="s">
        <v>132</v>
      </c>
      <c r="E138" s="231" t="s">
        <v>19</v>
      </c>
      <c r="F138" s="232" t="s">
        <v>82</v>
      </c>
      <c r="G138" s="230"/>
      <c r="H138" s="233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9" t="s">
        <v>132</v>
      </c>
      <c r="AU138" s="239" t="s">
        <v>84</v>
      </c>
      <c r="AV138" s="14" t="s">
        <v>84</v>
      </c>
      <c r="AW138" s="14" t="s">
        <v>36</v>
      </c>
      <c r="AX138" s="14" t="s">
        <v>74</v>
      </c>
      <c r="AY138" s="239" t="s">
        <v>124</v>
      </c>
    </row>
    <row r="139" s="15" customFormat="1">
      <c r="A139" s="15"/>
      <c r="B139" s="240"/>
      <c r="C139" s="241"/>
      <c r="D139" s="220" t="s">
        <v>132</v>
      </c>
      <c r="E139" s="242" t="s">
        <v>19</v>
      </c>
      <c r="F139" s="243" t="s">
        <v>137</v>
      </c>
      <c r="G139" s="241"/>
      <c r="H139" s="244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0" t="s">
        <v>132</v>
      </c>
      <c r="AU139" s="250" t="s">
        <v>84</v>
      </c>
      <c r="AV139" s="15" t="s">
        <v>131</v>
      </c>
      <c r="AW139" s="15" t="s">
        <v>36</v>
      </c>
      <c r="AX139" s="15" t="s">
        <v>82</v>
      </c>
      <c r="AY139" s="250" t="s">
        <v>124</v>
      </c>
    </row>
    <row r="140" s="2" customFormat="1" ht="16.5" customHeight="1">
      <c r="A140" s="39"/>
      <c r="B140" s="40"/>
      <c r="C140" s="205" t="s">
        <v>8</v>
      </c>
      <c r="D140" s="205" t="s">
        <v>126</v>
      </c>
      <c r="E140" s="206" t="s">
        <v>444</v>
      </c>
      <c r="F140" s="207" t="s">
        <v>445</v>
      </c>
      <c r="G140" s="208" t="s">
        <v>401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45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131</v>
      </c>
      <c r="AT140" s="216" t="s">
        <v>126</v>
      </c>
      <c r="AU140" s="216" t="s">
        <v>84</v>
      </c>
      <c r="AY140" s="18" t="s">
        <v>124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82</v>
      </c>
      <c r="BK140" s="217">
        <f>ROUND(I140*H140,2)</f>
        <v>0</v>
      </c>
      <c r="BL140" s="18" t="s">
        <v>131</v>
      </c>
      <c r="BM140" s="216" t="s">
        <v>212</v>
      </c>
    </row>
    <row r="141" s="2" customFormat="1">
      <c r="A141" s="39"/>
      <c r="B141" s="40"/>
      <c r="C141" s="41"/>
      <c r="D141" s="220" t="s">
        <v>172</v>
      </c>
      <c r="E141" s="41"/>
      <c r="F141" s="261" t="s">
        <v>446</v>
      </c>
      <c r="G141" s="41"/>
      <c r="H141" s="41"/>
      <c r="I141" s="262"/>
      <c r="J141" s="41"/>
      <c r="K141" s="41"/>
      <c r="L141" s="45"/>
      <c r="M141" s="263"/>
      <c r="N141" s="26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172</v>
      </c>
      <c r="AU141" s="18" t="s">
        <v>84</v>
      </c>
    </row>
    <row r="142" s="14" customFormat="1">
      <c r="A142" s="14"/>
      <c r="B142" s="229"/>
      <c r="C142" s="230"/>
      <c r="D142" s="220" t="s">
        <v>132</v>
      </c>
      <c r="E142" s="231" t="s">
        <v>19</v>
      </c>
      <c r="F142" s="232" t="s">
        <v>82</v>
      </c>
      <c r="G142" s="230"/>
      <c r="H142" s="233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132</v>
      </c>
      <c r="AU142" s="239" t="s">
        <v>84</v>
      </c>
      <c r="AV142" s="14" t="s">
        <v>84</v>
      </c>
      <c r="AW142" s="14" t="s">
        <v>36</v>
      </c>
      <c r="AX142" s="14" t="s">
        <v>74</v>
      </c>
      <c r="AY142" s="239" t="s">
        <v>124</v>
      </c>
    </row>
    <row r="143" s="15" customFormat="1">
      <c r="A143" s="15"/>
      <c r="B143" s="240"/>
      <c r="C143" s="241"/>
      <c r="D143" s="220" t="s">
        <v>132</v>
      </c>
      <c r="E143" s="242" t="s">
        <v>19</v>
      </c>
      <c r="F143" s="243" t="s">
        <v>137</v>
      </c>
      <c r="G143" s="241"/>
      <c r="H143" s="244">
        <v>1</v>
      </c>
      <c r="I143" s="245"/>
      <c r="J143" s="241"/>
      <c r="K143" s="241"/>
      <c r="L143" s="246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0" t="s">
        <v>132</v>
      </c>
      <c r="AU143" s="250" t="s">
        <v>84</v>
      </c>
      <c r="AV143" s="15" t="s">
        <v>131</v>
      </c>
      <c r="AW143" s="15" t="s">
        <v>36</v>
      </c>
      <c r="AX143" s="15" t="s">
        <v>82</v>
      </c>
      <c r="AY143" s="250" t="s">
        <v>124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z1eP0yoBz1JY4jjg043TOrcfXo5ukQHw2qBnsGUv/ZAr1W81cLjPuq3cLRz5IGeLbgadxid9Onm0Ae69o/5xxw==" hashValue="iKf9zcP7kpN24wJ0uiSns1q9QjcBLEMvYtDw71B0ncE1ed7MmpaB7DiPlPWzSa60lldbE0bSVv0lb14hZusAbQ==" algorithmName="SHA-512" password="92E9"/>
  <autoFilter ref="C80:K14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447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448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449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450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451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452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453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454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455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456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457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81</v>
      </c>
      <c r="F18" s="284" t="s">
        <v>458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459</v>
      </c>
      <c r="F19" s="284" t="s">
        <v>460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461</v>
      </c>
      <c r="F20" s="284" t="s">
        <v>462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463</v>
      </c>
      <c r="F21" s="284" t="s">
        <v>464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465</v>
      </c>
      <c r="F22" s="284" t="s">
        <v>466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467</v>
      </c>
      <c r="F23" s="284" t="s">
        <v>468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469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470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471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472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473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474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475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476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477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110</v>
      </c>
      <c r="F36" s="284"/>
      <c r="G36" s="284" t="s">
        <v>478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479</v>
      </c>
      <c r="F37" s="284"/>
      <c r="G37" s="284" t="s">
        <v>480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55</v>
      </c>
      <c r="F38" s="284"/>
      <c r="G38" s="284" t="s">
        <v>481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56</v>
      </c>
      <c r="F39" s="284"/>
      <c r="G39" s="284" t="s">
        <v>482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111</v>
      </c>
      <c r="F40" s="284"/>
      <c r="G40" s="284" t="s">
        <v>483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112</v>
      </c>
      <c r="F41" s="284"/>
      <c r="G41" s="284" t="s">
        <v>484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485</v>
      </c>
      <c r="F42" s="284"/>
      <c r="G42" s="284" t="s">
        <v>486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487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488</v>
      </c>
      <c r="F44" s="284"/>
      <c r="G44" s="284" t="s">
        <v>489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114</v>
      </c>
      <c r="F45" s="284"/>
      <c r="G45" s="284" t="s">
        <v>490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491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492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493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494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495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496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497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498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499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500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501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502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503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504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505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506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507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508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509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510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511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512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513</v>
      </c>
      <c r="D76" s="302"/>
      <c r="E76" s="302"/>
      <c r="F76" s="302" t="s">
        <v>514</v>
      </c>
      <c r="G76" s="303"/>
      <c r="H76" s="302" t="s">
        <v>56</v>
      </c>
      <c r="I76" s="302" t="s">
        <v>59</v>
      </c>
      <c r="J76" s="302" t="s">
        <v>515</v>
      </c>
      <c r="K76" s="301"/>
    </row>
    <row r="77" s="1" customFormat="1" ht="17.25" customHeight="1">
      <c r="B77" s="299"/>
      <c r="C77" s="304" t="s">
        <v>516</v>
      </c>
      <c r="D77" s="304"/>
      <c r="E77" s="304"/>
      <c r="F77" s="305" t="s">
        <v>517</v>
      </c>
      <c r="G77" s="306"/>
      <c r="H77" s="304"/>
      <c r="I77" s="304"/>
      <c r="J77" s="304" t="s">
        <v>518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55</v>
      </c>
      <c r="D79" s="309"/>
      <c r="E79" s="309"/>
      <c r="F79" s="310" t="s">
        <v>519</v>
      </c>
      <c r="G79" s="311"/>
      <c r="H79" s="287" t="s">
        <v>520</v>
      </c>
      <c r="I79" s="287" t="s">
        <v>521</v>
      </c>
      <c r="J79" s="287">
        <v>20</v>
      </c>
      <c r="K79" s="301"/>
    </row>
    <row r="80" s="1" customFormat="1" ht="15" customHeight="1">
      <c r="B80" s="299"/>
      <c r="C80" s="287" t="s">
        <v>522</v>
      </c>
      <c r="D80" s="287"/>
      <c r="E80" s="287"/>
      <c r="F80" s="310" t="s">
        <v>519</v>
      </c>
      <c r="G80" s="311"/>
      <c r="H80" s="287" t="s">
        <v>523</v>
      </c>
      <c r="I80" s="287" t="s">
        <v>521</v>
      </c>
      <c r="J80" s="287">
        <v>120</v>
      </c>
      <c r="K80" s="301"/>
    </row>
    <row r="81" s="1" customFormat="1" ht="15" customHeight="1">
      <c r="B81" s="312"/>
      <c r="C81" s="287" t="s">
        <v>524</v>
      </c>
      <c r="D81" s="287"/>
      <c r="E81" s="287"/>
      <c r="F81" s="310" t="s">
        <v>525</v>
      </c>
      <c r="G81" s="311"/>
      <c r="H81" s="287" t="s">
        <v>526</v>
      </c>
      <c r="I81" s="287" t="s">
        <v>521</v>
      </c>
      <c r="J81" s="287">
        <v>50</v>
      </c>
      <c r="K81" s="301"/>
    </row>
    <row r="82" s="1" customFormat="1" ht="15" customHeight="1">
      <c r="B82" s="312"/>
      <c r="C82" s="287" t="s">
        <v>527</v>
      </c>
      <c r="D82" s="287"/>
      <c r="E82" s="287"/>
      <c r="F82" s="310" t="s">
        <v>519</v>
      </c>
      <c r="G82" s="311"/>
      <c r="H82" s="287" t="s">
        <v>528</v>
      </c>
      <c r="I82" s="287" t="s">
        <v>529</v>
      </c>
      <c r="J82" s="287"/>
      <c r="K82" s="301"/>
    </row>
    <row r="83" s="1" customFormat="1" ht="15" customHeight="1">
      <c r="B83" s="312"/>
      <c r="C83" s="313" t="s">
        <v>530</v>
      </c>
      <c r="D83" s="313"/>
      <c r="E83" s="313"/>
      <c r="F83" s="314" t="s">
        <v>525</v>
      </c>
      <c r="G83" s="313"/>
      <c r="H83" s="313" t="s">
        <v>531</v>
      </c>
      <c r="I83" s="313" t="s">
        <v>521</v>
      </c>
      <c r="J83" s="313">
        <v>15</v>
      </c>
      <c r="K83" s="301"/>
    </row>
    <row r="84" s="1" customFormat="1" ht="15" customHeight="1">
      <c r="B84" s="312"/>
      <c r="C84" s="313" t="s">
        <v>532</v>
      </c>
      <c r="D84" s="313"/>
      <c r="E84" s="313"/>
      <c r="F84" s="314" t="s">
        <v>525</v>
      </c>
      <c r="G84" s="313"/>
      <c r="H84" s="313" t="s">
        <v>533</v>
      </c>
      <c r="I84" s="313" t="s">
        <v>521</v>
      </c>
      <c r="J84" s="313">
        <v>15</v>
      </c>
      <c r="K84" s="301"/>
    </row>
    <row r="85" s="1" customFormat="1" ht="15" customHeight="1">
      <c r="B85" s="312"/>
      <c r="C85" s="313" t="s">
        <v>534</v>
      </c>
      <c r="D85" s="313"/>
      <c r="E85" s="313"/>
      <c r="F85" s="314" t="s">
        <v>525</v>
      </c>
      <c r="G85" s="313"/>
      <c r="H85" s="313" t="s">
        <v>535</v>
      </c>
      <c r="I85" s="313" t="s">
        <v>521</v>
      </c>
      <c r="J85" s="313">
        <v>20</v>
      </c>
      <c r="K85" s="301"/>
    </row>
    <row r="86" s="1" customFormat="1" ht="15" customHeight="1">
      <c r="B86" s="312"/>
      <c r="C86" s="313" t="s">
        <v>536</v>
      </c>
      <c r="D86" s="313"/>
      <c r="E86" s="313"/>
      <c r="F86" s="314" t="s">
        <v>525</v>
      </c>
      <c r="G86" s="313"/>
      <c r="H86" s="313" t="s">
        <v>537</v>
      </c>
      <c r="I86" s="313" t="s">
        <v>521</v>
      </c>
      <c r="J86" s="313">
        <v>20</v>
      </c>
      <c r="K86" s="301"/>
    </row>
    <row r="87" s="1" customFormat="1" ht="15" customHeight="1">
      <c r="B87" s="312"/>
      <c r="C87" s="287" t="s">
        <v>538</v>
      </c>
      <c r="D87" s="287"/>
      <c r="E87" s="287"/>
      <c r="F87" s="310" t="s">
        <v>525</v>
      </c>
      <c r="G87" s="311"/>
      <c r="H87" s="287" t="s">
        <v>539</v>
      </c>
      <c r="I87" s="287" t="s">
        <v>521</v>
      </c>
      <c r="J87" s="287">
        <v>50</v>
      </c>
      <c r="K87" s="301"/>
    </row>
    <row r="88" s="1" customFormat="1" ht="15" customHeight="1">
      <c r="B88" s="312"/>
      <c r="C88" s="287" t="s">
        <v>540</v>
      </c>
      <c r="D88" s="287"/>
      <c r="E88" s="287"/>
      <c r="F88" s="310" t="s">
        <v>525</v>
      </c>
      <c r="G88" s="311"/>
      <c r="H88" s="287" t="s">
        <v>541</v>
      </c>
      <c r="I88" s="287" t="s">
        <v>521</v>
      </c>
      <c r="J88" s="287">
        <v>20</v>
      </c>
      <c r="K88" s="301"/>
    </row>
    <row r="89" s="1" customFormat="1" ht="15" customHeight="1">
      <c r="B89" s="312"/>
      <c r="C89" s="287" t="s">
        <v>542</v>
      </c>
      <c r="D89" s="287"/>
      <c r="E89" s="287"/>
      <c r="F89" s="310" t="s">
        <v>525</v>
      </c>
      <c r="G89" s="311"/>
      <c r="H89" s="287" t="s">
        <v>543</v>
      </c>
      <c r="I89" s="287" t="s">
        <v>521</v>
      </c>
      <c r="J89" s="287">
        <v>20</v>
      </c>
      <c r="K89" s="301"/>
    </row>
    <row r="90" s="1" customFormat="1" ht="15" customHeight="1">
      <c r="B90" s="312"/>
      <c r="C90" s="287" t="s">
        <v>544</v>
      </c>
      <c r="D90" s="287"/>
      <c r="E90" s="287"/>
      <c r="F90" s="310" t="s">
        <v>525</v>
      </c>
      <c r="G90" s="311"/>
      <c r="H90" s="287" t="s">
        <v>545</v>
      </c>
      <c r="I90" s="287" t="s">
        <v>521</v>
      </c>
      <c r="J90" s="287">
        <v>50</v>
      </c>
      <c r="K90" s="301"/>
    </row>
    <row r="91" s="1" customFormat="1" ht="15" customHeight="1">
      <c r="B91" s="312"/>
      <c r="C91" s="287" t="s">
        <v>546</v>
      </c>
      <c r="D91" s="287"/>
      <c r="E91" s="287"/>
      <c r="F91" s="310" t="s">
        <v>525</v>
      </c>
      <c r="G91" s="311"/>
      <c r="H91" s="287" t="s">
        <v>546</v>
      </c>
      <c r="I91" s="287" t="s">
        <v>521</v>
      </c>
      <c r="J91" s="287">
        <v>50</v>
      </c>
      <c r="K91" s="301"/>
    </row>
    <row r="92" s="1" customFormat="1" ht="15" customHeight="1">
      <c r="B92" s="312"/>
      <c r="C92" s="287" t="s">
        <v>547</v>
      </c>
      <c r="D92" s="287"/>
      <c r="E92" s="287"/>
      <c r="F92" s="310" t="s">
        <v>525</v>
      </c>
      <c r="G92" s="311"/>
      <c r="H92" s="287" t="s">
        <v>548</v>
      </c>
      <c r="I92" s="287" t="s">
        <v>521</v>
      </c>
      <c r="J92" s="287">
        <v>255</v>
      </c>
      <c r="K92" s="301"/>
    </row>
    <row r="93" s="1" customFormat="1" ht="15" customHeight="1">
      <c r="B93" s="312"/>
      <c r="C93" s="287" t="s">
        <v>549</v>
      </c>
      <c r="D93" s="287"/>
      <c r="E93" s="287"/>
      <c r="F93" s="310" t="s">
        <v>519</v>
      </c>
      <c r="G93" s="311"/>
      <c r="H93" s="287" t="s">
        <v>550</v>
      </c>
      <c r="I93" s="287" t="s">
        <v>551</v>
      </c>
      <c r="J93" s="287"/>
      <c r="K93" s="301"/>
    </row>
    <row r="94" s="1" customFormat="1" ht="15" customHeight="1">
      <c r="B94" s="312"/>
      <c r="C94" s="287" t="s">
        <v>552</v>
      </c>
      <c r="D94" s="287"/>
      <c r="E94" s="287"/>
      <c r="F94" s="310" t="s">
        <v>519</v>
      </c>
      <c r="G94" s="311"/>
      <c r="H94" s="287" t="s">
        <v>553</v>
      </c>
      <c r="I94" s="287" t="s">
        <v>554</v>
      </c>
      <c r="J94" s="287"/>
      <c r="K94" s="301"/>
    </row>
    <row r="95" s="1" customFormat="1" ht="15" customHeight="1">
      <c r="B95" s="312"/>
      <c r="C95" s="287" t="s">
        <v>555</v>
      </c>
      <c r="D95" s="287"/>
      <c r="E95" s="287"/>
      <c r="F95" s="310" t="s">
        <v>519</v>
      </c>
      <c r="G95" s="311"/>
      <c r="H95" s="287" t="s">
        <v>555</v>
      </c>
      <c r="I95" s="287" t="s">
        <v>554</v>
      </c>
      <c r="J95" s="287"/>
      <c r="K95" s="301"/>
    </row>
    <row r="96" s="1" customFormat="1" ht="15" customHeight="1">
      <c r="B96" s="312"/>
      <c r="C96" s="287" t="s">
        <v>40</v>
      </c>
      <c r="D96" s="287"/>
      <c r="E96" s="287"/>
      <c r="F96" s="310" t="s">
        <v>519</v>
      </c>
      <c r="G96" s="311"/>
      <c r="H96" s="287" t="s">
        <v>556</v>
      </c>
      <c r="I96" s="287" t="s">
        <v>554</v>
      </c>
      <c r="J96" s="287"/>
      <c r="K96" s="301"/>
    </row>
    <row r="97" s="1" customFormat="1" ht="15" customHeight="1">
      <c r="B97" s="312"/>
      <c r="C97" s="287" t="s">
        <v>50</v>
      </c>
      <c r="D97" s="287"/>
      <c r="E97" s="287"/>
      <c r="F97" s="310" t="s">
        <v>519</v>
      </c>
      <c r="G97" s="311"/>
      <c r="H97" s="287" t="s">
        <v>557</v>
      </c>
      <c r="I97" s="287" t="s">
        <v>554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558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513</v>
      </c>
      <c r="D103" s="302"/>
      <c r="E103" s="302"/>
      <c r="F103" s="302" t="s">
        <v>514</v>
      </c>
      <c r="G103" s="303"/>
      <c r="H103" s="302" t="s">
        <v>56</v>
      </c>
      <c r="I103" s="302" t="s">
        <v>59</v>
      </c>
      <c r="J103" s="302" t="s">
        <v>515</v>
      </c>
      <c r="K103" s="301"/>
    </row>
    <row r="104" s="1" customFormat="1" ht="17.25" customHeight="1">
      <c r="B104" s="299"/>
      <c r="C104" s="304" t="s">
        <v>516</v>
      </c>
      <c r="D104" s="304"/>
      <c r="E104" s="304"/>
      <c r="F104" s="305" t="s">
        <v>517</v>
      </c>
      <c r="G104" s="306"/>
      <c r="H104" s="304"/>
      <c r="I104" s="304"/>
      <c r="J104" s="304" t="s">
        <v>518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55</v>
      </c>
      <c r="D106" s="309"/>
      <c r="E106" s="309"/>
      <c r="F106" s="310" t="s">
        <v>519</v>
      </c>
      <c r="G106" s="287"/>
      <c r="H106" s="287" t="s">
        <v>559</v>
      </c>
      <c r="I106" s="287" t="s">
        <v>521</v>
      </c>
      <c r="J106" s="287">
        <v>20</v>
      </c>
      <c r="K106" s="301"/>
    </row>
    <row r="107" s="1" customFormat="1" ht="15" customHeight="1">
      <c r="B107" s="299"/>
      <c r="C107" s="287" t="s">
        <v>522</v>
      </c>
      <c r="D107" s="287"/>
      <c r="E107" s="287"/>
      <c r="F107" s="310" t="s">
        <v>519</v>
      </c>
      <c r="G107" s="287"/>
      <c r="H107" s="287" t="s">
        <v>559</v>
      </c>
      <c r="I107" s="287" t="s">
        <v>521</v>
      </c>
      <c r="J107" s="287">
        <v>120</v>
      </c>
      <c r="K107" s="301"/>
    </row>
    <row r="108" s="1" customFormat="1" ht="15" customHeight="1">
      <c r="B108" s="312"/>
      <c r="C108" s="287" t="s">
        <v>524</v>
      </c>
      <c r="D108" s="287"/>
      <c r="E108" s="287"/>
      <c r="F108" s="310" t="s">
        <v>525</v>
      </c>
      <c r="G108" s="287"/>
      <c r="H108" s="287" t="s">
        <v>559</v>
      </c>
      <c r="I108" s="287" t="s">
        <v>521</v>
      </c>
      <c r="J108" s="287">
        <v>50</v>
      </c>
      <c r="K108" s="301"/>
    </row>
    <row r="109" s="1" customFormat="1" ht="15" customHeight="1">
      <c r="B109" s="312"/>
      <c r="C109" s="287" t="s">
        <v>527</v>
      </c>
      <c r="D109" s="287"/>
      <c r="E109" s="287"/>
      <c r="F109" s="310" t="s">
        <v>519</v>
      </c>
      <c r="G109" s="287"/>
      <c r="H109" s="287" t="s">
        <v>559</v>
      </c>
      <c r="I109" s="287" t="s">
        <v>529</v>
      </c>
      <c r="J109" s="287"/>
      <c r="K109" s="301"/>
    </row>
    <row r="110" s="1" customFormat="1" ht="15" customHeight="1">
      <c r="B110" s="312"/>
      <c r="C110" s="287" t="s">
        <v>538</v>
      </c>
      <c r="D110" s="287"/>
      <c r="E110" s="287"/>
      <c r="F110" s="310" t="s">
        <v>525</v>
      </c>
      <c r="G110" s="287"/>
      <c r="H110" s="287" t="s">
        <v>559</v>
      </c>
      <c r="I110" s="287" t="s">
        <v>521</v>
      </c>
      <c r="J110" s="287">
        <v>50</v>
      </c>
      <c r="K110" s="301"/>
    </row>
    <row r="111" s="1" customFormat="1" ht="15" customHeight="1">
      <c r="B111" s="312"/>
      <c r="C111" s="287" t="s">
        <v>546</v>
      </c>
      <c r="D111" s="287"/>
      <c r="E111" s="287"/>
      <c r="F111" s="310" t="s">
        <v>525</v>
      </c>
      <c r="G111" s="287"/>
      <c r="H111" s="287" t="s">
        <v>559</v>
      </c>
      <c r="I111" s="287" t="s">
        <v>521</v>
      </c>
      <c r="J111" s="287">
        <v>50</v>
      </c>
      <c r="K111" s="301"/>
    </row>
    <row r="112" s="1" customFormat="1" ht="15" customHeight="1">
      <c r="B112" s="312"/>
      <c r="C112" s="287" t="s">
        <v>544</v>
      </c>
      <c r="D112" s="287"/>
      <c r="E112" s="287"/>
      <c r="F112" s="310" t="s">
        <v>525</v>
      </c>
      <c r="G112" s="287"/>
      <c r="H112" s="287" t="s">
        <v>559</v>
      </c>
      <c r="I112" s="287" t="s">
        <v>521</v>
      </c>
      <c r="J112" s="287">
        <v>50</v>
      </c>
      <c r="K112" s="301"/>
    </row>
    <row r="113" s="1" customFormat="1" ht="15" customHeight="1">
      <c r="B113" s="312"/>
      <c r="C113" s="287" t="s">
        <v>55</v>
      </c>
      <c r="D113" s="287"/>
      <c r="E113" s="287"/>
      <c r="F113" s="310" t="s">
        <v>519</v>
      </c>
      <c r="G113" s="287"/>
      <c r="H113" s="287" t="s">
        <v>560</v>
      </c>
      <c r="I113" s="287" t="s">
        <v>521</v>
      </c>
      <c r="J113" s="287">
        <v>20</v>
      </c>
      <c r="K113" s="301"/>
    </row>
    <row r="114" s="1" customFormat="1" ht="15" customHeight="1">
      <c r="B114" s="312"/>
      <c r="C114" s="287" t="s">
        <v>561</v>
      </c>
      <c r="D114" s="287"/>
      <c r="E114" s="287"/>
      <c r="F114" s="310" t="s">
        <v>519</v>
      </c>
      <c r="G114" s="287"/>
      <c r="H114" s="287" t="s">
        <v>562</v>
      </c>
      <c r="I114" s="287" t="s">
        <v>521</v>
      </c>
      <c r="J114" s="287">
        <v>120</v>
      </c>
      <c r="K114" s="301"/>
    </row>
    <row r="115" s="1" customFormat="1" ht="15" customHeight="1">
      <c r="B115" s="312"/>
      <c r="C115" s="287" t="s">
        <v>40</v>
      </c>
      <c r="D115" s="287"/>
      <c r="E115" s="287"/>
      <c r="F115" s="310" t="s">
        <v>519</v>
      </c>
      <c r="G115" s="287"/>
      <c r="H115" s="287" t="s">
        <v>563</v>
      </c>
      <c r="I115" s="287" t="s">
        <v>554</v>
      </c>
      <c r="J115" s="287"/>
      <c r="K115" s="301"/>
    </row>
    <row r="116" s="1" customFormat="1" ht="15" customHeight="1">
      <c r="B116" s="312"/>
      <c r="C116" s="287" t="s">
        <v>50</v>
      </c>
      <c r="D116" s="287"/>
      <c r="E116" s="287"/>
      <c r="F116" s="310" t="s">
        <v>519</v>
      </c>
      <c r="G116" s="287"/>
      <c r="H116" s="287" t="s">
        <v>564</v>
      </c>
      <c r="I116" s="287" t="s">
        <v>554</v>
      </c>
      <c r="J116" s="287"/>
      <c r="K116" s="301"/>
    </row>
    <row r="117" s="1" customFormat="1" ht="15" customHeight="1">
      <c r="B117" s="312"/>
      <c r="C117" s="287" t="s">
        <v>59</v>
      </c>
      <c r="D117" s="287"/>
      <c r="E117" s="287"/>
      <c r="F117" s="310" t="s">
        <v>519</v>
      </c>
      <c r="G117" s="287"/>
      <c r="H117" s="287" t="s">
        <v>565</v>
      </c>
      <c r="I117" s="287" t="s">
        <v>566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567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513</v>
      </c>
      <c r="D123" s="302"/>
      <c r="E123" s="302"/>
      <c r="F123" s="302" t="s">
        <v>514</v>
      </c>
      <c r="G123" s="303"/>
      <c r="H123" s="302" t="s">
        <v>56</v>
      </c>
      <c r="I123" s="302" t="s">
        <v>59</v>
      </c>
      <c r="J123" s="302" t="s">
        <v>515</v>
      </c>
      <c r="K123" s="331"/>
    </row>
    <row r="124" s="1" customFormat="1" ht="17.25" customHeight="1">
      <c r="B124" s="330"/>
      <c r="C124" s="304" t="s">
        <v>516</v>
      </c>
      <c r="D124" s="304"/>
      <c r="E124" s="304"/>
      <c r="F124" s="305" t="s">
        <v>517</v>
      </c>
      <c r="G124" s="306"/>
      <c r="H124" s="304"/>
      <c r="I124" s="304"/>
      <c r="J124" s="304" t="s">
        <v>518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522</v>
      </c>
      <c r="D126" s="309"/>
      <c r="E126" s="309"/>
      <c r="F126" s="310" t="s">
        <v>519</v>
      </c>
      <c r="G126" s="287"/>
      <c r="H126" s="287" t="s">
        <v>559</v>
      </c>
      <c r="I126" s="287" t="s">
        <v>521</v>
      </c>
      <c r="J126" s="287">
        <v>120</v>
      </c>
      <c r="K126" s="335"/>
    </row>
    <row r="127" s="1" customFormat="1" ht="15" customHeight="1">
      <c r="B127" s="332"/>
      <c r="C127" s="287" t="s">
        <v>568</v>
      </c>
      <c r="D127" s="287"/>
      <c r="E127" s="287"/>
      <c r="F127" s="310" t="s">
        <v>519</v>
      </c>
      <c r="G127" s="287"/>
      <c r="H127" s="287" t="s">
        <v>569</v>
      </c>
      <c r="I127" s="287" t="s">
        <v>521</v>
      </c>
      <c r="J127" s="287" t="s">
        <v>570</v>
      </c>
      <c r="K127" s="335"/>
    </row>
    <row r="128" s="1" customFormat="1" ht="15" customHeight="1">
      <c r="B128" s="332"/>
      <c r="C128" s="287" t="s">
        <v>467</v>
      </c>
      <c r="D128" s="287"/>
      <c r="E128" s="287"/>
      <c r="F128" s="310" t="s">
        <v>519</v>
      </c>
      <c r="G128" s="287"/>
      <c r="H128" s="287" t="s">
        <v>571</v>
      </c>
      <c r="I128" s="287" t="s">
        <v>521</v>
      </c>
      <c r="J128" s="287" t="s">
        <v>570</v>
      </c>
      <c r="K128" s="335"/>
    </row>
    <row r="129" s="1" customFormat="1" ht="15" customHeight="1">
      <c r="B129" s="332"/>
      <c r="C129" s="287" t="s">
        <v>530</v>
      </c>
      <c r="D129" s="287"/>
      <c r="E129" s="287"/>
      <c r="F129" s="310" t="s">
        <v>525</v>
      </c>
      <c r="G129" s="287"/>
      <c r="H129" s="287" t="s">
        <v>531</v>
      </c>
      <c r="I129" s="287" t="s">
        <v>521</v>
      </c>
      <c r="J129" s="287">
        <v>15</v>
      </c>
      <c r="K129" s="335"/>
    </row>
    <row r="130" s="1" customFormat="1" ht="15" customHeight="1">
      <c r="B130" s="332"/>
      <c r="C130" s="313" t="s">
        <v>532</v>
      </c>
      <c r="D130" s="313"/>
      <c r="E130" s="313"/>
      <c r="F130" s="314" t="s">
        <v>525</v>
      </c>
      <c r="G130" s="313"/>
      <c r="H130" s="313" t="s">
        <v>533</v>
      </c>
      <c r="I130" s="313" t="s">
        <v>521</v>
      </c>
      <c r="J130" s="313">
        <v>15</v>
      </c>
      <c r="K130" s="335"/>
    </row>
    <row r="131" s="1" customFormat="1" ht="15" customHeight="1">
      <c r="B131" s="332"/>
      <c r="C131" s="313" t="s">
        <v>534</v>
      </c>
      <c r="D131" s="313"/>
      <c r="E131" s="313"/>
      <c r="F131" s="314" t="s">
        <v>525</v>
      </c>
      <c r="G131" s="313"/>
      <c r="H131" s="313" t="s">
        <v>535</v>
      </c>
      <c r="I131" s="313" t="s">
        <v>521</v>
      </c>
      <c r="J131" s="313">
        <v>20</v>
      </c>
      <c r="K131" s="335"/>
    </row>
    <row r="132" s="1" customFormat="1" ht="15" customHeight="1">
      <c r="B132" s="332"/>
      <c r="C132" s="313" t="s">
        <v>536</v>
      </c>
      <c r="D132" s="313"/>
      <c r="E132" s="313"/>
      <c r="F132" s="314" t="s">
        <v>525</v>
      </c>
      <c r="G132" s="313"/>
      <c r="H132" s="313" t="s">
        <v>537</v>
      </c>
      <c r="I132" s="313" t="s">
        <v>521</v>
      </c>
      <c r="J132" s="313">
        <v>20</v>
      </c>
      <c r="K132" s="335"/>
    </row>
    <row r="133" s="1" customFormat="1" ht="15" customHeight="1">
      <c r="B133" s="332"/>
      <c r="C133" s="287" t="s">
        <v>524</v>
      </c>
      <c r="D133" s="287"/>
      <c r="E133" s="287"/>
      <c r="F133" s="310" t="s">
        <v>525</v>
      </c>
      <c r="G133" s="287"/>
      <c r="H133" s="287" t="s">
        <v>559</v>
      </c>
      <c r="I133" s="287" t="s">
        <v>521</v>
      </c>
      <c r="J133" s="287">
        <v>50</v>
      </c>
      <c r="K133" s="335"/>
    </row>
    <row r="134" s="1" customFormat="1" ht="15" customHeight="1">
      <c r="B134" s="332"/>
      <c r="C134" s="287" t="s">
        <v>538</v>
      </c>
      <c r="D134" s="287"/>
      <c r="E134" s="287"/>
      <c r="F134" s="310" t="s">
        <v>525</v>
      </c>
      <c r="G134" s="287"/>
      <c r="H134" s="287" t="s">
        <v>559</v>
      </c>
      <c r="I134" s="287" t="s">
        <v>521</v>
      </c>
      <c r="J134" s="287">
        <v>50</v>
      </c>
      <c r="K134" s="335"/>
    </row>
    <row r="135" s="1" customFormat="1" ht="15" customHeight="1">
      <c r="B135" s="332"/>
      <c r="C135" s="287" t="s">
        <v>544</v>
      </c>
      <c r="D135" s="287"/>
      <c r="E135" s="287"/>
      <c r="F135" s="310" t="s">
        <v>525</v>
      </c>
      <c r="G135" s="287"/>
      <c r="H135" s="287" t="s">
        <v>559</v>
      </c>
      <c r="I135" s="287" t="s">
        <v>521</v>
      </c>
      <c r="J135" s="287">
        <v>50</v>
      </c>
      <c r="K135" s="335"/>
    </row>
    <row r="136" s="1" customFormat="1" ht="15" customHeight="1">
      <c r="B136" s="332"/>
      <c r="C136" s="287" t="s">
        <v>546</v>
      </c>
      <c r="D136" s="287"/>
      <c r="E136" s="287"/>
      <c r="F136" s="310" t="s">
        <v>525</v>
      </c>
      <c r="G136" s="287"/>
      <c r="H136" s="287" t="s">
        <v>559</v>
      </c>
      <c r="I136" s="287" t="s">
        <v>521</v>
      </c>
      <c r="J136" s="287">
        <v>50</v>
      </c>
      <c r="K136" s="335"/>
    </row>
    <row r="137" s="1" customFormat="1" ht="15" customHeight="1">
      <c r="B137" s="332"/>
      <c r="C137" s="287" t="s">
        <v>547</v>
      </c>
      <c r="D137" s="287"/>
      <c r="E137" s="287"/>
      <c r="F137" s="310" t="s">
        <v>525</v>
      </c>
      <c r="G137" s="287"/>
      <c r="H137" s="287" t="s">
        <v>572</v>
      </c>
      <c r="I137" s="287" t="s">
        <v>521</v>
      </c>
      <c r="J137" s="287">
        <v>255</v>
      </c>
      <c r="K137" s="335"/>
    </row>
    <row r="138" s="1" customFormat="1" ht="15" customHeight="1">
      <c r="B138" s="332"/>
      <c r="C138" s="287" t="s">
        <v>549</v>
      </c>
      <c r="D138" s="287"/>
      <c r="E138" s="287"/>
      <c r="F138" s="310" t="s">
        <v>519</v>
      </c>
      <c r="G138" s="287"/>
      <c r="H138" s="287" t="s">
        <v>573</v>
      </c>
      <c r="I138" s="287" t="s">
        <v>551</v>
      </c>
      <c r="J138" s="287"/>
      <c r="K138" s="335"/>
    </row>
    <row r="139" s="1" customFormat="1" ht="15" customHeight="1">
      <c r="B139" s="332"/>
      <c r="C139" s="287" t="s">
        <v>552</v>
      </c>
      <c r="D139" s="287"/>
      <c r="E139" s="287"/>
      <c r="F139" s="310" t="s">
        <v>519</v>
      </c>
      <c r="G139" s="287"/>
      <c r="H139" s="287" t="s">
        <v>574</v>
      </c>
      <c r="I139" s="287" t="s">
        <v>554</v>
      </c>
      <c r="J139" s="287"/>
      <c r="K139" s="335"/>
    </row>
    <row r="140" s="1" customFormat="1" ht="15" customHeight="1">
      <c r="B140" s="332"/>
      <c r="C140" s="287" t="s">
        <v>555</v>
      </c>
      <c r="D140" s="287"/>
      <c r="E140" s="287"/>
      <c r="F140" s="310" t="s">
        <v>519</v>
      </c>
      <c r="G140" s="287"/>
      <c r="H140" s="287" t="s">
        <v>555</v>
      </c>
      <c r="I140" s="287" t="s">
        <v>554</v>
      </c>
      <c r="J140" s="287"/>
      <c r="K140" s="335"/>
    </row>
    <row r="141" s="1" customFormat="1" ht="15" customHeight="1">
      <c r="B141" s="332"/>
      <c r="C141" s="287" t="s">
        <v>40</v>
      </c>
      <c r="D141" s="287"/>
      <c r="E141" s="287"/>
      <c r="F141" s="310" t="s">
        <v>519</v>
      </c>
      <c r="G141" s="287"/>
      <c r="H141" s="287" t="s">
        <v>575</v>
      </c>
      <c r="I141" s="287" t="s">
        <v>554</v>
      </c>
      <c r="J141" s="287"/>
      <c r="K141" s="335"/>
    </row>
    <row r="142" s="1" customFormat="1" ht="15" customHeight="1">
      <c r="B142" s="332"/>
      <c r="C142" s="287" t="s">
        <v>576</v>
      </c>
      <c r="D142" s="287"/>
      <c r="E142" s="287"/>
      <c r="F142" s="310" t="s">
        <v>519</v>
      </c>
      <c r="G142" s="287"/>
      <c r="H142" s="287" t="s">
        <v>577</v>
      </c>
      <c r="I142" s="287" t="s">
        <v>554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578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513</v>
      </c>
      <c r="D148" s="302"/>
      <c r="E148" s="302"/>
      <c r="F148" s="302" t="s">
        <v>514</v>
      </c>
      <c r="G148" s="303"/>
      <c r="H148" s="302" t="s">
        <v>56</v>
      </c>
      <c r="I148" s="302" t="s">
        <v>59</v>
      </c>
      <c r="J148" s="302" t="s">
        <v>515</v>
      </c>
      <c r="K148" s="301"/>
    </row>
    <row r="149" s="1" customFormat="1" ht="17.25" customHeight="1">
      <c r="B149" s="299"/>
      <c r="C149" s="304" t="s">
        <v>516</v>
      </c>
      <c r="D149" s="304"/>
      <c r="E149" s="304"/>
      <c r="F149" s="305" t="s">
        <v>517</v>
      </c>
      <c r="G149" s="306"/>
      <c r="H149" s="304"/>
      <c r="I149" s="304"/>
      <c r="J149" s="304" t="s">
        <v>518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522</v>
      </c>
      <c r="D151" s="287"/>
      <c r="E151" s="287"/>
      <c r="F151" s="340" t="s">
        <v>519</v>
      </c>
      <c r="G151" s="287"/>
      <c r="H151" s="339" t="s">
        <v>559</v>
      </c>
      <c r="I151" s="339" t="s">
        <v>521</v>
      </c>
      <c r="J151" s="339">
        <v>120</v>
      </c>
      <c r="K151" s="335"/>
    </row>
    <row r="152" s="1" customFormat="1" ht="15" customHeight="1">
      <c r="B152" s="312"/>
      <c r="C152" s="339" t="s">
        <v>568</v>
      </c>
      <c r="D152" s="287"/>
      <c r="E152" s="287"/>
      <c r="F152" s="340" t="s">
        <v>519</v>
      </c>
      <c r="G152" s="287"/>
      <c r="H152" s="339" t="s">
        <v>579</v>
      </c>
      <c r="I152" s="339" t="s">
        <v>521</v>
      </c>
      <c r="J152" s="339" t="s">
        <v>570</v>
      </c>
      <c r="K152" s="335"/>
    </row>
    <row r="153" s="1" customFormat="1" ht="15" customHeight="1">
      <c r="B153" s="312"/>
      <c r="C153" s="339" t="s">
        <v>467</v>
      </c>
      <c r="D153" s="287"/>
      <c r="E153" s="287"/>
      <c r="F153" s="340" t="s">
        <v>519</v>
      </c>
      <c r="G153" s="287"/>
      <c r="H153" s="339" t="s">
        <v>580</v>
      </c>
      <c r="I153" s="339" t="s">
        <v>521</v>
      </c>
      <c r="J153" s="339" t="s">
        <v>570</v>
      </c>
      <c r="K153" s="335"/>
    </row>
    <row r="154" s="1" customFormat="1" ht="15" customHeight="1">
      <c r="B154" s="312"/>
      <c r="C154" s="339" t="s">
        <v>524</v>
      </c>
      <c r="D154" s="287"/>
      <c r="E154" s="287"/>
      <c r="F154" s="340" t="s">
        <v>525</v>
      </c>
      <c r="G154" s="287"/>
      <c r="H154" s="339" t="s">
        <v>559</v>
      </c>
      <c r="I154" s="339" t="s">
        <v>521</v>
      </c>
      <c r="J154" s="339">
        <v>50</v>
      </c>
      <c r="K154" s="335"/>
    </row>
    <row r="155" s="1" customFormat="1" ht="15" customHeight="1">
      <c r="B155" s="312"/>
      <c r="C155" s="339" t="s">
        <v>527</v>
      </c>
      <c r="D155" s="287"/>
      <c r="E155" s="287"/>
      <c r="F155" s="340" t="s">
        <v>519</v>
      </c>
      <c r="G155" s="287"/>
      <c r="H155" s="339" t="s">
        <v>559</v>
      </c>
      <c r="I155" s="339" t="s">
        <v>529</v>
      </c>
      <c r="J155" s="339"/>
      <c r="K155" s="335"/>
    </row>
    <row r="156" s="1" customFormat="1" ht="15" customHeight="1">
      <c r="B156" s="312"/>
      <c r="C156" s="339" t="s">
        <v>538</v>
      </c>
      <c r="D156" s="287"/>
      <c r="E156" s="287"/>
      <c r="F156" s="340" t="s">
        <v>525</v>
      </c>
      <c r="G156" s="287"/>
      <c r="H156" s="339" t="s">
        <v>559</v>
      </c>
      <c r="I156" s="339" t="s">
        <v>521</v>
      </c>
      <c r="J156" s="339">
        <v>50</v>
      </c>
      <c r="K156" s="335"/>
    </row>
    <row r="157" s="1" customFormat="1" ht="15" customHeight="1">
      <c r="B157" s="312"/>
      <c r="C157" s="339" t="s">
        <v>546</v>
      </c>
      <c r="D157" s="287"/>
      <c r="E157" s="287"/>
      <c r="F157" s="340" t="s">
        <v>525</v>
      </c>
      <c r="G157" s="287"/>
      <c r="H157" s="339" t="s">
        <v>559</v>
      </c>
      <c r="I157" s="339" t="s">
        <v>521</v>
      </c>
      <c r="J157" s="339">
        <v>50</v>
      </c>
      <c r="K157" s="335"/>
    </row>
    <row r="158" s="1" customFormat="1" ht="15" customHeight="1">
      <c r="B158" s="312"/>
      <c r="C158" s="339" t="s">
        <v>544</v>
      </c>
      <c r="D158" s="287"/>
      <c r="E158" s="287"/>
      <c r="F158" s="340" t="s">
        <v>525</v>
      </c>
      <c r="G158" s="287"/>
      <c r="H158" s="339" t="s">
        <v>559</v>
      </c>
      <c r="I158" s="339" t="s">
        <v>521</v>
      </c>
      <c r="J158" s="339">
        <v>50</v>
      </c>
      <c r="K158" s="335"/>
    </row>
    <row r="159" s="1" customFormat="1" ht="15" customHeight="1">
      <c r="B159" s="312"/>
      <c r="C159" s="339" t="s">
        <v>98</v>
      </c>
      <c r="D159" s="287"/>
      <c r="E159" s="287"/>
      <c r="F159" s="340" t="s">
        <v>519</v>
      </c>
      <c r="G159" s="287"/>
      <c r="H159" s="339" t="s">
        <v>581</v>
      </c>
      <c r="I159" s="339" t="s">
        <v>521</v>
      </c>
      <c r="J159" s="339" t="s">
        <v>582</v>
      </c>
      <c r="K159" s="335"/>
    </row>
    <row r="160" s="1" customFormat="1" ht="15" customHeight="1">
      <c r="B160" s="312"/>
      <c r="C160" s="339" t="s">
        <v>583</v>
      </c>
      <c r="D160" s="287"/>
      <c r="E160" s="287"/>
      <c r="F160" s="340" t="s">
        <v>519</v>
      </c>
      <c r="G160" s="287"/>
      <c r="H160" s="339" t="s">
        <v>584</v>
      </c>
      <c r="I160" s="339" t="s">
        <v>554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585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513</v>
      </c>
      <c r="D166" s="302"/>
      <c r="E166" s="302"/>
      <c r="F166" s="302" t="s">
        <v>514</v>
      </c>
      <c r="G166" s="344"/>
      <c r="H166" s="345" t="s">
        <v>56</v>
      </c>
      <c r="I166" s="345" t="s">
        <v>59</v>
      </c>
      <c r="J166" s="302" t="s">
        <v>515</v>
      </c>
      <c r="K166" s="279"/>
    </row>
    <row r="167" s="1" customFormat="1" ht="17.25" customHeight="1">
      <c r="B167" s="280"/>
      <c r="C167" s="304" t="s">
        <v>516</v>
      </c>
      <c r="D167" s="304"/>
      <c r="E167" s="304"/>
      <c r="F167" s="305" t="s">
        <v>517</v>
      </c>
      <c r="G167" s="346"/>
      <c r="H167" s="347"/>
      <c r="I167" s="347"/>
      <c r="J167" s="304" t="s">
        <v>518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522</v>
      </c>
      <c r="D169" s="287"/>
      <c r="E169" s="287"/>
      <c r="F169" s="310" t="s">
        <v>519</v>
      </c>
      <c r="G169" s="287"/>
      <c r="H169" s="287" t="s">
        <v>559</v>
      </c>
      <c r="I169" s="287" t="s">
        <v>521</v>
      </c>
      <c r="J169" s="287">
        <v>120</v>
      </c>
      <c r="K169" s="335"/>
    </row>
    <row r="170" s="1" customFormat="1" ht="15" customHeight="1">
      <c r="B170" s="312"/>
      <c r="C170" s="287" t="s">
        <v>568</v>
      </c>
      <c r="D170" s="287"/>
      <c r="E170" s="287"/>
      <c r="F170" s="310" t="s">
        <v>519</v>
      </c>
      <c r="G170" s="287"/>
      <c r="H170" s="287" t="s">
        <v>569</v>
      </c>
      <c r="I170" s="287" t="s">
        <v>521</v>
      </c>
      <c r="J170" s="287" t="s">
        <v>570</v>
      </c>
      <c r="K170" s="335"/>
    </row>
    <row r="171" s="1" customFormat="1" ht="15" customHeight="1">
      <c r="B171" s="312"/>
      <c r="C171" s="287" t="s">
        <v>467</v>
      </c>
      <c r="D171" s="287"/>
      <c r="E171" s="287"/>
      <c r="F171" s="310" t="s">
        <v>519</v>
      </c>
      <c r="G171" s="287"/>
      <c r="H171" s="287" t="s">
        <v>586</v>
      </c>
      <c r="I171" s="287" t="s">
        <v>521</v>
      </c>
      <c r="J171" s="287" t="s">
        <v>570</v>
      </c>
      <c r="K171" s="335"/>
    </row>
    <row r="172" s="1" customFormat="1" ht="15" customHeight="1">
      <c r="B172" s="312"/>
      <c r="C172" s="287" t="s">
        <v>524</v>
      </c>
      <c r="D172" s="287"/>
      <c r="E172" s="287"/>
      <c r="F172" s="310" t="s">
        <v>525</v>
      </c>
      <c r="G172" s="287"/>
      <c r="H172" s="287" t="s">
        <v>586</v>
      </c>
      <c r="I172" s="287" t="s">
        <v>521</v>
      </c>
      <c r="J172" s="287">
        <v>50</v>
      </c>
      <c r="K172" s="335"/>
    </row>
    <row r="173" s="1" customFormat="1" ht="15" customHeight="1">
      <c r="B173" s="312"/>
      <c r="C173" s="287" t="s">
        <v>527</v>
      </c>
      <c r="D173" s="287"/>
      <c r="E173" s="287"/>
      <c r="F173" s="310" t="s">
        <v>519</v>
      </c>
      <c r="G173" s="287"/>
      <c r="H173" s="287" t="s">
        <v>586</v>
      </c>
      <c r="I173" s="287" t="s">
        <v>529</v>
      </c>
      <c r="J173" s="287"/>
      <c r="K173" s="335"/>
    </row>
    <row r="174" s="1" customFormat="1" ht="15" customHeight="1">
      <c r="B174" s="312"/>
      <c r="C174" s="287" t="s">
        <v>538</v>
      </c>
      <c r="D174" s="287"/>
      <c r="E174" s="287"/>
      <c r="F174" s="310" t="s">
        <v>525</v>
      </c>
      <c r="G174" s="287"/>
      <c r="H174" s="287" t="s">
        <v>586</v>
      </c>
      <c r="I174" s="287" t="s">
        <v>521</v>
      </c>
      <c r="J174" s="287">
        <v>50</v>
      </c>
      <c r="K174" s="335"/>
    </row>
    <row r="175" s="1" customFormat="1" ht="15" customHeight="1">
      <c r="B175" s="312"/>
      <c r="C175" s="287" t="s">
        <v>546</v>
      </c>
      <c r="D175" s="287"/>
      <c r="E175" s="287"/>
      <c r="F175" s="310" t="s">
        <v>525</v>
      </c>
      <c r="G175" s="287"/>
      <c r="H175" s="287" t="s">
        <v>586</v>
      </c>
      <c r="I175" s="287" t="s">
        <v>521</v>
      </c>
      <c r="J175" s="287">
        <v>50</v>
      </c>
      <c r="K175" s="335"/>
    </row>
    <row r="176" s="1" customFormat="1" ht="15" customHeight="1">
      <c r="B176" s="312"/>
      <c r="C176" s="287" t="s">
        <v>544</v>
      </c>
      <c r="D176" s="287"/>
      <c r="E176" s="287"/>
      <c r="F176" s="310" t="s">
        <v>525</v>
      </c>
      <c r="G176" s="287"/>
      <c r="H176" s="287" t="s">
        <v>586</v>
      </c>
      <c r="I176" s="287" t="s">
        <v>521</v>
      </c>
      <c r="J176" s="287">
        <v>50</v>
      </c>
      <c r="K176" s="335"/>
    </row>
    <row r="177" s="1" customFormat="1" ht="15" customHeight="1">
      <c r="B177" s="312"/>
      <c r="C177" s="287" t="s">
        <v>110</v>
      </c>
      <c r="D177" s="287"/>
      <c r="E177" s="287"/>
      <c r="F177" s="310" t="s">
        <v>519</v>
      </c>
      <c r="G177" s="287"/>
      <c r="H177" s="287" t="s">
        <v>587</v>
      </c>
      <c r="I177" s="287" t="s">
        <v>588</v>
      </c>
      <c r="J177" s="287"/>
      <c r="K177" s="335"/>
    </row>
    <row r="178" s="1" customFormat="1" ht="15" customHeight="1">
      <c r="B178" s="312"/>
      <c r="C178" s="287" t="s">
        <v>59</v>
      </c>
      <c r="D178" s="287"/>
      <c r="E178" s="287"/>
      <c r="F178" s="310" t="s">
        <v>519</v>
      </c>
      <c r="G178" s="287"/>
      <c r="H178" s="287" t="s">
        <v>589</v>
      </c>
      <c r="I178" s="287" t="s">
        <v>590</v>
      </c>
      <c r="J178" s="287">
        <v>1</v>
      </c>
      <c r="K178" s="335"/>
    </row>
    <row r="179" s="1" customFormat="1" ht="15" customHeight="1">
      <c r="B179" s="312"/>
      <c r="C179" s="287" t="s">
        <v>55</v>
      </c>
      <c r="D179" s="287"/>
      <c r="E179" s="287"/>
      <c r="F179" s="310" t="s">
        <v>519</v>
      </c>
      <c r="G179" s="287"/>
      <c r="H179" s="287" t="s">
        <v>591</v>
      </c>
      <c r="I179" s="287" t="s">
        <v>521</v>
      </c>
      <c r="J179" s="287">
        <v>20</v>
      </c>
      <c r="K179" s="335"/>
    </row>
    <row r="180" s="1" customFormat="1" ht="15" customHeight="1">
      <c r="B180" s="312"/>
      <c r="C180" s="287" t="s">
        <v>56</v>
      </c>
      <c r="D180" s="287"/>
      <c r="E180" s="287"/>
      <c r="F180" s="310" t="s">
        <v>519</v>
      </c>
      <c r="G180" s="287"/>
      <c r="H180" s="287" t="s">
        <v>592</v>
      </c>
      <c r="I180" s="287" t="s">
        <v>521</v>
      </c>
      <c r="J180" s="287">
        <v>255</v>
      </c>
      <c r="K180" s="335"/>
    </row>
    <row r="181" s="1" customFormat="1" ht="15" customHeight="1">
      <c r="B181" s="312"/>
      <c r="C181" s="287" t="s">
        <v>111</v>
      </c>
      <c r="D181" s="287"/>
      <c r="E181" s="287"/>
      <c r="F181" s="310" t="s">
        <v>519</v>
      </c>
      <c r="G181" s="287"/>
      <c r="H181" s="287" t="s">
        <v>483</v>
      </c>
      <c r="I181" s="287" t="s">
        <v>521</v>
      </c>
      <c r="J181" s="287">
        <v>10</v>
      </c>
      <c r="K181" s="335"/>
    </row>
    <row r="182" s="1" customFormat="1" ht="15" customHeight="1">
      <c r="B182" s="312"/>
      <c r="C182" s="287" t="s">
        <v>112</v>
      </c>
      <c r="D182" s="287"/>
      <c r="E182" s="287"/>
      <c r="F182" s="310" t="s">
        <v>519</v>
      </c>
      <c r="G182" s="287"/>
      <c r="H182" s="287" t="s">
        <v>593</v>
      </c>
      <c r="I182" s="287" t="s">
        <v>554</v>
      </c>
      <c r="J182" s="287"/>
      <c r="K182" s="335"/>
    </row>
    <row r="183" s="1" customFormat="1" ht="15" customHeight="1">
      <c r="B183" s="312"/>
      <c r="C183" s="287" t="s">
        <v>594</v>
      </c>
      <c r="D183" s="287"/>
      <c r="E183" s="287"/>
      <c r="F183" s="310" t="s">
        <v>519</v>
      </c>
      <c r="G183" s="287"/>
      <c r="H183" s="287" t="s">
        <v>595</v>
      </c>
      <c r="I183" s="287" t="s">
        <v>554</v>
      </c>
      <c r="J183" s="287"/>
      <c r="K183" s="335"/>
    </row>
    <row r="184" s="1" customFormat="1" ht="15" customHeight="1">
      <c r="B184" s="312"/>
      <c r="C184" s="287" t="s">
        <v>583</v>
      </c>
      <c r="D184" s="287"/>
      <c r="E184" s="287"/>
      <c r="F184" s="310" t="s">
        <v>519</v>
      </c>
      <c r="G184" s="287"/>
      <c r="H184" s="287" t="s">
        <v>596</v>
      </c>
      <c r="I184" s="287" t="s">
        <v>554</v>
      </c>
      <c r="J184" s="287"/>
      <c r="K184" s="335"/>
    </row>
    <row r="185" s="1" customFormat="1" ht="15" customHeight="1">
      <c r="B185" s="312"/>
      <c r="C185" s="287" t="s">
        <v>114</v>
      </c>
      <c r="D185" s="287"/>
      <c r="E185" s="287"/>
      <c r="F185" s="310" t="s">
        <v>525</v>
      </c>
      <c r="G185" s="287"/>
      <c r="H185" s="287" t="s">
        <v>597</v>
      </c>
      <c r="I185" s="287" t="s">
        <v>521</v>
      </c>
      <c r="J185" s="287">
        <v>50</v>
      </c>
      <c r="K185" s="335"/>
    </row>
    <row r="186" s="1" customFormat="1" ht="15" customHeight="1">
      <c r="B186" s="312"/>
      <c r="C186" s="287" t="s">
        <v>598</v>
      </c>
      <c r="D186" s="287"/>
      <c r="E186" s="287"/>
      <c r="F186" s="310" t="s">
        <v>525</v>
      </c>
      <c r="G186" s="287"/>
      <c r="H186" s="287" t="s">
        <v>599</v>
      </c>
      <c r="I186" s="287" t="s">
        <v>600</v>
      </c>
      <c r="J186" s="287"/>
      <c r="K186" s="335"/>
    </row>
    <row r="187" s="1" customFormat="1" ht="15" customHeight="1">
      <c r="B187" s="312"/>
      <c r="C187" s="287" t="s">
        <v>601</v>
      </c>
      <c r="D187" s="287"/>
      <c r="E187" s="287"/>
      <c r="F187" s="310" t="s">
        <v>525</v>
      </c>
      <c r="G187" s="287"/>
      <c r="H187" s="287" t="s">
        <v>602</v>
      </c>
      <c r="I187" s="287" t="s">
        <v>600</v>
      </c>
      <c r="J187" s="287"/>
      <c r="K187" s="335"/>
    </row>
    <row r="188" s="1" customFormat="1" ht="15" customHeight="1">
      <c r="B188" s="312"/>
      <c r="C188" s="287" t="s">
        <v>603</v>
      </c>
      <c r="D188" s="287"/>
      <c r="E188" s="287"/>
      <c r="F188" s="310" t="s">
        <v>525</v>
      </c>
      <c r="G188" s="287"/>
      <c r="H188" s="287" t="s">
        <v>604</v>
      </c>
      <c r="I188" s="287" t="s">
        <v>600</v>
      </c>
      <c r="J188" s="287"/>
      <c r="K188" s="335"/>
    </row>
    <row r="189" s="1" customFormat="1" ht="15" customHeight="1">
      <c r="B189" s="312"/>
      <c r="C189" s="348" t="s">
        <v>605</v>
      </c>
      <c r="D189" s="287"/>
      <c r="E189" s="287"/>
      <c r="F189" s="310" t="s">
        <v>525</v>
      </c>
      <c r="G189" s="287"/>
      <c r="H189" s="287" t="s">
        <v>606</v>
      </c>
      <c r="I189" s="287" t="s">
        <v>607</v>
      </c>
      <c r="J189" s="349" t="s">
        <v>608</v>
      </c>
      <c r="K189" s="335"/>
    </row>
    <row r="190" s="1" customFormat="1" ht="15" customHeight="1">
      <c r="B190" s="312"/>
      <c r="C190" s="348" t="s">
        <v>44</v>
      </c>
      <c r="D190" s="287"/>
      <c r="E190" s="287"/>
      <c r="F190" s="310" t="s">
        <v>519</v>
      </c>
      <c r="G190" s="287"/>
      <c r="H190" s="284" t="s">
        <v>609</v>
      </c>
      <c r="I190" s="287" t="s">
        <v>610</v>
      </c>
      <c r="J190" s="287"/>
      <c r="K190" s="335"/>
    </row>
    <row r="191" s="1" customFormat="1" ht="15" customHeight="1">
      <c r="B191" s="312"/>
      <c r="C191" s="348" t="s">
        <v>611</v>
      </c>
      <c r="D191" s="287"/>
      <c r="E191" s="287"/>
      <c r="F191" s="310" t="s">
        <v>519</v>
      </c>
      <c r="G191" s="287"/>
      <c r="H191" s="287" t="s">
        <v>612</v>
      </c>
      <c r="I191" s="287" t="s">
        <v>554</v>
      </c>
      <c r="J191" s="287"/>
      <c r="K191" s="335"/>
    </row>
    <row r="192" s="1" customFormat="1" ht="15" customHeight="1">
      <c r="B192" s="312"/>
      <c r="C192" s="348" t="s">
        <v>613</v>
      </c>
      <c r="D192" s="287"/>
      <c r="E192" s="287"/>
      <c r="F192" s="310" t="s">
        <v>519</v>
      </c>
      <c r="G192" s="287"/>
      <c r="H192" s="287" t="s">
        <v>614</v>
      </c>
      <c r="I192" s="287" t="s">
        <v>554</v>
      </c>
      <c r="J192" s="287"/>
      <c r="K192" s="335"/>
    </row>
    <row r="193" s="1" customFormat="1" ht="15" customHeight="1">
      <c r="B193" s="312"/>
      <c r="C193" s="348" t="s">
        <v>615</v>
      </c>
      <c r="D193" s="287"/>
      <c r="E193" s="287"/>
      <c r="F193" s="310" t="s">
        <v>525</v>
      </c>
      <c r="G193" s="287"/>
      <c r="H193" s="287" t="s">
        <v>616</v>
      </c>
      <c r="I193" s="287" t="s">
        <v>554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617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618</v>
      </c>
      <c r="D200" s="351"/>
      <c r="E200" s="351"/>
      <c r="F200" s="351" t="s">
        <v>619</v>
      </c>
      <c r="G200" s="352"/>
      <c r="H200" s="351" t="s">
        <v>620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610</v>
      </c>
      <c r="D202" s="287"/>
      <c r="E202" s="287"/>
      <c r="F202" s="310" t="s">
        <v>45</v>
      </c>
      <c r="G202" s="287"/>
      <c r="H202" s="287" t="s">
        <v>621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46</v>
      </c>
      <c r="G203" s="287"/>
      <c r="H203" s="287" t="s">
        <v>622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49</v>
      </c>
      <c r="G204" s="287"/>
      <c r="H204" s="287" t="s">
        <v>623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47</v>
      </c>
      <c r="G205" s="287"/>
      <c r="H205" s="287" t="s">
        <v>624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48</v>
      </c>
      <c r="G206" s="287"/>
      <c r="H206" s="287" t="s">
        <v>625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566</v>
      </c>
      <c r="D208" s="287"/>
      <c r="E208" s="287"/>
      <c r="F208" s="310" t="s">
        <v>81</v>
      </c>
      <c r="G208" s="287"/>
      <c r="H208" s="287" t="s">
        <v>626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461</v>
      </c>
      <c r="G209" s="287"/>
      <c r="H209" s="287" t="s">
        <v>462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459</v>
      </c>
      <c r="G210" s="287"/>
      <c r="H210" s="287" t="s">
        <v>627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463</v>
      </c>
      <c r="G211" s="348"/>
      <c r="H211" s="339" t="s">
        <v>464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465</v>
      </c>
      <c r="G212" s="348"/>
      <c r="H212" s="339" t="s">
        <v>422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590</v>
      </c>
      <c r="D214" s="287"/>
      <c r="E214" s="287"/>
      <c r="F214" s="310">
        <v>1</v>
      </c>
      <c r="G214" s="348"/>
      <c r="H214" s="339" t="s">
        <v>628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629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630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631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INVESTICE-NB\Investice</dc:creator>
  <cp:lastModifiedBy>INVESTICE-NB\Investice</cp:lastModifiedBy>
  <dcterms:created xsi:type="dcterms:W3CDTF">2021-12-09T11:45:53Z</dcterms:created>
  <dcterms:modified xsi:type="dcterms:W3CDTF">2021-12-09T11:45:59Z</dcterms:modified>
</cp:coreProperties>
</file>