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217 - Dlouhá Strouh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'2021-217 - Dlouhá Strouha...'!$C$84:$K$373</definedName>
    <definedName name="_xlnm.Print_Area" localSheetId="1">'2021-217 - Dlouhá Strouha...'!$C$4:$J$37,'2021-217 - Dlouhá Strouha...'!$C$43:$J$68,'2021-217 - Dlouhá Strouha...'!$C$74:$K$373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'2021-217 - Dlouhá Strouha...'!$84:$84</definedName>
  </definedNames>
  <calcPr fullCalcOnLoad="1"/>
</workbook>
</file>

<file path=xl/sharedStrings.xml><?xml version="1.0" encoding="utf-8"?>
<sst xmlns="http://schemas.openxmlformats.org/spreadsheetml/2006/main" count="3492" uniqueCount="695">
  <si>
    <t>Export Komplet</t>
  </si>
  <si>
    <t>VZ</t>
  </si>
  <si>
    <t>2.0</t>
  </si>
  <si>
    <t>ZAMOK</t>
  </si>
  <si>
    <t>False</t>
  </si>
  <si>
    <t>{b9039d2d-c38a-480b-833b-beea980a094c}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</si>
  <si>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</si>
  <si>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</si>
  <si>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</si>
  <si>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</si>
  <si>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</si>
  <si>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</si>
  <si>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</si>
  <si>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</si>
  <si>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2021-217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</si>
  <si>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</si>
  <si>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</si>
  <si>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Dlouhá Strouha, Kvasiny, rekonstrukce koryta, ř. km 5,270 - 5,580</t>
  </si>
  <si>
    <t>KSO:</t>
  </si>
  <si>
    <t/>
  </si>
  <si>
    <t>CC-CZ:</t>
  </si>
  <si>
    <t>Místo:</t>
  </si>
  <si>
    <t>Kvasiny</t>
  </si>
  <si>
    <t>Datum:</t>
  </si>
  <si>
    <t>3. 5. 2021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</si>
  <si>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</si>
  <si>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</si>
  <si>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</si>
  <si>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</si>
  <si>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</si>
  <si>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</si>
  <si>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</si>
  <si>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Komplex CR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</si>
  <si>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</si>
  <si>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</si>
  <si>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</si>
  <si>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</si>
  <si>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</si>
  <si>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</si>
  <si>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</si>
  <si>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</si>
  <si>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</si>
  <si>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</si>
  <si>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</si>
  <si>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</si>
  <si>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</si>
  <si>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</si>
  <si>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</si>
  <si>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</si>
  <si>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</si>
  <si>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</si>
  <si>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</si>
  <si>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</si>
  <si>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</si>
  <si>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</si>
  <si>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</si>
  <si>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</si>
  <si>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</si>
  <si>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</si>
  <si>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</si>
  <si>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</si>
  <si>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</si>
  <si>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</si>
  <si>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</si>
  <si>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</si>
  <si>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</si>
  <si>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</si>
  <si>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</si>
  <si>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</si>
  <si>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</si>
  <si>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</si>
  <si>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</si>
  <si>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</si>
  <si>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</si>
  <si>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</si>
  <si>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</si>
  <si>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</si>
  <si>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</si>
  <si>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</si>
  <si>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</si>
  <si>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</si>
  <si>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</si>
  <si>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</si>
  <si>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</si>
  <si>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</si>
  <si>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</si>
  <si>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</si>
  <si>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</si>
  <si>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</si>
  <si>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>M - Práce a dodávky M</t>
  </si>
  <si>
    <t xml:space="preserve">    998 - Přesun hmot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</si>
  <si>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</si>
  <si>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</si>
  <si>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</si>
  <si>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</si>
  <si>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</si>
  <si>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</si>
  <si>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</si>
  <si>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</si>
  <si>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</si>
  <si>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</si>
  <si>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</si>
  <si>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</si>
  <si>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</si>
  <si>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</si>
  <si>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</si>
  <si>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</si>
  <si>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</si>
  <si>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</si>
  <si>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</si>
  <si>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</si>
  <si>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</si>
  <si>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</si>
  <si>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</si>
  <si>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</si>
  <si>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</si>
  <si>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strojně s jejich vykopáním, vytrháním nebo odstřelením průměru přes 100 do 300 mm</t>
  </si>
  <si>
    <t>kus</t>
  </si>
  <si>
    <t>CS ÚRS 2021 01</t>
  </si>
  <si>
    <t>4</t>
  </si>
  <si>
    <t>1702644928</t>
  </si>
  <si>
    <t>Online PSC</t>
  </si>
  <si>
    <t>https://podminky.urs.cz/item/CS_URS_2021_01/112251101</t>
  </si>
  <si>
    <t>112251102</t>
  </si>
  <si>
    <t>Odstranění pařezů strojně s jejich vykopáním, vytrháním nebo odstřelením průměru přes 300 do 500 mm</t>
  </si>
  <si>
    <t>-1663053101</t>
  </si>
  <si>
    <t>https://podminky.urs.cz/item/CS_URS_2021_01/112251102</t>
  </si>
  <si>
    <t>3</t>
  </si>
  <si>
    <t>112251103</t>
  </si>
  <si>
    <t>Odstranění pařezů strojně s jejich vykopáním, vytrháním nebo odstřelením průměru přes 500 do 700 mm</t>
  </si>
  <si>
    <t>-1654774245</t>
  </si>
  <si>
    <t>https://podminky.urs.cz/item/CS_URS_2021_01/112251103</t>
  </si>
  <si>
    <t>112251104</t>
  </si>
  <si>
    <t>Odstranění pařezů strojně s jejich vykopáním, vytrháním nebo odstřelením průměru přes 700 do 900 mm</t>
  </si>
  <si>
    <t>-1637944815</t>
  </si>
  <si>
    <t>https://podminky.urs.cz/item/CS_URS_2021_01/112251104</t>
  </si>
  <si>
    <t>5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</si>
  <si>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</si>
  <si>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</si>
  <si>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m2</t>
  </si>
  <si>
    <t>-1226882366</t>
  </si>
  <si>
    <t>https://podminky.urs.cz/item/CS_URS_2021_01/113106192</t>
  </si>
  <si>
    <t>VV</t>
  </si>
  <si>
    <t>rozebrání příjezdové komunikace na staveniště, dl. 34,00 m, š. 4,00 m</t>
  </si>
  <si>
    <t>včetně odstranění a likvidace ŠP podsypu a geotextílie</t>
  </si>
  <si>
    <t>34,00*4,00</t>
  </si>
  <si>
    <t>6</t>
  </si>
  <si>
    <t>115001105R</t>
  </si>
  <si>
    <t>Převedení vody potrubím průměru DN přes 300 do 600</t>
  </si>
  <si>
    <t>m</t>
  </si>
  <si>
    <t>1221495225</t>
  </si>
  <si>
    <t>https://podminky.urs.cz/item/CS_URS_2021_01/115001105R</t>
  </si>
  <si>
    <t>ř.km 5,350-5,580, dl. 230,00 m</t>
  </si>
  <si>
    <t>pracovní úseky v délce maximálně 50,00 m s následným přeložením na další úsek</t>
  </si>
  <si>
    <t>dodávka a montáž potrubí (PVC, PE DN 500), předpoklad ztratné 10 %</t>
  </si>
  <si>
    <t>uložení na podkladních pražcích, včetně stabilizace v profilu koryta stavebním řezivem</t>
  </si>
  <si>
    <t>50</t>
  </si>
  <si>
    <t>7</t>
  </si>
  <si>
    <t>115101202</t>
  </si>
  <si>
    <t>Čerpání vody na dopravní výšku do 10 m s uvažovaným průměrným přítokem přes 500 do 1 000 l/min</t>
  </si>
  <si>
    <t>hod</t>
  </si>
  <si>
    <t>-985300329</t>
  </si>
  <si>
    <t>https://podminky.urs.cz/item/CS_URS_2021_01/115101202</t>
  </si>
  <si>
    <t>čerpání průsakových vod ze stavební jámy</t>
  </si>
  <si>
    <t>předpoklad: 8 týdnů, tj 40 pracovních dnů á 2 hodiny</t>
  </si>
  <si>
    <t>40*2</t>
  </si>
  <si>
    <t>8</t>
  </si>
  <si>
    <t>115101302</t>
  </si>
  <si>
    <t>Pohotovost záložní čerpací soupravy pro dopravní výšku do 10 m s uvažovaným průměrným přítokem přes 500 do 1 000 l/min</t>
  </si>
  <si>
    <t>den</t>
  </si>
  <si>
    <t>-172430834</t>
  </si>
  <si>
    <t>https://podminky.urs.cz/item/CS_URS_2021_01/115101302</t>
  </si>
  <si>
    <t>předpoklad: 8 týdnů, tj 40 pracovních dnů</t>
  </si>
  <si>
    <t>40</t>
  </si>
  <si>
    <t>9</t>
  </si>
  <si>
    <t>121103111</t>
  </si>
  <si>
    <t>Skrývka zemin schopných zúrodnění v rovině a ve sklonu do 1:5</t>
  </si>
  <si>
    <t>m3</t>
  </si>
  <si>
    <t>467424870</t>
  </si>
  <si>
    <t>https://podminky.urs.cz/item/CS_URS_2021_01/121103111</t>
  </si>
  <si>
    <t>manipulační pruh podél hráze, dl. 310,00, š. 3,00 m, tl. 0,20 m</t>
  </si>
  <si>
    <t>310,00*3,00*0,20</t>
  </si>
  <si>
    <t>10</t>
  </si>
  <si>
    <t>122251104</t>
  </si>
  <si>
    <t>Odkopávky a prokopávky nezapažené strojně v hornině třídy těžitelnosti I skupiny 3 přes 100 do 500 m3</t>
  </si>
  <si>
    <t>-320522205</t>
  </si>
  <si>
    <t>https://podminky.urs.cz/item/CS_URS_2021_01/122251104</t>
  </si>
  <si>
    <t>odstranění stávající hráze, ř.km 5,352 - 5,580</t>
  </si>
  <si>
    <t>viz výkaz výměr</t>
  </si>
  <si>
    <t>622,42</t>
  </si>
  <si>
    <t>11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</si>
  <si>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</si>
  <si>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</si>
  <si>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1986468203</t>
  </si>
  <si>
    <t>https://podminky.urs.cz/item/CS_URS_2021_01/129253101</t>
  </si>
  <si>
    <t>odstranění nánosu z koryta vodního toku, ř.km 5,300 - 5,580</t>
  </si>
  <si>
    <t>88,88</t>
  </si>
  <si>
    <t>12</t>
  </si>
  <si>
    <t>132251254</t>
  </si>
  <si>
    <t>Hloubení nezapažených rýh šířky přes 800 do 2 000 mm strojně s urovnáním dna do předepsaného profilu a spádu v hornině třídy těžitelnosti I skupiny 3 přes 100 do 500 m3</t>
  </si>
  <si>
    <t>-810082747</t>
  </si>
  <si>
    <t>https://podminky.urs.cz/item/CS_URS_2021_01/132251254</t>
  </si>
  <si>
    <t>rýha pro nové těsnění hráze, ř.km 5,270 - 5,352</t>
  </si>
  <si>
    <t>233,33</t>
  </si>
  <si>
    <t>13</t>
  </si>
  <si>
    <t>151101102</t>
  </si>
  <si>
    <t>Zřízení pažení a rozepření stěn rýh pro podzemní vedení příložné pro jakoukoliv mezerovitost, hloubky do 4 m</t>
  </si>
  <si>
    <t>825422145</t>
  </si>
  <si>
    <t>https://podminky.urs.cz/item/CS_URS_2021_01/151101102</t>
  </si>
  <si>
    <t>pažení rýhy pro nové těsnění hráze, ř.km 5,292 - 5,352</t>
  </si>
  <si>
    <t>dl. 60,00 m, střední hl. 2,50 m, předpokládá se provedení po úsecích délky do 10 m</t>
  </si>
  <si>
    <t>2*60,00*2,50</t>
  </si>
  <si>
    <t>14</t>
  </si>
  <si>
    <t>151101112</t>
  </si>
  <si>
    <t>Odstranění pažení a rozepření stěn rýh pro podzemní vedení s uložením materiálu na vzdálenost do 3 m od kraje výkopu příložné, hloubky přes 2 do 4 m</t>
  </si>
  <si>
    <t>-1303213154</t>
  </si>
  <si>
    <t>https://podminky.urs.cz/item/CS_URS_2021_01/151101112</t>
  </si>
  <si>
    <t>155131312</t>
  </si>
  <si>
    <t>Zřízení protierozního zpevnění svahů geomříží nebo georohoží včetně plošného kotvení ocelovými skobami, ve sklonu přes 1:2 do 1:1</t>
  </si>
  <si>
    <t>-339579963</t>
  </si>
  <si>
    <t>https://podminky.urs.cz/item/CS_URS_2021_01/155131312</t>
  </si>
  <si>
    <t>stabilizace návodního svahu hráze,  ř.km 5,352 - 5,580</t>
  </si>
  <si>
    <t>minimální přesah do koruny hráze a do dna je 0,50 m</t>
  </si>
  <si>
    <t>498,65</t>
  </si>
  <si>
    <t>16</t>
  </si>
  <si>
    <t>M</t>
  </si>
  <si>
    <t>61894012</t>
  </si>
  <si>
    <t>síť protierozní z kokosových vláken 400g/m2</t>
  </si>
  <si>
    <t>-575384025</t>
  </si>
  <si>
    <t>498,65*1,1845 'Přepočtené koeficientem množství</t>
  </si>
  <si>
    <t>17</t>
  </si>
  <si>
    <t>162201401</t>
  </si>
  <si>
    <t>Vodorovné přemístění větví, kmenů nebo pařezů s naložením, složením a dopravou do 1000 m větví stromů listnatých, průměru kmene přes 100 do 300 mm</t>
  </si>
  <si>
    <t>365735171</t>
  </si>
  <si>
    <t>https://podminky.urs.cz/item/CS_URS_2021_01/162201401</t>
  </si>
  <si>
    <t>18</t>
  </si>
  <si>
    <t>162201402</t>
  </si>
  <si>
    <t>Vodorovné přemístění větví, kmenů nebo pařezů s naložením, složením a dopravou do 1000 m větví stromů listnatých, průměru kmene přes 300 do 500 mm</t>
  </si>
  <si>
    <t>302979991</t>
  </si>
  <si>
    <t>https://podminky.urs.cz/item/CS_URS_2021_01/162201402</t>
  </si>
  <si>
    <t>19</t>
  </si>
  <si>
    <t>162201403</t>
  </si>
  <si>
    <t>Vodorovné přemístění větví, kmenů nebo pařezů s naložením, složením a dopravou do 1000 m větví stromů listnatých, průměru kmene přes 500 do 700 mm</t>
  </si>
  <si>
    <t>-1935817395</t>
  </si>
  <si>
    <t>https://podminky.urs.cz/item/CS_URS_2021_01/162201403</t>
  </si>
  <si>
    <t>20</t>
  </si>
  <si>
    <t>162201404</t>
  </si>
  <si>
    <t>Vodorovné přemístění větví, kmenů nebo pařezů s naložením, složením a dopravou do 1000 m větví stromů listnatých, průměru kmene přes 700 do 900 mm</t>
  </si>
  <si>
    <t>-1984924235</t>
  </si>
  <si>
    <t>https://podminky.urs.cz/item/CS_URS_2021_01/162201404</t>
  </si>
  <si>
    <t>162201405</t>
  </si>
  <si>
    <t>Vodorovné přemístění větví, kmenů nebo pařezů s naložením, složením a dopravou do 1000 m větví stromů jehličnatých, průměru kmene přes 100 do 300 mm</t>
  </si>
  <si>
    <t>-396051963</t>
  </si>
  <si>
    <t>https://podminky.urs.cz/item/CS_URS_2021_01/162201405</t>
  </si>
  <si>
    <t>22</t>
  </si>
  <si>
    <t>162751117.1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</si>
  <si>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</si>
  <si>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1266982887</t>
  </si>
  <si>
    <t>https://podminky.urs.cz/item/CS_URS_2021_01/162751117.1</t>
  </si>
  <si>
    <t>odvoz na skládku, předpoklad BERIMEX s.r.o., Rychnov nad Kněžnou</t>
  </si>
  <si>
    <t>vzdálenost 10 km</t>
  </si>
  <si>
    <t>odkopávky a prokopávky</t>
  </si>
  <si>
    <t>čištění otevřených koryt</t>
  </si>
  <si>
    <t>hloubení rýh</t>
  </si>
  <si>
    <t>Součet</t>
  </si>
  <si>
    <t>23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</si>
  <si>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</si>
  <si>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</si>
  <si>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-1814728614</t>
  </si>
  <si>
    <t>https://podminky.urs.cz/item/CS_URS_2021_01/171153101</t>
  </si>
  <si>
    <t>těsnící jádro hráze, ř.km 5,352 - 5,580</t>
  </si>
  <si>
    <t>626,50</t>
  </si>
  <si>
    <t>24</t>
  </si>
  <si>
    <t>171201231</t>
  </si>
  <si>
    <t>Poplatek za uložení stavebního odpadu na recyklační skládce (skládkovné) zeminy a kamení zatříděného do Katalogu odpadů pod kódem 17 05 04</t>
  </si>
  <si>
    <t>t</t>
  </si>
  <si>
    <t>-1470375532</t>
  </si>
  <si>
    <t>https://podminky.urs.cz/item/CS_URS_2021_01/171201231</t>
  </si>
  <si>
    <t>Mezisoučet</t>
  </si>
  <si>
    <t>koeficient množství 1,80 t/m3</t>
  </si>
  <si>
    <t>1,80*944,63</t>
  </si>
  <si>
    <t>25</t>
  </si>
  <si>
    <t>172153102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</si>
  <si>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1 do 3 m</t>
  </si>
  <si>
    <t>-1186888546</t>
  </si>
  <si>
    <t>https://podminky.urs.cz/item/CS_URS_2021_01/172153102</t>
  </si>
  <si>
    <t>nové těsnění hráze, ř.km 5,270 - 5,352</t>
  </si>
  <si>
    <t>199,06</t>
  </si>
  <si>
    <t>26</t>
  </si>
  <si>
    <t>10364100R</t>
  </si>
  <si>
    <t>zemina pro těsnící jádro hráze</t>
  </si>
  <si>
    <t>1537646690</t>
  </si>
  <si>
    <t>Zemina pro homogenní hutněné těleso hráze bude předem posouzena akreditovanou laboratoří z pohledu vhodnosti, hutnitelnosti a nepropustnosti</t>
  </si>
  <si>
    <t>dle ČSN 75 2310 a ČSN 75 2410</t>
  </si>
  <si>
    <t>Po zajištění kladného výsledku investor odsouhlasí použití druhu a typu zeminy.</t>
  </si>
  <si>
    <t>Dodávka vč. dopravy na staveniště, vč. laboratorních zkoušek</t>
  </si>
  <si>
    <t>Cena obsahuje:</t>
  </si>
  <si>
    <t>- nákup vhodné zeminy dle specifikace</t>
  </si>
  <si>
    <t>- vodorovná doprava, vč. naložení</t>
  </si>
  <si>
    <t>- laboratorní zkoušky</t>
  </si>
  <si>
    <t>1,80*825,56</t>
  </si>
  <si>
    <t>27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</si>
  <si>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</si>
  <si>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</si>
  <si>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-933757717</t>
  </si>
  <si>
    <t>https://podminky.urs.cz/item/CS_URS_2021_01/181151331</t>
  </si>
  <si>
    <t>úprava plochy zařízení staveniště a manipulačního pruhu</t>
  </si>
  <si>
    <t>příjezdová komunikace na staveniště, dl. 34,00 m, š. 4,00 m</t>
  </si>
  <si>
    <t>manipulační pruh podél hráze, dl. 310,00, š. 3,00 m</t>
  </si>
  <si>
    <t>310,00*3,00</t>
  </si>
  <si>
    <t>28</t>
  </si>
  <si>
    <t>181351103</t>
  </si>
  <si>
    <t>Rozprostření a urovnání ornice v rovině nebo ve svahu sklonu do 1:5 strojně při souvislé ploše přes 100 do 500 m2, tl. vrstvy do 200 mm</t>
  </si>
  <si>
    <t>-1681798894</t>
  </si>
  <si>
    <t>https://podminky.urs.cz/item/CS_URS_2021_01/181351103</t>
  </si>
  <si>
    <t>úprava koruny hráze, ř.km 5,270 - 5,352</t>
  </si>
  <si>
    <t>309,00</t>
  </si>
  <si>
    <t>29</t>
  </si>
  <si>
    <t>181351113</t>
  </si>
  <si>
    <t>Rozprostření a urovnání ornice v rovině nebo ve svahu sklonu do 1:5 strojně při souvislé ploše přes 500 m2, tl. vrstvy do 200 mm</t>
  </si>
  <si>
    <t>-1897543803</t>
  </si>
  <si>
    <t>https://podminky.urs.cz/item/CS_URS_2021_01/181351113</t>
  </si>
  <si>
    <t>30</t>
  </si>
  <si>
    <t>181411121</t>
  </si>
  <si>
    <t>Založení trávníku na půdě předem připravené plochy do 1000 m2 výsevem včetně utažení lučního v rovině nebo na svahu do 1:5</t>
  </si>
  <si>
    <t>805050997</t>
  </si>
  <si>
    <t>https://podminky.urs.cz/item/CS_URS_2021_01/181411121</t>
  </si>
  <si>
    <t>31</t>
  </si>
  <si>
    <t>00572472</t>
  </si>
  <si>
    <t>osivo směs travní krajinná-rovinná</t>
  </si>
  <si>
    <t>kg</t>
  </si>
  <si>
    <t>1984420023</t>
  </si>
  <si>
    <t>1239*0,015 'Přepočtené koeficientem množství</t>
  </si>
  <si>
    <t>32</t>
  </si>
  <si>
    <t>181411123</t>
  </si>
  <si>
    <t>Založení trávníku na půdě předem připravené plochy do 1000 m2 výsevem včetně utažení lučního na svahu přes 1:2 do 1:1</t>
  </si>
  <si>
    <t>-1758701471</t>
  </si>
  <si>
    <t>https://podminky.urs.cz/item/CS_URS_2021_01/181411123</t>
  </si>
  <si>
    <t>Rozprostření ornice na koruně hráze a svazích</t>
  </si>
  <si>
    <t>úprava v ř.km 5,352 - 5,580</t>
  </si>
  <si>
    <t>viz výkaz výměr (nové ohumusování)</t>
  </si>
  <si>
    <t>1043,00</t>
  </si>
  <si>
    <t>33</t>
  </si>
  <si>
    <t>00572474</t>
  </si>
  <si>
    <t>osivo směs travní krajinná-svahová</t>
  </si>
  <si>
    <t>1083942079</t>
  </si>
  <si>
    <t>1043*0,02 'Přepočtené koeficientem množství</t>
  </si>
  <si>
    <t>34</t>
  </si>
  <si>
    <t>181951112</t>
  </si>
  <si>
    <t>Úprava pláně vyrovnáním výškových rozdílů strojně v hornině třídy těžitelnosti I, skupiny 1 až 3 se zhutněním</t>
  </si>
  <si>
    <t>-1637753993</t>
  </si>
  <si>
    <t>https://podminky.urs.cz/item/CS_URS_2021_01/181951112</t>
  </si>
  <si>
    <t>základová spára nové hráze, ř.km 5,352 - 5,580</t>
  </si>
  <si>
    <t>dl. 228,00 m, š. 2,20 m</t>
  </si>
  <si>
    <t>228,00*2,20</t>
  </si>
  <si>
    <t>35</t>
  </si>
  <si>
    <t>182251101</t>
  </si>
  <si>
    <t>Svahování trvalých svahů do projektovaných profilů strojně s potřebným přemístěním výkopku při svahování násypů v jakékoliv hornině</t>
  </si>
  <si>
    <t>-877139747</t>
  </si>
  <si>
    <t>https://podminky.urs.cz/item/CS_URS_2021_01/182251101</t>
  </si>
  <si>
    <t>svahování těsnícího jádra</t>
  </si>
  <si>
    <t>528,25</t>
  </si>
  <si>
    <t>36</t>
  </si>
  <si>
    <t>182351135R</t>
  </si>
  <si>
    <t>Rozprostření a urovnání ornice ve svahu sklonu přes 1:5 strojně při souvislé ploše přes 500 m2, tl. vrstvy přes 250 do 300 mm</t>
  </si>
  <si>
    <t>-260701909</t>
  </si>
  <si>
    <t>37</t>
  </si>
  <si>
    <t>10364100</t>
  </si>
  <si>
    <t>zemina pro terénní úpravy - tříděná</t>
  </si>
  <si>
    <t>-929768102</t>
  </si>
  <si>
    <t>Zemina pro ohumusování koruny a svahů hráze</t>
  </si>
  <si>
    <t>ř.km 5,270 - 5,352</t>
  </si>
  <si>
    <t>43,76</t>
  </si>
  <si>
    <t>viz výkaz výměr (ohumusování nové)</t>
  </si>
  <si>
    <t>229,15</t>
  </si>
  <si>
    <t>1,80*272,91</t>
  </si>
  <si>
    <t>Vodorovné konstrukce</t>
  </si>
  <si>
    <t>38</t>
  </si>
  <si>
    <t>451573111</t>
  </si>
  <si>
    <t>Lože pod potrubí, stoky a drobné objekty v otevřeném výkopu z písku a štěrkopísku do 63 mm</t>
  </si>
  <si>
    <t>1289344454</t>
  </si>
  <si>
    <t>https://podminky.urs.cz/item/CS_URS_2021_01/451573111</t>
  </si>
  <si>
    <t xml:space="preserve">lože pod odvodňovací potrubí, dl. </t>
  </si>
  <si>
    <t>ř.km 5,350-5,580, dl. 230,00 m, š. 0,60 m, tl. 0,10 m</t>
  </si>
  <si>
    <t>230,00*0,60*0,10</t>
  </si>
  <si>
    <t>Komunikace pozemní</t>
  </si>
  <si>
    <t>39</t>
  </si>
  <si>
    <t>584121111</t>
  </si>
  <si>
    <t>Osazení silničních dílců ze železového betonu s podkladem z kameniva těženého do tl. 40 mm jakéhokoliv druhu a velikosti, na plochu jednotlivě přes 50 do 200 m2</t>
  </si>
  <si>
    <t>436854382</t>
  </si>
  <si>
    <t>https://podminky.urs.cz/item/CS_URS_2021_01/584121111</t>
  </si>
  <si>
    <t>59381008</t>
  </si>
  <si>
    <t>panel silniční 3,00x1,00x0,18m</t>
  </si>
  <si>
    <t>1259440475</t>
  </si>
  <si>
    <t>příjezdová komunikace na staveniště, 34 ks</t>
  </si>
  <si>
    <t>dvojnásobná obrátkovost panelů</t>
  </si>
  <si>
    <t>34/2</t>
  </si>
  <si>
    <t>41</t>
  </si>
  <si>
    <t>69311068</t>
  </si>
  <si>
    <t>geotextilie netkaná separační, ochranná, filtrační, drenážní PP 300g/m2</t>
  </si>
  <si>
    <t>96661795</t>
  </si>
  <si>
    <t>Práce a dodávky M</t>
  </si>
  <si>
    <t>998</t>
  </si>
  <si>
    <t>Přesun hmot</t>
  </si>
  <si>
    <t>42</t>
  </si>
  <si>
    <t>998332011</t>
  </si>
  <si>
    <t>Přesun hmot pro úpravy vodních toků a kanály, hráze rybníků apod. dopravní vzdálenost do 500 m</t>
  </si>
  <si>
    <t>-628065232</t>
  </si>
  <si>
    <t>https://podminky.urs.cz/item/CS_URS_2021_01/998332011</t>
  </si>
  <si>
    <t>23-M</t>
  </si>
  <si>
    <t>Montáže potrubí</t>
  </si>
  <si>
    <t>43</t>
  </si>
  <si>
    <t>230210030R</t>
  </si>
  <si>
    <t>Zřízení hrázky z pytlů plněných pískem</t>
  </si>
  <si>
    <t>64</t>
  </si>
  <si>
    <t>559582665</t>
  </si>
  <si>
    <t>https://podminky.urs.cz/item/CS_URS_2021_01/230210030R</t>
  </si>
  <si>
    <t>dodávka a montáž hradící stěny z protipovodňových pytlů s utěsněním jílem</t>
  </si>
  <si>
    <t>předpoklad: 20 pytlů/hrázku, včetně rozebrání a zřízení v novém úseku</t>
  </si>
  <si>
    <t>předpoklad ohrázkování na začátku a na konci úseku</t>
  </si>
  <si>
    <t>2*20</t>
  </si>
  <si>
    <t>jedná se celkem o 6 úseků v délce 50 m</t>
  </si>
  <si>
    <t>VRN</t>
  </si>
  <si>
    <t>Vedlejší rozpočtové náklady</t>
  </si>
  <si>
    <t>VRN1</t>
  </si>
  <si>
    <t>Průzkumné, geodetické a projektové práce</t>
  </si>
  <si>
    <t>44</t>
  </si>
  <si>
    <t>011214000</t>
  </si>
  <si>
    <t>Botanický a zoologický průzkum</t>
  </si>
  <si>
    <t>kpl</t>
  </si>
  <si>
    <t>1024</t>
  </si>
  <si>
    <t>-503567315</t>
  </si>
  <si>
    <t>https://podminky.urs.cz/item/CS_URS_2021_01/011214000</t>
  </si>
  <si>
    <t>slovení a transfér vodních živičichů oprávněnou osobou</t>
  </si>
  <si>
    <t>45</t>
  </si>
  <si>
    <t>011314000</t>
  </si>
  <si>
    <t>Archeologický dohled</t>
  </si>
  <si>
    <t>-848158584</t>
  </si>
  <si>
    <t>https://podminky.urs.cz/item/CS_URS_2021_01/011314000</t>
  </si>
  <si>
    <t>46</t>
  </si>
  <si>
    <t>012103000</t>
  </si>
  <si>
    <t>Geodetické práce před výstavbou</t>
  </si>
  <si>
    <t>-633776327</t>
  </si>
  <si>
    <t>https://podminky.urs.cz/item/CS_URS_2021_01/012103000</t>
  </si>
  <si>
    <t>vytýčení stavby</t>
  </si>
  <si>
    <t>47</t>
  </si>
  <si>
    <t>012203000</t>
  </si>
  <si>
    <t>Geodetické práce při provádění stavby</t>
  </si>
  <si>
    <t>CS ÚRS 2019 01</t>
  </si>
  <si>
    <t>2033131580</t>
  </si>
  <si>
    <t>kontrolní ověření provádění stavby</t>
  </si>
  <si>
    <t>48</t>
  </si>
  <si>
    <t>012303000</t>
  </si>
  <si>
    <t>Geodetické práce po výstavbě</t>
  </si>
  <si>
    <t>1366268647</t>
  </si>
  <si>
    <t>https://podminky.urs.cz/item/CS_URS_2021_01/012303000</t>
  </si>
  <si>
    <t>zaměření skutečného provedení stavby</t>
  </si>
  <si>
    <t>výstup 3x v tištěné podobě, 1x na digitálním nosiči</t>
  </si>
  <si>
    <t>49</t>
  </si>
  <si>
    <t>013254000</t>
  </si>
  <si>
    <t>Dokumentace skutečného provedení stavby</t>
  </si>
  <si>
    <t>1244097588</t>
  </si>
  <si>
    <t>https://podminky.urs.cz/item/CS_URS_2021_01/013254000</t>
  </si>
  <si>
    <t>3x v tištěné podobě, 1x na digitálním nosiči</t>
  </si>
  <si>
    <t>průběžná fotodokumentace stavby</t>
  </si>
  <si>
    <t>013294000</t>
  </si>
  <si>
    <t>Povodňový plán stavby</t>
  </si>
  <si>
    <t>1230735051</t>
  </si>
  <si>
    <t>https://podminky.urs.cz/item/CS_URS_2021_01/013294000</t>
  </si>
  <si>
    <t>povodňový plán stavby, vypracování a projednání obsahu s objednatele,</t>
  </si>
  <si>
    <t>správcem povodí a Obcí Kvasiny</t>
  </si>
  <si>
    <t>VRN3</t>
  </si>
  <si>
    <t>Zařízení staveniště</t>
  </si>
  <si>
    <t>51</t>
  </si>
  <si>
    <t>030001000</t>
  </si>
  <si>
    <t>-1339466732</t>
  </si>
  <si>
    <t>https://podminky.urs.cz/item/CS_URS_2021_01/030001000</t>
  </si>
  <si>
    <t>zařízení staveniště podle požadavků dodavatele stavby</t>
  </si>
  <si>
    <t>včetně oplocení stavebního dvoru</t>
  </si>
  <si>
    <t>52</t>
  </si>
  <si>
    <t>034103000</t>
  </si>
  <si>
    <t>Oplocení staveniště</t>
  </si>
  <si>
    <t>-114018450</t>
  </si>
  <si>
    <t>https://podminky.urs.cz/item/CS_URS_2021_01/034103000</t>
  </si>
  <si>
    <t xml:space="preserve">ohrazení staveniště zábranou o výšce min. 1,10 m nebo zemním valem </t>
  </si>
  <si>
    <t>ohrazení po pracovních úsecích, předpoklad dl. 50,00 m</t>
  </si>
  <si>
    <t>53</t>
  </si>
  <si>
    <t>034503000</t>
  </si>
  <si>
    <t>Informační tabule na staveništi</t>
  </si>
  <si>
    <t>ks</t>
  </si>
  <si>
    <t>733866767</t>
  </si>
  <si>
    <t>https://podminky.urs.cz/item/CS_URS_2021_01/034503000</t>
  </si>
  <si>
    <t>informační a bezpečnostní tabule</t>
  </si>
  <si>
    <t>54</t>
  </si>
  <si>
    <t>039103000</t>
  </si>
  <si>
    <t>Rozebrání, bourání a odvoz zařízení staveniště</t>
  </si>
  <si>
    <t>1845108179</t>
  </si>
  <si>
    <t>https://podminky.urs.cz/item/CS_URS_2021_01/039103000</t>
  </si>
  <si>
    <t>VRN4</t>
  </si>
  <si>
    <t>Inženýrská činnost</t>
  </si>
  <si>
    <t>VRN7</t>
  </si>
  <si>
    <t>Provozní vlivy</t>
  </si>
  <si>
    <t>55</t>
  </si>
  <si>
    <t>075603000</t>
  </si>
  <si>
    <t>Jiná ochranná pásma</t>
  </si>
  <si>
    <t>-1365555517</t>
  </si>
  <si>
    <t>https://podminky.urs.cz/item/CS_URS_2021_01/075603000</t>
  </si>
  <si>
    <t>práce v ochranném pásmu nadzemního vedení ČEZ Distribuce, a.s., signalizace polohy</t>
  </si>
  <si>
    <t>vytáčení a stabilizace podzemního vedení společnosti CETIN, a.s.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</si>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</sst>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2251101" TargetMode="External" /><Relationship Id="rId2" Type="http://schemas.openxmlformats.org/officeDocument/2006/relationships/hyperlink" Target="https://podminky.urs.cz/item/CS_URS_2021_01/112251102" TargetMode="External" /><Relationship Id="rId3" Type="http://schemas.openxmlformats.org/officeDocument/2006/relationships/hyperlink" Target="https://podminky.urs.cz/item/CS_URS_2021_01/112251103" TargetMode="External" /><Relationship Id="rId4" Type="http://schemas.openxmlformats.org/officeDocument/2006/relationships/hyperlink" Target="https://podminky.urs.cz/item/CS_URS_2021_01/112251104" TargetMode="External" /><Relationship Id="rId5" Type="http://schemas.openxmlformats.org/officeDocument/2006/relationships/hyperlink" Target="https://podminky.urs.cz/item/CS_URS_2021_01/113106192" TargetMode="External" /><Relationship Id="rId6" Type="http://schemas.openxmlformats.org/officeDocument/2006/relationships/hyperlink" Target="https://podminky.urs.cz/item/CS_URS_2021_01/115001105R" TargetMode="External" /><Relationship Id="rId7" Type="http://schemas.openxmlformats.org/officeDocument/2006/relationships/hyperlink" Target="https://podminky.urs.cz/item/CS_URS_2021_01/115101202" TargetMode="External" /><Relationship Id="rId8" Type="http://schemas.openxmlformats.org/officeDocument/2006/relationships/hyperlink" Target="https://podminky.urs.cz/item/CS_URS_2021_01/115101302" TargetMode="External" /><Relationship Id="rId9" Type="http://schemas.openxmlformats.org/officeDocument/2006/relationships/hyperlink" Target="https://podminky.urs.cz/item/CS_URS_2021_01/121103111" TargetMode="External" /><Relationship Id="rId10" Type="http://schemas.openxmlformats.org/officeDocument/2006/relationships/hyperlink" Target="https://podminky.urs.cz/item/CS_URS_2021_01/122251104" TargetMode="External" /><Relationship Id="rId11" Type="http://schemas.openxmlformats.org/officeDocument/2006/relationships/hyperlink" Target="https://podminky.urs.cz/item/CS_URS_2021_01/129253101" TargetMode="External" /><Relationship Id="rId12" Type="http://schemas.openxmlformats.org/officeDocument/2006/relationships/hyperlink" Target="https://podminky.urs.cz/item/CS_URS_2021_01/132251254" TargetMode="External" /><Relationship Id="rId13" Type="http://schemas.openxmlformats.org/officeDocument/2006/relationships/hyperlink" Target="https://podminky.urs.cz/item/CS_URS_2021_01/151101102" TargetMode="External" /><Relationship Id="rId14" Type="http://schemas.openxmlformats.org/officeDocument/2006/relationships/hyperlink" Target="https://podminky.urs.cz/item/CS_URS_2021_01/151101112" TargetMode="External" /><Relationship Id="rId15" Type="http://schemas.openxmlformats.org/officeDocument/2006/relationships/hyperlink" Target="https://podminky.urs.cz/item/CS_URS_2021_01/155131312" TargetMode="External" /><Relationship Id="rId16" Type="http://schemas.openxmlformats.org/officeDocument/2006/relationships/hyperlink" Target="https://podminky.urs.cz/item/CS_URS_2021_01/162201401" TargetMode="External" /><Relationship Id="rId17" Type="http://schemas.openxmlformats.org/officeDocument/2006/relationships/hyperlink" Target="https://podminky.urs.cz/item/CS_URS_2021_01/162201402" TargetMode="External" /><Relationship Id="rId18" Type="http://schemas.openxmlformats.org/officeDocument/2006/relationships/hyperlink" Target="https://podminky.urs.cz/item/CS_URS_2021_01/162201403" TargetMode="External" /><Relationship Id="rId19" Type="http://schemas.openxmlformats.org/officeDocument/2006/relationships/hyperlink" Target="https://podminky.urs.cz/item/CS_URS_2021_01/162201404" TargetMode="External" /><Relationship Id="rId20" Type="http://schemas.openxmlformats.org/officeDocument/2006/relationships/hyperlink" Target="https://podminky.urs.cz/item/CS_URS_2021_01/162201405" TargetMode="External" /><Relationship Id="rId21" Type="http://schemas.openxmlformats.org/officeDocument/2006/relationships/hyperlink" Target="https://podminky.urs.cz/item/CS_URS_2021_01/162751117.1" TargetMode="External" /><Relationship Id="rId22" Type="http://schemas.openxmlformats.org/officeDocument/2006/relationships/hyperlink" Target="https://podminky.urs.cz/item/CS_URS_2021_01/171153101" TargetMode="External" /><Relationship Id="rId23" Type="http://schemas.openxmlformats.org/officeDocument/2006/relationships/hyperlink" Target="https://podminky.urs.cz/item/CS_URS_2021_01/171201231" TargetMode="External" /><Relationship Id="rId24" Type="http://schemas.openxmlformats.org/officeDocument/2006/relationships/hyperlink" Target="https://podminky.urs.cz/item/CS_URS_2021_01/172153102" TargetMode="External" /><Relationship Id="rId25" Type="http://schemas.openxmlformats.org/officeDocument/2006/relationships/hyperlink" Target="https://podminky.urs.cz/item/CS_URS_2021_01/181151331" TargetMode="External" /><Relationship Id="rId26" Type="http://schemas.openxmlformats.org/officeDocument/2006/relationships/hyperlink" Target="https://podminky.urs.cz/item/CS_URS_2021_01/181351103" TargetMode="External" /><Relationship Id="rId27" Type="http://schemas.openxmlformats.org/officeDocument/2006/relationships/hyperlink" Target="https://podminky.urs.cz/item/CS_URS_2021_01/181351113" TargetMode="External" /><Relationship Id="rId28" Type="http://schemas.openxmlformats.org/officeDocument/2006/relationships/hyperlink" Target="https://podminky.urs.cz/item/CS_URS_2021_01/181411121" TargetMode="External" /><Relationship Id="rId29" Type="http://schemas.openxmlformats.org/officeDocument/2006/relationships/hyperlink" Target="https://podminky.urs.cz/item/CS_URS_2021_01/181411123" TargetMode="External" /><Relationship Id="rId30" Type="http://schemas.openxmlformats.org/officeDocument/2006/relationships/hyperlink" Target="https://podminky.urs.cz/item/CS_URS_2021_01/181951112" TargetMode="External" /><Relationship Id="rId31" Type="http://schemas.openxmlformats.org/officeDocument/2006/relationships/hyperlink" Target="https://podminky.urs.cz/item/CS_URS_2021_01/182251101" TargetMode="External" /><Relationship Id="rId32" Type="http://schemas.openxmlformats.org/officeDocument/2006/relationships/hyperlink" Target="https://podminky.urs.cz/item/CS_URS_2021_01/451573111" TargetMode="External" /><Relationship Id="rId33" Type="http://schemas.openxmlformats.org/officeDocument/2006/relationships/hyperlink" Target="https://podminky.urs.cz/item/CS_URS_2021_01/584121111" TargetMode="External" /><Relationship Id="rId34" Type="http://schemas.openxmlformats.org/officeDocument/2006/relationships/hyperlink" Target="https://podminky.urs.cz/item/CS_URS_2021_01/998332011" TargetMode="External" /><Relationship Id="rId35" Type="http://schemas.openxmlformats.org/officeDocument/2006/relationships/hyperlink" Target="https://podminky.urs.cz/item/CS_URS_2021_01/230210030R" TargetMode="External" /><Relationship Id="rId36" Type="http://schemas.openxmlformats.org/officeDocument/2006/relationships/hyperlink" Target="https://podminky.urs.cz/item/CS_URS_2021_01/011214000" TargetMode="External" /><Relationship Id="rId37" Type="http://schemas.openxmlformats.org/officeDocument/2006/relationships/hyperlink" Target="https://podminky.urs.cz/item/CS_URS_2021_01/011314000" TargetMode="External" /><Relationship Id="rId38" Type="http://schemas.openxmlformats.org/officeDocument/2006/relationships/hyperlink" Target="https://podminky.urs.cz/item/CS_URS_2021_01/012103000" TargetMode="External" /><Relationship Id="rId39" Type="http://schemas.openxmlformats.org/officeDocument/2006/relationships/hyperlink" Target="https://podminky.urs.cz/item/CS_URS_2021_01/012303000" TargetMode="External" /><Relationship Id="rId40" Type="http://schemas.openxmlformats.org/officeDocument/2006/relationships/hyperlink" Target="https://podminky.urs.cz/item/CS_URS_2021_01/013254000" TargetMode="External" /><Relationship Id="rId41" Type="http://schemas.openxmlformats.org/officeDocument/2006/relationships/hyperlink" Target="https://podminky.urs.cz/item/CS_URS_2021_01/013294000" TargetMode="External" /><Relationship Id="rId42" Type="http://schemas.openxmlformats.org/officeDocument/2006/relationships/hyperlink" Target="https://podminky.urs.cz/item/CS_URS_2021_01/030001000" TargetMode="External" /><Relationship Id="rId43" Type="http://schemas.openxmlformats.org/officeDocument/2006/relationships/hyperlink" Target="https://podminky.urs.cz/item/CS_URS_2021_01/034103000" TargetMode="External" /><Relationship Id="rId44" Type="http://schemas.openxmlformats.org/officeDocument/2006/relationships/hyperlink" Target="https://podminky.urs.cz/item/CS_URS_2021_01/034503000" TargetMode="External" /><Relationship Id="rId45" Type="http://schemas.openxmlformats.org/officeDocument/2006/relationships/hyperlink" Target="https://podminky.urs.cz/item/CS_URS_2021_01/039103000" TargetMode="External" /><Relationship Id="rId46" Type="http://schemas.openxmlformats.org/officeDocument/2006/relationships/hyperlink" Target="https://podminky.urs.cz/item/CS_URS_2021_01/075603000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2021-217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Dlouhá Strouha, Kvasiny, rekonstrukce koryta, ř. km 5,270 - 5,580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Kvasiny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Povodí Labe, státní podnik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Komplex CR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'2021-217 - Dlouhá Strouha...'!J28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'2021-217 - Dlouhá Strouha...'!P85</f>
        <v>0</v>
      </c>
      <c r="AV55" s="121">
        <f>'2021-217 - Dlouhá Strouha...'!J31</f>
        <v>0</v>
      </c>
      <c r="AW55" s="121">
        <f>'2021-217 - Dlouhá Strouha...'!J32</f>
        <v>0</v>
      </c>
      <c r="AX55" s="121">
        <f>'2021-217 - Dlouhá Strouha...'!J33</f>
        <v>0</v>
      </c>
      <c r="AY55" s="121">
        <f>'2021-217 - Dlouhá Strouha...'!J34</f>
        <v>0</v>
      </c>
      <c r="AZ55" s="121">
        <f>'2021-217 - Dlouhá Strouha...'!F31</f>
        <v>0</v>
      </c>
      <c r="BA55" s="121">
        <f>'2021-217 - Dlouhá Strouha...'!F32</f>
        <v>0</v>
      </c>
      <c r="BB55" s="121">
        <f>'2021-217 - Dlouhá Strouha...'!F33</f>
        <v>0</v>
      </c>
      <c r="BC55" s="121">
        <f>'2021-217 - Dlouhá Strouha...'!F34</f>
        <v>0</v>
      </c>
      <c r="BD55" s="123">
        <f>'2021-217 - Dlouhá Strouha...'!F35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-217 - Dlouhá Strouh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30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3. 5. 2021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">
        <v>19</v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">
        <v>32</v>
      </c>
      <c r="F19" s="40"/>
      <c r="G19" s="40"/>
      <c r="H19" s="40"/>
      <c r="I19" s="129" t="s">
        <v>28</v>
      </c>
      <c r="J19" s="132" t="s">
        <v>19</v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71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ROUND(J85,2)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ROUND((SUM(BE85:BE373)),2)</f>
        <v>0</v>
      </c>
      <c r="G31" s="40"/>
      <c r="H31" s="40"/>
      <c r="I31" s="144">
        <v>0.21</v>
      </c>
      <c r="J31" s="143">
        <f>ROUND(((SUM(BE85:BE373))*I31),2)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ROUND((SUM(BF85:BF373)),2)</f>
        <v>0</v>
      </c>
      <c r="G32" s="40"/>
      <c r="H32" s="40"/>
      <c r="I32" s="144">
        <v>0.15</v>
      </c>
      <c r="J32" s="143">
        <f>ROUND(((SUM(BF85:BF373))*I32),2)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ROUND((SUM(BG85:BG373)),2)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ROUND((SUM(BH85:BH373)),2)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ROUND((SUM(BI85:BI373)),2)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30" customHeight="1">
      <c r="A46" s="40"/>
      <c r="B46" s="41"/>
      <c r="C46" s="42"/>
      <c r="D46" s="42"/>
      <c r="E46" s="71" t="str">
        <f>E7</f>
        <v>Dlouhá Strouha, Kvasiny, rekonstrukce koryta, ř. km 5,270 - 5,580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Kvasiny</v>
      </c>
      <c r="G48" s="42"/>
      <c r="H48" s="42"/>
      <c r="I48" s="34" t="s">
        <v>23</v>
      </c>
      <c r="J48" s="74" t="str">
        <f>IF(J10="","",J10)</f>
        <v>3. 5. 2021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Povodí Labe, státní podnik</v>
      </c>
      <c r="G50" s="42"/>
      <c r="H50" s="42"/>
      <c r="I50" s="34" t="s">
        <v>31</v>
      </c>
      <c r="J50" s="38" t="str">
        <f>E19</f>
        <v>Komplex CR s.r.o.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J85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J86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J87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J289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J295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9" customFormat="1" ht="24.95" customHeight="1">
      <c r="A60" s="9"/>
      <c r="B60" s="160"/>
      <c r="C60" s="161"/>
      <c r="D60" s="162" t="s">
        <v>89</v>
      </c>
      <c r="E60" s="163"/>
      <c r="F60" s="163"/>
      <c r="G60" s="163"/>
      <c r="H60" s="163"/>
      <c r="I60" s="163"/>
      <c r="J60" s="164">
        <f>J307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J308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J311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0"/>
      <c r="C63" s="161"/>
      <c r="D63" s="162" t="s">
        <v>92</v>
      </c>
      <c r="E63" s="163"/>
      <c r="F63" s="163"/>
      <c r="G63" s="163"/>
      <c r="H63" s="163"/>
      <c r="I63" s="163"/>
      <c r="J63" s="164">
        <f>J319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J320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94</v>
      </c>
      <c r="E65" s="169"/>
      <c r="F65" s="169"/>
      <c r="G65" s="169"/>
      <c r="H65" s="169"/>
      <c r="I65" s="169"/>
      <c r="J65" s="170">
        <f>J350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95</v>
      </c>
      <c r="E66" s="169"/>
      <c r="F66" s="169"/>
      <c r="G66" s="169"/>
      <c r="H66" s="169"/>
      <c r="I66" s="169"/>
      <c r="J66" s="170">
        <f>J367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96</v>
      </c>
      <c r="E67" s="169"/>
      <c r="F67" s="169"/>
      <c r="G67" s="169"/>
      <c r="H67" s="169"/>
      <c r="I67" s="169"/>
      <c r="J67" s="170">
        <f>J368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97</v>
      </c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30" customHeight="1">
      <c r="A77" s="40"/>
      <c r="B77" s="41"/>
      <c r="C77" s="42"/>
      <c r="D77" s="42"/>
      <c r="E77" s="71" t="str">
        <f>E7</f>
        <v>Dlouhá Strouha, Kvasiny, rekonstrukce koryta, ř. km 5,270 - 5,580</v>
      </c>
      <c r="F77" s="42"/>
      <c r="G77" s="42"/>
      <c r="H77" s="42"/>
      <c r="I77" s="42"/>
      <c r="J77" s="42"/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F10</f>
        <v>Kvasiny</v>
      </c>
      <c r="G79" s="42"/>
      <c r="H79" s="42"/>
      <c r="I79" s="34" t="s">
        <v>23</v>
      </c>
      <c r="J79" s="74" t="str">
        <f>IF(J10="","",J10)</f>
        <v>3. 5. 2021</v>
      </c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E13</f>
        <v>Povodí Labe, státní podnik</v>
      </c>
      <c r="G81" s="42"/>
      <c r="H81" s="42"/>
      <c r="I81" s="34" t="s">
        <v>31</v>
      </c>
      <c r="J81" s="38" t="str">
        <f>E19</f>
        <v>Komplex CR s.r.o.</v>
      </c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IF(E16="","",E16)</f>
        <v>Vyplň údaj</v>
      </c>
      <c r="G82" s="42"/>
      <c r="H82" s="42"/>
      <c r="I82" s="34" t="s">
        <v>34</v>
      </c>
      <c r="J82" s="38" t="str">
        <f>E22</f>
        <v xml:space="preserve"> </v>
      </c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2"/>
      <c r="B84" s="173"/>
      <c r="C84" s="174" t="s">
        <v>98</v>
      </c>
      <c r="D84" s="175" t="s">
        <v>57</v>
      </c>
      <c r="E84" s="175" t="s">
        <v>53</v>
      </c>
      <c r="F84" s="175" t="s">
        <v>54</v>
      </c>
      <c r="G84" s="175" t="s">
        <v>99</v>
      </c>
      <c r="H84" s="175" t="s">
        <v>100</v>
      </c>
      <c r="I84" s="175" t="s">
        <v>101</v>
      </c>
      <c r="J84" s="175" t="s">
        <v>83</v>
      </c>
      <c r="K84" s="176" t="s">
        <v>102</v>
      </c>
      <c r="L84" s="177"/>
      <c r="M84" s="94" t="s">
        <v>19</v>
      </c>
      <c r="N84" s="95" t="s">
        <v>42</v>
      </c>
      <c r="O84" s="95" t="s">
        <v>103</v>
      </c>
      <c r="P84" s="95" t="s">
        <v>104</v>
      </c>
      <c r="Q84" s="95" t="s">
        <v>105</v>
      </c>
      <c r="R84" s="95" t="s">
        <v>106</v>
      </c>
      <c r="S84" s="95" t="s">
        <v>107</v>
      </c>
      <c r="T84" s="96" t="s">
        <v>108</v>
      </c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1:63" s="2" customFormat="1" ht="22.8" customHeight="1">
      <c r="A85" s="40"/>
      <c r="B85" s="41"/>
      <c r="C85" s="101" t="s">
        <v>109</v>
      </c>
      <c r="D85" s="42"/>
      <c r="E85" s="42"/>
      <c r="F85" s="42"/>
      <c r="G85" s="42"/>
      <c r="H85" s="42"/>
      <c r="I85" s="42"/>
      <c r="J85" s="178">
        <f>BK85</f>
        <v>0</v>
      </c>
      <c r="K85" s="42"/>
      <c r="L85" s="46"/>
      <c r="M85" s="97"/>
      <c r="N85" s="179"/>
      <c r="O85" s="98"/>
      <c r="P85" s="180">
        <f>P86+P307+P319</f>
        <v>0</v>
      </c>
      <c r="Q85" s="98"/>
      <c r="R85" s="180">
        <f>R86+R307+R319</f>
        <v>2012.6130798000002</v>
      </c>
      <c r="S85" s="98"/>
      <c r="T85" s="181">
        <f>T86+T307+T319</f>
        <v>57.8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84</v>
      </c>
      <c r="BK85" s="182">
        <f>BK86+BK307+BK319</f>
        <v>0</v>
      </c>
    </row>
    <row r="86" spans="1:63" s="12" customFormat="1" ht="25.9" customHeight="1">
      <c r="A86" s="12"/>
      <c r="B86" s="183"/>
      <c r="C86" s="184"/>
      <c r="D86" s="185" t="s">
        <v>71</v>
      </c>
      <c r="E86" s="186" t="s">
        <v>110</v>
      </c>
      <c r="F86" s="186" t="s">
        <v>111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P87+P289+P295</f>
        <v>0</v>
      </c>
      <c r="Q86" s="191"/>
      <c r="R86" s="192">
        <f>R87+R289+R295</f>
        <v>2012.6130798000002</v>
      </c>
      <c r="S86" s="191"/>
      <c r="T86" s="193">
        <f>T87+T289+T295</f>
        <v>57.8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77</v>
      </c>
      <c r="AT86" s="195" t="s">
        <v>71</v>
      </c>
      <c r="AU86" s="195" t="s">
        <v>72</v>
      </c>
      <c r="AY86" s="194" t="s">
        <v>112</v>
      </c>
      <c r="BK86" s="196">
        <f>BK87+BK289+BK295</f>
        <v>0</v>
      </c>
    </row>
    <row r="87" spans="1:63" s="12" customFormat="1" ht="22.8" customHeight="1">
      <c r="A87" s="12"/>
      <c r="B87" s="183"/>
      <c r="C87" s="184"/>
      <c r="D87" s="185" t="s">
        <v>71</v>
      </c>
      <c r="E87" s="197" t="s">
        <v>77</v>
      </c>
      <c r="F87" s="197" t="s">
        <v>113</v>
      </c>
      <c r="G87" s="184"/>
      <c r="H87" s="184"/>
      <c r="I87" s="187"/>
      <c r="J87" s="198">
        <f>BK87</f>
        <v>0</v>
      </c>
      <c r="K87" s="184"/>
      <c r="L87" s="189"/>
      <c r="M87" s="190"/>
      <c r="N87" s="191"/>
      <c r="O87" s="191"/>
      <c r="P87" s="192">
        <f>SUM(P88:P288)</f>
        <v>0</v>
      </c>
      <c r="Q87" s="191"/>
      <c r="R87" s="192">
        <f>SUM(R88:R288)</f>
        <v>1978.9462798000002</v>
      </c>
      <c r="S87" s="191"/>
      <c r="T87" s="193">
        <f>SUM(T88:T288)</f>
        <v>57.8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4" t="s">
        <v>77</v>
      </c>
      <c r="AT87" s="195" t="s">
        <v>71</v>
      </c>
      <c r="AU87" s="195" t="s">
        <v>77</v>
      </c>
      <c r="AY87" s="194" t="s">
        <v>112</v>
      </c>
      <c r="BK87" s="196">
        <f>SUM(BK88:BK288)</f>
        <v>0</v>
      </c>
    </row>
    <row r="88" spans="1:65" s="2" customFormat="1" ht="37.8" customHeight="1">
      <c r="A88" s="40"/>
      <c r="B88" s="41"/>
      <c r="C88" s="199" t="s">
        <v>77</v>
      </c>
      <c r="D88" s="199" t="s">
        <v>114</v>
      </c>
      <c r="E88" s="200" t="s">
        <v>115</v>
      </c>
      <c r="F88" s="201" t="s">
        <v>116</v>
      </c>
      <c r="G88" s="202" t="s">
        <v>117</v>
      </c>
      <c r="H88" s="203">
        <v>55</v>
      </c>
      <c r="I88" s="204"/>
      <c r="J88" s="205">
        <f>ROUND(I88*H88,2)</f>
        <v>0</v>
      </c>
      <c r="K88" s="201" t="s">
        <v>118</v>
      </c>
      <c r="L88" s="46"/>
      <c r="M88" s="206" t="s">
        <v>19</v>
      </c>
      <c r="N88" s="207" t="s">
        <v>43</v>
      </c>
      <c r="O88" s="86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0" t="s">
        <v>119</v>
      </c>
      <c r="AT88" s="210" t="s">
        <v>114</v>
      </c>
      <c r="AU88" s="210" t="s">
        <v>79</v>
      </c>
      <c r="AY88" s="19" t="s">
        <v>112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9" t="s">
        <v>77</v>
      </c>
      <c r="BK88" s="211">
        <f>ROUND(I88*H88,2)</f>
        <v>0</v>
      </c>
      <c r="BL88" s="19" t="s">
        <v>119</v>
      </c>
      <c r="BM88" s="210" t="s">
        <v>120</v>
      </c>
    </row>
    <row r="89" spans="1:47" s="2" customFormat="1" ht="12">
      <c r="A89" s="40"/>
      <c r="B89" s="41"/>
      <c r="C89" s="42"/>
      <c r="D89" s="212" t="s">
        <v>121</v>
      </c>
      <c r="E89" s="42"/>
      <c r="F89" s="213" t="s">
        <v>122</v>
      </c>
      <c r="G89" s="42"/>
      <c r="H89" s="42"/>
      <c r="I89" s="214"/>
      <c r="J89" s="42"/>
      <c r="K89" s="42"/>
      <c r="L89" s="46"/>
      <c r="M89" s="215"/>
      <c r="N89" s="21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121</v>
      </c>
      <c r="AU89" s="19" t="s">
        <v>79</v>
      </c>
    </row>
    <row r="90" spans="1:65" s="2" customFormat="1" ht="37.8" customHeight="1">
      <c r="A90" s="40"/>
      <c r="B90" s="41"/>
      <c r="C90" s="199" t="s">
        <v>79</v>
      </c>
      <c r="D90" s="199" t="s">
        <v>114</v>
      </c>
      <c r="E90" s="200" t="s">
        <v>123</v>
      </c>
      <c r="F90" s="201" t="s">
        <v>124</v>
      </c>
      <c r="G90" s="202" t="s">
        <v>117</v>
      </c>
      <c r="H90" s="203">
        <v>40</v>
      </c>
      <c r="I90" s="204"/>
      <c r="J90" s="205">
        <f>ROUND(I90*H90,2)</f>
        <v>0</v>
      </c>
      <c r="K90" s="201" t="s">
        <v>118</v>
      </c>
      <c r="L90" s="46"/>
      <c r="M90" s="206" t="s">
        <v>19</v>
      </c>
      <c r="N90" s="207" t="s">
        <v>43</v>
      </c>
      <c r="O90" s="86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0" t="s">
        <v>119</v>
      </c>
      <c r="AT90" s="210" t="s">
        <v>114</v>
      </c>
      <c r="AU90" s="210" t="s">
        <v>79</v>
      </c>
      <c r="AY90" s="19" t="s">
        <v>112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9" t="s">
        <v>77</v>
      </c>
      <c r="BK90" s="211">
        <f>ROUND(I90*H90,2)</f>
        <v>0</v>
      </c>
      <c r="BL90" s="19" t="s">
        <v>119</v>
      </c>
      <c r="BM90" s="210" t="s">
        <v>125</v>
      </c>
    </row>
    <row r="91" spans="1:47" s="2" customFormat="1" ht="12">
      <c r="A91" s="40"/>
      <c r="B91" s="41"/>
      <c r="C91" s="42"/>
      <c r="D91" s="212" t="s">
        <v>121</v>
      </c>
      <c r="E91" s="42"/>
      <c r="F91" s="213" t="s">
        <v>126</v>
      </c>
      <c r="G91" s="42"/>
      <c r="H91" s="42"/>
      <c r="I91" s="214"/>
      <c r="J91" s="42"/>
      <c r="K91" s="42"/>
      <c r="L91" s="46"/>
      <c r="M91" s="215"/>
      <c r="N91" s="21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121</v>
      </c>
      <c r="AU91" s="19" t="s">
        <v>79</v>
      </c>
    </row>
    <row r="92" spans="1:65" s="2" customFormat="1" ht="37.8" customHeight="1">
      <c r="A92" s="40"/>
      <c r="B92" s="41"/>
      <c r="C92" s="199" t="s">
        <v>127</v>
      </c>
      <c r="D92" s="199" t="s">
        <v>114</v>
      </c>
      <c r="E92" s="200" t="s">
        <v>128</v>
      </c>
      <c r="F92" s="201" t="s">
        <v>129</v>
      </c>
      <c r="G92" s="202" t="s">
        <v>117</v>
      </c>
      <c r="H92" s="203">
        <v>20</v>
      </c>
      <c r="I92" s="204"/>
      <c r="J92" s="205">
        <f>ROUND(I92*H92,2)</f>
        <v>0</v>
      </c>
      <c r="K92" s="201" t="s">
        <v>118</v>
      </c>
      <c r="L92" s="46"/>
      <c r="M92" s="206" t="s">
        <v>19</v>
      </c>
      <c r="N92" s="207" t="s">
        <v>43</v>
      </c>
      <c r="O92" s="86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0" t="s">
        <v>119</v>
      </c>
      <c r="AT92" s="210" t="s">
        <v>114</v>
      </c>
      <c r="AU92" s="210" t="s">
        <v>79</v>
      </c>
      <c r="AY92" s="19" t="s">
        <v>112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9" t="s">
        <v>77</v>
      </c>
      <c r="BK92" s="211">
        <f>ROUND(I92*H92,2)</f>
        <v>0</v>
      </c>
      <c r="BL92" s="19" t="s">
        <v>119</v>
      </c>
      <c r="BM92" s="210" t="s">
        <v>130</v>
      </c>
    </row>
    <row r="93" spans="1:47" s="2" customFormat="1" ht="12">
      <c r="A93" s="40"/>
      <c r="B93" s="41"/>
      <c r="C93" s="42"/>
      <c r="D93" s="212" t="s">
        <v>121</v>
      </c>
      <c r="E93" s="42"/>
      <c r="F93" s="213" t="s">
        <v>131</v>
      </c>
      <c r="G93" s="42"/>
      <c r="H93" s="42"/>
      <c r="I93" s="214"/>
      <c r="J93" s="42"/>
      <c r="K93" s="42"/>
      <c r="L93" s="46"/>
      <c r="M93" s="215"/>
      <c r="N93" s="21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121</v>
      </c>
      <c r="AU93" s="19" t="s">
        <v>79</v>
      </c>
    </row>
    <row r="94" spans="1:65" s="2" customFormat="1" ht="37.8" customHeight="1">
      <c r="A94" s="40"/>
      <c r="B94" s="41"/>
      <c r="C94" s="199" t="s">
        <v>119</v>
      </c>
      <c r="D94" s="199" t="s">
        <v>114</v>
      </c>
      <c r="E94" s="200" t="s">
        <v>132</v>
      </c>
      <c r="F94" s="201" t="s">
        <v>133</v>
      </c>
      <c r="G94" s="202" t="s">
        <v>117</v>
      </c>
      <c r="H94" s="203">
        <v>4</v>
      </c>
      <c r="I94" s="204"/>
      <c r="J94" s="205">
        <f>ROUND(I94*H94,2)</f>
        <v>0</v>
      </c>
      <c r="K94" s="201" t="s">
        <v>118</v>
      </c>
      <c r="L94" s="46"/>
      <c r="M94" s="206" t="s">
        <v>19</v>
      </c>
      <c r="N94" s="207" t="s">
        <v>43</v>
      </c>
      <c r="O94" s="86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0" t="s">
        <v>119</v>
      </c>
      <c r="AT94" s="210" t="s">
        <v>114</v>
      </c>
      <c r="AU94" s="210" t="s">
        <v>79</v>
      </c>
      <c r="AY94" s="19" t="s">
        <v>112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9" t="s">
        <v>77</v>
      </c>
      <c r="BK94" s="211">
        <f>ROUND(I94*H94,2)</f>
        <v>0</v>
      </c>
      <c r="BL94" s="19" t="s">
        <v>119</v>
      </c>
      <c r="BM94" s="210" t="s">
        <v>134</v>
      </c>
    </row>
    <row r="95" spans="1:47" s="2" customFormat="1" ht="12">
      <c r="A95" s="40"/>
      <c r="B95" s="41"/>
      <c r="C95" s="42"/>
      <c r="D95" s="212" t="s">
        <v>121</v>
      </c>
      <c r="E95" s="42"/>
      <c r="F95" s="213" t="s">
        <v>135</v>
      </c>
      <c r="G95" s="42"/>
      <c r="H95" s="42"/>
      <c r="I95" s="214"/>
      <c r="J95" s="42"/>
      <c r="K95" s="42"/>
      <c r="L95" s="46"/>
      <c r="M95" s="215"/>
      <c r="N95" s="21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121</v>
      </c>
      <c r="AU95" s="19" t="s">
        <v>79</v>
      </c>
    </row>
    <row r="96" spans="1:65" s="2" customFormat="1" ht="90" customHeight="1">
      <c r="A96" s="40"/>
      <c r="B96" s="41"/>
      <c r="C96" s="199" t="s">
        <v>136</v>
      </c>
      <c r="D96" s="199" t="s">
        <v>114</v>
      </c>
      <c r="E96" s="200" t="s">
        <v>137</v>
      </c>
      <c r="F96" s="201" t="s">
        <v>138</v>
      </c>
      <c r="G96" s="202" t="s">
        <v>139</v>
      </c>
      <c r="H96" s="203">
        <v>136</v>
      </c>
      <c r="I96" s="204"/>
      <c r="J96" s="205">
        <f>ROUND(I96*H96,2)</f>
        <v>0</v>
      </c>
      <c r="K96" s="201" t="s">
        <v>118</v>
      </c>
      <c r="L96" s="46"/>
      <c r="M96" s="206" t="s">
        <v>19</v>
      </c>
      <c r="N96" s="207" t="s">
        <v>43</v>
      </c>
      <c r="O96" s="86"/>
      <c r="P96" s="208">
        <f>O96*H96</f>
        <v>0</v>
      </c>
      <c r="Q96" s="208">
        <v>0</v>
      </c>
      <c r="R96" s="208">
        <f>Q96*H96</f>
        <v>0</v>
      </c>
      <c r="S96" s="208">
        <v>0.425</v>
      </c>
      <c r="T96" s="209">
        <f>S96*H96</f>
        <v>57.8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0" t="s">
        <v>119</v>
      </c>
      <c r="AT96" s="210" t="s">
        <v>114</v>
      </c>
      <c r="AU96" s="210" t="s">
        <v>79</v>
      </c>
      <c r="AY96" s="19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9" t="s">
        <v>77</v>
      </c>
      <c r="BK96" s="211">
        <f>ROUND(I96*H96,2)</f>
        <v>0</v>
      </c>
      <c r="BL96" s="19" t="s">
        <v>119</v>
      </c>
      <c r="BM96" s="210" t="s">
        <v>140</v>
      </c>
    </row>
    <row r="97" spans="1:47" s="2" customFormat="1" ht="12">
      <c r="A97" s="40"/>
      <c r="B97" s="41"/>
      <c r="C97" s="42"/>
      <c r="D97" s="212" t="s">
        <v>121</v>
      </c>
      <c r="E97" s="42"/>
      <c r="F97" s="213" t="s">
        <v>141</v>
      </c>
      <c r="G97" s="42"/>
      <c r="H97" s="42"/>
      <c r="I97" s="214"/>
      <c r="J97" s="42"/>
      <c r="K97" s="42"/>
      <c r="L97" s="46"/>
      <c r="M97" s="215"/>
      <c r="N97" s="21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121</v>
      </c>
      <c r="AU97" s="19" t="s">
        <v>79</v>
      </c>
    </row>
    <row r="98" spans="1:51" s="13" customFormat="1" ht="12">
      <c r="A98" s="13"/>
      <c r="B98" s="217"/>
      <c r="C98" s="218"/>
      <c r="D98" s="219" t="s">
        <v>142</v>
      </c>
      <c r="E98" s="220" t="s">
        <v>19</v>
      </c>
      <c r="F98" s="221" t="s">
        <v>143</v>
      </c>
      <c r="G98" s="218"/>
      <c r="H98" s="220" t="s">
        <v>19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142</v>
      </c>
      <c r="AU98" s="227" t="s">
        <v>79</v>
      </c>
      <c r="AV98" s="13" t="s">
        <v>77</v>
      </c>
      <c r="AW98" s="13" t="s">
        <v>33</v>
      </c>
      <c r="AX98" s="13" t="s">
        <v>72</v>
      </c>
      <c r="AY98" s="227" t="s">
        <v>112</v>
      </c>
    </row>
    <row r="99" spans="1:51" s="13" customFormat="1" ht="12">
      <c r="A99" s="13"/>
      <c r="B99" s="217"/>
      <c r="C99" s="218"/>
      <c r="D99" s="219" t="s">
        <v>142</v>
      </c>
      <c r="E99" s="220" t="s">
        <v>19</v>
      </c>
      <c r="F99" s="221" t="s">
        <v>144</v>
      </c>
      <c r="G99" s="218"/>
      <c r="H99" s="220" t="s">
        <v>19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7" t="s">
        <v>142</v>
      </c>
      <c r="AU99" s="227" t="s">
        <v>79</v>
      </c>
      <c r="AV99" s="13" t="s">
        <v>77</v>
      </c>
      <c r="AW99" s="13" t="s">
        <v>33</v>
      </c>
      <c r="AX99" s="13" t="s">
        <v>72</v>
      </c>
      <c r="AY99" s="227" t="s">
        <v>112</v>
      </c>
    </row>
    <row r="100" spans="1:51" s="14" customFormat="1" ht="12">
      <c r="A100" s="14"/>
      <c r="B100" s="228"/>
      <c r="C100" s="229"/>
      <c r="D100" s="219" t="s">
        <v>142</v>
      </c>
      <c r="E100" s="230" t="s">
        <v>19</v>
      </c>
      <c r="F100" s="231" t="s">
        <v>145</v>
      </c>
      <c r="G100" s="229"/>
      <c r="H100" s="232">
        <v>136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8" t="s">
        <v>142</v>
      </c>
      <c r="AU100" s="238" t="s">
        <v>79</v>
      </c>
      <c r="AV100" s="14" t="s">
        <v>79</v>
      </c>
      <c r="AW100" s="14" t="s">
        <v>33</v>
      </c>
      <c r="AX100" s="14" t="s">
        <v>77</v>
      </c>
      <c r="AY100" s="238" t="s">
        <v>112</v>
      </c>
    </row>
    <row r="101" spans="1:65" s="2" customFormat="1" ht="21.75" customHeight="1">
      <c r="A101" s="40"/>
      <c r="B101" s="41"/>
      <c r="C101" s="199" t="s">
        <v>146</v>
      </c>
      <c r="D101" s="199" t="s">
        <v>114</v>
      </c>
      <c r="E101" s="200" t="s">
        <v>147</v>
      </c>
      <c r="F101" s="201" t="s">
        <v>148</v>
      </c>
      <c r="G101" s="202" t="s">
        <v>149</v>
      </c>
      <c r="H101" s="203">
        <v>50</v>
      </c>
      <c r="I101" s="204"/>
      <c r="J101" s="205">
        <f>ROUND(I101*H101,2)</f>
        <v>0</v>
      </c>
      <c r="K101" s="201" t="s">
        <v>118</v>
      </c>
      <c r="L101" s="46"/>
      <c r="M101" s="206" t="s">
        <v>19</v>
      </c>
      <c r="N101" s="207" t="s">
        <v>43</v>
      </c>
      <c r="O101" s="86"/>
      <c r="P101" s="208">
        <f>O101*H101</f>
        <v>0</v>
      </c>
      <c r="Q101" s="208">
        <v>0.02193</v>
      </c>
      <c r="R101" s="208">
        <f>Q101*H101</f>
        <v>1.0965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119</v>
      </c>
      <c r="AT101" s="210" t="s">
        <v>114</v>
      </c>
      <c r="AU101" s="210" t="s">
        <v>79</v>
      </c>
      <c r="AY101" s="19" t="s">
        <v>112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77</v>
      </c>
      <c r="BK101" s="211">
        <f>ROUND(I101*H101,2)</f>
        <v>0</v>
      </c>
      <c r="BL101" s="19" t="s">
        <v>119</v>
      </c>
      <c r="BM101" s="210" t="s">
        <v>150</v>
      </c>
    </row>
    <row r="102" spans="1:47" s="2" customFormat="1" ht="12">
      <c r="A102" s="40"/>
      <c r="B102" s="41"/>
      <c r="C102" s="42"/>
      <c r="D102" s="212" t="s">
        <v>121</v>
      </c>
      <c r="E102" s="42"/>
      <c r="F102" s="213" t="s">
        <v>151</v>
      </c>
      <c r="G102" s="42"/>
      <c r="H102" s="42"/>
      <c r="I102" s="214"/>
      <c r="J102" s="42"/>
      <c r="K102" s="42"/>
      <c r="L102" s="46"/>
      <c r="M102" s="215"/>
      <c r="N102" s="21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121</v>
      </c>
      <c r="AU102" s="19" t="s">
        <v>79</v>
      </c>
    </row>
    <row r="103" spans="1:51" s="13" customFormat="1" ht="12">
      <c r="A103" s="13"/>
      <c r="B103" s="217"/>
      <c r="C103" s="218"/>
      <c r="D103" s="219" t="s">
        <v>142</v>
      </c>
      <c r="E103" s="220" t="s">
        <v>19</v>
      </c>
      <c r="F103" s="221" t="s">
        <v>152</v>
      </c>
      <c r="G103" s="218"/>
      <c r="H103" s="220" t="s">
        <v>19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142</v>
      </c>
      <c r="AU103" s="227" t="s">
        <v>79</v>
      </c>
      <c r="AV103" s="13" t="s">
        <v>77</v>
      </c>
      <c r="AW103" s="13" t="s">
        <v>33</v>
      </c>
      <c r="AX103" s="13" t="s">
        <v>72</v>
      </c>
      <c r="AY103" s="227" t="s">
        <v>112</v>
      </c>
    </row>
    <row r="104" spans="1:51" s="13" customFormat="1" ht="12">
      <c r="A104" s="13"/>
      <c r="B104" s="217"/>
      <c r="C104" s="218"/>
      <c r="D104" s="219" t="s">
        <v>142</v>
      </c>
      <c r="E104" s="220" t="s">
        <v>19</v>
      </c>
      <c r="F104" s="221" t="s">
        <v>153</v>
      </c>
      <c r="G104" s="218"/>
      <c r="H104" s="220" t="s">
        <v>19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142</v>
      </c>
      <c r="AU104" s="227" t="s">
        <v>79</v>
      </c>
      <c r="AV104" s="13" t="s">
        <v>77</v>
      </c>
      <c r="AW104" s="13" t="s">
        <v>33</v>
      </c>
      <c r="AX104" s="13" t="s">
        <v>72</v>
      </c>
      <c r="AY104" s="227" t="s">
        <v>112</v>
      </c>
    </row>
    <row r="105" spans="1:51" s="13" customFormat="1" ht="12">
      <c r="A105" s="13"/>
      <c r="B105" s="217"/>
      <c r="C105" s="218"/>
      <c r="D105" s="219" t="s">
        <v>142</v>
      </c>
      <c r="E105" s="220" t="s">
        <v>19</v>
      </c>
      <c r="F105" s="221" t="s">
        <v>154</v>
      </c>
      <c r="G105" s="218"/>
      <c r="H105" s="220" t="s">
        <v>19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142</v>
      </c>
      <c r="AU105" s="227" t="s">
        <v>79</v>
      </c>
      <c r="AV105" s="13" t="s">
        <v>77</v>
      </c>
      <c r="AW105" s="13" t="s">
        <v>33</v>
      </c>
      <c r="AX105" s="13" t="s">
        <v>72</v>
      </c>
      <c r="AY105" s="227" t="s">
        <v>112</v>
      </c>
    </row>
    <row r="106" spans="1:51" s="13" customFormat="1" ht="12">
      <c r="A106" s="13"/>
      <c r="B106" s="217"/>
      <c r="C106" s="218"/>
      <c r="D106" s="219" t="s">
        <v>142</v>
      </c>
      <c r="E106" s="220" t="s">
        <v>19</v>
      </c>
      <c r="F106" s="221" t="s">
        <v>155</v>
      </c>
      <c r="G106" s="218"/>
      <c r="H106" s="220" t="s">
        <v>19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142</v>
      </c>
      <c r="AU106" s="227" t="s">
        <v>79</v>
      </c>
      <c r="AV106" s="13" t="s">
        <v>77</v>
      </c>
      <c r="AW106" s="13" t="s">
        <v>33</v>
      </c>
      <c r="AX106" s="13" t="s">
        <v>72</v>
      </c>
      <c r="AY106" s="227" t="s">
        <v>112</v>
      </c>
    </row>
    <row r="107" spans="1:51" s="14" customFormat="1" ht="12">
      <c r="A107" s="14"/>
      <c r="B107" s="228"/>
      <c r="C107" s="229"/>
      <c r="D107" s="219" t="s">
        <v>142</v>
      </c>
      <c r="E107" s="230" t="s">
        <v>19</v>
      </c>
      <c r="F107" s="231" t="s">
        <v>156</v>
      </c>
      <c r="G107" s="229"/>
      <c r="H107" s="232">
        <v>50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8" t="s">
        <v>142</v>
      </c>
      <c r="AU107" s="238" t="s">
        <v>79</v>
      </c>
      <c r="AV107" s="14" t="s">
        <v>79</v>
      </c>
      <c r="AW107" s="14" t="s">
        <v>33</v>
      </c>
      <c r="AX107" s="14" t="s">
        <v>77</v>
      </c>
      <c r="AY107" s="238" t="s">
        <v>112</v>
      </c>
    </row>
    <row r="108" spans="1:65" s="2" customFormat="1" ht="33" customHeight="1">
      <c r="A108" s="40"/>
      <c r="B108" s="41"/>
      <c r="C108" s="199" t="s">
        <v>157</v>
      </c>
      <c r="D108" s="199" t="s">
        <v>114</v>
      </c>
      <c r="E108" s="200" t="s">
        <v>158</v>
      </c>
      <c r="F108" s="201" t="s">
        <v>159</v>
      </c>
      <c r="G108" s="202" t="s">
        <v>160</v>
      </c>
      <c r="H108" s="203">
        <v>80</v>
      </c>
      <c r="I108" s="204"/>
      <c r="J108" s="205">
        <f>ROUND(I108*H108,2)</f>
        <v>0</v>
      </c>
      <c r="K108" s="201" t="s">
        <v>118</v>
      </c>
      <c r="L108" s="46"/>
      <c r="M108" s="206" t="s">
        <v>19</v>
      </c>
      <c r="N108" s="207" t="s">
        <v>43</v>
      </c>
      <c r="O108" s="86"/>
      <c r="P108" s="208">
        <f>O108*H108</f>
        <v>0</v>
      </c>
      <c r="Q108" s="208">
        <v>4.07925E-05</v>
      </c>
      <c r="R108" s="208">
        <f>Q108*H108</f>
        <v>0.0032634</v>
      </c>
      <c r="S108" s="208">
        <v>0</v>
      </c>
      <c r="T108" s="20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0" t="s">
        <v>119</v>
      </c>
      <c r="AT108" s="210" t="s">
        <v>114</v>
      </c>
      <c r="AU108" s="210" t="s">
        <v>79</v>
      </c>
      <c r="AY108" s="19" t="s">
        <v>112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9" t="s">
        <v>77</v>
      </c>
      <c r="BK108" s="211">
        <f>ROUND(I108*H108,2)</f>
        <v>0</v>
      </c>
      <c r="BL108" s="19" t="s">
        <v>119</v>
      </c>
      <c r="BM108" s="210" t="s">
        <v>161</v>
      </c>
    </row>
    <row r="109" spans="1:47" s="2" customFormat="1" ht="12">
      <c r="A109" s="40"/>
      <c r="B109" s="41"/>
      <c r="C109" s="42"/>
      <c r="D109" s="212" t="s">
        <v>121</v>
      </c>
      <c r="E109" s="42"/>
      <c r="F109" s="213" t="s">
        <v>162</v>
      </c>
      <c r="G109" s="42"/>
      <c r="H109" s="42"/>
      <c r="I109" s="214"/>
      <c r="J109" s="42"/>
      <c r="K109" s="42"/>
      <c r="L109" s="46"/>
      <c r="M109" s="215"/>
      <c r="N109" s="21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121</v>
      </c>
      <c r="AU109" s="19" t="s">
        <v>79</v>
      </c>
    </row>
    <row r="110" spans="1:51" s="13" customFormat="1" ht="12">
      <c r="A110" s="13"/>
      <c r="B110" s="217"/>
      <c r="C110" s="218"/>
      <c r="D110" s="219" t="s">
        <v>142</v>
      </c>
      <c r="E110" s="220" t="s">
        <v>19</v>
      </c>
      <c r="F110" s="221" t="s">
        <v>163</v>
      </c>
      <c r="G110" s="218"/>
      <c r="H110" s="220" t="s">
        <v>19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142</v>
      </c>
      <c r="AU110" s="227" t="s">
        <v>79</v>
      </c>
      <c r="AV110" s="13" t="s">
        <v>77</v>
      </c>
      <c r="AW110" s="13" t="s">
        <v>33</v>
      </c>
      <c r="AX110" s="13" t="s">
        <v>72</v>
      </c>
      <c r="AY110" s="227" t="s">
        <v>112</v>
      </c>
    </row>
    <row r="111" spans="1:51" s="13" customFormat="1" ht="12">
      <c r="A111" s="13"/>
      <c r="B111" s="217"/>
      <c r="C111" s="218"/>
      <c r="D111" s="219" t="s">
        <v>142</v>
      </c>
      <c r="E111" s="220" t="s">
        <v>19</v>
      </c>
      <c r="F111" s="221" t="s">
        <v>164</v>
      </c>
      <c r="G111" s="218"/>
      <c r="H111" s="220" t="s">
        <v>19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142</v>
      </c>
      <c r="AU111" s="227" t="s">
        <v>79</v>
      </c>
      <c r="AV111" s="13" t="s">
        <v>77</v>
      </c>
      <c r="AW111" s="13" t="s">
        <v>33</v>
      </c>
      <c r="AX111" s="13" t="s">
        <v>72</v>
      </c>
      <c r="AY111" s="227" t="s">
        <v>112</v>
      </c>
    </row>
    <row r="112" spans="1:51" s="14" customFormat="1" ht="12">
      <c r="A112" s="14"/>
      <c r="B112" s="228"/>
      <c r="C112" s="229"/>
      <c r="D112" s="219" t="s">
        <v>142</v>
      </c>
      <c r="E112" s="230" t="s">
        <v>19</v>
      </c>
      <c r="F112" s="231" t="s">
        <v>165</v>
      </c>
      <c r="G112" s="229"/>
      <c r="H112" s="232">
        <v>80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8" t="s">
        <v>142</v>
      </c>
      <c r="AU112" s="238" t="s">
        <v>79</v>
      </c>
      <c r="AV112" s="14" t="s">
        <v>79</v>
      </c>
      <c r="AW112" s="14" t="s">
        <v>33</v>
      </c>
      <c r="AX112" s="14" t="s">
        <v>77</v>
      </c>
      <c r="AY112" s="238" t="s">
        <v>112</v>
      </c>
    </row>
    <row r="113" spans="1:65" s="2" customFormat="1" ht="37.8" customHeight="1">
      <c r="A113" s="40"/>
      <c r="B113" s="41"/>
      <c r="C113" s="199" t="s">
        <v>166</v>
      </c>
      <c r="D113" s="199" t="s">
        <v>114</v>
      </c>
      <c r="E113" s="200" t="s">
        <v>167</v>
      </c>
      <c r="F113" s="201" t="s">
        <v>168</v>
      </c>
      <c r="G113" s="202" t="s">
        <v>169</v>
      </c>
      <c r="H113" s="203">
        <v>40</v>
      </c>
      <c r="I113" s="204"/>
      <c r="J113" s="205">
        <f>ROUND(I113*H113,2)</f>
        <v>0</v>
      </c>
      <c r="K113" s="201" t="s">
        <v>118</v>
      </c>
      <c r="L113" s="46"/>
      <c r="M113" s="206" t="s">
        <v>19</v>
      </c>
      <c r="N113" s="207" t="s">
        <v>43</v>
      </c>
      <c r="O113" s="86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0" t="s">
        <v>119</v>
      </c>
      <c r="AT113" s="210" t="s">
        <v>114</v>
      </c>
      <c r="AU113" s="210" t="s">
        <v>79</v>
      </c>
      <c r="AY113" s="19" t="s">
        <v>112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9" t="s">
        <v>77</v>
      </c>
      <c r="BK113" s="211">
        <f>ROUND(I113*H113,2)</f>
        <v>0</v>
      </c>
      <c r="BL113" s="19" t="s">
        <v>119</v>
      </c>
      <c r="BM113" s="210" t="s">
        <v>170</v>
      </c>
    </row>
    <row r="114" spans="1:47" s="2" customFormat="1" ht="12">
      <c r="A114" s="40"/>
      <c r="B114" s="41"/>
      <c r="C114" s="42"/>
      <c r="D114" s="212" t="s">
        <v>121</v>
      </c>
      <c r="E114" s="42"/>
      <c r="F114" s="213" t="s">
        <v>171</v>
      </c>
      <c r="G114" s="42"/>
      <c r="H114" s="42"/>
      <c r="I114" s="214"/>
      <c r="J114" s="42"/>
      <c r="K114" s="42"/>
      <c r="L114" s="46"/>
      <c r="M114" s="215"/>
      <c r="N114" s="21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121</v>
      </c>
      <c r="AU114" s="19" t="s">
        <v>79</v>
      </c>
    </row>
    <row r="115" spans="1:51" s="13" customFormat="1" ht="12">
      <c r="A115" s="13"/>
      <c r="B115" s="217"/>
      <c r="C115" s="218"/>
      <c r="D115" s="219" t="s">
        <v>142</v>
      </c>
      <c r="E115" s="220" t="s">
        <v>19</v>
      </c>
      <c r="F115" s="221" t="s">
        <v>172</v>
      </c>
      <c r="G115" s="218"/>
      <c r="H115" s="220" t="s">
        <v>19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142</v>
      </c>
      <c r="AU115" s="227" t="s">
        <v>79</v>
      </c>
      <c r="AV115" s="13" t="s">
        <v>77</v>
      </c>
      <c r="AW115" s="13" t="s">
        <v>33</v>
      </c>
      <c r="AX115" s="13" t="s">
        <v>72</v>
      </c>
      <c r="AY115" s="227" t="s">
        <v>112</v>
      </c>
    </row>
    <row r="116" spans="1:51" s="14" customFormat="1" ht="12">
      <c r="A116" s="14"/>
      <c r="B116" s="228"/>
      <c r="C116" s="229"/>
      <c r="D116" s="219" t="s">
        <v>142</v>
      </c>
      <c r="E116" s="230" t="s">
        <v>19</v>
      </c>
      <c r="F116" s="231" t="s">
        <v>173</v>
      </c>
      <c r="G116" s="229"/>
      <c r="H116" s="232">
        <v>40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8" t="s">
        <v>142</v>
      </c>
      <c r="AU116" s="238" t="s">
        <v>79</v>
      </c>
      <c r="AV116" s="14" t="s">
        <v>79</v>
      </c>
      <c r="AW116" s="14" t="s">
        <v>33</v>
      </c>
      <c r="AX116" s="14" t="s">
        <v>77</v>
      </c>
      <c r="AY116" s="238" t="s">
        <v>112</v>
      </c>
    </row>
    <row r="117" spans="1:65" s="2" customFormat="1" ht="24.15" customHeight="1">
      <c r="A117" s="40"/>
      <c r="B117" s="41"/>
      <c r="C117" s="199" t="s">
        <v>174</v>
      </c>
      <c r="D117" s="199" t="s">
        <v>114</v>
      </c>
      <c r="E117" s="200" t="s">
        <v>175</v>
      </c>
      <c r="F117" s="201" t="s">
        <v>176</v>
      </c>
      <c r="G117" s="202" t="s">
        <v>177</v>
      </c>
      <c r="H117" s="203">
        <v>186</v>
      </c>
      <c r="I117" s="204"/>
      <c r="J117" s="205">
        <f>ROUND(I117*H117,2)</f>
        <v>0</v>
      </c>
      <c r="K117" s="201" t="s">
        <v>118</v>
      </c>
      <c r="L117" s="46"/>
      <c r="M117" s="206" t="s">
        <v>19</v>
      </c>
      <c r="N117" s="207" t="s">
        <v>43</v>
      </c>
      <c r="O117" s="86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0" t="s">
        <v>119</v>
      </c>
      <c r="AT117" s="210" t="s">
        <v>114</v>
      </c>
      <c r="AU117" s="210" t="s">
        <v>79</v>
      </c>
      <c r="AY117" s="19" t="s">
        <v>112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9" t="s">
        <v>77</v>
      </c>
      <c r="BK117" s="211">
        <f>ROUND(I117*H117,2)</f>
        <v>0</v>
      </c>
      <c r="BL117" s="19" t="s">
        <v>119</v>
      </c>
      <c r="BM117" s="210" t="s">
        <v>178</v>
      </c>
    </row>
    <row r="118" spans="1:47" s="2" customFormat="1" ht="12">
      <c r="A118" s="40"/>
      <c r="B118" s="41"/>
      <c r="C118" s="42"/>
      <c r="D118" s="212" t="s">
        <v>121</v>
      </c>
      <c r="E118" s="42"/>
      <c r="F118" s="213" t="s">
        <v>179</v>
      </c>
      <c r="G118" s="42"/>
      <c r="H118" s="42"/>
      <c r="I118" s="214"/>
      <c r="J118" s="42"/>
      <c r="K118" s="42"/>
      <c r="L118" s="46"/>
      <c r="M118" s="215"/>
      <c r="N118" s="21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121</v>
      </c>
      <c r="AU118" s="19" t="s">
        <v>79</v>
      </c>
    </row>
    <row r="119" spans="1:51" s="13" customFormat="1" ht="12">
      <c r="A119" s="13"/>
      <c r="B119" s="217"/>
      <c r="C119" s="218"/>
      <c r="D119" s="219" t="s">
        <v>142</v>
      </c>
      <c r="E119" s="220" t="s">
        <v>19</v>
      </c>
      <c r="F119" s="221" t="s">
        <v>180</v>
      </c>
      <c r="G119" s="218"/>
      <c r="H119" s="220" t="s">
        <v>19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7" t="s">
        <v>142</v>
      </c>
      <c r="AU119" s="227" t="s">
        <v>79</v>
      </c>
      <c r="AV119" s="13" t="s">
        <v>77</v>
      </c>
      <c r="AW119" s="13" t="s">
        <v>33</v>
      </c>
      <c r="AX119" s="13" t="s">
        <v>72</v>
      </c>
      <c r="AY119" s="227" t="s">
        <v>112</v>
      </c>
    </row>
    <row r="120" spans="1:51" s="14" customFormat="1" ht="12">
      <c r="A120" s="14"/>
      <c r="B120" s="228"/>
      <c r="C120" s="229"/>
      <c r="D120" s="219" t="s">
        <v>142</v>
      </c>
      <c r="E120" s="230" t="s">
        <v>19</v>
      </c>
      <c r="F120" s="231" t="s">
        <v>181</v>
      </c>
      <c r="G120" s="229"/>
      <c r="H120" s="232">
        <v>186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8" t="s">
        <v>142</v>
      </c>
      <c r="AU120" s="238" t="s">
        <v>79</v>
      </c>
      <c r="AV120" s="14" t="s">
        <v>79</v>
      </c>
      <c r="AW120" s="14" t="s">
        <v>33</v>
      </c>
      <c r="AX120" s="14" t="s">
        <v>77</v>
      </c>
      <c r="AY120" s="238" t="s">
        <v>112</v>
      </c>
    </row>
    <row r="121" spans="1:65" s="2" customFormat="1" ht="33" customHeight="1">
      <c r="A121" s="40"/>
      <c r="B121" s="41"/>
      <c r="C121" s="199" t="s">
        <v>182</v>
      </c>
      <c r="D121" s="199" t="s">
        <v>114</v>
      </c>
      <c r="E121" s="200" t="s">
        <v>183</v>
      </c>
      <c r="F121" s="201" t="s">
        <v>184</v>
      </c>
      <c r="G121" s="202" t="s">
        <v>177</v>
      </c>
      <c r="H121" s="203">
        <v>622.42</v>
      </c>
      <c r="I121" s="204"/>
      <c r="J121" s="205">
        <f>ROUND(I121*H121,2)</f>
        <v>0</v>
      </c>
      <c r="K121" s="201" t="s">
        <v>118</v>
      </c>
      <c r="L121" s="46"/>
      <c r="M121" s="206" t="s">
        <v>19</v>
      </c>
      <c r="N121" s="207" t="s">
        <v>43</v>
      </c>
      <c r="O121" s="86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0" t="s">
        <v>119</v>
      </c>
      <c r="AT121" s="210" t="s">
        <v>114</v>
      </c>
      <c r="AU121" s="210" t="s">
        <v>79</v>
      </c>
      <c r="AY121" s="19" t="s">
        <v>112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9" t="s">
        <v>77</v>
      </c>
      <c r="BK121" s="211">
        <f>ROUND(I121*H121,2)</f>
        <v>0</v>
      </c>
      <c r="BL121" s="19" t="s">
        <v>119</v>
      </c>
      <c r="BM121" s="210" t="s">
        <v>185</v>
      </c>
    </row>
    <row r="122" spans="1:47" s="2" customFormat="1" ht="12">
      <c r="A122" s="40"/>
      <c r="B122" s="41"/>
      <c r="C122" s="42"/>
      <c r="D122" s="212" t="s">
        <v>121</v>
      </c>
      <c r="E122" s="42"/>
      <c r="F122" s="213" t="s">
        <v>186</v>
      </c>
      <c r="G122" s="42"/>
      <c r="H122" s="42"/>
      <c r="I122" s="214"/>
      <c r="J122" s="42"/>
      <c r="K122" s="42"/>
      <c r="L122" s="46"/>
      <c r="M122" s="215"/>
      <c r="N122" s="21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121</v>
      </c>
      <c r="AU122" s="19" t="s">
        <v>79</v>
      </c>
    </row>
    <row r="123" spans="1:51" s="13" customFormat="1" ht="12">
      <c r="A123" s="13"/>
      <c r="B123" s="217"/>
      <c r="C123" s="218"/>
      <c r="D123" s="219" t="s">
        <v>142</v>
      </c>
      <c r="E123" s="220" t="s">
        <v>19</v>
      </c>
      <c r="F123" s="221" t="s">
        <v>187</v>
      </c>
      <c r="G123" s="218"/>
      <c r="H123" s="220" t="s">
        <v>19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142</v>
      </c>
      <c r="AU123" s="227" t="s">
        <v>79</v>
      </c>
      <c r="AV123" s="13" t="s">
        <v>77</v>
      </c>
      <c r="AW123" s="13" t="s">
        <v>33</v>
      </c>
      <c r="AX123" s="13" t="s">
        <v>72</v>
      </c>
      <c r="AY123" s="227" t="s">
        <v>112</v>
      </c>
    </row>
    <row r="124" spans="1:51" s="13" customFormat="1" ht="12">
      <c r="A124" s="13"/>
      <c r="B124" s="217"/>
      <c r="C124" s="218"/>
      <c r="D124" s="219" t="s">
        <v>142</v>
      </c>
      <c r="E124" s="220" t="s">
        <v>19</v>
      </c>
      <c r="F124" s="221" t="s">
        <v>188</v>
      </c>
      <c r="G124" s="218"/>
      <c r="H124" s="220" t="s">
        <v>19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142</v>
      </c>
      <c r="AU124" s="227" t="s">
        <v>79</v>
      </c>
      <c r="AV124" s="13" t="s">
        <v>77</v>
      </c>
      <c r="AW124" s="13" t="s">
        <v>33</v>
      </c>
      <c r="AX124" s="13" t="s">
        <v>72</v>
      </c>
      <c r="AY124" s="227" t="s">
        <v>112</v>
      </c>
    </row>
    <row r="125" spans="1:51" s="14" customFormat="1" ht="12">
      <c r="A125" s="14"/>
      <c r="B125" s="228"/>
      <c r="C125" s="229"/>
      <c r="D125" s="219" t="s">
        <v>142</v>
      </c>
      <c r="E125" s="230" t="s">
        <v>19</v>
      </c>
      <c r="F125" s="231" t="s">
        <v>189</v>
      </c>
      <c r="G125" s="229"/>
      <c r="H125" s="232">
        <v>622.42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8" t="s">
        <v>142</v>
      </c>
      <c r="AU125" s="238" t="s">
        <v>79</v>
      </c>
      <c r="AV125" s="14" t="s">
        <v>79</v>
      </c>
      <c r="AW125" s="14" t="s">
        <v>33</v>
      </c>
      <c r="AX125" s="14" t="s">
        <v>77</v>
      </c>
      <c r="AY125" s="238" t="s">
        <v>112</v>
      </c>
    </row>
    <row r="126" spans="1:65" s="2" customFormat="1" ht="62.7" customHeight="1">
      <c r="A126" s="40"/>
      <c r="B126" s="41"/>
      <c r="C126" s="199" t="s">
        <v>190</v>
      </c>
      <c r="D126" s="199" t="s">
        <v>114</v>
      </c>
      <c r="E126" s="200" t="s">
        <v>191</v>
      </c>
      <c r="F126" s="201" t="s">
        <v>192</v>
      </c>
      <c r="G126" s="202" t="s">
        <v>177</v>
      </c>
      <c r="H126" s="203">
        <v>88.88</v>
      </c>
      <c r="I126" s="204"/>
      <c r="J126" s="205">
        <f>ROUND(I126*H126,2)</f>
        <v>0</v>
      </c>
      <c r="K126" s="201" t="s">
        <v>118</v>
      </c>
      <c r="L126" s="46"/>
      <c r="M126" s="206" t="s">
        <v>19</v>
      </c>
      <c r="N126" s="207" t="s">
        <v>43</v>
      </c>
      <c r="O126" s="86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0" t="s">
        <v>119</v>
      </c>
      <c r="AT126" s="210" t="s">
        <v>114</v>
      </c>
      <c r="AU126" s="210" t="s">
        <v>79</v>
      </c>
      <c r="AY126" s="19" t="s">
        <v>112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9" t="s">
        <v>77</v>
      </c>
      <c r="BK126" s="211">
        <f>ROUND(I126*H126,2)</f>
        <v>0</v>
      </c>
      <c r="BL126" s="19" t="s">
        <v>119</v>
      </c>
      <c r="BM126" s="210" t="s">
        <v>193</v>
      </c>
    </row>
    <row r="127" spans="1:47" s="2" customFormat="1" ht="12">
      <c r="A127" s="40"/>
      <c r="B127" s="41"/>
      <c r="C127" s="42"/>
      <c r="D127" s="212" t="s">
        <v>121</v>
      </c>
      <c r="E127" s="42"/>
      <c r="F127" s="213" t="s">
        <v>194</v>
      </c>
      <c r="G127" s="42"/>
      <c r="H127" s="42"/>
      <c r="I127" s="214"/>
      <c r="J127" s="42"/>
      <c r="K127" s="42"/>
      <c r="L127" s="46"/>
      <c r="M127" s="215"/>
      <c r="N127" s="21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121</v>
      </c>
      <c r="AU127" s="19" t="s">
        <v>79</v>
      </c>
    </row>
    <row r="128" spans="1:51" s="13" customFormat="1" ht="12">
      <c r="A128" s="13"/>
      <c r="B128" s="217"/>
      <c r="C128" s="218"/>
      <c r="D128" s="219" t="s">
        <v>142</v>
      </c>
      <c r="E128" s="220" t="s">
        <v>19</v>
      </c>
      <c r="F128" s="221" t="s">
        <v>195</v>
      </c>
      <c r="G128" s="218"/>
      <c r="H128" s="220" t="s">
        <v>19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7" t="s">
        <v>142</v>
      </c>
      <c r="AU128" s="227" t="s">
        <v>79</v>
      </c>
      <c r="AV128" s="13" t="s">
        <v>77</v>
      </c>
      <c r="AW128" s="13" t="s">
        <v>33</v>
      </c>
      <c r="AX128" s="13" t="s">
        <v>72</v>
      </c>
      <c r="AY128" s="227" t="s">
        <v>112</v>
      </c>
    </row>
    <row r="129" spans="1:51" s="13" customFormat="1" ht="12">
      <c r="A129" s="13"/>
      <c r="B129" s="217"/>
      <c r="C129" s="218"/>
      <c r="D129" s="219" t="s">
        <v>142</v>
      </c>
      <c r="E129" s="220" t="s">
        <v>19</v>
      </c>
      <c r="F129" s="221" t="s">
        <v>188</v>
      </c>
      <c r="G129" s="218"/>
      <c r="H129" s="220" t="s">
        <v>19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142</v>
      </c>
      <c r="AU129" s="227" t="s">
        <v>79</v>
      </c>
      <c r="AV129" s="13" t="s">
        <v>77</v>
      </c>
      <c r="AW129" s="13" t="s">
        <v>33</v>
      </c>
      <c r="AX129" s="13" t="s">
        <v>72</v>
      </c>
      <c r="AY129" s="227" t="s">
        <v>112</v>
      </c>
    </row>
    <row r="130" spans="1:51" s="14" customFormat="1" ht="12">
      <c r="A130" s="14"/>
      <c r="B130" s="228"/>
      <c r="C130" s="229"/>
      <c r="D130" s="219" t="s">
        <v>142</v>
      </c>
      <c r="E130" s="230" t="s">
        <v>19</v>
      </c>
      <c r="F130" s="231" t="s">
        <v>196</v>
      </c>
      <c r="G130" s="229"/>
      <c r="H130" s="232">
        <v>88.88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8" t="s">
        <v>142</v>
      </c>
      <c r="AU130" s="238" t="s">
        <v>79</v>
      </c>
      <c r="AV130" s="14" t="s">
        <v>79</v>
      </c>
      <c r="AW130" s="14" t="s">
        <v>33</v>
      </c>
      <c r="AX130" s="14" t="s">
        <v>77</v>
      </c>
      <c r="AY130" s="238" t="s">
        <v>112</v>
      </c>
    </row>
    <row r="131" spans="1:65" s="2" customFormat="1" ht="49.05" customHeight="1">
      <c r="A131" s="40"/>
      <c r="B131" s="41"/>
      <c r="C131" s="199" t="s">
        <v>197</v>
      </c>
      <c r="D131" s="199" t="s">
        <v>114</v>
      </c>
      <c r="E131" s="200" t="s">
        <v>198</v>
      </c>
      <c r="F131" s="201" t="s">
        <v>199</v>
      </c>
      <c r="G131" s="202" t="s">
        <v>177</v>
      </c>
      <c r="H131" s="203">
        <v>233.33</v>
      </c>
      <c r="I131" s="204"/>
      <c r="J131" s="205">
        <f>ROUND(I131*H131,2)</f>
        <v>0</v>
      </c>
      <c r="K131" s="201" t="s">
        <v>118</v>
      </c>
      <c r="L131" s="46"/>
      <c r="M131" s="206" t="s">
        <v>19</v>
      </c>
      <c r="N131" s="207" t="s">
        <v>43</v>
      </c>
      <c r="O131" s="86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0" t="s">
        <v>119</v>
      </c>
      <c r="AT131" s="210" t="s">
        <v>114</v>
      </c>
      <c r="AU131" s="210" t="s">
        <v>79</v>
      </c>
      <c r="AY131" s="19" t="s">
        <v>112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9" t="s">
        <v>77</v>
      </c>
      <c r="BK131" s="211">
        <f>ROUND(I131*H131,2)</f>
        <v>0</v>
      </c>
      <c r="BL131" s="19" t="s">
        <v>119</v>
      </c>
      <c r="BM131" s="210" t="s">
        <v>200</v>
      </c>
    </row>
    <row r="132" spans="1:47" s="2" customFormat="1" ht="12">
      <c r="A132" s="40"/>
      <c r="B132" s="41"/>
      <c r="C132" s="42"/>
      <c r="D132" s="212" t="s">
        <v>121</v>
      </c>
      <c r="E132" s="42"/>
      <c r="F132" s="213" t="s">
        <v>201</v>
      </c>
      <c r="G132" s="42"/>
      <c r="H132" s="42"/>
      <c r="I132" s="214"/>
      <c r="J132" s="42"/>
      <c r="K132" s="42"/>
      <c r="L132" s="46"/>
      <c r="M132" s="215"/>
      <c r="N132" s="21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121</v>
      </c>
      <c r="AU132" s="19" t="s">
        <v>79</v>
      </c>
    </row>
    <row r="133" spans="1:51" s="13" customFormat="1" ht="12">
      <c r="A133" s="13"/>
      <c r="B133" s="217"/>
      <c r="C133" s="218"/>
      <c r="D133" s="219" t="s">
        <v>142</v>
      </c>
      <c r="E133" s="220" t="s">
        <v>19</v>
      </c>
      <c r="F133" s="221" t="s">
        <v>202</v>
      </c>
      <c r="G133" s="218"/>
      <c r="H133" s="220" t="s">
        <v>19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142</v>
      </c>
      <c r="AU133" s="227" t="s">
        <v>79</v>
      </c>
      <c r="AV133" s="13" t="s">
        <v>77</v>
      </c>
      <c r="AW133" s="13" t="s">
        <v>33</v>
      </c>
      <c r="AX133" s="13" t="s">
        <v>72</v>
      </c>
      <c r="AY133" s="227" t="s">
        <v>112</v>
      </c>
    </row>
    <row r="134" spans="1:51" s="13" customFormat="1" ht="12">
      <c r="A134" s="13"/>
      <c r="B134" s="217"/>
      <c r="C134" s="218"/>
      <c r="D134" s="219" t="s">
        <v>142</v>
      </c>
      <c r="E134" s="220" t="s">
        <v>19</v>
      </c>
      <c r="F134" s="221" t="s">
        <v>188</v>
      </c>
      <c r="G134" s="218"/>
      <c r="H134" s="220" t="s">
        <v>19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7" t="s">
        <v>142</v>
      </c>
      <c r="AU134" s="227" t="s">
        <v>79</v>
      </c>
      <c r="AV134" s="13" t="s">
        <v>77</v>
      </c>
      <c r="AW134" s="13" t="s">
        <v>33</v>
      </c>
      <c r="AX134" s="13" t="s">
        <v>72</v>
      </c>
      <c r="AY134" s="227" t="s">
        <v>112</v>
      </c>
    </row>
    <row r="135" spans="1:51" s="14" customFormat="1" ht="12">
      <c r="A135" s="14"/>
      <c r="B135" s="228"/>
      <c r="C135" s="229"/>
      <c r="D135" s="219" t="s">
        <v>142</v>
      </c>
      <c r="E135" s="230" t="s">
        <v>19</v>
      </c>
      <c r="F135" s="231" t="s">
        <v>203</v>
      </c>
      <c r="G135" s="229"/>
      <c r="H135" s="232">
        <v>233.33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8" t="s">
        <v>142</v>
      </c>
      <c r="AU135" s="238" t="s">
        <v>79</v>
      </c>
      <c r="AV135" s="14" t="s">
        <v>79</v>
      </c>
      <c r="AW135" s="14" t="s">
        <v>33</v>
      </c>
      <c r="AX135" s="14" t="s">
        <v>77</v>
      </c>
      <c r="AY135" s="238" t="s">
        <v>112</v>
      </c>
    </row>
    <row r="136" spans="1:65" s="2" customFormat="1" ht="37.8" customHeight="1">
      <c r="A136" s="40"/>
      <c r="B136" s="41"/>
      <c r="C136" s="199" t="s">
        <v>204</v>
      </c>
      <c r="D136" s="199" t="s">
        <v>114</v>
      </c>
      <c r="E136" s="200" t="s">
        <v>205</v>
      </c>
      <c r="F136" s="201" t="s">
        <v>206</v>
      </c>
      <c r="G136" s="202" t="s">
        <v>139</v>
      </c>
      <c r="H136" s="203">
        <v>300</v>
      </c>
      <c r="I136" s="204"/>
      <c r="J136" s="205">
        <f>ROUND(I136*H136,2)</f>
        <v>0</v>
      </c>
      <c r="K136" s="201" t="s">
        <v>118</v>
      </c>
      <c r="L136" s="46"/>
      <c r="M136" s="206" t="s">
        <v>19</v>
      </c>
      <c r="N136" s="207" t="s">
        <v>43</v>
      </c>
      <c r="O136" s="86"/>
      <c r="P136" s="208">
        <f>O136*H136</f>
        <v>0</v>
      </c>
      <c r="Q136" s="208">
        <v>0.00085</v>
      </c>
      <c r="R136" s="208">
        <f>Q136*H136</f>
        <v>0.255</v>
      </c>
      <c r="S136" s="208">
        <v>0</v>
      </c>
      <c r="T136" s="20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0" t="s">
        <v>119</v>
      </c>
      <c r="AT136" s="210" t="s">
        <v>114</v>
      </c>
      <c r="AU136" s="210" t="s">
        <v>79</v>
      </c>
      <c r="AY136" s="19" t="s">
        <v>112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9" t="s">
        <v>77</v>
      </c>
      <c r="BK136" s="211">
        <f>ROUND(I136*H136,2)</f>
        <v>0</v>
      </c>
      <c r="BL136" s="19" t="s">
        <v>119</v>
      </c>
      <c r="BM136" s="210" t="s">
        <v>207</v>
      </c>
    </row>
    <row r="137" spans="1:47" s="2" customFormat="1" ht="12">
      <c r="A137" s="40"/>
      <c r="B137" s="41"/>
      <c r="C137" s="42"/>
      <c r="D137" s="212" t="s">
        <v>121</v>
      </c>
      <c r="E137" s="42"/>
      <c r="F137" s="213" t="s">
        <v>208</v>
      </c>
      <c r="G137" s="42"/>
      <c r="H137" s="42"/>
      <c r="I137" s="214"/>
      <c r="J137" s="42"/>
      <c r="K137" s="42"/>
      <c r="L137" s="46"/>
      <c r="M137" s="215"/>
      <c r="N137" s="21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121</v>
      </c>
      <c r="AU137" s="19" t="s">
        <v>79</v>
      </c>
    </row>
    <row r="138" spans="1:51" s="13" customFormat="1" ht="12">
      <c r="A138" s="13"/>
      <c r="B138" s="217"/>
      <c r="C138" s="218"/>
      <c r="D138" s="219" t="s">
        <v>142</v>
      </c>
      <c r="E138" s="220" t="s">
        <v>19</v>
      </c>
      <c r="F138" s="221" t="s">
        <v>209</v>
      </c>
      <c r="G138" s="218"/>
      <c r="H138" s="220" t="s">
        <v>19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7" t="s">
        <v>142</v>
      </c>
      <c r="AU138" s="227" t="s">
        <v>79</v>
      </c>
      <c r="AV138" s="13" t="s">
        <v>77</v>
      </c>
      <c r="AW138" s="13" t="s">
        <v>33</v>
      </c>
      <c r="AX138" s="13" t="s">
        <v>72</v>
      </c>
      <c r="AY138" s="227" t="s">
        <v>112</v>
      </c>
    </row>
    <row r="139" spans="1:51" s="13" customFormat="1" ht="12">
      <c r="A139" s="13"/>
      <c r="B139" s="217"/>
      <c r="C139" s="218"/>
      <c r="D139" s="219" t="s">
        <v>142</v>
      </c>
      <c r="E139" s="220" t="s">
        <v>19</v>
      </c>
      <c r="F139" s="221" t="s">
        <v>210</v>
      </c>
      <c r="G139" s="218"/>
      <c r="H139" s="220" t="s">
        <v>19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7" t="s">
        <v>142</v>
      </c>
      <c r="AU139" s="227" t="s">
        <v>79</v>
      </c>
      <c r="AV139" s="13" t="s">
        <v>77</v>
      </c>
      <c r="AW139" s="13" t="s">
        <v>33</v>
      </c>
      <c r="AX139" s="13" t="s">
        <v>72</v>
      </c>
      <c r="AY139" s="227" t="s">
        <v>112</v>
      </c>
    </row>
    <row r="140" spans="1:51" s="14" customFormat="1" ht="12">
      <c r="A140" s="14"/>
      <c r="B140" s="228"/>
      <c r="C140" s="229"/>
      <c r="D140" s="219" t="s">
        <v>142</v>
      </c>
      <c r="E140" s="230" t="s">
        <v>19</v>
      </c>
      <c r="F140" s="231" t="s">
        <v>211</v>
      </c>
      <c r="G140" s="229"/>
      <c r="H140" s="232">
        <v>300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8" t="s">
        <v>142</v>
      </c>
      <c r="AU140" s="238" t="s">
        <v>79</v>
      </c>
      <c r="AV140" s="14" t="s">
        <v>79</v>
      </c>
      <c r="AW140" s="14" t="s">
        <v>33</v>
      </c>
      <c r="AX140" s="14" t="s">
        <v>77</v>
      </c>
      <c r="AY140" s="238" t="s">
        <v>112</v>
      </c>
    </row>
    <row r="141" spans="1:65" s="2" customFormat="1" ht="44.25" customHeight="1">
      <c r="A141" s="40"/>
      <c r="B141" s="41"/>
      <c r="C141" s="199" t="s">
        <v>212</v>
      </c>
      <c r="D141" s="199" t="s">
        <v>114</v>
      </c>
      <c r="E141" s="200" t="s">
        <v>213</v>
      </c>
      <c r="F141" s="201" t="s">
        <v>214</v>
      </c>
      <c r="G141" s="202" t="s">
        <v>139</v>
      </c>
      <c r="H141" s="203">
        <v>300</v>
      </c>
      <c r="I141" s="204"/>
      <c r="J141" s="205">
        <f>ROUND(I141*H141,2)</f>
        <v>0</v>
      </c>
      <c r="K141" s="201" t="s">
        <v>118</v>
      </c>
      <c r="L141" s="46"/>
      <c r="M141" s="206" t="s">
        <v>19</v>
      </c>
      <c r="N141" s="207" t="s">
        <v>43</v>
      </c>
      <c r="O141" s="86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0" t="s">
        <v>119</v>
      </c>
      <c r="AT141" s="210" t="s">
        <v>114</v>
      </c>
      <c r="AU141" s="210" t="s">
        <v>79</v>
      </c>
      <c r="AY141" s="19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9" t="s">
        <v>77</v>
      </c>
      <c r="BK141" s="211">
        <f>ROUND(I141*H141,2)</f>
        <v>0</v>
      </c>
      <c r="BL141" s="19" t="s">
        <v>119</v>
      </c>
      <c r="BM141" s="210" t="s">
        <v>215</v>
      </c>
    </row>
    <row r="142" spans="1:47" s="2" customFormat="1" ht="12">
      <c r="A142" s="40"/>
      <c r="B142" s="41"/>
      <c r="C142" s="42"/>
      <c r="D142" s="212" t="s">
        <v>121</v>
      </c>
      <c r="E142" s="42"/>
      <c r="F142" s="213" t="s">
        <v>216</v>
      </c>
      <c r="G142" s="42"/>
      <c r="H142" s="42"/>
      <c r="I142" s="214"/>
      <c r="J142" s="42"/>
      <c r="K142" s="42"/>
      <c r="L142" s="46"/>
      <c r="M142" s="215"/>
      <c r="N142" s="21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121</v>
      </c>
      <c r="AU142" s="19" t="s">
        <v>79</v>
      </c>
    </row>
    <row r="143" spans="1:51" s="13" customFormat="1" ht="12">
      <c r="A143" s="13"/>
      <c r="B143" s="217"/>
      <c r="C143" s="218"/>
      <c r="D143" s="219" t="s">
        <v>142</v>
      </c>
      <c r="E143" s="220" t="s">
        <v>19</v>
      </c>
      <c r="F143" s="221" t="s">
        <v>209</v>
      </c>
      <c r="G143" s="218"/>
      <c r="H143" s="220" t="s">
        <v>19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7" t="s">
        <v>142</v>
      </c>
      <c r="AU143" s="227" t="s">
        <v>79</v>
      </c>
      <c r="AV143" s="13" t="s">
        <v>77</v>
      </c>
      <c r="AW143" s="13" t="s">
        <v>33</v>
      </c>
      <c r="AX143" s="13" t="s">
        <v>72</v>
      </c>
      <c r="AY143" s="227" t="s">
        <v>112</v>
      </c>
    </row>
    <row r="144" spans="1:51" s="13" customFormat="1" ht="12">
      <c r="A144" s="13"/>
      <c r="B144" s="217"/>
      <c r="C144" s="218"/>
      <c r="D144" s="219" t="s">
        <v>142</v>
      </c>
      <c r="E144" s="220" t="s">
        <v>19</v>
      </c>
      <c r="F144" s="221" t="s">
        <v>210</v>
      </c>
      <c r="G144" s="218"/>
      <c r="H144" s="220" t="s">
        <v>19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142</v>
      </c>
      <c r="AU144" s="227" t="s">
        <v>79</v>
      </c>
      <c r="AV144" s="13" t="s">
        <v>77</v>
      </c>
      <c r="AW144" s="13" t="s">
        <v>33</v>
      </c>
      <c r="AX144" s="13" t="s">
        <v>72</v>
      </c>
      <c r="AY144" s="227" t="s">
        <v>112</v>
      </c>
    </row>
    <row r="145" spans="1:51" s="14" customFormat="1" ht="12">
      <c r="A145" s="14"/>
      <c r="B145" s="228"/>
      <c r="C145" s="229"/>
      <c r="D145" s="219" t="s">
        <v>142</v>
      </c>
      <c r="E145" s="230" t="s">
        <v>19</v>
      </c>
      <c r="F145" s="231" t="s">
        <v>211</v>
      </c>
      <c r="G145" s="229"/>
      <c r="H145" s="232">
        <v>300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8" t="s">
        <v>142</v>
      </c>
      <c r="AU145" s="238" t="s">
        <v>79</v>
      </c>
      <c r="AV145" s="14" t="s">
        <v>79</v>
      </c>
      <c r="AW145" s="14" t="s">
        <v>33</v>
      </c>
      <c r="AX145" s="14" t="s">
        <v>77</v>
      </c>
      <c r="AY145" s="238" t="s">
        <v>112</v>
      </c>
    </row>
    <row r="146" spans="1:65" s="2" customFormat="1" ht="37.8" customHeight="1">
      <c r="A146" s="40"/>
      <c r="B146" s="41"/>
      <c r="C146" s="199" t="s">
        <v>8</v>
      </c>
      <c r="D146" s="199" t="s">
        <v>114</v>
      </c>
      <c r="E146" s="200" t="s">
        <v>217</v>
      </c>
      <c r="F146" s="201" t="s">
        <v>218</v>
      </c>
      <c r="G146" s="202" t="s">
        <v>139</v>
      </c>
      <c r="H146" s="203">
        <v>498.65</v>
      </c>
      <c r="I146" s="204"/>
      <c r="J146" s="205">
        <f>ROUND(I146*H146,2)</f>
        <v>0</v>
      </c>
      <c r="K146" s="201" t="s">
        <v>118</v>
      </c>
      <c r="L146" s="46"/>
      <c r="M146" s="206" t="s">
        <v>19</v>
      </c>
      <c r="N146" s="207" t="s">
        <v>43</v>
      </c>
      <c r="O146" s="86"/>
      <c r="P146" s="208">
        <f>O146*H146</f>
        <v>0</v>
      </c>
      <c r="Q146" s="208">
        <v>0.00014</v>
      </c>
      <c r="R146" s="208">
        <f>Q146*H146</f>
        <v>0.06981099999999998</v>
      </c>
      <c r="S146" s="208">
        <v>0</v>
      </c>
      <c r="T146" s="20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0" t="s">
        <v>119</v>
      </c>
      <c r="AT146" s="210" t="s">
        <v>114</v>
      </c>
      <c r="AU146" s="210" t="s">
        <v>79</v>
      </c>
      <c r="AY146" s="19" t="s">
        <v>112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9" t="s">
        <v>77</v>
      </c>
      <c r="BK146" s="211">
        <f>ROUND(I146*H146,2)</f>
        <v>0</v>
      </c>
      <c r="BL146" s="19" t="s">
        <v>119</v>
      </c>
      <c r="BM146" s="210" t="s">
        <v>219</v>
      </c>
    </row>
    <row r="147" spans="1:47" s="2" customFormat="1" ht="12">
      <c r="A147" s="40"/>
      <c r="B147" s="41"/>
      <c r="C147" s="42"/>
      <c r="D147" s="212" t="s">
        <v>121</v>
      </c>
      <c r="E147" s="42"/>
      <c r="F147" s="213" t="s">
        <v>220</v>
      </c>
      <c r="G147" s="42"/>
      <c r="H147" s="42"/>
      <c r="I147" s="214"/>
      <c r="J147" s="42"/>
      <c r="K147" s="42"/>
      <c r="L147" s="46"/>
      <c r="M147" s="215"/>
      <c r="N147" s="21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121</v>
      </c>
      <c r="AU147" s="19" t="s">
        <v>79</v>
      </c>
    </row>
    <row r="148" spans="1:51" s="13" customFormat="1" ht="12">
      <c r="A148" s="13"/>
      <c r="B148" s="217"/>
      <c r="C148" s="218"/>
      <c r="D148" s="219" t="s">
        <v>142</v>
      </c>
      <c r="E148" s="220" t="s">
        <v>19</v>
      </c>
      <c r="F148" s="221" t="s">
        <v>221</v>
      </c>
      <c r="G148" s="218"/>
      <c r="H148" s="220" t="s">
        <v>19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7" t="s">
        <v>142</v>
      </c>
      <c r="AU148" s="227" t="s">
        <v>79</v>
      </c>
      <c r="AV148" s="13" t="s">
        <v>77</v>
      </c>
      <c r="AW148" s="13" t="s">
        <v>33</v>
      </c>
      <c r="AX148" s="13" t="s">
        <v>72</v>
      </c>
      <c r="AY148" s="227" t="s">
        <v>112</v>
      </c>
    </row>
    <row r="149" spans="1:51" s="13" customFormat="1" ht="12">
      <c r="A149" s="13"/>
      <c r="B149" s="217"/>
      <c r="C149" s="218"/>
      <c r="D149" s="219" t="s">
        <v>142</v>
      </c>
      <c r="E149" s="220" t="s">
        <v>19</v>
      </c>
      <c r="F149" s="221" t="s">
        <v>222</v>
      </c>
      <c r="G149" s="218"/>
      <c r="H149" s="220" t="s">
        <v>19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142</v>
      </c>
      <c r="AU149" s="227" t="s">
        <v>79</v>
      </c>
      <c r="AV149" s="13" t="s">
        <v>77</v>
      </c>
      <c r="AW149" s="13" t="s">
        <v>33</v>
      </c>
      <c r="AX149" s="13" t="s">
        <v>72</v>
      </c>
      <c r="AY149" s="227" t="s">
        <v>112</v>
      </c>
    </row>
    <row r="150" spans="1:51" s="13" customFormat="1" ht="12">
      <c r="A150" s="13"/>
      <c r="B150" s="217"/>
      <c r="C150" s="218"/>
      <c r="D150" s="219" t="s">
        <v>142</v>
      </c>
      <c r="E150" s="220" t="s">
        <v>19</v>
      </c>
      <c r="F150" s="221" t="s">
        <v>188</v>
      </c>
      <c r="G150" s="218"/>
      <c r="H150" s="220" t="s">
        <v>19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7" t="s">
        <v>142</v>
      </c>
      <c r="AU150" s="227" t="s">
        <v>79</v>
      </c>
      <c r="AV150" s="13" t="s">
        <v>77</v>
      </c>
      <c r="AW150" s="13" t="s">
        <v>33</v>
      </c>
      <c r="AX150" s="13" t="s">
        <v>72</v>
      </c>
      <c r="AY150" s="227" t="s">
        <v>112</v>
      </c>
    </row>
    <row r="151" spans="1:51" s="14" customFormat="1" ht="12">
      <c r="A151" s="14"/>
      <c r="B151" s="228"/>
      <c r="C151" s="229"/>
      <c r="D151" s="219" t="s">
        <v>142</v>
      </c>
      <c r="E151" s="230" t="s">
        <v>19</v>
      </c>
      <c r="F151" s="231" t="s">
        <v>223</v>
      </c>
      <c r="G151" s="229"/>
      <c r="H151" s="232">
        <v>498.65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142</v>
      </c>
      <c r="AU151" s="238" t="s">
        <v>79</v>
      </c>
      <c r="AV151" s="14" t="s">
        <v>79</v>
      </c>
      <c r="AW151" s="14" t="s">
        <v>33</v>
      </c>
      <c r="AX151" s="14" t="s">
        <v>77</v>
      </c>
      <c r="AY151" s="238" t="s">
        <v>112</v>
      </c>
    </row>
    <row r="152" spans="1:65" s="2" customFormat="1" ht="16.5" customHeight="1">
      <c r="A152" s="40"/>
      <c r="B152" s="41"/>
      <c r="C152" s="239" t="s">
        <v>224</v>
      </c>
      <c r="D152" s="239" t="s">
        <v>225</v>
      </c>
      <c r="E152" s="240" t="s">
        <v>226</v>
      </c>
      <c r="F152" s="241" t="s">
        <v>227</v>
      </c>
      <c r="G152" s="242" t="s">
        <v>139</v>
      </c>
      <c r="H152" s="243">
        <v>590.651</v>
      </c>
      <c r="I152" s="244"/>
      <c r="J152" s="245">
        <f>ROUND(I152*H152,2)</f>
        <v>0</v>
      </c>
      <c r="K152" s="241" t="s">
        <v>118</v>
      </c>
      <c r="L152" s="246"/>
      <c r="M152" s="247" t="s">
        <v>19</v>
      </c>
      <c r="N152" s="248" t="s">
        <v>43</v>
      </c>
      <c r="O152" s="86"/>
      <c r="P152" s="208">
        <f>O152*H152</f>
        <v>0</v>
      </c>
      <c r="Q152" s="208">
        <v>0.0004</v>
      </c>
      <c r="R152" s="208">
        <f>Q152*H152</f>
        <v>0.23626039999999998</v>
      </c>
      <c r="S152" s="208">
        <v>0</v>
      </c>
      <c r="T152" s="20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166</v>
      </c>
      <c r="AT152" s="210" t="s">
        <v>225</v>
      </c>
      <c r="AU152" s="210" t="s">
        <v>79</v>
      </c>
      <c r="AY152" s="19" t="s">
        <v>112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77</v>
      </c>
      <c r="BK152" s="211">
        <f>ROUND(I152*H152,2)</f>
        <v>0</v>
      </c>
      <c r="BL152" s="19" t="s">
        <v>119</v>
      </c>
      <c r="BM152" s="210" t="s">
        <v>228</v>
      </c>
    </row>
    <row r="153" spans="1:51" s="14" customFormat="1" ht="12">
      <c r="A153" s="14"/>
      <c r="B153" s="228"/>
      <c r="C153" s="229"/>
      <c r="D153" s="219" t="s">
        <v>142</v>
      </c>
      <c r="E153" s="229"/>
      <c r="F153" s="231" t="s">
        <v>229</v>
      </c>
      <c r="G153" s="229"/>
      <c r="H153" s="232">
        <v>590.651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8" t="s">
        <v>142</v>
      </c>
      <c r="AU153" s="238" t="s">
        <v>79</v>
      </c>
      <c r="AV153" s="14" t="s">
        <v>79</v>
      </c>
      <c r="AW153" s="14" t="s">
        <v>4</v>
      </c>
      <c r="AX153" s="14" t="s">
        <v>77</v>
      </c>
      <c r="AY153" s="238" t="s">
        <v>112</v>
      </c>
    </row>
    <row r="154" spans="1:65" s="2" customFormat="1" ht="49.05" customHeight="1">
      <c r="A154" s="40"/>
      <c r="B154" s="41"/>
      <c r="C154" s="199" t="s">
        <v>230</v>
      </c>
      <c r="D154" s="199" t="s">
        <v>114</v>
      </c>
      <c r="E154" s="200" t="s">
        <v>231</v>
      </c>
      <c r="F154" s="201" t="s">
        <v>232</v>
      </c>
      <c r="G154" s="202" t="s">
        <v>117</v>
      </c>
      <c r="H154" s="203">
        <v>51</v>
      </c>
      <c r="I154" s="204"/>
      <c r="J154" s="205">
        <f>ROUND(I154*H154,2)</f>
        <v>0</v>
      </c>
      <c r="K154" s="201" t="s">
        <v>118</v>
      </c>
      <c r="L154" s="46"/>
      <c r="M154" s="206" t="s">
        <v>19</v>
      </c>
      <c r="N154" s="207" t="s">
        <v>43</v>
      </c>
      <c r="O154" s="86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0" t="s">
        <v>119</v>
      </c>
      <c r="AT154" s="210" t="s">
        <v>114</v>
      </c>
      <c r="AU154" s="210" t="s">
        <v>79</v>
      </c>
      <c r="AY154" s="19" t="s">
        <v>112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9" t="s">
        <v>77</v>
      </c>
      <c r="BK154" s="211">
        <f>ROUND(I154*H154,2)</f>
        <v>0</v>
      </c>
      <c r="BL154" s="19" t="s">
        <v>119</v>
      </c>
      <c r="BM154" s="210" t="s">
        <v>233</v>
      </c>
    </row>
    <row r="155" spans="1:47" s="2" customFormat="1" ht="12">
      <c r="A155" s="40"/>
      <c r="B155" s="41"/>
      <c r="C155" s="42"/>
      <c r="D155" s="212" t="s">
        <v>121</v>
      </c>
      <c r="E155" s="42"/>
      <c r="F155" s="213" t="s">
        <v>234</v>
      </c>
      <c r="G155" s="42"/>
      <c r="H155" s="42"/>
      <c r="I155" s="214"/>
      <c r="J155" s="42"/>
      <c r="K155" s="42"/>
      <c r="L155" s="46"/>
      <c r="M155" s="215"/>
      <c r="N155" s="21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121</v>
      </c>
      <c r="AU155" s="19" t="s">
        <v>79</v>
      </c>
    </row>
    <row r="156" spans="1:65" s="2" customFormat="1" ht="49.05" customHeight="1">
      <c r="A156" s="40"/>
      <c r="B156" s="41"/>
      <c r="C156" s="199" t="s">
        <v>235</v>
      </c>
      <c r="D156" s="199" t="s">
        <v>114</v>
      </c>
      <c r="E156" s="200" t="s">
        <v>236</v>
      </c>
      <c r="F156" s="201" t="s">
        <v>237</v>
      </c>
      <c r="G156" s="202" t="s">
        <v>117</v>
      </c>
      <c r="H156" s="203">
        <v>40</v>
      </c>
      <c r="I156" s="204"/>
      <c r="J156" s="205">
        <f>ROUND(I156*H156,2)</f>
        <v>0</v>
      </c>
      <c r="K156" s="201" t="s">
        <v>118</v>
      </c>
      <c r="L156" s="46"/>
      <c r="M156" s="206" t="s">
        <v>19</v>
      </c>
      <c r="N156" s="207" t="s">
        <v>43</v>
      </c>
      <c r="O156" s="86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0" t="s">
        <v>119</v>
      </c>
      <c r="AT156" s="210" t="s">
        <v>114</v>
      </c>
      <c r="AU156" s="210" t="s">
        <v>79</v>
      </c>
      <c r="AY156" s="19" t="s">
        <v>112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9" t="s">
        <v>77</v>
      </c>
      <c r="BK156" s="211">
        <f>ROUND(I156*H156,2)</f>
        <v>0</v>
      </c>
      <c r="BL156" s="19" t="s">
        <v>119</v>
      </c>
      <c r="BM156" s="210" t="s">
        <v>238</v>
      </c>
    </row>
    <row r="157" spans="1:47" s="2" customFormat="1" ht="12">
      <c r="A157" s="40"/>
      <c r="B157" s="41"/>
      <c r="C157" s="42"/>
      <c r="D157" s="212" t="s">
        <v>121</v>
      </c>
      <c r="E157" s="42"/>
      <c r="F157" s="213" t="s">
        <v>239</v>
      </c>
      <c r="G157" s="42"/>
      <c r="H157" s="42"/>
      <c r="I157" s="214"/>
      <c r="J157" s="42"/>
      <c r="K157" s="42"/>
      <c r="L157" s="46"/>
      <c r="M157" s="215"/>
      <c r="N157" s="21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121</v>
      </c>
      <c r="AU157" s="19" t="s">
        <v>79</v>
      </c>
    </row>
    <row r="158" spans="1:65" s="2" customFormat="1" ht="49.05" customHeight="1">
      <c r="A158" s="40"/>
      <c r="B158" s="41"/>
      <c r="C158" s="199" t="s">
        <v>240</v>
      </c>
      <c r="D158" s="199" t="s">
        <v>114</v>
      </c>
      <c r="E158" s="200" t="s">
        <v>241</v>
      </c>
      <c r="F158" s="201" t="s">
        <v>242</v>
      </c>
      <c r="G158" s="202" t="s">
        <v>117</v>
      </c>
      <c r="H158" s="203">
        <v>20</v>
      </c>
      <c r="I158" s="204"/>
      <c r="J158" s="205">
        <f>ROUND(I158*H158,2)</f>
        <v>0</v>
      </c>
      <c r="K158" s="201" t="s">
        <v>118</v>
      </c>
      <c r="L158" s="46"/>
      <c r="M158" s="206" t="s">
        <v>19</v>
      </c>
      <c r="N158" s="207" t="s">
        <v>43</v>
      </c>
      <c r="O158" s="86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0" t="s">
        <v>119</v>
      </c>
      <c r="AT158" s="210" t="s">
        <v>114</v>
      </c>
      <c r="AU158" s="210" t="s">
        <v>79</v>
      </c>
      <c r="AY158" s="19" t="s">
        <v>112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9" t="s">
        <v>77</v>
      </c>
      <c r="BK158" s="211">
        <f>ROUND(I158*H158,2)</f>
        <v>0</v>
      </c>
      <c r="BL158" s="19" t="s">
        <v>119</v>
      </c>
      <c r="BM158" s="210" t="s">
        <v>243</v>
      </c>
    </row>
    <row r="159" spans="1:47" s="2" customFormat="1" ht="12">
      <c r="A159" s="40"/>
      <c r="B159" s="41"/>
      <c r="C159" s="42"/>
      <c r="D159" s="212" t="s">
        <v>121</v>
      </c>
      <c r="E159" s="42"/>
      <c r="F159" s="213" t="s">
        <v>244</v>
      </c>
      <c r="G159" s="42"/>
      <c r="H159" s="42"/>
      <c r="I159" s="214"/>
      <c r="J159" s="42"/>
      <c r="K159" s="42"/>
      <c r="L159" s="46"/>
      <c r="M159" s="215"/>
      <c r="N159" s="21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121</v>
      </c>
      <c r="AU159" s="19" t="s">
        <v>79</v>
      </c>
    </row>
    <row r="160" spans="1:65" s="2" customFormat="1" ht="49.05" customHeight="1">
      <c r="A160" s="40"/>
      <c r="B160" s="41"/>
      <c r="C160" s="199" t="s">
        <v>245</v>
      </c>
      <c r="D160" s="199" t="s">
        <v>114</v>
      </c>
      <c r="E160" s="200" t="s">
        <v>246</v>
      </c>
      <c r="F160" s="201" t="s">
        <v>247</v>
      </c>
      <c r="G160" s="202" t="s">
        <v>117</v>
      </c>
      <c r="H160" s="203">
        <v>4</v>
      </c>
      <c r="I160" s="204"/>
      <c r="J160" s="205">
        <f>ROUND(I160*H160,2)</f>
        <v>0</v>
      </c>
      <c r="K160" s="201" t="s">
        <v>118</v>
      </c>
      <c r="L160" s="46"/>
      <c r="M160" s="206" t="s">
        <v>19</v>
      </c>
      <c r="N160" s="207" t="s">
        <v>43</v>
      </c>
      <c r="O160" s="86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0" t="s">
        <v>119</v>
      </c>
      <c r="AT160" s="210" t="s">
        <v>114</v>
      </c>
      <c r="AU160" s="210" t="s">
        <v>79</v>
      </c>
      <c r="AY160" s="19" t="s">
        <v>112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9" t="s">
        <v>77</v>
      </c>
      <c r="BK160" s="211">
        <f>ROUND(I160*H160,2)</f>
        <v>0</v>
      </c>
      <c r="BL160" s="19" t="s">
        <v>119</v>
      </c>
      <c r="BM160" s="210" t="s">
        <v>248</v>
      </c>
    </row>
    <row r="161" spans="1:47" s="2" customFormat="1" ht="12">
      <c r="A161" s="40"/>
      <c r="B161" s="41"/>
      <c r="C161" s="42"/>
      <c r="D161" s="212" t="s">
        <v>121</v>
      </c>
      <c r="E161" s="42"/>
      <c r="F161" s="213" t="s">
        <v>249</v>
      </c>
      <c r="G161" s="42"/>
      <c r="H161" s="42"/>
      <c r="I161" s="214"/>
      <c r="J161" s="42"/>
      <c r="K161" s="42"/>
      <c r="L161" s="46"/>
      <c r="M161" s="215"/>
      <c r="N161" s="21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121</v>
      </c>
      <c r="AU161" s="19" t="s">
        <v>79</v>
      </c>
    </row>
    <row r="162" spans="1:65" s="2" customFormat="1" ht="49.05" customHeight="1">
      <c r="A162" s="40"/>
      <c r="B162" s="41"/>
      <c r="C162" s="199" t="s">
        <v>7</v>
      </c>
      <c r="D162" s="199" t="s">
        <v>114</v>
      </c>
      <c r="E162" s="200" t="s">
        <v>250</v>
      </c>
      <c r="F162" s="201" t="s">
        <v>251</v>
      </c>
      <c r="G162" s="202" t="s">
        <v>117</v>
      </c>
      <c r="H162" s="203">
        <v>4</v>
      </c>
      <c r="I162" s="204"/>
      <c r="J162" s="205">
        <f>ROUND(I162*H162,2)</f>
        <v>0</v>
      </c>
      <c r="K162" s="201" t="s">
        <v>118</v>
      </c>
      <c r="L162" s="46"/>
      <c r="M162" s="206" t="s">
        <v>19</v>
      </c>
      <c r="N162" s="207" t="s">
        <v>43</v>
      </c>
      <c r="O162" s="86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0" t="s">
        <v>119</v>
      </c>
      <c r="AT162" s="210" t="s">
        <v>114</v>
      </c>
      <c r="AU162" s="210" t="s">
        <v>79</v>
      </c>
      <c r="AY162" s="19" t="s">
        <v>112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9" t="s">
        <v>77</v>
      </c>
      <c r="BK162" s="211">
        <f>ROUND(I162*H162,2)</f>
        <v>0</v>
      </c>
      <c r="BL162" s="19" t="s">
        <v>119</v>
      </c>
      <c r="BM162" s="210" t="s">
        <v>252</v>
      </c>
    </row>
    <row r="163" spans="1:47" s="2" customFormat="1" ht="12">
      <c r="A163" s="40"/>
      <c r="B163" s="41"/>
      <c r="C163" s="42"/>
      <c r="D163" s="212" t="s">
        <v>121</v>
      </c>
      <c r="E163" s="42"/>
      <c r="F163" s="213" t="s">
        <v>253</v>
      </c>
      <c r="G163" s="42"/>
      <c r="H163" s="42"/>
      <c r="I163" s="214"/>
      <c r="J163" s="42"/>
      <c r="K163" s="42"/>
      <c r="L163" s="46"/>
      <c r="M163" s="215"/>
      <c r="N163" s="21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121</v>
      </c>
      <c r="AU163" s="19" t="s">
        <v>79</v>
      </c>
    </row>
    <row r="164" spans="1:65" s="2" customFormat="1" ht="62.7" customHeight="1">
      <c r="A164" s="40"/>
      <c r="B164" s="41"/>
      <c r="C164" s="199" t="s">
        <v>254</v>
      </c>
      <c r="D164" s="199" t="s">
        <v>114</v>
      </c>
      <c r="E164" s="200" t="s">
        <v>255</v>
      </c>
      <c r="F164" s="201" t="s">
        <v>256</v>
      </c>
      <c r="G164" s="202" t="s">
        <v>177</v>
      </c>
      <c r="H164" s="203">
        <v>944.63</v>
      </c>
      <c r="I164" s="204"/>
      <c r="J164" s="205">
        <f>ROUND(I164*H164,2)</f>
        <v>0</v>
      </c>
      <c r="K164" s="201" t="s">
        <v>118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119</v>
      </c>
      <c r="AT164" s="210" t="s">
        <v>114</v>
      </c>
      <c r="AU164" s="210" t="s">
        <v>79</v>
      </c>
      <c r="AY164" s="19" t="s">
        <v>112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77</v>
      </c>
      <c r="BK164" s="211">
        <f>ROUND(I164*H164,2)</f>
        <v>0</v>
      </c>
      <c r="BL164" s="19" t="s">
        <v>119</v>
      </c>
      <c r="BM164" s="210" t="s">
        <v>257</v>
      </c>
    </row>
    <row r="165" spans="1:47" s="2" customFormat="1" ht="12">
      <c r="A165" s="40"/>
      <c r="B165" s="41"/>
      <c r="C165" s="42"/>
      <c r="D165" s="212" t="s">
        <v>121</v>
      </c>
      <c r="E165" s="42"/>
      <c r="F165" s="213" t="s">
        <v>258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121</v>
      </c>
      <c r="AU165" s="19" t="s">
        <v>79</v>
      </c>
    </row>
    <row r="166" spans="1:51" s="13" customFormat="1" ht="12">
      <c r="A166" s="13"/>
      <c r="B166" s="217"/>
      <c r="C166" s="218"/>
      <c r="D166" s="219" t="s">
        <v>142</v>
      </c>
      <c r="E166" s="220" t="s">
        <v>19</v>
      </c>
      <c r="F166" s="221" t="s">
        <v>259</v>
      </c>
      <c r="G166" s="218"/>
      <c r="H166" s="220" t="s">
        <v>19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142</v>
      </c>
      <c r="AU166" s="227" t="s">
        <v>79</v>
      </c>
      <c r="AV166" s="13" t="s">
        <v>77</v>
      </c>
      <c r="AW166" s="13" t="s">
        <v>33</v>
      </c>
      <c r="AX166" s="13" t="s">
        <v>72</v>
      </c>
      <c r="AY166" s="227" t="s">
        <v>112</v>
      </c>
    </row>
    <row r="167" spans="1:51" s="13" customFormat="1" ht="12">
      <c r="A167" s="13"/>
      <c r="B167" s="217"/>
      <c r="C167" s="218"/>
      <c r="D167" s="219" t="s">
        <v>142</v>
      </c>
      <c r="E167" s="220" t="s">
        <v>19</v>
      </c>
      <c r="F167" s="221" t="s">
        <v>260</v>
      </c>
      <c r="G167" s="218"/>
      <c r="H167" s="220" t="s">
        <v>19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142</v>
      </c>
      <c r="AU167" s="227" t="s">
        <v>79</v>
      </c>
      <c r="AV167" s="13" t="s">
        <v>77</v>
      </c>
      <c r="AW167" s="13" t="s">
        <v>33</v>
      </c>
      <c r="AX167" s="13" t="s">
        <v>72</v>
      </c>
      <c r="AY167" s="227" t="s">
        <v>112</v>
      </c>
    </row>
    <row r="168" spans="1:51" s="13" customFormat="1" ht="12">
      <c r="A168" s="13"/>
      <c r="B168" s="217"/>
      <c r="C168" s="218"/>
      <c r="D168" s="219" t="s">
        <v>142</v>
      </c>
      <c r="E168" s="220" t="s">
        <v>19</v>
      </c>
      <c r="F168" s="221" t="s">
        <v>261</v>
      </c>
      <c r="G168" s="218"/>
      <c r="H168" s="220" t="s">
        <v>19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7" t="s">
        <v>142</v>
      </c>
      <c r="AU168" s="227" t="s">
        <v>79</v>
      </c>
      <c r="AV168" s="13" t="s">
        <v>77</v>
      </c>
      <c r="AW168" s="13" t="s">
        <v>33</v>
      </c>
      <c r="AX168" s="13" t="s">
        <v>72</v>
      </c>
      <c r="AY168" s="227" t="s">
        <v>112</v>
      </c>
    </row>
    <row r="169" spans="1:51" s="14" customFormat="1" ht="12">
      <c r="A169" s="14"/>
      <c r="B169" s="228"/>
      <c r="C169" s="229"/>
      <c r="D169" s="219" t="s">
        <v>142</v>
      </c>
      <c r="E169" s="230" t="s">
        <v>19</v>
      </c>
      <c r="F169" s="231" t="s">
        <v>189</v>
      </c>
      <c r="G169" s="229"/>
      <c r="H169" s="232">
        <v>622.42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8" t="s">
        <v>142</v>
      </c>
      <c r="AU169" s="238" t="s">
        <v>79</v>
      </c>
      <c r="AV169" s="14" t="s">
        <v>79</v>
      </c>
      <c r="AW169" s="14" t="s">
        <v>33</v>
      </c>
      <c r="AX169" s="14" t="s">
        <v>72</v>
      </c>
      <c r="AY169" s="238" t="s">
        <v>112</v>
      </c>
    </row>
    <row r="170" spans="1:51" s="13" customFormat="1" ht="12">
      <c r="A170" s="13"/>
      <c r="B170" s="217"/>
      <c r="C170" s="218"/>
      <c r="D170" s="219" t="s">
        <v>142</v>
      </c>
      <c r="E170" s="220" t="s">
        <v>19</v>
      </c>
      <c r="F170" s="221" t="s">
        <v>262</v>
      </c>
      <c r="G170" s="218"/>
      <c r="H170" s="220" t="s">
        <v>19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7" t="s">
        <v>142</v>
      </c>
      <c r="AU170" s="227" t="s">
        <v>79</v>
      </c>
      <c r="AV170" s="13" t="s">
        <v>77</v>
      </c>
      <c r="AW170" s="13" t="s">
        <v>33</v>
      </c>
      <c r="AX170" s="13" t="s">
        <v>72</v>
      </c>
      <c r="AY170" s="227" t="s">
        <v>112</v>
      </c>
    </row>
    <row r="171" spans="1:51" s="14" customFormat="1" ht="12">
      <c r="A171" s="14"/>
      <c r="B171" s="228"/>
      <c r="C171" s="229"/>
      <c r="D171" s="219" t="s">
        <v>142</v>
      </c>
      <c r="E171" s="230" t="s">
        <v>19</v>
      </c>
      <c r="F171" s="231" t="s">
        <v>196</v>
      </c>
      <c r="G171" s="229"/>
      <c r="H171" s="232">
        <v>88.88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8" t="s">
        <v>142</v>
      </c>
      <c r="AU171" s="238" t="s">
        <v>79</v>
      </c>
      <c r="AV171" s="14" t="s">
        <v>79</v>
      </c>
      <c r="AW171" s="14" t="s">
        <v>33</v>
      </c>
      <c r="AX171" s="14" t="s">
        <v>72</v>
      </c>
      <c r="AY171" s="238" t="s">
        <v>112</v>
      </c>
    </row>
    <row r="172" spans="1:51" s="13" customFormat="1" ht="12">
      <c r="A172" s="13"/>
      <c r="B172" s="217"/>
      <c r="C172" s="218"/>
      <c r="D172" s="219" t="s">
        <v>142</v>
      </c>
      <c r="E172" s="220" t="s">
        <v>19</v>
      </c>
      <c r="F172" s="221" t="s">
        <v>263</v>
      </c>
      <c r="G172" s="218"/>
      <c r="H172" s="220" t="s">
        <v>19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7" t="s">
        <v>142</v>
      </c>
      <c r="AU172" s="227" t="s">
        <v>79</v>
      </c>
      <c r="AV172" s="13" t="s">
        <v>77</v>
      </c>
      <c r="AW172" s="13" t="s">
        <v>33</v>
      </c>
      <c r="AX172" s="13" t="s">
        <v>72</v>
      </c>
      <c r="AY172" s="227" t="s">
        <v>112</v>
      </c>
    </row>
    <row r="173" spans="1:51" s="14" customFormat="1" ht="12">
      <c r="A173" s="14"/>
      <c r="B173" s="228"/>
      <c r="C173" s="229"/>
      <c r="D173" s="219" t="s">
        <v>142</v>
      </c>
      <c r="E173" s="230" t="s">
        <v>19</v>
      </c>
      <c r="F173" s="231" t="s">
        <v>203</v>
      </c>
      <c r="G173" s="229"/>
      <c r="H173" s="232">
        <v>233.33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8" t="s">
        <v>142</v>
      </c>
      <c r="AU173" s="238" t="s">
        <v>79</v>
      </c>
      <c r="AV173" s="14" t="s">
        <v>79</v>
      </c>
      <c r="AW173" s="14" t="s">
        <v>33</v>
      </c>
      <c r="AX173" s="14" t="s">
        <v>72</v>
      </c>
      <c r="AY173" s="238" t="s">
        <v>112</v>
      </c>
    </row>
    <row r="174" spans="1:51" s="15" customFormat="1" ht="12">
      <c r="A174" s="15"/>
      <c r="B174" s="249"/>
      <c r="C174" s="250"/>
      <c r="D174" s="219" t="s">
        <v>142</v>
      </c>
      <c r="E174" s="251" t="s">
        <v>19</v>
      </c>
      <c r="F174" s="252" t="s">
        <v>264</v>
      </c>
      <c r="G174" s="250"/>
      <c r="H174" s="253">
        <v>944.63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9" t="s">
        <v>142</v>
      </c>
      <c r="AU174" s="259" t="s">
        <v>79</v>
      </c>
      <c r="AV174" s="15" t="s">
        <v>119</v>
      </c>
      <c r="AW174" s="15" t="s">
        <v>33</v>
      </c>
      <c r="AX174" s="15" t="s">
        <v>77</v>
      </c>
      <c r="AY174" s="259" t="s">
        <v>112</v>
      </c>
    </row>
    <row r="175" spans="1:65" s="2" customFormat="1" ht="62.7" customHeight="1">
      <c r="A175" s="40"/>
      <c r="B175" s="41"/>
      <c r="C175" s="199" t="s">
        <v>265</v>
      </c>
      <c r="D175" s="199" t="s">
        <v>114</v>
      </c>
      <c r="E175" s="200" t="s">
        <v>266</v>
      </c>
      <c r="F175" s="201" t="s">
        <v>267</v>
      </c>
      <c r="G175" s="202" t="s">
        <v>177</v>
      </c>
      <c r="H175" s="203">
        <v>626.5</v>
      </c>
      <c r="I175" s="204"/>
      <c r="J175" s="205">
        <f>ROUND(I175*H175,2)</f>
        <v>0</v>
      </c>
      <c r="K175" s="201" t="s">
        <v>118</v>
      </c>
      <c r="L175" s="46"/>
      <c r="M175" s="206" t="s">
        <v>19</v>
      </c>
      <c r="N175" s="207" t="s">
        <v>43</v>
      </c>
      <c r="O175" s="86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0" t="s">
        <v>119</v>
      </c>
      <c r="AT175" s="210" t="s">
        <v>114</v>
      </c>
      <c r="AU175" s="210" t="s">
        <v>79</v>
      </c>
      <c r="AY175" s="19" t="s">
        <v>112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9" t="s">
        <v>77</v>
      </c>
      <c r="BK175" s="211">
        <f>ROUND(I175*H175,2)</f>
        <v>0</v>
      </c>
      <c r="BL175" s="19" t="s">
        <v>119</v>
      </c>
      <c r="BM175" s="210" t="s">
        <v>268</v>
      </c>
    </row>
    <row r="176" spans="1:47" s="2" customFormat="1" ht="12">
      <c r="A176" s="40"/>
      <c r="B176" s="41"/>
      <c r="C176" s="42"/>
      <c r="D176" s="212" t="s">
        <v>121</v>
      </c>
      <c r="E176" s="42"/>
      <c r="F176" s="213" t="s">
        <v>269</v>
      </c>
      <c r="G176" s="42"/>
      <c r="H176" s="42"/>
      <c r="I176" s="214"/>
      <c r="J176" s="42"/>
      <c r="K176" s="42"/>
      <c r="L176" s="46"/>
      <c r="M176" s="215"/>
      <c r="N176" s="21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121</v>
      </c>
      <c r="AU176" s="19" t="s">
        <v>79</v>
      </c>
    </row>
    <row r="177" spans="1:51" s="13" customFormat="1" ht="12">
      <c r="A177" s="13"/>
      <c r="B177" s="217"/>
      <c r="C177" s="218"/>
      <c r="D177" s="219" t="s">
        <v>142</v>
      </c>
      <c r="E177" s="220" t="s">
        <v>19</v>
      </c>
      <c r="F177" s="221" t="s">
        <v>270</v>
      </c>
      <c r="G177" s="218"/>
      <c r="H177" s="220" t="s">
        <v>19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7" t="s">
        <v>142</v>
      </c>
      <c r="AU177" s="227" t="s">
        <v>79</v>
      </c>
      <c r="AV177" s="13" t="s">
        <v>77</v>
      </c>
      <c r="AW177" s="13" t="s">
        <v>33</v>
      </c>
      <c r="AX177" s="13" t="s">
        <v>72</v>
      </c>
      <c r="AY177" s="227" t="s">
        <v>112</v>
      </c>
    </row>
    <row r="178" spans="1:51" s="13" customFormat="1" ht="12">
      <c r="A178" s="13"/>
      <c r="B178" s="217"/>
      <c r="C178" s="218"/>
      <c r="D178" s="219" t="s">
        <v>142</v>
      </c>
      <c r="E178" s="220" t="s">
        <v>19</v>
      </c>
      <c r="F178" s="221" t="s">
        <v>188</v>
      </c>
      <c r="G178" s="218"/>
      <c r="H178" s="220" t="s">
        <v>19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7" t="s">
        <v>142</v>
      </c>
      <c r="AU178" s="227" t="s">
        <v>79</v>
      </c>
      <c r="AV178" s="13" t="s">
        <v>77</v>
      </c>
      <c r="AW178" s="13" t="s">
        <v>33</v>
      </c>
      <c r="AX178" s="13" t="s">
        <v>72</v>
      </c>
      <c r="AY178" s="227" t="s">
        <v>112</v>
      </c>
    </row>
    <row r="179" spans="1:51" s="14" customFormat="1" ht="12">
      <c r="A179" s="14"/>
      <c r="B179" s="228"/>
      <c r="C179" s="229"/>
      <c r="D179" s="219" t="s">
        <v>142</v>
      </c>
      <c r="E179" s="230" t="s">
        <v>19</v>
      </c>
      <c r="F179" s="231" t="s">
        <v>271</v>
      </c>
      <c r="G179" s="229"/>
      <c r="H179" s="232">
        <v>626.5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8" t="s">
        <v>142</v>
      </c>
      <c r="AU179" s="238" t="s">
        <v>79</v>
      </c>
      <c r="AV179" s="14" t="s">
        <v>79</v>
      </c>
      <c r="AW179" s="14" t="s">
        <v>33</v>
      </c>
      <c r="AX179" s="14" t="s">
        <v>77</v>
      </c>
      <c r="AY179" s="238" t="s">
        <v>112</v>
      </c>
    </row>
    <row r="180" spans="1:65" s="2" customFormat="1" ht="44.25" customHeight="1">
      <c r="A180" s="40"/>
      <c r="B180" s="41"/>
      <c r="C180" s="199" t="s">
        <v>272</v>
      </c>
      <c r="D180" s="199" t="s">
        <v>114</v>
      </c>
      <c r="E180" s="200" t="s">
        <v>273</v>
      </c>
      <c r="F180" s="201" t="s">
        <v>274</v>
      </c>
      <c r="G180" s="202" t="s">
        <v>275</v>
      </c>
      <c r="H180" s="203">
        <v>1700.334</v>
      </c>
      <c r="I180" s="204"/>
      <c r="J180" s="205">
        <f>ROUND(I180*H180,2)</f>
        <v>0</v>
      </c>
      <c r="K180" s="201" t="s">
        <v>118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119</v>
      </c>
      <c r="AT180" s="210" t="s">
        <v>114</v>
      </c>
      <c r="AU180" s="210" t="s">
        <v>79</v>
      </c>
      <c r="AY180" s="19" t="s">
        <v>112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77</v>
      </c>
      <c r="BK180" s="211">
        <f>ROUND(I180*H180,2)</f>
        <v>0</v>
      </c>
      <c r="BL180" s="19" t="s">
        <v>119</v>
      </c>
      <c r="BM180" s="210" t="s">
        <v>276</v>
      </c>
    </row>
    <row r="181" spans="1:47" s="2" customFormat="1" ht="12">
      <c r="A181" s="40"/>
      <c r="B181" s="41"/>
      <c r="C181" s="42"/>
      <c r="D181" s="212" t="s">
        <v>121</v>
      </c>
      <c r="E181" s="42"/>
      <c r="F181" s="213" t="s">
        <v>277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121</v>
      </c>
      <c r="AU181" s="19" t="s">
        <v>79</v>
      </c>
    </row>
    <row r="182" spans="1:51" s="13" customFormat="1" ht="12">
      <c r="A182" s="13"/>
      <c r="B182" s="217"/>
      <c r="C182" s="218"/>
      <c r="D182" s="219" t="s">
        <v>142</v>
      </c>
      <c r="E182" s="220" t="s">
        <v>19</v>
      </c>
      <c r="F182" s="221" t="s">
        <v>259</v>
      </c>
      <c r="G182" s="218"/>
      <c r="H182" s="220" t="s">
        <v>19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142</v>
      </c>
      <c r="AU182" s="227" t="s">
        <v>79</v>
      </c>
      <c r="AV182" s="13" t="s">
        <v>77</v>
      </c>
      <c r="AW182" s="13" t="s">
        <v>33</v>
      </c>
      <c r="AX182" s="13" t="s">
        <v>72</v>
      </c>
      <c r="AY182" s="227" t="s">
        <v>112</v>
      </c>
    </row>
    <row r="183" spans="1:51" s="13" customFormat="1" ht="12">
      <c r="A183" s="13"/>
      <c r="B183" s="217"/>
      <c r="C183" s="218"/>
      <c r="D183" s="219" t="s">
        <v>142</v>
      </c>
      <c r="E183" s="220" t="s">
        <v>19</v>
      </c>
      <c r="F183" s="221" t="s">
        <v>260</v>
      </c>
      <c r="G183" s="218"/>
      <c r="H183" s="220" t="s">
        <v>19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7" t="s">
        <v>142</v>
      </c>
      <c r="AU183" s="227" t="s">
        <v>79</v>
      </c>
      <c r="AV183" s="13" t="s">
        <v>77</v>
      </c>
      <c r="AW183" s="13" t="s">
        <v>33</v>
      </c>
      <c r="AX183" s="13" t="s">
        <v>72</v>
      </c>
      <c r="AY183" s="227" t="s">
        <v>112</v>
      </c>
    </row>
    <row r="184" spans="1:51" s="13" customFormat="1" ht="12">
      <c r="A184" s="13"/>
      <c r="B184" s="217"/>
      <c r="C184" s="218"/>
      <c r="D184" s="219" t="s">
        <v>142</v>
      </c>
      <c r="E184" s="220" t="s">
        <v>19</v>
      </c>
      <c r="F184" s="221" t="s">
        <v>261</v>
      </c>
      <c r="G184" s="218"/>
      <c r="H184" s="220" t="s">
        <v>19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7" t="s">
        <v>142</v>
      </c>
      <c r="AU184" s="227" t="s">
        <v>79</v>
      </c>
      <c r="AV184" s="13" t="s">
        <v>77</v>
      </c>
      <c r="AW184" s="13" t="s">
        <v>33</v>
      </c>
      <c r="AX184" s="13" t="s">
        <v>72</v>
      </c>
      <c r="AY184" s="227" t="s">
        <v>112</v>
      </c>
    </row>
    <row r="185" spans="1:51" s="14" customFormat="1" ht="12">
      <c r="A185" s="14"/>
      <c r="B185" s="228"/>
      <c r="C185" s="229"/>
      <c r="D185" s="219" t="s">
        <v>142</v>
      </c>
      <c r="E185" s="230" t="s">
        <v>19</v>
      </c>
      <c r="F185" s="231" t="s">
        <v>189</v>
      </c>
      <c r="G185" s="229"/>
      <c r="H185" s="232">
        <v>622.42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8" t="s">
        <v>142</v>
      </c>
      <c r="AU185" s="238" t="s">
        <v>79</v>
      </c>
      <c r="AV185" s="14" t="s">
        <v>79</v>
      </c>
      <c r="AW185" s="14" t="s">
        <v>33</v>
      </c>
      <c r="AX185" s="14" t="s">
        <v>72</v>
      </c>
      <c r="AY185" s="238" t="s">
        <v>112</v>
      </c>
    </row>
    <row r="186" spans="1:51" s="13" customFormat="1" ht="12">
      <c r="A186" s="13"/>
      <c r="B186" s="217"/>
      <c r="C186" s="218"/>
      <c r="D186" s="219" t="s">
        <v>142</v>
      </c>
      <c r="E186" s="220" t="s">
        <v>19</v>
      </c>
      <c r="F186" s="221" t="s">
        <v>262</v>
      </c>
      <c r="G186" s="218"/>
      <c r="H186" s="220" t="s">
        <v>19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7" t="s">
        <v>142</v>
      </c>
      <c r="AU186" s="227" t="s">
        <v>79</v>
      </c>
      <c r="AV186" s="13" t="s">
        <v>77</v>
      </c>
      <c r="AW186" s="13" t="s">
        <v>33</v>
      </c>
      <c r="AX186" s="13" t="s">
        <v>72</v>
      </c>
      <c r="AY186" s="227" t="s">
        <v>112</v>
      </c>
    </row>
    <row r="187" spans="1:51" s="14" customFormat="1" ht="12">
      <c r="A187" s="14"/>
      <c r="B187" s="228"/>
      <c r="C187" s="229"/>
      <c r="D187" s="219" t="s">
        <v>142</v>
      </c>
      <c r="E187" s="230" t="s">
        <v>19</v>
      </c>
      <c r="F187" s="231" t="s">
        <v>196</v>
      </c>
      <c r="G187" s="229"/>
      <c r="H187" s="232">
        <v>88.88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8" t="s">
        <v>142</v>
      </c>
      <c r="AU187" s="238" t="s">
        <v>79</v>
      </c>
      <c r="AV187" s="14" t="s">
        <v>79</v>
      </c>
      <c r="AW187" s="14" t="s">
        <v>33</v>
      </c>
      <c r="AX187" s="14" t="s">
        <v>72</v>
      </c>
      <c r="AY187" s="238" t="s">
        <v>112</v>
      </c>
    </row>
    <row r="188" spans="1:51" s="13" customFormat="1" ht="12">
      <c r="A188" s="13"/>
      <c r="B188" s="217"/>
      <c r="C188" s="218"/>
      <c r="D188" s="219" t="s">
        <v>142</v>
      </c>
      <c r="E188" s="220" t="s">
        <v>19</v>
      </c>
      <c r="F188" s="221" t="s">
        <v>263</v>
      </c>
      <c r="G188" s="218"/>
      <c r="H188" s="220" t="s">
        <v>19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7" t="s">
        <v>142</v>
      </c>
      <c r="AU188" s="227" t="s">
        <v>79</v>
      </c>
      <c r="AV188" s="13" t="s">
        <v>77</v>
      </c>
      <c r="AW188" s="13" t="s">
        <v>33</v>
      </c>
      <c r="AX188" s="13" t="s">
        <v>72</v>
      </c>
      <c r="AY188" s="227" t="s">
        <v>112</v>
      </c>
    </row>
    <row r="189" spans="1:51" s="14" customFormat="1" ht="12">
      <c r="A189" s="14"/>
      <c r="B189" s="228"/>
      <c r="C189" s="229"/>
      <c r="D189" s="219" t="s">
        <v>142</v>
      </c>
      <c r="E189" s="230" t="s">
        <v>19</v>
      </c>
      <c r="F189" s="231" t="s">
        <v>203</v>
      </c>
      <c r="G189" s="229"/>
      <c r="H189" s="232">
        <v>233.33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8" t="s">
        <v>142</v>
      </c>
      <c r="AU189" s="238" t="s">
        <v>79</v>
      </c>
      <c r="AV189" s="14" t="s">
        <v>79</v>
      </c>
      <c r="AW189" s="14" t="s">
        <v>33</v>
      </c>
      <c r="AX189" s="14" t="s">
        <v>72</v>
      </c>
      <c r="AY189" s="238" t="s">
        <v>112</v>
      </c>
    </row>
    <row r="190" spans="1:51" s="16" customFormat="1" ht="12">
      <c r="A190" s="16"/>
      <c r="B190" s="260"/>
      <c r="C190" s="261"/>
      <c r="D190" s="219" t="s">
        <v>142</v>
      </c>
      <c r="E190" s="262" t="s">
        <v>19</v>
      </c>
      <c r="F190" s="263" t="s">
        <v>278</v>
      </c>
      <c r="G190" s="261"/>
      <c r="H190" s="264">
        <v>944.63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0" t="s">
        <v>142</v>
      </c>
      <c r="AU190" s="270" t="s">
        <v>79</v>
      </c>
      <c r="AV190" s="16" t="s">
        <v>127</v>
      </c>
      <c r="AW190" s="16" t="s">
        <v>33</v>
      </c>
      <c r="AX190" s="16" t="s">
        <v>72</v>
      </c>
      <c r="AY190" s="270" t="s">
        <v>112</v>
      </c>
    </row>
    <row r="191" spans="1:51" s="13" customFormat="1" ht="12">
      <c r="A191" s="13"/>
      <c r="B191" s="217"/>
      <c r="C191" s="218"/>
      <c r="D191" s="219" t="s">
        <v>142</v>
      </c>
      <c r="E191" s="220" t="s">
        <v>19</v>
      </c>
      <c r="F191" s="221" t="s">
        <v>279</v>
      </c>
      <c r="G191" s="218"/>
      <c r="H191" s="220" t="s">
        <v>19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142</v>
      </c>
      <c r="AU191" s="227" t="s">
        <v>79</v>
      </c>
      <c r="AV191" s="13" t="s">
        <v>77</v>
      </c>
      <c r="AW191" s="13" t="s">
        <v>33</v>
      </c>
      <c r="AX191" s="13" t="s">
        <v>72</v>
      </c>
      <c r="AY191" s="227" t="s">
        <v>112</v>
      </c>
    </row>
    <row r="192" spans="1:51" s="14" customFormat="1" ht="12">
      <c r="A192" s="14"/>
      <c r="B192" s="228"/>
      <c r="C192" s="229"/>
      <c r="D192" s="219" t="s">
        <v>142</v>
      </c>
      <c r="E192" s="230" t="s">
        <v>19</v>
      </c>
      <c r="F192" s="231" t="s">
        <v>280</v>
      </c>
      <c r="G192" s="229"/>
      <c r="H192" s="232">
        <v>1700.334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8" t="s">
        <v>142</v>
      </c>
      <c r="AU192" s="238" t="s">
        <v>79</v>
      </c>
      <c r="AV192" s="14" t="s">
        <v>79</v>
      </c>
      <c r="AW192" s="14" t="s">
        <v>33</v>
      </c>
      <c r="AX192" s="14" t="s">
        <v>77</v>
      </c>
      <c r="AY192" s="238" t="s">
        <v>112</v>
      </c>
    </row>
    <row r="193" spans="1:65" s="2" customFormat="1" ht="66.75" customHeight="1">
      <c r="A193" s="40"/>
      <c r="B193" s="41"/>
      <c r="C193" s="199" t="s">
        <v>281</v>
      </c>
      <c r="D193" s="199" t="s">
        <v>114</v>
      </c>
      <c r="E193" s="200" t="s">
        <v>282</v>
      </c>
      <c r="F193" s="201" t="s">
        <v>283</v>
      </c>
      <c r="G193" s="202" t="s">
        <v>177</v>
      </c>
      <c r="H193" s="203">
        <v>199.06</v>
      </c>
      <c r="I193" s="204"/>
      <c r="J193" s="205">
        <f>ROUND(I193*H193,2)</f>
        <v>0</v>
      </c>
      <c r="K193" s="201" t="s">
        <v>118</v>
      </c>
      <c r="L193" s="46"/>
      <c r="M193" s="206" t="s">
        <v>19</v>
      </c>
      <c r="N193" s="207" t="s">
        <v>43</v>
      </c>
      <c r="O193" s="86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0" t="s">
        <v>119</v>
      </c>
      <c r="AT193" s="210" t="s">
        <v>114</v>
      </c>
      <c r="AU193" s="210" t="s">
        <v>79</v>
      </c>
      <c r="AY193" s="19" t="s">
        <v>112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9" t="s">
        <v>77</v>
      </c>
      <c r="BK193" s="211">
        <f>ROUND(I193*H193,2)</f>
        <v>0</v>
      </c>
      <c r="BL193" s="19" t="s">
        <v>119</v>
      </c>
      <c r="BM193" s="210" t="s">
        <v>284</v>
      </c>
    </row>
    <row r="194" spans="1:47" s="2" customFormat="1" ht="12">
      <c r="A194" s="40"/>
      <c r="B194" s="41"/>
      <c r="C194" s="42"/>
      <c r="D194" s="212" t="s">
        <v>121</v>
      </c>
      <c r="E194" s="42"/>
      <c r="F194" s="213" t="s">
        <v>285</v>
      </c>
      <c r="G194" s="42"/>
      <c r="H194" s="42"/>
      <c r="I194" s="214"/>
      <c r="J194" s="42"/>
      <c r="K194" s="42"/>
      <c r="L194" s="46"/>
      <c r="M194" s="215"/>
      <c r="N194" s="21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121</v>
      </c>
      <c r="AU194" s="19" t="s">
        <v>79</v>
      </c>
    </row>
    <row r="195" spans="1:51" s="13" customFormat="1" ht="12">
      <c r="A195" s="13"/>
      <c r="B195" s="217"/>
      <c r="C195" s="218"/>
      <c r="D195" s="219" t="s">
        <v>142</v>
      </c>
      <c r="E195" s="220" t="s">
        <v>19</v>
      </c>
      <c r="F195" s="221" t="s">
        <v>286</v>
      </c>
      <c r="G195" s="218"/>
      <c r="H195" s="220" t="s">
        <v>19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142</v>
      </c>
      <c r="AU195" s="227" t="s">
        <v>79</v>
      </c>
      <c r="AV195" s="13" t="s">
        <v>77</v>
      </c>
      <c r="AW195" s="13" t="s">
        <v>33</v>
      </c>
      <c r="AX195" s="13" t="s">
        <v>72</v>
      </c>
      <c r="AY195" s="227" t="s">
        <v>112</v>
      </c>
    </row>
    <row r="196" spans="1:51" s="13" customFormat="1" ht="12">
      <c r="A196" s="13"/>
      <c r="B196" s="217"/>
      <c r="C196" s="218"/>
      <c r="D196" s="219" t="s">
        <v>142</v>
      </c>
      <c r="E196" s="220" t="s">
        <v>19</v>
      </c>
      <c r="F196" s="221" t="s">
        <v>188</v>
      </c>
      <c r="G196" s="218"/>
      <c r="H196" s="220" t="s">
        <v>19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7" t="s">
        <v>142</v>
      </c>
      <c r="AU196" s="227" t="s">
        <v>79</v>
      </c>
      <c r="AV196" s="13" t="s">
        <v>77</v>
      </c>
      <c r="AW196" s="13" t="s">
        <v>33</v>
      </c>
      <c r="AX196" s="13" t="s">
        <v>72</v>
      </c>
      <c r="AY196" s="227" t="s">
        <v>112</v>
      </c>
    </row>
    <row r="197" spans="1:51" s="14" customFormat="1" ht="12">
      <c r="A197" s="14"/>
      <c r="B197" s="228"/>
      <c r="C197" s="229"/>
      <c r="D197" s="219" t="s">
        <v>142</v>
      </c>
      <c r="E197" s="230" t="s">
        <v>19</v>
      </c>
      <c r="F197" s="231" t="s">
        <v>287</v>
      </c>
      <c r="G197" s="229"/>
      <c r="H197" s="232">
        <v>199.06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8" t="s">
        <v>142</v>
      </c>
      <c r="AU197" s="238" t="s">
        <v>79</v>
      </c>
      <c r="AV197" s="14" t="s">
        <v>79</v>
      </c>
      <c r="AW197" s="14" t="s">
        <v>33</v>
      </c>
      <c r="AX197" s="14" t="s">
        <v>77</v>
      </c>
      <c r="AY197" s="238" t="s">
        <v>112</v>
      </c>
    </row>
    <row r="198" spans="1:65" s="2" customFormat="1" ht="16.5" customHeight="1">
      <c r="A198" s="40"/>
      <c r="B198" s="41"/>
      <c r="C198" s="239" t="s">
        <v>288</v>
      </c>
      <c r="D198" s="239" t="s">
        <v>225</v>
      </c>
      <c r="E198" s="240" t="s">
        <v>289</v>
      </c>
      <c r="F198" s="241" t="s">
        <v>290</v>
      </c>
      <c r="G198" s="242" t="s">
        <v>275</v>
      </c>
      <c r="H198" s="243">
        <v>1486.008</v>
      </c>
      <c r="I198" s="244"/>
      <c r="J198" s="245">
        <f>ROUND(I198*H198,2)</f>
        <v>0</v>
      </c>
      <c r="K198" s="241" t="s">
        <v>19</v>
      </c>
      <c r="L198" s="246"/>
      <c r="M198" s="247" t="s">
        <v>19</v>
      </c>
      <c r="N198" s="248" t="s">
        <v>43</v>
      </c>
      <c r="O198" s="86"/>
      <c r="P198" s="208">
        <f>O198*H198</f>
        <v>0</v>
      </c>
      <c r="Q198" s="208">
        <v>1</v>
      </c>
      <c r="R198" s="208">
        <f>Q198*H198</f>
        <v>1486.008</v>
      </c>
      <c r="S198" s="208">
        <v>0</v>
      </c>
      <c r="T198" s="20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0" t="s">
        <v>166</v>
      </c>
      <c r="AT198" s="210" t="s">
        <v>225</v>
      </c>
      <c r="AU198" s="210" t="s">
        <v>79</v>
      </c>
      <c r="AY198" s="19" t="s">
        <v>112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9" t="s">
        <v>77</v>
      </c>
      <c r="BK198" s="211">
        <f>ROUND(I198*H198,2)</f>
        <v>0</v>
      </c>
      <c r="BL198" s="19" t="s">
        <v>119</v>
      </c>
      <c r="BM198" s="210" t="s">
        <v>291</v>
      </c>
    </row>
    <row r="199" spans="1:51" s="13" customFormat="1" ht="12">
      <c r="A199" s="13"/>
      <c r="B199" s="217"/>
      <c r="C199" s="218"/>
      <c r="D199" s="219" t="s">
        <v>142</v>
      </c>
      <c r="E199" s="220" t="s">
        <v>19</v>
      </c>
      <c r="F199" s="221" t="s">
        <v>292</v>
      </c>
      <c r="G199" s="218"/>
      <c r="H199" s="220" t="s">
        <v>19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7" t="s">
        <v>142</v>
      </c>
      <c r="AU199" s="227" t="s">
        <v>79</v>
      </c>
      <c r="AV199" s="13" t="s">
        <v>77</v>
      </c>
      <c r="AW199" s="13" t="s">
        <v>33</v>
      </c>
      <c r="AX199" s="13" t="s">
        <v>72</v>
      </c>
      <c r="AY199" s="227" t="s">
        <v>112</v>
      </c>
    </row>
    <row r="200" spans="1:51" s="13" customFormat="1" ht="12">
      <c r="A200" s="13"/>
      <c r="B200" s="217"/>
      <c r="C200" s="218"/>
      <c r="D200" s="219" t="s">
        <v>142</v>
      </c>
      <c r="E200" s="220" t="s">
        <v>19</v>
      </c>
      <c r="F200" s="221" t="s">
        <v>293</v>
      </c>
      <c r="G200" s="218"/>
      <c r="H200" s="220" t="s">
        <v>19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7" t="s">
        <v>142</v>
      </c>
      <c r="AU200" s="227" t="s">
        <v>79</v>
      </c>
      <c r="AV200" s="13" t="s">
        <v>77</v>
      </c>
      <c r="AW200" s="13" t="s">
        <v>33</v>
      </c>
      <c r="AX200" s="13" t="s">
        <v>72</v>
      </c>
      <c r="AY200" s="227" t="s">
        <v>112</v>
      </c>
    </row>
    <row r="201" spans="1:51" s="13" customFormat="1" ht="12">
      <c r="A201" s="13"/>
      <c r="B201" s="217"/>
      <c r="C201" s="218"/>
      <c r="D201" s="219" t="s">
        <v>142</v>
      </c>
      <c r="E201" s="220" t="s">
        <v>19</v>
      </c>
      <c r="F201" s="221" t="s">
        <v>294</v>
      </c>
      <c r="G201" s="218"/>
      <c r="H201" s="220" t="s">
        <v>19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142</v>
      </c>
      <c r="AU201" s="227" t="s">
        <v>79</v>
      </c>
      <c r="AV201" s="13" t="s">
        <v>77</v>
      </c>
      <c r="AW201" s="13" t="s">
        <v>33</v>
      </c>
      <c r="AX201" s="13" t="s">
        <v>72</v>
      </c>
      <c r="AY201" s="227" t="s">
        <v>112</v>
      </c>
    </row>
    <row r="202" spans="1:51" s="13" customFormat="1" ht="12">
      <c r="A202" s="13"/>
      <c r="B202" s="217"/>
      <c r="C202" s="218"/>
      <c r="D202" s="219" t="s">
        <v>142</v>
      </c>
      <c r="E202" s="220" t="s">
        <v>19</v>
      </c>
      <c r="F202" s="221" t="s">
        <v>295</v>
      </c>
      <c r="G202" s="218"/>
      <c r="H202" s="220" t="s">
        <v>19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7" t="s">
        <v>142</v>
      </c>
      <c r="AU202" s="227" t="s">
        <v>79</v>
      </c>
      <c r="AV202" s="13" t="s">
        <v>77</v>
      </c>
      <c r="AW202" s="13" t="s">
        <v>33</v>
      </c>
      <c r="AX202" s="13" t="s">
        <v>72</v>
      </c>
      <c r="AY202" s="227" t="s">
        <v>112</v>
      </c>
    </row>
    <row r="203" spans="1:51" s="13" customFormat="1" ht="12">
      <c r="A203" s="13"/>
      <c r="B203" s="217"/>
      <c r="C203" s="218"/>
      <c r="D203" s="219" t="s">
        <v>142</v>
      </c>
      <c r="E203" s="220" t="s">
        <v>19</v>
      </c>
      <c r="F203" s="221" t="s">
        <v>296</v>
      </c>
      <c r="G203" s="218"/>
      <c r="H203" s="220" t="s">
        <v>19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7" t="s">
        <v>142</v>
      </c>
      <c r="AU203" s="227" t="s">
        <v>79</v>
      </c>
      <c r="AV203" s="13" t="s">
        <v>77</v>
      </c>
      <c r="AW203" s="13" t="s">
        <v>33</v>
      </c>
      <c r="AX203" s="13" t="s">
        <v>72</v>
      </c>
      <c r="AY203" s="227" t="s">
        <v>112</v>
      </c>
    </row>
    <row r="204" spans="1:51" s="13" customFormat="1" ht="12">
      <c r="A204" s="13"/>
      <c r="B204" s="217"/>
      <c r="C204" s="218"/>
      <c r="D204" s="219" t="s">
        <v>142</v>
      </c>
      <c r="E204" s="220" t="s">
        <v>19</v>
      </c>
      <c r="F204" s="221" t="s">
        <v>297</v>
      </c>
      <c r="G204" s="218"/>
      <c r="H204" s="220" t="s">
        <v>19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7" t="s">
        <v>142</v>
      </c>
      <c r="AU204" s="227" t="s">
        <v>79</v>
      </c>
      <c r="AV204" s="13" t="s">
        <v>77</v>
      </c>
      <c r="AW204" s="13" t="s">
        <v>33</v>
      </c>
      <c r="AX204" s="13" t="s">
        <v>72</v>
      </c>
      <c r="AY204" s="227" t="s">
        <v>112</v>
      </c>
    </row>
    <row r="205" spans="1:51" s="13" customFormat="1" ht="12">
      <c r="A205" s="13"/>
      <c r="B205" s="217"/>
      <c r="C205" s="218"/>
      <c r="D205" s="219" t="s">
        <v>142</v>
      </c>
      <c r="E205" s="220" t="s">
        <v>19</v>
      </c>
      <c r="F205" s="221" t="s">
        <v>298</v>
      </c>
      <c r="G205" s="218"/>
      <c r="H205" s="220" t="s">
        <v>19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142</v>
      </c>
      <c r="AU205" s="227" t="s">
        <v>79</v>
      </c>
      <c r="AV205" s="13" t="s">
        <v>77</v>
      </c>
      <c r="AW205" s="13" t="s">
        <v>33</v>
      </c>
      <c r="AX205" s="13" t="s">
        <v>72</v>
      </c>
      <c r="AY205" s="227" t="s">
        <v>112</v>
      </c>
    </row>
    <row r="206" spans="1:51" s="13" customFormat="1" ht="12">
      <c r="A206" s="13"/>
      <c r="B206" s="217"/>
      <c r="C206" s="218"/>
      <c r="D206" s="219" t="s">
        <v>142</v>
      </c>
      <c r="E206" s="220" t="s">
        <v>19</v>
      </c>
      <c r="F206" s="221" t="s">
        <v>299</v>
      </c>
      <c r="G206" s="218"/>
      <c r="H206" s="220" t="s">
        <v>19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142</v>
      </c>
      <c r="AU206" s="227" t="s">
        <v>79</v>
      </c>
      <c r="AV206" s="13" t="s">
        <v>77</v>
      </c>
      <c r="AW206" s="13" t="s">
        <v>33</v>
      </c>
      <c r="AX206" s="13" t="s">
        <v>72</v>
      </c>
      <c r="AY206" s="227" t="s">
        <v>112</v>
      </c>
    </row>
    <row r="207" spans="1:51" s="13" customFormat="1" ht="12">
      <c r="A207" s="13"/>
      <c r="B207" s="217"/>
      <c r="C207" s="218"/>
      <c r="D207" s="219" t="s">
        <v>142</v>
      </c>
      <c r="E207" s="220" t="s">
        <v>19</v>
      </c>
      <c r="F207" s="221" t="s">
        <v>286</v>
      </c>
      <c r="G207" s="218"/>
      <c r="H207" s="220" t="s">
        <v>19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7" t="s">
        <v>142</v>
      </c>
      <c r="AU207" s="227" t="s">
        <v>79</v>
      </c>
      <c r="AV207" s="13" t="s">
        <v>77</v>
      </c>
      <c r="AW207" s="13" t="s">
        <v>33</v>
      </c>
      <c r="AX207" s="13" t="s">
        <v>72</v>
      </c>
      <c r="AY207" s="227" t="s">
        <v>112</v>
      </c>
    </row>
    <row r="208" spans="1:51" s="13" customFormat="1" ht="12">
      <c r="A208" s="13"/>
      <c r="B208" s="217"/>
      <c r="C208" s="218"/>
      <c r="D208" s="219" t="s">
        <v>142</v>
      </c>
      <c r="E208" s="220" t="s">
        <v>19</v>
      </c>
      <c r="F208" s="221" t="s">
        <v>188</v>
      </c>
      <c r="G208" s="218"/>
      <c r="H208" s="220" t="s">
        <v>19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142</v>
      </c>
      <c r="AU208" s="227" t="s">
        <v>79</v>
      </c>
      <c r="AV208" s="13" t="s">
        <v>77</v>
      </c>
      <c r="AW208" s="13" t="s">
        <v>33</v>
      </c>
      <c r="AX208" s="13" t="s">
        <v>72</v>
      </c>
      <c r="AY208" s="227" t="s">
        <v>112</v>
      </c>
    </row>
    <row r="209" spans="1:51" s="14" customFormat="1" ht="12">
      <c r="A209" s="14"/>
      <c r="B209" s="228"/>
      <c r="C209" s="229"/>
      <c r="D209" s="219" t="s">
        <v>142</v>
      </c>
      <c r="E209" s="230" t="s">
        <v>19</v>
      </c>
      <c r="F209" s="231" t="s">
        <v>287</v>
      </c>
      <c r="G209" s="229"/>
      <c r="H209" s="232">
        <v>199.06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8" t="s">
        <v>142</v>
      </c>
      <c r="AU209" s="238" t="s">
        <v>79</v>
      </c>
      <c r="AV209" s="14" t="s">
        <v>79</v>
      </c>
      <c r="AW209" s="14" t="s">
        <v>33</v>
      </c>
      <c r="AX209" s="14" t="s">
        <v>72</v>
      </c>
      <c r="AY209" s="238" t="s">
        <v>112</v>
      </c>
    </row>
    <row r="210" spans="1:51" s="13" customFormat="1" ht="12">
      <c r="A210" s="13"/>
      <c r="B210" s="217"/>
      <c r="C210" s="218"/>
      <c r="D210" s="219" t="s">
        <v>142</v>
      </c>
      <c r="E210" s="220" t="s">
        <v>19</v>
      </c>
      <c r="F210" s="221" t="s">
        <v>270</v>
      </c>
      <c r="G210" s="218"/>
      <c r="H210" s="220" t="s">
        <v>19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7" t="s">
        <v>142</v>
      </c>
      <c r="AU210" s="227" t="s">
        <v>79</v>
      </c>
      <c r="AV210" s="13" t="s">
        <v>77</v>
      </c>
      <c r="AW210" s="13" t="s">
        <v>33</v>
      </c>
      <c r="AX210" s="13" t="s">
        <v>72</v>
      </c>
      <c r="AY210" s="227" t="s">
        <v>112</v>
      </c>
    </row>
    <row r="211" spans="1:51" s="13" customFormat="1" ht="12">
      <c r="A211" s="13"/>
      <c r="B211" s="217"/>
      <c r="C211" s="218"/>
      <c r="D211" s="219" t="s">
        <v>142</v>
      </c>
      <c r="E211" s="220" t="s">
        <v>19</v>
      </c>
      <c r="F211" s="221" t="s">
        <v>188</v>
      </c>
      <c r="G211" s="218"/>
      <c r="H211" s="220" t="s">
        <v>19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7" t="s">
        <v>142</v>
      </c>
      <c r="AU211" s="227" t="s">
        <v>79</v>
      </c>
      <c r="AV211" s="13" t="s">
        <v>77</v>
      </c>
      <c r="AW211" s="13" t="s">
        <v>33</v>
      </c>
      <c r="AX211" s="13" t="s">
        <v>72</v>
      </c>
      <c r="AY211" s="227" t="s">
        <v>112</v>
      </c>
    </row>
    <row r="212" spans="1:51" s="14" customFormat="1" ht="12">
      <c r="A212" s="14"/>
      <c r="B212" s="228"/>
      <c r="C212" s="229"/>
      <c r="D212" s="219" t="s">
        <v>142</v>
      </c>
      <c r="E212" s="230" t="s">
        <v>19</v>
      </c>
      <c r="F212" s="231" t="s">
        <v>271</v>
      </c>
      <c r="G212" s="229"/>
      <c r="H212" s="232">
        <v>626.5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8" t="s">
        <v>142</v>
      </c>
      <c r="AU212" s="238" t="s">
        <v>79</v>
      </c>
      <c r="AV212" s="14" t="s">
        <v>79</v>
      </c>
      <c r="AW212" s="14" t="s">
        <v>33</v>
      </c>
      <c r="AX212" s="14" t="s">
        <v>72</v>
      </c>
      <c r="AY212" s="238" t="s">
        <v>112</v>
      </c>
    </row>
    <row r="213" spans="1:51" s="16" customFormat="1" ht="12">
      <c r="A213" s="16"/>
      <c r="B213" s="260"/>
      <c r="C213" s="261"/>
      <c r="D213" s="219" t="s">
        <v>142</v>
      </c>
      <c r="E213" s="262" t="s">
        <v>19</v>
      </c>
      <c r="F213" s="263" t="s">
        <v>278</v>
      </c>
      <c r="G213" s="261"/>
      <c r="H213" s="264">
        <v>825.56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0" t="s">
        <v>142</v>
      </c>
      <c r="AU213" s="270" t="s">
        <v>79</v>
      </c>
      <c r="AV213" s="16" t="s">
        <v>127</v>
      </c>
      <c r="AW213" s="16" t="s">
        <v>33</v>
      </c>
      <c r="AX213" s="16" t="s">
        <v>72</v>
      </c>
      <c r="AY213" s="270" t="s">
        <v>112</v>
      </c>
    </row>
    <row r="214" spans="1:51" s="13" customFormat="1" ht="12">
      <c r="A214" s="13"/>
      <c r="B214" s="217"/>
      <c r="C214" s="218"/>
      <c r="D214" s="219" t="s">
        <v>142</v>
      </c>
      <c r="E214" s="220" t="s">
        <v>19</v>
      </c>
      <c r="F214" s="221" t="s">
        <v>279</v>
      </c>
      <c r="G214" s="218"/>
      <c r="H214" s="220" t="s">
        <v>19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7" t="s">
        <v>142</v>
      </c>
      <c r="AU214" s="227" t="s">
        <v>79</v>
      </c>
      <c r="AV214" s="13" t="s">
        <v>77</v>
      </c>
      <c r="AW214" s="13" t="s">
        <v>33</v>
      </c>
      <c r="AX214" s="13" t="s">
        <v>72</v>
      </c>
      <c r="AY214" s="227" t="s">
        <v>112</v>
      </c>
    </row>
    <row r="215" spans="1:51" s="14" customFormat="1" ht="12">
      <c r="A215" s="14"/>
      <c r="B215" s="228"/>
      <c r="C215" s="229"/>
      <c r="D215" s="219" t="s">
        <v>142</v>
      </c>
      <c r="E215" s="230" t="s">
        <v>19</v>
      </c>
      <c r="F215" s="231" t="s">
        <v>300</v>
      </c>
      <c r="G215" s="229"/>
      <c r="H215" s="232">
        <v>1486.008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8" t="s">
        <v>142</v>
      </c>
      <c r="AU215" s="238" t="s">
        <v>79</v>
      </c>
      <c r="AV215" s="14" t="s">
        <v>79</v>
      </c>
      <c r="AW215" s="14" t="s">
        <v>33</v>
      </c>
      <c r="AX215" s="14" t="s">
        <v>77</v>
      </c>
      <c r="AY215" s="238" t="s">
        <v>112</v>
      </c>
    </row>
    <row r="216" spans="1:65" s="2" customFormat="1" ht="55.5" customHeight="1">
      <c r="A216" s="40"/>
      <c r="B216" s="41"/>
      <c r="C216" s="199" t="s">
        <v>301</v>
      </c>
      <c r="D216" s="199" t="s">
        <v>114</v>
      </c>
      <c r="E216" s="200" t="s">
        <v>302</v>
      </c>
      <c r="F216" s="201" t="s">
        <v>303</v>
      </c>
      <c r="G216" s="202" t="s">
        <v>139</v>
      </c>
      <c r="H216" s="203">
        <v>1066</v>
      </c>
      <c r="I216" s="204"/>
      <c r="J216" s="205">
        <f>ROUND(I216*H216,2)</f>
        <v>0</v>
      </c>
      <c r="K216" s="201" t="s">
        <v>118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119</v>
      </c>
      <c r="AT216" s="210" t="s">
        <v>114</v>
      </c>
      <c r="AU216" s="210" t="s">
        <v>79</v>
      </c>
      <c r="AY216" s="19" t="s">
        <v>112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77</v>
      </c>
      <c r="BK216" s="211">
        <f>ROUND(I216*H216,2)</f>
        <v>0</v>
      </c>
      <c r="BL216" s="19" t="s">
        <v>119</v>
      </c>
      <c r="BM216" s="210" t="s">
        <v>304</v>
      </c>
    </row>
    <row r="217" spans="1:47" s="2" customFormat="1" ht="12">
      <c r="A217" s="40"/>
      <c r="B217" s="41"/>
      <c r="C217" s="42"/>
      <c r="D217" s="212" t="s">
        <v>121</v>
      </c>
      <c r="E217" s="42"/>
      <c r="F217" s="213" t="s">
        <v>305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121</v>
      </c>
      <c r="AU217" s="19" t="s">
        <v>79</v>
      </c>
    </row>
    <row r="218" spans="1:51" s="13" customFormat="1" ht="12">
      <c r="A218" s="13"/>
      <c r="B218" s="217"/>
      <c r="C218" s="218"/>
      <c r="D218" s="219" t="s">
        <v>142</v>
      </c>
      <c r="E218" s="220" t="s">
        <v>19</v>
      </c>
      <c r="F218" s="221" t="s">
        <v>306</v>
      </c>
      <c r="G218" s="218"/>
      <c r="H218" s="220" t="s">
        <v>19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142</v>
      </c>
      <c r="AU218" s="227" t="s">
        <v>79</v>
      </c>
      <c r="AV218" s="13" t="s">
        <v>77</v>
      </c>
      <c r="AW218" s="13" t="s">
        <v>33</v>
      </c>
      <c r="AX218" s="13" t="s">
        <v>72</v>
      </c>
      <c r="AY218" s="227" t="s">
        <v>112</v>
      </c>
    </row>
    <row r="219" spans="1:51" s="13" customFormat="1" ht="12">
      <c r="A219" s="13"/>
      <c r="B219" s="217"/>
      <c r="C219" s="218"/>
      <c r="D219" s="219" t="s">
        <v>142</v>
      </c>
      <c r="E219" s="220" t="s">
        <v>19</v>
      </c>
      <c r="F219" s="221" t="s">
        <v>307</v>
      </c>
      <c r="G219" s="218"/>
      <c r="H219" s="220" t="s">
        <v>19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142</v>
      </c>
      <c r="AU219" s="227" t="s">
        <v>79</v>
      </c>
      <c r="AV219" s="13" t="s">
        <v>77</v>
      </c>
      <c r="AW219" s="13" t="s">
        <v>33</v>
      </c>
      <c r="AX219" s="13" t="s">
        <v>72</v>
      </c>
      <c r="AY219" s="227" t="s">
        <v>112</v>
      </c>
    </row>
    <row r="220" spans="1:51" s="14" customFormat="1" ht="12">
      <c r="A220" s="14"/>
      <c r="B220" s="228"/>
      <c r="C220" s="229"/>
      <c r="D220" s="219" t="s">
        <v>142</v>
      </c>
      <c r="E220" s="230" t="s">
        <v>19</v>
      </c>
      <c r="F220" s="231" t="s">
        <v>145</v>
      </c>
      <c r="G220" s="229"/>
      <c r="H220" s="232">
        <v>136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8" t="s">
        <v>142</v>
      </c>
      <c r="AU220" s="238" t="s">
        <v>79</v>
      </c>
      <c r="AV220" s="14" t="s">
        <v>79</v>
      </c>
      <c r="AW220" s="14" t="s">
        <v>33</v>
      </c>
      <c r="AX220" s="14" t="s">
        <v>72</v>
      </c>
      <c r="AY220" s="238" t="s">
        <v>112</v>
      </c>
    </row>
    <row r="221" spans="1:51" s="13" customFormat="1" ht="12">
      <c r="A221" s="13"/>
      <c r="B221" s="217"/>
      <c r="C221" s="218"/>
      <c r="D221" s="219" t="s">
        <v>142</v>
      </c>
      <c r="E221" s="220" t="s">
        <v>19</v>
      </c>
      <c r="F221" s="221" t="s">
        <v>308</v>
      </c>
      <c r="G221" s="218"/>
      <c r="H221" s="220" t="s">
        <v>19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7" t="s">
        <v>142</v>
      </c>
      <c r="AU221" s="227" t="s">
        <v>79</v>
      </c>
      <c r="AV221" s="13" t="s">
        <v>77</v>
      </c>
      <c r="AW221" s="13" t="s">
        <v>33</v>
      </c>
      <c r="AX221" s="13" t="s">
        <v>72</v>
      </c>
      <c r="AY221" s="227" t="s">
        <v>112</v>
      </c>
    </row>
    <row r="222" spans="1:51" s="14" customFormat="1" ht="12">
      <c r="A222" s="14"/>
      <c r="B222" s="228"/>
      <c r="C222" s="229"/>
      <c r="D222" s="219" t="s">
        <v>142</v>
      </c>
      <c r="E222" s="230" t="s">
        <v>19</v>
      </c>
      <c r="F222" s="231" t="s">
        <v>309</v>
      </c>
      <c r="G222" s="229"/>
      <c r="H222" s="232">
        <v>930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8" t="s">
        <v>142</v>
      </c>
      <c r="AU222" s="238" t="s">
        <v>79</v>
      </c>
      <c r="AV222" s="14" t="s">
        <v>79</v>
      </c>
      <c r="AW222" s="14" t="s">
        <v>33</v>
      </c>
      <c r="AX222" s="14" t="s">
        <v>72</v>
      </c>
      <c r="AY222" s="238" t="s">
        <v>112</v>
      </c>
    </row>
    <row r="223" spans="1:51" s="15" customFormat="1" ht="12">
      <c r="A223" s="15"/>
      <c r="B223" s="249"/>
      <c r="C223" s="250"/>
      <c r="D223" s="219" t="s">
        <v>142</v>
      </c>
      <c r="E223" s="251" t="s">
        <v>19</v>
      </c>
      <c r="F223" s="252" t="s">
        <v>264</v>
      </c>
      <c r="G223" s="250"/>
      <c r="H223" s="253">
        <v>1066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9" t="s">
        <v>142</v>
      </c>
      <c r="AU223" s="259" t="s">
        <v>79</v>
      </c>
      <c r="AV223" s="15" t="s">
        <v>119</v>
      </c>
      <c r="AW223" s="15" t="s">
        <v>33</v>
      </c>
      <c r="AX223" s="15" t="s">
        <v>77</v>
      </c>
      <c r="AY223" s="259" t="s">
        <v>112</v>
      </c>
    </row>
    <row r="224" spans="1:65" s="2" customFormat="1" ht="37.8" customHeight="1">
      <c r="A224" s="40"/>
      <c r="B224" s="41"/>
      <c r="C224" s="199" t="s">
        <v>310</v>
      </c>
      <c r="D224" s="199" t="s">
        <v>114</v>
      </c>
      <c r="E224" s="200" t="s">
        <v>311</v>
      </c>
      <c r="F224" s="201" t="s">
        <v>312</v>
      </c>
      <c r="G224" s="202" t="s">
        <v>139</v>
      </c>
      <c r="H224" s="203">
        <v>309</v>
      </c>
      <c r="I224" s="204"/>
      <c r="J224" s="205">
        <f>ROUND(I224*H224,2)</f>
        <v>0</v>
      </c>
      <c r="K224" s="201" t="s">
        <v>118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</v>
      </c>
      <c r="R224" s="208">
        <f>Q224*H224</f>
        <v>0</v>
      </c>
      <c r="S224" s="208">
        <v>0</v>
      </c>
      <c r="T224" s="20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119</v>
      </c>
      <c r="AT224" s="210" t="s">
        <v>114</v>
      </c>
      <c r="AU224" s="210" t="s">
        <v>79</v>
      </c>
      <c r="AY224" s="19" t="s">
        <v>112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77</v>
      </c>
      <c r="BK224" s="211">
        <f>ROUND(I224*H224,2)</f>
        <v>0</v>
      </c>
      <c r="BL224" s="19" t="s">
        <v>119</v>
      </c>
      <c r="BM224" s="210" t="s">
        <v>313</v>
      </c>
    </row>
    <row r="225" spans="1:47" s="2" customFormat="1" ht="12">
      <c r="A225" s="40"/>
      <c r="B225" s="41"/>
      <c r="C225" s="42"/>
      <c r="D225" s="212" t="s">
        <v>121</v>
      </c>
      <c r="E225" s="42"/>
      <c r="F225" s="213" t="s">
        <v>314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121</v>
      </c>
      <c r="AU225" s="19" t="s">
        <v>79</v>
      </c>
    </row>
    <row r="226" spans="1:51" s="13" customFormat="1" ht="12">
      <c r="A226" s="13"/>
      <c r="B226" s="217"/>
      <c r="C226" s="218"/>
      <c r="D226" s="219" t="s">
        <v>142</v>
      </c>
      <c r="E226" s="220" t="s">
        <v>19</v>
      </c>
      <c r="F226" s="221" t="s">
        <v>315</v>
      </c>
      <c r="G226" s="218"/>
      <c r="H226" s="220" t="s">
        <v>19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142</v>
      </c>
      <c r="AU226" s="227" t="s">
        <v>79</v>
      </c>
      <c r="AV226" s="13" t="s">
        <v>77</v>
      </c>
      <c r="AW226" s="13" t="s">
        <v>33</v>
      </c>
      <c r="AX226" s="13" t="s">
        <v>72</v>
      </c>
      <c r="AY226" s="227" t="s">
        <v>112</v>
      </c>
    </row>
    <row r="227" spans="1:51" s="13" customFormat="1" ht="12">
      <c r="A227" s="13"/>
      <c r="B227" s="217"/>
      <c r="C227" s="218"/>
      <c r="D227" s="219" t="s">
        <v>142</v>
      </c>
      <c r="E227" s="220" t="s">
        <v>19</v>
      </c>
      <c r="F227" s="221" t="s">
        <v>188</v>
      </c>
      <c r="G227" s="218"/>
      <c r="H227" s="220" t="s">
        <v>19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7" t="s">
        <v>142</v>
      </c>
      <c r="AU227" s="227" t="s">
        <v>79</v>
      </c>
      <c r="AV227" s="13" t="s">
        <v>77</v>
      </c>
      <c r="AW227" s="13" t="s">
        <v>33</v>
      </c>
      <c r="AX227" s="13" t="s">
        <v>72</v>
      </c>
      <c r="AY227" s="227" t="s">
        <v>112</v>
      </c>
    </row>
    <row r="228" spans="1:51" s="14" customFormat="1" ht="12">
      <c r="A228" s="14"/>
      <c r="B228" s="228"/>
      <c r="C228" s="229"/>
      <c r="D228" s="219" t="s">
        <v>142</v>
      </c>
      <c r="E228" s="230" t="s">
        <v>19</v>
      </c>
      <c r="F228" s="231" t="s">
        <v>316</v>
      </c>
      <c r="G228" s="229"/>
      <c r="H228" s="232">
        <v>309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8" t="s">
        <v>142</v>
      </c>
      <c r="AU228" s="238" t="s">
        <v>79</v>
      </c>
      <c r="AV228" s="14" t="s">
        <v>79</v>
      </c>
      <c r="AW228" s="14" t="s">
        <v>33</v>
      </c>
      <c r="AX228" s="14" t="s">
        <v>77</v>
      </c>
      <c r="AY228" s="238" t="s">
        <v>112</v>
      </c>
    </row>
    <row r="229" spans="1:65" s="2" customFormat="1" ht="37.8" customHeight="1">
      <c r="A229" s="40"/>
      <c r="B229" s="41"/>
      <c r="C229" s="199" t="s">
        <v>317</v>
      </c>
      <c r="D229" s="199" t="s">
        <v>114</v>
      </c>
      <c r="E229" s="200" t="s">
        <v>318</v>
      </c>
      <c r="F229" s="201" t="s">
        <v>319</v>
      </c>
      <c r="G229" s="202" t="s">
        <v>139</v>
      </c>
      <c r="H229" s="203">
        <v>930</v>
      </c>
      <c r="I229" s="204"/>
      <c r="J229" s="205">
        <f>ROUND(I229*H229,2)</f>
        <v>0</v>
      </c>
      <c r="K229" s="201" t="s">
        <v>118</v>
      </c>
      <c r="L229" s="46"/>
      <c r="M229" s="206" t="s">
        <v>19</v>
      </c>
      <c r="N229" s="207" t="s">
        <v>43</v>
      </c>
      <c r="O229" s="86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0" t="s">
        <v>119</v>
      </c>
      <c r="AT229" s="210" t="s">
        <v>114</v>
      </c>
      <c r="AU229" s="210" t="s">
        <v>79</v>
      </c>
      <c r="AY229" s="19" t="s">
        <v>112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9" t="s">
        <v>77</v>
      </c>
      <c r="BK229" s="211">
        <f>ROUND(I229*H229,2)</f>
        <v>0</v>
      </c>
      <c r="BL229" s="19" t="s">
        <v>119</v>
      </c>
      <c r="BM229" s="210" t="s">
        <v>320</v>
      </c>
    </row>
    <row r="230" spans="1:47" s="2" customFormat="1" ht="12">
      <c r="A230" s="40"/>
      <c r="B230" s="41"/>
      <c r="C230" s="42"/>
      <c r="D230" s="212" t="s">
        <v>121</v>
      </c>
      <c r="E230" s="42"/>
      <c r="F230" s="213" t="s">
        <v>321</v>
      </c>
      <c r="G230" s="42"/>
      <c r="H230" s="42"/>
      <c r="I230" s="214"/>
      <c r="J230" s="42"/>
      <c r="K230" s="42"/>
      <c r="L230" s="46"/>
      <c r="M230" s="215"/>
      <c r="N230" s="216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121</v>
      </c>
      <c r="AU230" s="19" t="s">
        <v>79</v>
      </c>
    </row>
    <row r="231" spans="1:51" s="13" customFormat="1" ht="12">
      <c r="A231" s="13"/>
      <c r="B231" s="217"/>
      <c r="C231" s="218"/>
      <c r="D231" s="219" t="s">
        <v>142</v>
      </c>
      <c r="E231" s="220" t="s">
        <v>19</v>
      </c>
      <c r="F231" s="221" t="s">
        <v>308</v>
      </c>
      <c r="G231" s="218"/>
      <c r="H231" s="220" t="s">
        <v>19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7" t="s">
        <v>142</v>
      </c>
      <c r="AU231" s="227" t="s">
        <v>79</v>
      </c>
      <c r="AV231" s="13" t="s">
        <v>77</v>
      </c>
      <c r="AW231" s="13" t="s">
        <v>33</v>
      </c>
      <c r="AX231" s="13" t="s">
        <v>72</v>
      </c>
      <c r="AY231" s="227" t="s">
        <v>112</v>
      </c>
    </row>
    <row r="232" spans="1:51" s="14" customFormat="1" ht="12">
      <c r="A232" s="14"/>
      <c r="B232" s="228"/>
      <c r="C232" s="229"/>
      <c r="D232" s="219" t="s">
        <v>142</v>
      </c>
      <c r="E232" s="230" t="s">
        <v>19</v>
      </c>
      <c r="F232" s="231" t="s">
        <v>309</v>
      </c>
      <c r="G232" s="229"/>
      <c r="H232" s="232">
        <v>930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38" t="s">
        <v>142</v>
      </c>
      <c r="AU232" s="238" t="s">
        <v>79</v>
      </c>
      <c r="AV232" s="14" t="s">
        <v>79</v>
      </c>
      <c r="AW232" s="14" t="s">
        <v>33</v>
      </c>
      <c r="AX232" s="14" t="s">
        <v>77</v>
      </c>
      <c r="AY232" s="238" t="s">
        <v>112</v>
      </c>
    </row>
    <row r="233" spans="1:65" s="2" customFormat="1" ht="37.8" customHeight="1">
      <c r="A233" s="40"/>
      <c r="B233" s="41"/>
      <c r="C233" s="199" t="s">
        <v>322</v>
      </c>
      <c r="D233" s="199" t="s">
        <v>114</v>
      </c>
      <c r="E233" s="200" t="s">
        <v>323</v>
      </c>
      <c r="F233" s="201" t="s">
        <v>324</v>
      </c>
      <c r="G233" s="202" t="s">
        <v>139</v>
      </c>
      <c r="H233" s="203">
        <v>1239</v>
      </c>
      <c r="I233" s="204"/>
      <c r="J233" s="205">
        <f>ROUND(I233*H233,2)</f>
        <v>0</v>
      </c>
      <c r="K233" s="201" t="s">
        <v>118</v>
      </c>
      <c r="L233" s="46"/>
      <c r="M233" s="206" t="s">
        <v>19</v>
      </c>
      <c r="N233" s="207" t="s">
        <v>43</v>
      </c>
      <c r="O233" s="86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0" t="s">
        <v>119</v>
      </c>
      <c r="AT233" s="210" t="s">
        <v>114</v>
      </c>
      <c r="AU233" s="210" t="s">
        <v>79</v>
      </c>
      <c r="AY233" s="19" t="s">
        <v>112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9" t="s">
        <v>77</v>
      </c>
      <c r="BK233" s="211">
        <f>ROUND(I233*H233,2)</f>
        <v>0</v>
      </c>
      <c r="BL233" s="19" t="s">
        <v>119</v>
      </c>
      <c r="BM233" s="210" t="s">
        <v>325</v>
      </c>
    </row>
    <row r="234" spans="1:47" s="2" customFormat="1" ht="12">
      <c r="A234" s="40"/>
      <c r="B234" s="41"/>
      <c r="C234" s="42"/>
      <c r="D234" s="212" t="s">
        <v>121</v>
      </c>
      <c r="E234" s="42"/>
      <c r="F234" s="213" t="s">
        <v>326</v>
      </c>
      <c r="G234" s="42"/>
      <c r="H234" s="42"/>
      <c r="I234" s="214"/>
      <c r="J234" s="42"/>
      <c r="K234" s="42"/>
      <c r="L234" s="46"/>
      <c r="M234" s="215"/>
      <c r="N234" s="21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121</v>
      </c>
      <c r="AU234" s="19" t="s">
        <v>79</v>
      </c>
    </row>
    <row r="235" spans="1:51" s="13" customFormat="1" ht="12">
      <c r="A235" s="13"/>
      <c r="B235" s="217"/>
      <c r="C235" s="218"/>
      <c r="D235" s="219" t="s">
        <v>142</v>
      </c>
      <c r="E235" s="220" t="s">
        <v>19</v>
      </c>
      <c r="F235" s="221" t="s">
        <v>315</v>
      </c>
      <c r="G235" s="218"/>
      <c r="H235" s="220" t="s">
        <v>19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7" t="s">
        <v>142</v>
      </c>
      <c r="AU235" s="227" t="s">
        <v>79</v>
      </c>
      <c r="AV235" s="13" t="s">
        <v>77</v>
      </c>
      <c r="AW235" s="13" t="s">
        <v>33</v>
      </c>
      <c r="AX235" s="13" t="s">
        <v>72</v>
      </c>
      <c r="AY235" s="227" t="s">
        <v>112</v>
      </c>
    </row>
    <row r="236" spans="1:51" s="13" customFormat="1" ht="12">
      <c r="A236" s="13"/>
      <c r="B236" s="217"/>
      <c r="C236" s="218"/>
      <c r="D236" s="219" t="s">
        <v>142</v>
      </c>
      <c r="E236" s="220" t="s">
        <v>19</v>
      </c>
      <c r="F236" s="221" t="s">
        <v>188</v>
      </c>
      <c r="G236" s="218"/>
      <c r="H236" s="220" t="s">
        <v>19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142</v>
      </c>
      <c r="AU236" s="227" t="s">
        <v>79</v>
      </c>
      <c r="AV236" s="13" t="s">
        <v>77</v>
      </c>
      <c r="AW236" s="13" t="s">
        <v>33</v>
      </c>
      <c r="AX236" s="13" t="s">
        <v>72</v>
      </c>
      <c r="AY236" s="227" t="s">
        <v>112</v>
      </c>
    </row>
    <row r="237" spans="1:51" s="14" customFormat="1" ht="12">
      <c r="A237" s="14"/>
      <c r="B237" s="228"/>
      <c r="C237" s="229"/>
      <c r="D237" s="219" t="s">
        <v>142</v>
      </c>
      <c r="E237" s="230" t="s">
        <v>19</v>
      </c>
      <c r="F237" s="231" t="s">
        <v>316</v>
      </c>
      <c r="G237" s="229"/>
      <c r="H237" s="232">
        <v>309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8" t="s">
        <v>142</v>
      </c>
      <c r="AU237" s="238" t="s">
        <v>79</v>
      </c>
      <c r="AV237" s="14" t="s">
        <v>79</v>
      </c>
      <c r="AW237" s="14" t="s">
        <v>33</v>
      </c>
      <c r="AX237" s="14" t="s">
        <v>72</v>
      </c>
      <c r="AY237" s="238" t="s">
        <v>112</v>
      </c>
    </row>
    <row r="238" spans="1:51" s="13" customFormat="1" ht="12">
      <c r="A238" s="13"/>
      <c r="B238" s="217"/>
      <c r="C238" s="218"/>
      <c r="D238" s="219" t="s">
        <v>142</v>
      </c>
      <c r="E238" s="220" t="s">
        <v>19</v>
      </c>
      <c r="F238" s="221" t="s">
        <v>308</v>
      </c>
      <c r="G238" s="218"/>
      <c r="H238" s="220" t="s">
        <v>19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7" t="s">
        <v>142</v>
      </c>
      <c r="AU238" s="227" t="s">
        <v>79</v>
      </c>
      <c r="AV238" s="13" t="s">
        <v>77</v>
      </c>
      <c r="AW238" s="13" t="s">
        <v>33</v>
      </c>
      <c r="AX238" s="13" t="s">
        <v>72</v>
      </c>
      <c r="AY238" s="227" t="s">
        <v>112</v>
      </c>
    </row>
    <row r="239" spans="1:51" s="14" customFormat="1" ht="12">
      <c r="A239" s="14"/>
      <c r="B239" s="228"/>
      <c r="C239" s="229"/>
      <c r="D239" s="219" t="s">
        <v>142</v>
      </c>
      <c r="E239" s="230" t="s">
        <v>19</v>
      </c>
      <c r="F239" s="231" t="s">
        <v>309</v>
      </c>
      <c r="G239" s="229"/>
      <c r="H239" s="232">
        <v>930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8" t="s">
        <v>142</v>
      </c>
      <c r="AU239" s="238" t="s">
        <v>79</v>
      </c>
      <c r="AV239" s="14" t="s">
        <v>79</v>
      </c>
      <c r="AW239" s="14" t="s">
        <v>33</v>
      </c>
      <c r="AX239" s="14" t="s">
        <v>72</v>
      </c>
      <c r="AY239" s="238" t="s">
        <v>112</v>
      </c>
    </row>
    <row r="240" spans="1:51" s="15" customFormat="1" ht="12">
      <c r="A240" s="15"/>
      <c r="B240" s="249"/>
      <c r="C240" s="250"/>
      <c r="D240" s="219" t="s">
        <v>142</v>
      </c>
      <c r="E240" s="251" t="s">
        <v>19</v>
      </c>
      <c r="F240" s="252" t="s">
        <v>264</v>
      </c>
      <c r="G240" s="250"/>
      <c r="H240" s="253">
        <v>1239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9" t="s">
        <v>142</v>
      </c>
      <c r="AU240" s="259" t="s">
        <v>79</v>
      </c>
      <c r="AV240" s="15" t="s">
        <v>119</v>
      </c>
      <c r="AW240" s="15" t="s">
        <v>33</v>
      </c>
      <c r="AX240" s="15" t="s">
        <v>77</v>
      </c>
      <c r="AY240" s="259" t="s">
        <v>112</v>
      </c>
    </row>
    <row r="241" spans="1:65" s="2" customFormat="1" ht="16.5" customHeight="1">
      <c r="A241" s="40"/>
      <c r="B241" s="41"/>
      <c r="C241" s="239" t="s">
        <v>327</v>
      </c>
      <c r="D241" s="239" t="s">
        <v>225</v>
      </c>
      <c r="E241" s="240" t="s">
        <v>328</v>
      </c>
      <c r="F241" s="241" t="s">
        <v>329</v>
      </c>
      <c r="G241" s="242" t="s">
        <v>330</v>
      </c>
      <c r="H241" s="243">
        <v>18.585</v>
      </c>
      <c r="I241" s="244"/>
      <c r="J241" s="245">
        <f>ROUND(I241*H241,2)</f>
        <v>0</v>
      </c>
      <c r="K241" s="241" t="s">
        <v>118</v>
      </c>
      <c r="L241" s="246"/>
      <c r="M241" s="247" t="s">
        <v>19</v>
      </c>
      <c r="N241" s="248" t="s">
        <v>43</v>
      </c>
      <c r="O241" s="86"/>
      <c r="P241" s="208">
        <f>O241*H241</f>
        <v>0</v>
      </c>
      <c r="Q241" s="208">
        <v>0.001</v>
      </c>
      <c r="R241" s="208">
        <f>Q241*H241</f>
        <v>0.018585</v>
      </c>
      <c r="S241" s="208">
        <v>0</v>
      </c>
      <c r="T241" s="20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0" t="s">
        <v>166</v>
      </c>
      <c r="AT241" s="210" t="s">
        <v>225</v>
      </c>
      <c r="AU241" s="210" t="s">
        <v>79</v>
      </c>
      <c r="AY241" s="19" t="s">
        <v>112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9" t="s">
        <v>77</v>
      </c>
      <c r="BK241" s="211">
        <f>ROUND(I241*H241,2)</f>
        <v>0</v>
      </c>
      <c r="BL241" s="19" t="s">
        <v>119</v>
      </c>
      <c r="BM241" s="210" t="s">
        <v>331</v>
      </c>
    </row>
    <row r="242" spans="1:51" s="13" customFormat="1" ht="12">
      <c r="A242" s="13"/>
      <c r="B242" s="217"/>
      <c r="C242" s="218"/>
      <c r="D242" s="219" t="s">
        <v>142</v>
      </c>
      <c r="E242" s="220" t="s">
        <v>19</v>
      </c>
      <c r="F242" s="221" t="s">
        <v>315</v>
      </c>
      <c r="G242" s="218"/>
      <c r="H242" s="220" t="s">
        <v>19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7" t="s">
        <v>142</v>
      </c>
      <c r="AU242" s="227" t="s">
        <v>79</v>
      </c>
      <c r="AV242" s="13" t="s">
        <v>77</v>
      </c>
      <c r="AW242" s="13" t="s">
        <v>33</v>
      </c>
      <c r="AX242" s="13" t="s">
        <v>72</v>
      </c>
      <c r="AY242" s="227" t="s">
        <v>112</v>
      </c>
    </row>
    <row r="243" spans="1:51" s="13" customFormat="1" ht="12">
      <c r="A243" s="13"/>
      <c r="B243" s="217"/>
      <c r="C243" s="218"/>
      <c r="D243" s="219" t="s">
        <v>142</v>
      </c>
      <c r="E243" s="220" t="s">
        <v>19</v>
      </c>
      <c r="F243" s="221" t="s">
        <v>188</v>
      </c>
      <c r="G243" s="218"/>
      <c r="H243" s="220" t="s">
        <v>19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7" t="s">
        <v>142</v>
      </c>
      <c r="AU243" s="227" t="s">
        <v>79</v>
      </c>
      <c r="AV243" s="13" t="s">
        <v>77</v>
      </c>
      <c r="AW243" s="13" t="s">
        <v>33</v>
      </c>
      <c r="AX243" s="13" t="s">
        <v>72</v>
      </c>
      <c r="AY243" s="227" t="s">
        <v>112</v>
      </c>
    </row>
    <row r="244" spans="1:51" s="14" customFormat="1" ht="12">
      <c r="A244" s="14"/>
      <c r="B244" s="228"/>
      <c r="C244" s="229"/>
      <c r="D244" s="219" t="s">
        <v>142</v>
      </c>
      <c r="E244" s="230" t="s">
        <v>19</v>
      </c>
      <c r="F244" s="231" t="s">
        <v>316</v>
      </c>
      <c r="G244" s="229"/>
      <c r="H244" s="232">
        <v>309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8" t="s">
        <v>142</v>
      </c>
      <c r="AU244" s="238" t="s">
        <v>79</v>
      </c>
      <c r="AV244" s="14" t="s">
        <v>79</v>
      </c>
      <c r="AW244" s="14" t="s">
        <v>33</v>
      </c>
      <c r="AX244" s="14" t="s">
        <v>72</v>
      </c>
      <c r="AY244" s="238" t="s">
        <v>112</v>
      </c>
    </row>
    <row r="245" spans="1:51" s="13" customFormat="1" ht="12">
      <c r="A245" s="13"/>
      <c r="B245" s="217"/>
      <c r="C245" s="218"/>
      <c r="D245" s="219" t="s">
        <v>142</v>
      </c>
      <c r="E245" s="220" t="s">
        <v>19</v>
      </c>
      <c r="F245" s="221" t="s">
        <v>308</v>
      </c>
      <c r="G245" s="218"/>
      <c r="H245" s="220" t="s">
        <v>19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7" t="s">
        <v>142</v>
      </c>
      <c r="AU245" s="227" t="s">
        <v>79</v>
      </c>
      <c r="AV245" s="13" t="s">
        <v>77</v>
      </c>
      <c r="AW245" s="13" t="s">
        <v>33</v>
      </c>
      <c r="AX245" s="13" t="s">
        <v>72</v>
      </c>
      <c r="AY245" s="227" t="s">
        <v>112</v>
      </c>
    </row>
    <row r="246" spans="1:51" s="14" customFormat="1" ht="12">
      <c r="A246" s="14"/>
      <c r="B246" s="228"/>
      <c r="C246" s="229"/>
      <c r="D246" s="219" t="s">
        <v>142</v>
      </c>
      <c r="E246" s="230" t="s">
        <v>19</v>
      </c>
      <c r="F246" s="231" t="s">
        <v>309</v>
      </c>
      <c r="G246" s="229"/>
      <c r="H246" s="232">
        <v>930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8" t="s">
        <v>142</v>
      </c>
      <c r="AU246" s="238" t="s">
        <v>79</v>
      </c>
      <c r="AV246" s="14" t="s">
        <v>79</v>
      </c>
      <c r="AW246" s="14" t="s">
        <v>33</v>
      </c>
      <c r="AX246" s="14" t="s">
        <v>72</v>
      </c>
      <c r="AY246" s="238" t="s">
        <v>112</v>
      </c>
    </row>
    <row r="247" spans="1:51" s="15" customFormat="1" ht="12">
      <c r="A247" s="15"/>
      <c r="B247" s="249"/>
      <c r="C247" s="250"/>
      <c r="D247" s="219" t="s">
        <v>142</v>
      </c>
      <c r="E247" s="251" t="s">
        <v>19</v>
      </c>
      <c r="F247" s="252" t="s">
        <v>264</v>
      </c>
      <c r="G247" s="250"/>
      <c r="H247" s="253">
        <v>1239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142</v>
      </c>
      <c r="AU247" s="259" t="s">
        <v>79</v>
      </c>
      <c r="AV247" s="15" t="s">
        <v>119</v>
      </c>
      <c r="AW247" s="15" t="s">
        <v>33</v>
      </c>
      <c r="AX247" s="15" t="s">
        <v>77</v>
      </c>
      <c r="AY247" s="259" t="s">
        <v>112</v>
      </c>
    </row>
    <row r="248" spans="1:51" s="14" customFormat="1" ht="12">
      <c r="A248" s="14"/>
      <c r="B248" s="228"/>
      <c r="C248" s="229"/>
      <c r="D248" s="219" t="s">
        <v>142</v>
      </c>
      <c r="E248" s="229"/>
      <c r="F248" s="231" t="s">
        <v>332</v>
      </c>
      <c r="G248" s="229"/>
      <c r="H248" s="232">
        <v>18.585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8" t="s">
        <v>142</v>
      </c>
      <c r="AU248" s="238" t="s">
        <v>79</v>
      </c>
      <c r="AV248" s="14" t="s">
        <v>79</v>
      </c>
      <c r="AW248" s="14" t="s">
        <v>4</v>
      </c>
      <c r="AX248" s="14" t="s">
        <v>77</v>
      </c>
      <c r="AY248" s="238" t="s">
        <v>112</v>
      </c>
    </row>
    <row r="249" spans="1:65" s="2" customFormat="1" ht="37.8" customHeight="1">
      <c r="A249" s="40"/>
      <c r="B249" s="41"/>
      <c r="C249" s="199" t="s">
        <v>333</v>
      </c>
      <c r="D249" s="199" t="s">
        <v>114</v>
      </c>
      <c r="E249" s="200" t="s">
        <v>334</v>
      </c>
      <c r="F249" s="201" t="s">
        <v>335</v>
      </c>
      <c r="G249" s="202" t="s">
        <v>139</v>
      </c>
      <c r="H249" s="203">
        <v>1043</v>
      </c>
      <c r="I249" s="204"/>
      <c r="J249" s="205">
        <f>ROUND(I249*H249,2)</f>
        <v>0</v>
      </c>
      <c r="K249" s="201" t="s">
        <v>118</v>
      </c>
      <c r="L249" s="46"/>
      <c r="M249" s="206" t="s">
        <v>19</v>
      </c>
      <c r="N249" s="207" t="s">
        <v>43</v>
      </c>
      <c r="O249" s="86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0" t="s">
        <v>119</v>
      </c>
      <c r="AT249" s="210" t="s">
        <v>114</v>
      </c>
      <c r="AU249" s="210" t="s">
        <v>79</v>
      </c>
      <c r="AY249" s="19" t="s">
        <v>112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9" t="s">
        <v>77</v>
      </c>
      <c r="BK249" s="211">
        <f>ROUND(I249*H249,2)</f>
        <v>0</v>
      </c>
      <c r="BL249" s="19" t="s">
        <v>119</v>
      </c>
      <c r="BM249" s="210" t="s">
        <v>336</v>
      </c>
    </row>
    <row r="250" spans="1:47" s="2" customFormat="1" ht="12">
      <c r="A250" s="40"/>
      <c r="B250" s="41"/>
      <c r="C250" s="42"/>
      <c r="D250" s="212" t="s">
        <v>121</v>
      </c>
      <c r="E250" s="42"/>
      <c r="F250" s="213" t="s">
        <v>337</v>
      </c>
      <c r="G250" s="42"/>
      <c r="H250" s="42"/>
      <c r="I250" s="214"/>
      <c r="J250" s="42"/>
      <c r="K250" s="42"/>
      <c r="L250" s="46"/>
      <c r="M250" s="215"/>
      <c r="N250" s="216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121</v>
      </c>
      <c r="AU250" s="19" t="s">
        <v>79</v>
      </c>
    </row>
    <row r="251" spans="1:51" s="13" customFormat="1" ht="12">
      <c r="A251" s="13"/>
      <c r="B251" s="217"/>
      <c r="C251" s="218"/>
      <c r="D251" s="219" t="s">
        <v>142</v>
      </c>
      <c r="E251" s="220" t="s">
        <v>19</v>
      </c>
      <c r="F251" s="221" t="s">
        <v>338</v>
      </c>
      <c r="G251" s="218"/>
      <c r="H251" s="220" t="s">
        <v>19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7" t="s">
        <v>142</v>
      </c>
      <c r="AU251" s="227" t="s">
        <v>79</v>
      </c>
      <c r="AV251" s="13" t="s">
        <v>77</v>
      </c>
      <c r="AW251" s="13" t="s">
        <v>33</v>
      </c>
      <c r="AX251" s="13" t="s">
        <v>72</v>
      </c>
      <c r="AY251" s="227" t="s">
        <v>112</v>
      </c>
    </row>
    <row r="252" spans="1:51" s="13" customFormat="1" ht="12">
      <c r="A252" s="13"/>
      <c r="B252" s="217"/>
      <c r="C252" s="218"/>
      <c r="D252" s="219" t="s">
        <v>142</v>
      </c>
      <c r="E252" s="220" t="s">
        <v>19</v>
      </c>
      <c r="F252" s="221" t="s">
        <v>339</v>
      </c>
      <c r="G252" s="218"/>
      <c r="H252" s="220" t="s">
        <v>19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7" t="s">
        <v>142</v>
      </c>
      <c r="AU252" s="227" t="s">
        <v>79</v>
      </c>
      <c r="AV252" s="13" t="s">
        <v>77</v>
      </c>
      <c r="AW252" s="13" t="s">
        <v>33</v>
      </c>
      <c r="AX252" s="13" t="s">
        <v>72</v>
      </c>
      <c r="AY252" s="227" t="s">
        <v>112</v>
      </c>
    </row>
    <row r="253" spans="1:51" s="13" customFormat="1" ht="12">
      <c r="A253" s="13"/>
      <c r="B253" s="217"/>
      <c r="C253" s="218"/>
      <c r="D253" s="219" t="s">
        <v>142</v>
      </c>
      <c r="E253" s="220" t="s">
        <v>19</v>
      </c>
      <c r="F253" s="221" t="s">
        <v>340</v>
      </c>
      <c r="G253" s="218"/>
      <c r="H253" s="220" t="s">
        <v>19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7" t="s">
        <v>142</v>
      </c>
      <c r="AU253" s="227" t="s">
        <v>79</v>
      </c>
      <c r="AV253" s="13" t="s">
        <v>77</v>
      </c>
      <c r="AW253" s="13" t="s">
        <v>33</v>
      </c>
      <c r="AX253" s="13" t="s">
        <v>72</v>
      </c>
      <c r="AY253" s="227" t="s">
        <v>112</v>
      </c>
    </row>
    <row r="254" spans="1:51" s="14" customFormat="1" ht="12">
      <c r="A254" s="14"/>
      <c r="B254" s="228"/>
      <c r="C254" s="229"/>
      <c r="D254" s="219" t="s">
        <v>142</v>
      </c>
      <c r="E254" s="230" t="s">
        <v>19</v>
      </c>
      <c r="F254" s="231" t="s">
        <v>341</v>
      </c>
      <c r="G254" s="229"/>
      <c r="H254" s="232">
        <v>1043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8" t="s">
        <v>142</v>
      </c>
      <c r="AU254" s="238" t="s">
        <v>79</v>
      </c>
      <c r="AV254" s="14" t="s">
        <v>79</v>
      </c>
      <c r="AW254" s="14" t="s">
        <v>33</v>
      </c>
      <c r="AX254" s="14" t="s">
        <v>77</v>
      </c>
      <c r="AY254" s="238" t="s">
        <v>112</v>
      </c>
    </row>
    <row r="255" spans="1:65" s="2" customFormat="1" ht="16.5" customHeight="1">
      <c r="A255" s="40"/>
      <c r="B255" s="41"/>
      <c r="C255" s="239" t="s">
        <v>342</v>
      </c>
      <c r="D255" s="239" t="s">
        <v>225</v>
      </c>
      <c r="E255" s="240" t="s">
        <v>343</v>
      </c>
      <c r="F255" s="241" t="s">
        <v>344</v>
      </c>
      <c r="G255" s="242" t="s">
        <v>330</v>
      </c>
      <c r="H255" s="243">
        <v>20.86</v>
      </c>
      <c r="I255" s="244"/>
      <c r="J255" s="245">
        <f>ROUND(I255*H255,2)</f>
        <v>0</v>
      </c>
      <c r="K255" s="241" t="s">
        <v>118</v>
      </c>
      <c r="L255" s="246"/>
      <c r="M255" s="247" t="s">
        <v>19</v>
      </c>
      <c r="N255" s="248" t="s">
        <v>43</v>
      </c>
      <c r="O255" s="86"/>
      <c r="P255" s="208">
        <f>O255*H255</f>
        <v>0</v>
      </c>
      <c r="Q255" s="208">
        <v>0.001</v>
      </c>
      <c r="R255" s="208">
        <f>Q255*H255</f>
        <v>0.02086</v>
      </c>
      <c r="S255" s="208">
        <v>0</v>
      </c>
      <c r="T255" s="20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0" t="s">
        <v>166</v>
      </c>
      <c r="AT255" s="210" t="s">
        <v>225</v>
      </c>
      <c r="AU255" s="210" t="s">
        <v>79</v>
      </c>
      <c r="AY255" s="19" t="s">
        <v>112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9" t="s">
        <v>77</v>
      </c>
      <c r="BK255" s="211">
        <f>ROUND(I255*H255,2)</f>
        <v>0</v>
      </c>
      <c r="BL255" s="19" t="s">
        <v>119</v>
      </c>
      <c r="BM255" s="210" t="s">
        <v>345</v>
      </c>
    </row>
    <row r="256" spans="1:51" s="14" customFormat="1" ht="12">
      <c r="A256" s="14"/>
      <c r="B256" s="228"/>
      <c r="C256" s="229"/>
      <c r="D256" s="219" t="s">
        <v>142</v>
      </c>
      <c r="E256" s="229"/>
      <c r="F256" s="231" t="s">
        <v>346</v>
      </c>
      <c r="G256" s="229"/>
      <c r="H256" s="232">
        <v>20.86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8" t="s">
        <v>142</v>
      </c>
      <c r="AU256" s="238" t="s">
        <v>79</v>
      </c>
      <c r="AV256" s="14" t="s">
        <v>79</v>
      </c>
      <c r="AW256" s="14" t="s">
        <v>4</v>
      </c>
      <c r="AX256" s="14" t="s">
        <v>77</v>
      </c>
      <c r="AY256" s="238" t="s">
        <v>112</v>
      </c>
    </row>
    <row r="257" spans="1:65" s="2" customFormat="1" ht="33" customHeight="1">
      <c r="A257" s="40"/>
      <c r="B257" s="41"/>
      <c r="C257" s="199" t="s">
        <v>347</v>
      </c>
      <c r="D257" s="199" t="s">
        <v>114</v>
      </c>
      <c r="E257" s="200" t="s">
        <v>348</v>
      </c>
      <c r="F257" s="201" t="s">
        <v>349</v>
      </c>
      <c r="G257" s="202" t="s">
        <v>139</v>
      </c>
      <c r="H257" s="203">
        <v>501.6</v>
      </c>
      <c r="I257" s="204"/>
      <c r="J257" s="205">
        <f>ROUND(I257*H257,2)</f>
        <v>0</v>
      </c>
      <c r="K257" s="201" t="s">
        <v>118</v>
      </c>
      <c r="L257" s="46"/>
      <c r="M257" s="206" t="s">
        <v>19</v>
      </c>
      <c r="N257" s="207" t="s">
        <v>43</v>
      </c>
      <c r="O257" s="86"/>
      <c r="P257" s="208">
        <f>O257*H257</f>
        <v>0</v>
      </c>
      <c r="Q257" s="208">
        <v>0</v>
      </c>
      <c r="R257" s="208">
        <f>Q257*H257</f>
        <v>0</v>
      </c>
      <c r="S257" s="208">
        <v>0</v>
      </c>
      <c r="T257" s="20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119</v>
      </c>
      <c r="AT257" s="210" t="s">
        <v>114</v>
      </c>
      <c r="AU257" s="210" t="s">
        <v>79</v>
      </c>
      <c r="AY257" s="19" t="s">
        <v>112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77</v>
      </c>
      <c r="BK257" s="211">
        <f>ROUND(I257*H257,2)</f>
        <v>0</v>
      </c>
      <c r="BL257" s="19" t="s">
        <v>119</v>
      </c>
      <c r="BM257" s="210" t="s">
        <v>350</v>
      </c>
    </row>
    <row r="258" spans="1:47" s="2" customFormat="1" ht="12">
      <c r="A258" s="40"/>
      <c r="B258" s="41"/>
      <c r="C258" s="42"/>
      <c r="D258" s="212" t="s">
        <v>121</v>
      </c>
      <c r="E258" s="42"/>
      <c r="F258" s="213" t="s">
        <v>351</v>
      </c>
      <c r="G258" s="42"/>
      <c r="H258" s="42"/>
      <c r="I258" s="214"/>
      <c r="J258" s="42"/>
      <c r="K258" s="42"/>
      <c r="L258" s="46"/>
      <c r="M258" s="215"/>
      <c r="N258" s="21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121</v>
      </c>
      <c r="AU258" s="19" t="s">
        <v>79</v>
      </c>
    </row>
    <row r="259" spans="1:51" s="13" customFormat="1" ht="12">
      <c r="A259" s="13"/>
      <c r="B259" s="217"/>
      <c r="C259" s="218"/>
      <c r="D259" s="219" t="s">
        <v>142</v>
      </c>
      <c r="E259" s="220" t="s">
        <v>19</v>
      </c>
      <c r="F259" s="221" t="s">
        <v>352</v>
      </c>
      <c r="G259" s="218"/>
      <c r="H259" s="220" t="s">
        <v>19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7" t="s">
        <v>142</v>
      </c>
      <c r="AU259" s="227" t="s">
        <v>79</v>
      </c>
      <c r="AV259" s="13" t="s">
        <v>77</v>
      </c>
      <c r="AW259" s="13" t="s">
        <v>33</v>
      </c>
      <c r="AX259" s="13" t="s">
        <v>72</v>
      </c>
      <c r="AY259" s="227" t="s">
        <v>112</v>
      </c>
    </row>
    <row r="260" spans="1:51" s="13" customFormat="1" ht="12">
      <c r="A260" s="13"/>
      <c r="B260" s="217"/>
      <c r="C260" s="218"/>
      <c r="D260" s="219" t="s">
        <v>142</v>
      </c>
      <c r="E260" s="220" t="s">
        <v>19</v>
      </c>
      <c r="F260" s="221" t="s">
        <v>353</v>
      </c>
      <c r="G260" s="218"/>
      <c r="H260" s="220" t="s">
        <v>19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7" t="s">
        <v>142</v>
      </c>
      <c r="AU260" s="227" t="s">
        <v>79</v>
      </c>
      <c r="AV260" s="13" t="s">
        <v>77</v>
      </c>
      <c r="AW260" s="13" t="s">
        <v>33</v>
      </c>
      <c r="AX260" s="13" t="s">
        <v>72</v>
      </c>
      <c r="AY260" s="227" t="s">
        <v>112</v>
      </c>
    </row>
    <row r="261" spans="1:51" s="14" customFormat="1" ht="12">
      <c r="A261" s="14"/>
      <c r="B261" s="228"/>
      <c r="C261" s="229"/>
      <c r="D261" s="219" t="s">
        <v>142</v>
      </c>
      <c r="E261" s="230" t="s">
        <v>19</v>
      </c>
      <c r="F261" s="231" t="s">
        <v>354</v>
      </c>
      <c r="G261" s="229"/>
      <c r="H261" s="232">
        <v>501.6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8" t="s">
        <v>142</v>
      </c>
      <c r="AU261" s="238" t="s">
        <v>79</v>
      </c>
      <c r="AV261" s="14" t="s">
        <v>79</v>
      </c>
      <c r="AW261" s="14" t="s">
        <v>33</v>
      </c>
      <c r="AX261" s="14" t="s">
        <v>77</v>
      </c>
      <c r="AY261" s="238" t="s">
        <v>112</v>
      </c>
    </row>
    <row r="262" spans="1:65" s="2" customFormat="1" ht="37.8" customHeight="1">
      <c r="A262" s="40"/>
      <c r="B262" s="41"/>
      <c r="C262" s="199" t="s">
        <v>355</v>
      </c>
      <c r="D262" s="199" t="s">
        <v>114</v>
      </c>
      <c r="E262" s="200" t="s">
        <v>356</v>
      </c>
      <c r="F262" s="201" t="s">
        <v>357</v>
      </c>
      <c r="G262" s="202" t="s">
        <v>139</v>
      </c>
      <c r="H262" s="203">
        <v>528.25</v>
      </c>
      <c r="I262" s="204"/>
      <c r="J262" s="205">
        <f>ROUND(I262*H262,2)</f>
        <v>0</v>
      </c>
      <c r="K262" s="201" t="s">
        <v>118</v>
      </c>
      <c r="L262" s="46"/>
      <c r="M262" s="206" t="s">
        <v>19</v>
      </c>
      <c r="N262" s="207" t="s">
        <v>43</v>
      </c>
      <c r="O262" s="86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119</v>
      </c>
      <c r="AT262" s="210" t="s">
        <v>114</v>
      </c>
      <c r="AU262" s="210" t="s">
        <v>79</v>
      </c>
      <c r="AY262" s="19" t="s">
        <v>112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77</v>
      </c>
      <c r="BK262" s="211">
        <f>ROUND(I262*H262,2)</f>
        <v>0</v>
      </c>
      <c r="BL262" s="19" t="s">
        <v>119</v>
      </c>
      <c r="BM262" s="210" t="s">
        <v>358</v>
      </c>
    </row>
    <row r="263" spans="1:47" s="2" customFormat="1" ht="12">
      <c r="A263" s="40"/>
      <c r="B263" s="41"/>
      <c r="C263" s="42"/>
      <c r="D263" s="212" t="s">
        <v>121</v>
      </c>
      <c r="E263" s="42"/>
      <c r="F263" s="213" t="s">
        <v>359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121</v>
      </c>
      <c r="AU263" s="19" t="s">
        <v>79</v>
      </c>
    </row>
    <row r="264" spans="1:51" s="13" customFormat="1" ht="12">
      <c r="A264" s="13"/>
      <c r="B264" s="217"/>
      <c r="C264" s="218"/>
      <c r="D264" s="219" t="s">
        <v>142</v>
      </c>
      <c r="E264" s="220" t="s">
        <v>19</v>
      </c>
      <c r="F264" s="221" t="s">
        <v>360</v>
      </c>
      <c r="G264" s="218"/>
      <c r="H264" s="220" t="s">
        <v>19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7" t="s">
        <v>142</v>
      </c>
      <c r="AU264" s="227" t="s">
        <v>79</v>
      </c>
      <c r="AV264" s="13" t="s">
        <v>77</v>
      </c>
      <c r="AW264" s="13" t="s">
        <v>33</v>
      </c>
      <c r="AX264" s="13" t="s">
        <v>72</v>
      </c>
      <c r="AY264" s="227" t="s">
        <v>112</v>
      </c>
    </row>
    <row r="265" spans="1:51" s="13" customFormat="1" ht="12">
      <c r="A265" s="13"/>
      <c r="B265" s="217"/>
      <c r="C265" s="218"/>
      <c r="D265" s="219" t="s">
        <v>142</v>
      </c>
      <c r="E265" s="220" t="s">
        <v>19</v>
      </c>
      <c r="F265" s="221" t="s">
        <v>339</v>
      </c>
      <c r="G265" s="218"/>
      <c r="H265" s="220" t="s">
        <v>19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7" t="s">
        <v>142</v>
      </c>
      <c r="AU265" s="227" t="s">
        <v>79</v>
      </c>
      <c r="AV265" s="13" t="s">
        <v>77</v>
      </c>
      <c r="AW265" s="13" t="s">
        <v>33</v>
      </c>
      <c r="AX265" s="13" t="s">
        <v>72</v>
      </c>
      <c r="AY265" s="227" t="s">
        <v>112</v>
      </c>
    </row>
    <row r="266" spans="1:51" s="13" customFormat="1" ht="12">
      <c r="A266" s="13"/>
      <c r="B266" s="217"/>
      <c r="C266" s="218"/>
      <c r="D266" s="219" t="s">
        <v>142</v>
      </c>
      <c r="E266" s="220" t="s">
        <v>19</v>
      </c>
      <c r="F266" s="221" t="s">
        <v>188</v>
      </c>
      <c r="G266" s="218"/>
      <c r="H266" s="220" t="s">
        <v>19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7" t="s">
        <v>142</v>
      </c>
      <c r="AU266" s="227" t="s">
        <v>79</v>
      </c>
      <c r="AV266" s="13" t="s">
        <v>77</v>
      </c>
      <c r="AW266" s="13" t="s">
        <v>33</v>
      </c>
      <c r="AX266" s="13" t="s">
        <v>72</v>
      </c>
      <c r="AY266" s="227" t="s">
        <v>112</v>
      </c>
    </row>
    <row r="267" spans="1:51" s="14" customFormat="1" ht="12">
      <c r="A267" s="14"/>
      <c r="B267" s="228"/>
      <c r="C267" s="229"/>
      <c r="D267" s="219" t="s">
        <v>142</v>
      </c>
      <c r="E267" s="230" t="s">
        <v>19</v>
      </c>
      <c r="F267" s="231" t="s">
        <v>361</v>
      </c>
      <c r="G267" s="229"/>
      <c r="H267" s="232">
        <v>528.25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8" t="s">
        <v>142</v>
      </c>
      <c r="AU267" s="238" t="s">
        <v>79</v>
      </c>
      <c r="AV267" s="14" t="s">
        <v>79</v>
      </c>
      <c r="AW267" s="14" t="s">
        <v>33</v>
      </c>
      <c r="AX267" s="14" t="s">
        <v>77</v>
      </c>
      <c r="AY267" s="238" t="s">
        <v>112</v>
      </c>
    </row>
    <row r="268" spans="1:65" s="2" customFormat="1" ht="37.8" customHeight="1">
      <c r="A268" s="40"/>
      <c r="B268" s="41"/>
      <c r="C268" s="199" t="s">
        <v>362</v>
      </c>
      <c r="D268" s="199" t="s">
        <v>114</v>
      </c>
      <c r="E268" s="200" t="s">
        <v>363</v>
      </c>
      <c r="F268" s="201" t="s">
        <v>364</v>
      </c>
      <c r="G268" s="202" t="s">
        <v>139</v>
      </c>
      <c r="H268" s="203">
        <v>1043</v>
      </c>
      <c r="I268" s="204"/>
      <c r="J268" s="205">
        <f>ROUND(I268*H268,2)</f>
        <v>0</v>
      </c>
      <c r="K268" s="201" t="s">
        <v>19</v>
      </c>
      <c r="L268" s="46"/>
      <c r="M268" s="206" t="s">
        <v>19</v>
      </c>
      <c r="N268" s="207" t="s">
        <v>43</v>
      </c>
      <c r="O268" s="86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0" t="s">
        <v>119</v>
      </c>
      <c r="AT268" s="210" t="s">
        <v>114</v>
      </c>
      <c r="AU268" s="210" t="s">
        <v>79</v>
      </c>
      <c r="AY268" s="19" t="s">
        <v>112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9" t="s">
        <v>77</v>
      </c>
      <c r="BK268" s="211">
        <f>ROUND(I268*H268,2)</f>
        <v>0</v>
      </c>
      <c r="BL268" s="19" t="s">
        <v>119</v>
      </c>
      <c r="BM268" s="210" t="s">
        <v>365</v>
      </c>
    </row>
    <row r="269" spans="1:51" s="13" customFormat="1" ht="12">
      <c r="A269" s="13"/>
      <c r="B269" s="217"/>
      <c r="C269" s="218"/>
      <c r="D269" s="219" t="s">
        <v>142</v>
      </c>
      <c r="E269" s="220" t="s">
        <v>19</v>
      </c>
      <c r="F269" s="221" t="s">
        <v>338</v>
      </c>
      <c r="G269" s="218"/>
      <c r="H269" s="220" t="s">
        <v>19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7" t="s">
        <v>142</v>
      </c>
      <c r="AU269" s="227" t="s">
        <v>79</v>
      </c>
      <c r="AV269" s="13" t="s">
        <v>77</v>
      </c>
      <c r="AW269" s="13" t="s">
        <v>33</v>
      </c>
      <c r="AX269" s="13" t="s">
        <v>72</v>
      </c>
      <c r="AY269" s="227" t="s">
        <v>112</v>
      </c>
    </row>
    <row r="270" spans="1:51" s="13" customFormat="1" ht="12">
      <c r="A270" s="13"/>
      <c r="B270" s="217"/>
      <c r="C270" s="218"/>
      <c r="D270" s="219" t="s">
        <v>142</v>
      </c>
      <c r="E270" s="220" t="s">
        <v>19</v>
      </c>
      <c r="F270" s="221" t="s">
        <v>339</v>
      </c>
      <c r="G270" s="218"/>
      <c r="H270" s="220" t="s">
        <v>19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7" t="s">
        <v>142</v>
      </c>
      <c r="AU270" s="227" t="s">
        <v>79</v>
      </c>
      <c r="AV270" s="13" t="s">
        <v>77</v>
      </c>
      <c r="AW270" s="13" t="s">
        <v>33</v>
      </c>
      <c r="AX270" s="13" t="s">
        <v>72</v>
      </c>
      <c r="AY270" s="227" t="s">
        <v>112</v>
      </c>
    </row>
    <row r="271" spans="1:51" s="13" customFormat="1" ht="12">
      <c r="A271" s="13"/>
      <c r="B271" s="217"/>
      <c r="C271" s="218"/>
      <c r="D271" s="219" t="s">
        <v>142</v>
      </c>
      <c r="E271" s="220" t="s">
        <v>19</v>
      </c>
      <c r="F271" s="221" t="s">
        <v>340</v>
      </c>
      <c r="G271" s="218"/>
      <c r="H271" s="220" t="s">
        <v>19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7" t="s">
        <v>142</v>
      </c>
      <c r="AU271" s="227" t="s">
        <v>79</v>
      </c>
      <c r="AV271" s="13" t="s">
        <v>77</v>
      </c>
      <c r="AW271" s="13" t="s">
        <v>33</v>
      </c>
      <c r="AX271" s="13" t="s">
        <v>72</v>
      </c>
      <c r="AY271" s="227" t="s">
        <v>112</v>
      </c>
    </row>
    <row r="272" spans="1:51" s="14" customFormat="1" ht="12">
      <c r="A272" s="14"/>
      <c r="B272" s="228"/>
      <c r="C272" s="229"/>
      <c r="D272" s="219" t="s">
        <v>142</v>
      </c>
      <c r="E272" s="230" t="s">
        <v>19</v>
      </c>
      <c r="F272" s="231" t="s">
        <v>341</v>
      </c>
      <c r="G272" s="229"/>
      <c r="H272" s="232">
        <v>1043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38" t="s">
        <v>142</v>
      </c>
      <c r="AU272" s="238" t="s">
        <v>79</v>
      </c>
      <c r="AV272" s="14" t="s">
        <v>79</v>
      </c>
      <c r="AW272" s="14" t="s">
        <v>33</v>
      </c>
      <c r="AX272" s="14" t="s">
        <v>77</v>
      </c>
      <c r="AY272" s="238" t="s">
        <v>112</v>
      </c>
    </row>
    <row r="273" spans="1:65" s="2" customFormat="1" ht="16.5" customHeight="1">
      <c r="A273" s="40"/>
      <c r="B273" s="41"/>
      <c r="C273" s="239" t="s">
        <v>366</v>
      </c>
      <c r="D273" s="239" t="s">
        <v>225</v>
      </c>
      <c r="E273" s="240" t="s">
        <v>367</v>
      </c>
      <c r="F273" s="241" t="s">
        <v>368</v>
      </c>
      <c r="G273" s="242" t="s">
        <v>275</v>
      </c>
      <c r="H273" s="243">
        <v>491.238</v>
      </c>
      <c r="I273" s="244"/>
      <c r="J273" s="245">
        <f>ROUND(I273*H273,2)</f>
        <v>0</v>
      </c>
      <c r="K273" s="241" t="s">
        <v>118</v>
      </c>
      <c r="L273" s="246"/>
      <c r="M273" s="247" t="s">
        <v>19</v>
      </c>
      <c r="N273" s="248" t="s">
        <v>43</v>
      </c>
      <c r="O273" s="86"/>
      <c r="P273" s="208">
        <f>O273*H273</f>
        <v>0</v>
      </c>
      <c r="Q273" s="208">
        <v>1</v>
      </c>
      <c r="R273" s="208">
        <f>Q273*H273</f>
        <v>491.238</v>
      </c>
      <c r="S273" s="208">
        <v>0</v>
      </c>
      <c r="T273" s="20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0" t="s">
        <v>166</v>
      </c>
      <c r="AT273" s="210" t="s">
        <v>225</v>
      </c>
      <c r="AU273" s="210" t="s">
        <v>79</v>
      </c>
      <c r="AY273" s="19" t="s">
        <v>112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9" t="s">
        <v>77</v>
      </c>
      <c r="BK273" s="211">
        <f>ROUND(I273*H273,2)</f>
        <v>0</v>
      </c>
      <c r="BL273" s="19" t="s">
        <v>119</v>
      </c>
      <c r="BM273" s="210" t="s">
        <v>369</v>
      </c>
    </row>
    <row r="274" spans="1:51" s="13" customFormat="1" ht="12">
      <c r="A274" s="13"/>
      <c r="B274" s="217"/>
      <c r="C274" s="218"/>
      <c r="D274" s="219" t="s">
        <v>142</v>
      </c>
      <c r="E274" s="220" t="s">
        <v>19</v>
      </c>
      <c r="F274" s="221" t="s">
        <v>370</v>
      </c>
      <c r="G274" s="218"/>
      <c r="H274" s="220" t="s">
        <v>19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7" t="s">
        <v>142</v>
      </c>
      <c r="AU274" s="227" t="s">
        <v>79</v>
      </c>
      <c r="AV274" s="13" t="s">
        <v>77</v>
      </c>
      <c r="AW274" s="13" t="s">
        <v>33</v>
      </c>
      <c r="AX274" s="13" t="s">
        <v>72</v>
      </c>
      <c r="AY274" s="227" t="s">
        <v>112</v>
      </c>
    </row>
    <row r="275" spans="1:51" s="13" customFormat="1" ht="12">
      <c r="A275" s="13"/>
      <c r="B275" s="217"/>
      <c r="C275" s="218"/>
      <c r="D275" s="219" t="s">
        <v>142</v>
      </c>
      <c r="E275" s="220" t="s">
        <v>19</v>
      </c>
      <c r="F275" s="221" t="s">
        <v>294</v>
      </c>
      <c r="G275" s="218"/>
      <c r="H275" s="220" t="s">
        <v>19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7" t="s">
        <v>142</v>
      </c>
      <c r="AU275" s="227" t="s">
        <v>79</v>
      </c>
      <c r="AV275" s="13" t="s">
        <v>77</v>
      </c>
      <c r="AW275" s="13" t="s">
        <v>33</v>
      </c>
      <c r="AX275" s="13" t="s">
        <v>72</v>
      </c>
      <c r="AY275" s="227" t="s">
        <v>112</v>
      </c>
    </row>
    <row r="276" spans="1:51" s="13" customFormat="1" ht="12">
      <c r="A276" s="13"/>
      <c r="B276" s="217"/>
      <c r="C276" s="218"/>
      <c r="D276" s="219" t="s">
        <v>142</v>
      </c>
      <c r="E276" s="220" t="s">
        <v>19</v>
      </c>
      <c r="F276" s="221" t="s">
        <v>295</v>
      </c>
      <c r="G276" s="218"/>
      <c r="H276" s="220" t="s">
        <v>19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7" t="s">
        <v>142</v>
      </c>
      <c r="AU276" s="227" t="s">
        <v>79</v>
      </c>
      <c r="AV276" s="13" t="s">
        <v>77</v>
      </c>
      <c r="AW276" s="13" t="s">
        <v>33</v>
      </c>
      <c r="AX276" s="13" t="s">
        <v>72</v>
      </c>
      <c r="AY276" s="227" t="s">
        <v>112</v>
      </c>
    </row>
    <row r="277" spans="1:51" s="13" customFormat="1" ht="12">
      <c r="A277" s="13"/>
      <c r="B277" s="217"/>
      <c r="C277" s="218"/>
      <c r="D277" s="219" t="s">
        <v>142</v>
      </c>
      <c r="E277" s="220" t="s">
        <v>19</v>
      </c>
      <c r="F277" s="221" t="s">
        <v>296</v>
      </c>
      <c r="G277" s="218"/>
      <c r="H277" s="220" t="s">
        <v>19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7" t="s">
        <v>142</v>
      </c>
      <c r="AU277" s="227" t="s">
        <v>79</v>
      </c>
      <c r="AV277" s="13" t="s">
        <v>77</v>
      </c>
      <c r="AW277" s="13" t="s">
        <v>33</v>
      </c>
      <c r="AX277" s="13" t="s">
        <v>72</v>
      </c>
      <c r="AY277" s="227" t="s">
        <v>112</v>
      </c>
    </row>
    <row r="278" spans="1:51" s="13" customFormat="1" ht="12">
      <c r="A278" s="13"/>
      <c r="B278" s="217"/>
      <c r="C278" s="218"/>
      <c r="D278" s="219" t="s">
        <v>142</v>
      </c>
      <c r="E278" s="220" t="s">
        <v>19</v>
      </c>
      <c r="F278" s="221" t="s">
        <v>297</v>
      </c>
      <c r="G278" s="218"/>
      <c r="H278" s="220" t="s">
        <v>19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7" t="s">
        <v>142</v>
      </c>
      <c r="AU278" s="227" t="s">
        <v>79</v>
      </c>
      <c r="AV278" s="13" t="s">
        <v>77</v>
      </c>
      <c r="AW278" s="13" t="s">
        <v>33</v>
      </c>
      <c r="AX278" s="13" t="s">
        <v>72</v>
      </c>
      <c r="AY278" s="227" t="s">
        <v>112</v>
      </c>
    </row>
    <row r="279" spans="1:51" s="13" customFormat="1" ht="12">
      <c r="A279" s="13"/>
      <c r="B279" s="217"/>
      <c r="C279" s="218"/>
      <c r="D279" s="219" t="s">
        <v>142</v>
      </c>
      <c r="E279" s="220" t="s">
        <v>19</v>
      </c>
      <c r="F279" s="221" t="s">
        <v>298</v>
      </c>
      <c r="G279" s="218"/>
      <c r="H279" s="220" t="s">
        <v>19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7" t="s">
        <v>142</v>
      </c>
      <c r="AU279" s="227" t="s">
        <v>79</v>
      </c>
      <c r="AV279" s="13" t="s">
        <v>77</v>
      </c>
      <c r="AW279" s="13" t="s">
        <v>33</v>
      </c>
      <c r="AX279" s="13" t="s">
        <v>72</v>
      </c>
      <c r="AY279" s="227" t="s">
        <v>112</v>
      </c>
    </row>
    <row r="280" spans="1:51" s="13" customFormat="1" ht="12">
      <c r="A280" s="13"/>
      <c r="B280" s="217"/>
      <c r="C280" s="218"/>
      <c r="D280" s="219" t="s">
        <v>142</v>
      </c>
      <c r="E280" s="220" t="s">
        <v>19</v>
      </c>
      <c r="F280" s="221" t="s">
        <v>371</v>
      </c>
      <c r="G280" s="218"/>
      <c r="H280" s="220" t="s">
        <v>19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7" t="s">
        <v>142</v>
      </c>
      <c r="AU280" s="227" t="s">
        <v>79</v>
      </c>
      <c r="AV280" s="13" t="s">
        <v>77</v>
      </c>
      <c r="AW280" s="13" t="s">
        <v>33</v>
      </c>
      <c r="AX280" s="13" t="s">
        <v>72</v>
      </c>
      <c r="AY280" s="227" t="s">
        <v>112</v>
      </c>
    </row>
    <row r="281" spans="1:51" s="13" customFormat="1" ht="12">
      <c r="A281" s="13"/>
      <c r="B281" s="217"/>
      <c r="C281" s="218"/>
      <c r="D281" s="219" t="s">
        <v>142</v>
      </c>
      <c r="E281" s="220" t="s">
        <v>19</v>
      </c>
      <c r="F281" s="221" t="s">
        <v>188</v>
      </c>
      <c r="G281" s="218"/>
      <c r="H281" s="220" t="s">
        <v>19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7" t="s">
        <v>142</v>
      </c>
      <c r="AU281" s="227" t="s">
        <v>79</v>
      </c>
      <c r="AV281" s="13" t="s">
        <v>77</v>
      </c>
      <c r="AW281" s="13" t="s">
        <v>33</v>
      </c>
      <c r="AX281" s="13" t="s">
        <v>72</v>
      </c>
      <c r="AY281" s="227" t="s">
        <v>112</v>
      </c>
    </row>
    <row r="282" spans="1:51" s="14" customFormat="1" ht="12">
      <c r="A282" s="14"/>
      <c r="B282" s="228"/>
      <c r="C282" s="229"/>
      <c r="D282" s="219" t="s">
        <v>142</v>
      </c>
      <c r="E282" s="230" t="s">
        <v>19</v>
      </c>
      <c r="F282" s="231" t="s">
        <v>372</v>
      </c>
      <c r="G282" s="229"/>
      <c r="H282" s="232">
        <v>43.76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38" t="s">
        <v>142</v>
      </c>
      <c r="AU282" s="238" t="s">
        <v>79</v>
      </c>
      <c r="AV282" s="14" t="s">
        <v>79</v>
      </c>
      <c r="AW282" s="14" t="s">
        <v>33</v>
      </c>
      <c r="AX282" s="14" t="s">
        <v>72</v>
      </c>
      <c r="AY282" s="238" t="s">
        <v>112</v>
      </c>
    </row>
    <row r="283" spans="1:51" s="13" customFormat="1" ht="12">
      <c r="A283" s="13"/>
      <c r="B283" s="217"/>
      <c r="C283" s="218"/>
      <c r="D283" s="219" t="s">
        <v>142</v>
      </c>
      <c r="E283" s="220" t="s">
        <v>19</v>
      </c>
      <c r="F283" s="221" t="s">
        <v>339</v>
      </c>
      <c r="G283" s="218"/>
      <c r="H283" s="220" t="s">
        <v>19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7" t="s">
        <v>142</v>
      </c>
      <c r="AU283" s="227" t="s">
        <v>79</v>
      </c>
      <c r="AV283" s="13" t="s">
        <v>77</v>
      </c>
      <c r="AW283" s="13" t="s">
        <v>33</v>
      </c>
      <c r="AX283" s="13" t="s">
        <v>72</v>
      </c>
      <c r="AY283" s="227" t="s">
        <v>112</v>
      </c>
    </row>
    <row r="284" spans="1:51" s="13" customFormat="1" ht="12">
      <c r="A284" s="13"/>
      <c r="B284" s="217"/>
      <c r="C284" s="218"/>
      <c r="D284" s="219" t="s">
        <v>142</v>
      </c>
      <c r="E284" s="220" t="s">
        <v>19</v>
      </c>
      <c r="F284" s="221" t="s">
        <v>373</v>
      </c>
      <c r="G284" s="218"/>
      <c r="H284" s="220" t="s">
        <v>19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7" t="s">
        <v>142</v>
      </c>
      <c r="AU284" s="227" t="s">
        <v>79</v>
      </c>
      <c r="AV284" s="13" t="s">
        <v>77</v>
      </c>
      <c r="AW284" s="13" t="s">
        <v>33</v>
      </c>
      <c r="AX284" s="13" t="s">
        <v>72</v>
      </c>
      <c r="AY284" s="227" t="s">
        <v>112</v>
      </c>
    </row>
    <row r="285" spans="1:51" s="14" customFormat="1" ht="12">
      <c r="A285" s="14"/>
      <c r="B285" s="228"/>
      <c r="C285" s="229"/>
      <c r="D285" s="219" t="s">
        <v>142</v>
      </c>
      <c r="E285" s="230" t="s">
        <v>19</v>
      </c>
      <c r="F285" s="231" t="s">
        <v>374</v>
      </c>
      <c r="G285" s="229"/>
      <c r="H285" s="232">
        <v>229.15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8" t="s">
        <v>142</v>
      </c>
      <c r="AU285" s="238" t="s">
        <v>79</v>
      </c>
      <c r="AV285" s="14" t="s">
        <v>79</v>
      </c>
      <c r="AW285" s="14" t="s">
        <v>33</v>
      </c>
      <c r="AX285" s="14" t="s">
        <v>72</v>
      </c>
      <c r="AY285" s="238" t="s">
        <v>112</v>
      </c>
    </row>
    <row r="286" spans="1:51" s="16" customFormat="1" ht="12">
      <c r="A286" s="16"/>
      <c r="B286" s="260"/>
      <c r="C286" s="261"/>
      <c r="D286" s="219" t="s">
        <v>142</v>
      </c>
      <c r="E286" s="262" t="s">
        <v>19</v>
      </c>
      <c r="F286" s="263" t="s">
        <v>278</v>
      </c>
      <c r="G286" s="261"/>
      <c r="H286" s="264">
        <v>272.91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0" t="s">
        <v>142</v>
      </c>
      <c r="AU286" s="270" t="s">
        <v>79</v>
      </c>
      <c r="AV286" s="16" t="s">
        <v>127</v>
      </c>
      <c r="AW286" s="16" t="s">
        <v>33</v>
      </c>
      <c r="AX286" s="16" t="s">
        <v>72</v>
      </c>
      <c r="AY286" s="270" t="s">
        <v>112</v>
      </c>
    </row>
    <row r="287" spans="1:51" s="13" customFormat="1" ht="12">
      <c r="A287" s="13"/>
      <c r="B287" s="217"/>
      <c r="C287" s="218"/>
      <c r="D287" s="219" t="s">
        <v>142</v>
      </c>
      <c r="E287" s="220" t="s">
        <v>19</v>
      </c>
      <c r="F287" s="221" t="s">
        <v>279</v>
      </c>
      <c r="G287" s="218"/>
      <c r="H287" s="220" t="s">
        <v>19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7" t="s">
        <v>142</v>
      </c>
      <c r="AU287" s="227" t="s">
        <v>79</v>
      </c>
      <c r="AV287" s="13" t="s">
        <v>77</v>
      </c>
      <c r="AW287" s="13" t="s">
        <v>33</v>
      </c>
      <c r="AX287" s="13" t="s">
        <v>72</v>
      </c>
      <c r="AY287" s="227" t="s">
        <v>112</v>
      </c>
    </row>
    <row r="288" spans="1:51" s="14" customFormat="1" ht="12">
      <c r="A288" s="14"/>
      <c r="B288" s="228"/>
      <c r="C288" s="229"/>
      <c r="D288" s="219" t="s">
        <v>142</v>
      </c>
      <c r="E288" s="230" t="s">
        <v>19</v>
      </c>
      <c r="F288" s="231" t="s">
        <v>375</v>
      </c>
      <c r="G288" s="229"/>
      <c r="H288" s="232">
        <v>491.238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38" t="s">
        <v>142</v>
      </c>
      <c r="AU288" s="238" t="s">
        <v>79</v>
      </c>
      <c r="AV288" s="14" t="s">
        <v>79</v>
      </c>
      <c r="AW288" s="14" t="s">
        <v>33</v>
      </c>
      <c r="AX288" s="14" t="s">
        <v>77</v>
      </c>
      <c r="AY288" s="238" t="s">
        <v>112</v>
      </c>
    </row>
    <row r="289" spans="1:63" s="12" customFormat="1" ht="22.8" customHeight="1">
      <c r="A289" s="12"/>
      <c r="B289" s="183"/>
      <c r="C289" s="184"/>
      <c r="D289" s="185" t="s">
        <v>71</v>
      </c>
      <c r="E289" s="197" t="s">
        <v>119</v>
      </c>
      <c r="F289" s="197" t="s">
        <v>376</v>
      </c>
      <c r="G289" s="184"/>
      <c r="H289" s="184"/>
      <c r="I289" s="187"/>
      <c r="J289" s="198">
        <f>BK289</f>
        <v>0</v>
      </c>
      <c r="K289" s="184"/>
      <c r="L289" s="189"/>
      <c r="M289" s="190"/>
      <c r="N289" s="191"/>
      <c r="O289" s="191"/>
      <c r="P289" s="192">
        <f>SUM(P290:P294)</f>
        <v>0</v>
      </c>
      <c r="Q289" s="191"/>
      <c r="R289" s="192">
        <f>SUM(R290:R294)</f>
        <v>0</v>
      </c>
      <c r="S289" s="191"/>
      <c r="T289" s="193">
        <f>SUM(T290:T294)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4" t="s">
        <v>77</v>
      </c>
      <c r="AT289" s="195" t="s">
        <v>71</v>
      </c>
      <c r="AU289" s="195" t="s">
        <v>77</v>
      </c>
      <c r="AY289" s="194" t="s">
        <v>112</v>
      </c>
      <c r="BK289" s="196">
        <f>SUM(BK290:BK294)</f>
        <v>0</v>
      </c>
    </row>
    <row r="290" spans="1:65" s="2" customFormat="1" ht="33" customHeight="1">
      <c r="A290" s="40"/>
      <c r="B290" s="41"/>
      <c r="C290" s="199" t="s">
        <v>377</v>
      </c>
      <c r="D290" s="199" t="s">
        <v>114</v>
      </c>
      <c r="E290" s="200" t="s">
        <v>378</v>
      </c>
      <c r="F290" s="201" t="s">
        <v>379</v>
      </c>
      <c r="G290" s="202" t="s">
        <v>177</v>
      </c>
      <c r="H290" s="203">
        <v>13.8</v>
      </c>
      <c r="I290" s="204"/>
      <c r="J290" s="205">
        <f>ROUND(I290*H290,2)</f>
        <v>0</v>
      </c>
      <c r="K290" s="201" t="s">
        <v>118</v>
      </c>
      <c r="L290" s="46"/>
      <c r="M290" s="206" t="s">
        <v>19</v>
      </c>
      <c r="N290" s="207" t="s">
        <v>43</v>
      </c>
      <c r="O290" s="86"/>
      <c r="P290" s="208">
        <f>O290*H290</f>
        <v>0</v>
      </c>
      <c r="Q290" s="208">
        <v>0</v>
      </c>
      <c r="R290" s="208">
        <f>Q290*H290</f>
        <v>0</v>
      </c>
      <c r="S290" s="208">
        <v>0</v>
      </c>
      <c r="T290" s="209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0" t="s">
        <v>119</v>
      </c>
      <c r="AT290" s="210" t="s">
        <v>114</v>
      </c>
      <c r="AU290" s="210" t="s">
        <v>79</v>
      </c>
      <c r="AY290" s="19" t="s">
        <v>112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9" t="s">
        <v>77</v>
      </c>
      <c r="BK290" s="211">
        <f>ROUND(I290*H290,2)</f>
        <v>0</v>
      </c>
      <c r="BL290" s="19" t="s">
        <v>119</v>
      </c>
      <c r="BM290" s="210" t="s">
        <v>380</v>
      </c>
    </row>
    <row r="291" spans="1:47" s="2" customFormat="1" ht="12">
      <c r="A291" s="40"/>
      <c r="B291" s="41"/>
      <c r="C291" s="42"/>
      <c r="D291" s="212" t="s">
        <v>121</v>
      </c>
      <c r="E291" s="42"/>
      <c r="F291" s="213" t="s">
        <v>381</v>
      </c>
      <c r="G291" s="42"/>
      <c r="H291" s="42"/>
      <c r="I291" s="214"/>
      <c r="J291" s="42"/>
      <c r="K291" s="42"/>
      <c r="L291" s="46"/>
      <c r="M291" s="215"/>
      <c r="N291" s="216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121</v>
      </c>
      <c r="AU291" s="19" t="s">
        <v>79</v>
      </c>
    </row>
    <row r="292" spans="1:51" s="13" customFormat="1" ht="12">
      <c r="A292" s="13"/>
      <c r="B292" s="217"/>
      <c r="C292" s="218"/>
      <c r="D292" s="219" t="s">
        <v>142</v>
      </c>
      <c r="E292" s="220" t="s">
        <v>19</v>
      </c>
      <c r="F292" s="221" t="s">
        <v>382</v>
      </c>
      <c r="G292" s="218"/>
      <c r="H292" s="220" t="s">
        <v>19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7" t="s">
        <v>142</v>
      </c>
      <c r="AU292" s="227" t="s">
        <v>79</v>
      </c>
      <c r="AV292" s="13" t="s">
        <v>77</v>
      </c>
      <c r="AW292" s="13" t="s">
        <v>33</v>
      </c>
      <c r="AX292" s="13" t="s">
        <v>72</v>
      </c>
      <c r="AY292" s="227" t="s">
        <v>112</v>
      </c>
    </row>
    <row r="293" spans="1:51" s="13" customFormat="1" ht="12">
      <c r="A293" s="13"/>
      <c r="B293" s="217"/>
      <c r="C293" s="218"/>
      <c r="D293" s="219" t="s">
        <v>142</v>
      </c>
      <c r="E293" s="220" t="s">
        <v>19</v>
      </c>
      <c r="F293" s="221" t="s">
        <v>383</v>
      </c>
      <c r="G293" s="218"/>
      <c r="H293" s="220" t="s">
        <v>19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7" t="s">
        <v>142</v>
      </c>
      <c r="AU293" s="227" t="s">
        <v>79</v>
      </c>
      <c r="AV293" s="13" t="s">
        <v>77</v>
      </c>
      <c r="AW293" s="13" t="s">
        <v>33</v>
      </c>
      <c r="AX293" s="13" t="s">
        <v>72</v>
      </c>
      <c r="AY293" s="227" t="s">
        <v>112</v>
      </c>
    </row>
    <row r="294" spans="1:51" s="14" customFormat="1" ht="12">
      <c r="A294" s="14"/>
      <c r="B294" s="228"/>
      <c r="C294" s="229"/>
      <c r="D294" s="219" t="s">
        <v>142</v>
      </c>
      <c r="E294" s="230" t="s">
        <v>19</v>
      </c>
      <c r="F294" s="231" t="s">
        <v>384</v>
      </c>
      <c r="G294" s="229"/>
      <c r="H294" s="232">
        <v>13.8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38" t="s">
        <v>142</v>
      </c>
      <c r="AU294" s="238" t="s">
        <v>79</v>
      </c>
      <c r="AV294" s="14" t="s">
        <v>79</v>
      </c>
      <c r="AW294" s="14" t="s">
        <v>33</v>
      </c>
      <c r="AX294" s="14" t="s">
        <v>77</v>
      </c>
      <c r="AY294" s="238" t="s">
        <v>112</v>
      </c>
    </row>
    <row r="295" spans="1:63" s="12" customFormat="1" ht="22.8" customHeight="1">
      <c r="A295" s="12"/>
      <c r="B295" s="183"/>
      <c r="C295" s="184"/>
      <c r="D295" s="185" t="s">
        <v>71</v>
      </c>
      <c r="E295" s="197" t="s">
        <v>136</v>
      </c>
      <c r="F295" s="197" t="s">
        <v>385</v>
      </c>
      <c r="G295" s="184"/>
      <c r="H295" s="184"/>
      <c r="I295" s="187"/>
      <c r="J295" s="198">
        <f>BK295</f>
        <v>0</v>
      </c>
      <c r="K295" s="184"/>
      <c r="L295" s="189"/>
      <c r="M295" s="190"/>
      <c r="N295" s="191"/>
      <c r="O295" s="191"/>
      <c r="P295" s="192">
        <f>SUM(P296:P306)</f>
        <v>0</v>
      </c>
      <c r="Q295" s="191"/>
      <c r="R295" s="192">
        <f>SUM(R296:R306)</f>
        <v>33.6668</v>
      </c>
      <c r="S295" s="191"/>
      <c r="T295" s="193">
        <f>SUM(T296:T306)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4" t="s">
        <v>77</v>
      </c>
      <c r="AT295" s="195" t="s">
        <v>71</v>
      </c>
      <c r="AU295" s="195" t="s">
        <v>77</v>
      </c>
      <c r="AY295" s="194" t="s">
        <v>112</v>
      </c>
      <c r="BK295" s="196">
        <f>SUM(BK296:BK306)</f>
        <v>0</v>
      </c>
    </row>
    <row r="296" spans="1:65" s="2" customFormat="1" ht="49.05" customHeight="1">
      <c r="A296" s="40"/>
      <c r="B296" s="41"/>
      <c r="C296" s="199" t="s">
        <v>386</v>
      </c>
      <c r="D296" s="199" t="s">
        <v>114</v>
      </c>
      <c r="E296" s="200" t="s">
        <v>387</v>
      </c>
      <c r="F296" s="201" t="s">
        <v>388</v>
      </c>
      <c r="G296" s="202" t="s">
        <v>139</v>
      </c>
      <c r="H296" s="203">
        <v>136</v>
      </c>
      <c r="I296" s="204"/>
      <c r="J296" s="205">
        <f>ROUND(I296*H296,2)</f>
        <v>0</v>
      </c>
      <c r="K296" s="201" t="s">
        <v>118</v>
      </c>
      <c r="L296" s="46"/>
      <c r="M296" s="206" t="s">
        <v>19</v>
      </c>
      <c r="N296" s="207" t="s">
        <v>43</v>
      </c>
      <c r="O296" s="86"/>
      <c r="P296" s="208">
        <f>O296*H296</f>
        <v>0</v>
      </c>
      <c r="Q296" s="208">
        <v>0.0835</v>
      </c>
      <c r="R296" s="208">
        <f>Q296*H296</f>
        <v>11.356</v>
      </c>
      <c r="S296" s="208">
        <v>0</v>
      </c>
      <c r="T296" s="20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0" t="s">
        <v>119</v>
      </c>
      <c r="AT296" s="210" t="s">
        <v>114</v>
      </c>
      <c r="AU296" s="210" t="s">
        <v>79</v>
      </c>
      <c r="AY296" s="19" t="s">
        <v>112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9" t="s">
        <v>77</v>
      </c>
      <c r="BK296" s="211">
        <f>ROUND(I296*H296,2)</f>
        <v>0</v>
      </c>
      <c r="BL296" s="19" t="s">
        <v>119</v>
      </c>
      <c r="BM296" s="210" t="s">
        <v>389</v>
      </c>
    </row>
    <row r="297" spans="1:47" s="2" customFormat="1" ht="12">
      <c r="A297" s="40"/>
      <c r="B297" s="41"/>
      <c r="C297" s="42"/>
      <c r="D297" s="212" t="s">
        <v>121</v>
      </c>
      <c r="E297" s="42"/>
      <c r="F297" s="213" t="s">
        <v>390</v>
      </c>
      <c r="G297" s="42"/>
      <c r="H297" s="42"/>
      <c r="I297" s="214"/>
      <c r="J297" s="42"/>
      <c r="K297" s="42"/>
      <c r="L297" s="46"/>
      <c r="M297" s="215"/>
      <c r="N297" s="216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121</v>
      </c>
      <c r="AU297" s="19" t="s">
        <v>79</v>
      </c>
    </row>
    <row r="298" spans="1:51" s="13" customFormat="1" ht="12">
      <c r="A298" s="13"/>
      <c r="B298" s="217"/>
      <c r="C298" s="218"/>
      <c r="D298" s="219" t="s">
        <v>142</v>
      </c>
      <c r="E298" s="220" t="s">
        <v>19</v>
      </c>
      <c r="F298" s="221" t="s">
        <v>307</v>
      </c>
      <c r="G298" s="218"/>
      <c r="H298" s="220" t="s">
        <v>19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7" t="s">
        <v>142</v>
      </c>
      <c r="AU298" s="227" t="s">
        <v>79</v>
      </c>
      <c r="AV298" s="13" t="s">
        <v>77</v>
      </c>
      <c r="AW298" s="13" t="s">
        <v>33</v>
      </c>
      <c r="AX298" s="13" t="s">
        <v>72</v>
      </c>
      <c r="AY298" s="227" t="s">
        <v>112</v>
      </c>
    </row>
    <row r="299" spans="1:51" s="14" customFormat="1" ht="12">
      <c r="A299" s="14"/>
      <c r="B299" s="228"/>
      <c r="C299" s="229"/>
      <c r="D299" s="219" t="s">
        <v>142</v>
      </c>
      <c r="E299" s="230" t="s">
        <v>19</v>
      </c>
      <c r="F299" s="231" t="s">
        <v>145</v>
      </c>
      <c r="G299" s="229"/>
      <c r="H299" s="232">
        <v>136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38" t="s">
        <v>142</v>
      </c>
      <c r="AU299" s="238" t="s">
        <v>79</v>
      </c>
      <c r="AV299" s="14" t="s">
        <v>79</v>
      </c>
      <c r="AW299" s="14" t="s">
        <v>33</v>
      </c>
      <c r="AX299" s="14" t="s">
        <v>77</v>
      </c>
      <c r="AY299" s="238" t="s">
        <v>112</v>
      </c>
    </row>
    <row r="300" spans="1:65" s="2" customFormat="1" ht="16.5" customHeight="1">
      <c r="A300" s="40"/>
      <c r="B300" s="41"/>
      <c r="C300" s="239" t="s">
        <v>173</v>
      </c>
      <c r="D300" s="239" t="s">
        <v>225</v>
      </c>
      <c r="E300" s="240" t="s">
        <v>391</v>
      </c>
      <c r="F300" s="241" t="s">
        <v>392</v>
      </c>
      <c r="G300" s="242" t="s">
        <v>117</v>
      </c>
      <c r="H300" s="243">
        <v>17</v>
      </c>
      <c r="I300" s="244"/>
      <c r="J300" s="245">
        <f>ROUND(I300*H300,2)</f>
        <v>0</v>
      </c>
      <c r="K300" s="241" t="s">
        <v>118</v>
      </c>
      <c r="L300" s="246"/>
      <c r="M300" s="247" t="s">
        <v>19</v>
      </c>
      <c r="N300" s="248" t="s">
        <v>43</v>
      </c>
      <c r="O300" s="86"/>
      <c r="P300" s="208">
        <f>O300*H300</f>
        <v>0</v>
      </c>
      <c r="Q300" s="208">
        <v>1.31</v>
      </c>
      <c r="R300" s="208">
        <f>Q300*H300</f>
        <v>22.27</v>
      </c>
      <c r="S300" s="208">
        <v>0</v>
      </c>
      <c r="T300" s="20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0" t="s">
        <v>166</v>
      </c>
      <c r="AT300" s="210" t="s">
        <v>225</v>
      </c>
      <c r="AU300" s="210" t="s">
        <v>79</v>
      </c>
      <c r="AY300" s="19" t="s">
        <v>112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9" t="s">
        <v>77</v>
      </c>
      <c r="BK300" s="211">
        <f>ROUND(I300*H300,2)</f>
        <v>0</v>
      </c>
      <c r="BL300" s="19" t="s">
        <v>119</v>
      </c>
      <c r="BM300" s="210" t="s">
        <v>393</v>
      </c>
    </row>
    <row r="301" spans="1:51" s="13" customFormat="1" ht="12">
      <c r="A301" s="13"/>
      <c r="B301" s="217"/>
      <c r="C301" s="218"/>
      <c r="D301" s="219" t="s">
        <v>142</v>
      </c>
      <c r="E301" s="220" t="s">
        <v>19</v>
      </c>
      <c r="F301" s="221" t="s">
        <v>394</v>
      </c>
      <c r="G301" s="218"/>
      <c r="H301" s="220" t="s">
        <v>19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7" t="s">
        <v>142</v>
      </c>
      <c r="AU301" s="227" t="s">
        <v>79</v>
      </c>
      <c r="AV301" s="13" t="s">
        <v>77</v>
      </c>
      <c r="AW301" s="13" t="s">
        <v>33</v>
      </c>
      <c r="AX301" s="13" t="s">
        <v>72</v>
      </c>
      <c r="AY301" s="227" t="s">
        <v>112</v>
      </c>
    </row>
    <row r="302" spans="1:51" s="13" customFormat="1" ht="12">
      <c r="A302" s="13"/>
      <c r="B302" s="217"/>
      <c r="C302" s="218"/>
      <c r="D302" s="219" t="s">
        <v>142</v>
      </c>
      <c r="E302" s="220" t="s">
        <v>19</v>
      </c>
      <c r="F302" s="221" t="s">
        <v>395</v>
      </c>
      <c r="G302" s="218"/>
      <c r="H302" s="220" t="s">
        <v>19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7" t="s">
        <v>142</v>
      </c>
      <c r="AU302" s="227" t="s">
        <v>79</v>
      </c>
      <c r="AV302" s="13" t="s">
        <v>77</v>
      </c>
      <c r="AW302" s="13" t="s">
        <v>33</v>
      </c>
      <c r="AX302" s="13" t="s">
        <v>72</v>
      </c>
      <c r="AY302" s="227" t="s">
        <v>112</v>
      </c>
    </row>
    <row r="303" spans="1:51" s="14" customFormat="1" ht="12">
      <c r="A303" s="14"/>
      <c r="B303" s="228"/>
      <c r="C303" s="229"/>
      <c r="D303" s="219" t="s">
        <v>142</v>
      </c>
      <c r="E303" s="230" t="s">
        <v>19</v>
      </c>
      <c r="F303" s="231" t="s">
        <v>396</v>
      </c>
      <c r="G303" s="229"/>
      <c r="H303" s="232">
        <v>17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8" t="s">
        <v>142</v>
      </c>
      <c r="AU303" s="238" t="s">
        <v>79</v>
      </c>
      <c r="AV303" s="14" t="s">
        <v>79</v>
      </c>
      <c r="AW303" s="14" t="s">
        <v>33</v>
      </c>
      <c r="AX303" s="14" t="s">
        <v>77</v>
      </c>
      <c r="AY303" s="238" t="s">
        <v>112</v>
      </c>
    </row>
    <row r="304" spans="1:65" s="2" customFormat="1" ht="24.15" customHeight="1">
      <c r="A304" s="40"/>
      <c r="B304" s="41"/>
      <c r="C304" s="239" t="s">
        <v>397</v>
      </c>
      <c r="D304" s="239" t="s">
        <v>225</v>
      </c>
      <c r="E304" s="240" t="s">
        <v>398</v>
      </c>
      <c r="F304" s="241" t="s">
        <v>399</v>
      </c>
      <c r="G304" s="242" t="s">
        <v>139</v>
      </c>
      <c r="H304" s="243">
        <v>136</v>
      </c>
      <c r="I304" s="244"/>
      <c r="J304" s="245">
        <f>ROUND(I304*H304,2)</f>
        <v>0</v>
      </c>
      <c r="K304" s="241" t="s">
        <v>118</v>
      </c>
      <c r="L304" s="246"/>
      <c r="M304" s="247" t="s">
        <v>19</v>
      </c>
      <c r="N304" s="248" t="s">
        <v>43</v>
      </c>
      <c r="O304" s="86"/>
      <c r="P304" s="208">
        <f>O304*H304</f>
        <v>0</v>
      </c>
      <c r="Q304" s="208">
        <v>0.0003</v>
      </c>
      <c r="R304" s="208">
        <f>Q304*H304</f>
        <v>0.040799999999999996</v>
      </c>
      <c r="S304" s="208">
        <v>0</v>
      </c>
      <c r="T304" s="209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0" t="s">
        <v>166</v>
      </c>
      <c r="AT304" s="210" t="s">
        <v>225</v>
      </c>
      <c r="AU304" s="210" t="s">
        <v>79</v>
      </c>
      <c r="AY304" s="19" t="s">
        <v>112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9" t="s">
        <v>77</v>
      </c>
      <c r="BK304" s="211">
        <f>ROUND(I304*H304,2)</f>
        <v>0</v>
      </c>
      <c r="BL304" s="19" t="s">
        <v>119</v>
      </c>
      <c r="BM304" s="210" t="s">
        <v>400</v>
      </c>
    </row>
    <row r="305" spans="1:51" s="13" customFormat="1" ht="12">
      <c r="A305" s="13"/>
      <c r="B305" s="217"/>
      <c r="C305" s="218"/>
      <c r="D305" s="219" t="s">
        <v>142</v>
      </c>
      <c r="E305" s="220" t="s">
        <v>19</v>
      </c>
      <c r="F305" s="221" t="s">
        <v>307</v>
      </c>
      <c r="G305" s="218"/>
      <c r="H305" s="220" t="s">
        <v>19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7" t="s">
        <v>142</v>
      </c>
      <c r="AU305" s="227" t="s">
        <v>79</v>
      </c>
      <c r="AV305" s="13" t="s">
        <v>77</v>
      </c>
      <c r="AW305" s="13" t="s">
        <v>33</v>
      </c>
      <c r="AX305" s="13" t="s">
        <v>72</v>
      </c>
      <c r="AY305" s="227" t="s">
        <v>112</v>
      </c>
    </row>
    <row r="306" spans="1:51" s="14" customFormat="1" ht="12">
      <c r="A306" s="14"/>
      <c r="B306" s="228"/>
      <c r="C306" s="229"/>
      <c r="D306" s="219" t="s">
        <v>142</v>
      </c>
      <c r="E306" s="230" t="s">
        <v>19</v>
      </c>
      <c r="F306" s="231" t="s">
        <v>145</v>
      </c>
      <c r="G306" s="229"/>
      <c r="H306" s="232">
        <v>136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8" t="s">
        <v>142</v>
      </c>
      <c r="AU306" s="238" t="s">
        <v>79</v>
      </c>
      <c r="AV306" s="14" t="s">
        <v>79</v>
      </c>
      <c r="AW306" s="14" t="s">
        <v>33</v>
      </c>
      <c r="AX306" s="14" t="s">
        <v>77</v>
      </c>
      <c r="AY306" s="238" t="s">
        <v>112</v>
      </c>
    </row>
    <row r="307" spans="1:63" s="12" customFormat="1" ht="25.9" customHeight="1">
      <c r="A307" s="12"/>
      <c r="B307" s="183"/>
      <c r="C307" s="184"/>
      <c r="D307" s="185" t="s">
        <v>71</v>
      </c>
      <c r="E307" s="186" t="s">
        <v>225</v>
      </c>
      <c r="F307" s="186" t="s">
        <v>401</v>
      </c>
      <c r="G307" s="184"/>
      <c r="H307" s="184"/>
      <c r="I307" s="187"/>
      <c r="J307" s="188">
        <f>BK307</f>
        <v>0</v>
      </c>
      <c r="K307" s="184"/>
      <c r="L307" s="189"/>
      <c r="M307" s="190"/>
      <c r="N307" s="191"/>
      <c r="O307" s="191"/>
      <c r="P307" s="192">
        <f>P308+P311</f>
        <v>0</v>
      </c>
      <c r="Q307" s="191"/>
      <c r="R307" s="192">
        <f>R308+R311</f>
        <v>0</v>
      </c>
      <c r="S307" s="191"/>
      <c r="T307" s="193">
        <f>T308+T311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4" t="s">
        <v>77</v>
      </c>
      <c r="AT307" s="195" t="s">
        <v>71</v>
      </c>
      <c r="AU307" s="195" t="s">
        <v>72</v>
      </c>
      <c r="AY307" s="194" t="s">
        <v>112</v>
      </c>
      <c r="BK307" s="196">
        <f>BK308+BK311</f>
        <v>0</v>
      </c>
    </row>
    <row r="308" spans="1:63" s="12" customFormat="1" ht="22.8" customHeight="1">
      <c r="A308" s="12"/>
      <c r="B308" s="183"/>
      <c r="C308" s="184"/>
      <c r="D308" s="185" t="s">
        <v>71</v>
      </c>
      <c r="E308" s="197" t="s">
        <v>402</v>
      </c>
      <c r="F308" s="197" t="s">
        <v>403</v>
      </c>
      <c r="G308" s="184"/>
      <c r="H308" s="184"/>
      <c r="I308" s="187"/>
      <c r="J308" s="198">
        <f>BK308</f>
        <v>0</v>
      </c>
      <c r="K308" s="184"/>
      <c r="L308" s="189"/>
      <c r="M308" s="190"/>
      <c r="N308" s="191"/>
      <c r="O308" s="191"/>
      <c r="P308" s="192">
        <f>SUM(P309:P310)</f>
        <v>0</v>
      </c>
      <c r="Q308" s="191"/>
      <c r="R308" s="192">
        <f>SUM(R309:R310)</f>
        <v>0</v>
      </c>
      <c r="S308" s="191"/>
      <c r="T308" s="193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94" t="s">
        <v>77</v>
      </c>
      <c r="AT308" s="195" t="s">
        <v>71</v>
      </c>
      <c r="AU308" s="195" t="s">
        <v>77</v>
      </c>
      <c r="AY308" s="194" t="s">
        <v>112</v>
      </c>
      <c r="BK308" s="196">
        <f>SUM(BK309:BK310)</f>
        <v>0</v>
      </c>
    </row>
    <row r="309" spans="1:65" s="2" customFormat="1" ht="33" customHeight="1">
      <c r="A309" s="40"/>
      <c r="B309" s="41"/>
      <c r="C309" s="199" t="s">
        <v>404</v>
      </c>
      <c r="D309" s="199" t="s">
        <v>114</v>
      </c>
      <c r="E309" s="200" t="s">
        <v>405</v>
      </c>
      <c r="F309" s="201" t="s">
        <v>406</v>
      </c>
      <c r="G309" s="202" t="s">
        <v>275</v>
      </c>
      <c r="H309" s="203">
        <v>2012.613</v>
      </c>
      <c r="I309" s="204"/>
      <c r="J309" s="205">
        <f>ROUND(I309*H309,2)</f>
        <v>0</v>
      </c>
      <c r="K309" s="201" t="s">
        <v>118</v>
      </c>
      <c r="L309" s="46"/>
      <c r="M309" s="206" t="s">
        <v>19</v>
      </c>
      <c r="N309" s="207" t="s">
        <v>43</v>
      </c>
      <c r="O309" s="86"/>
      <c r="P309" s="208">
        <f>O309*H309</f>
        <v>0</v>
      </c>
      <c r="Q309" s="208">
        <v>0</v>
      </c>
      <c r="R309" s="208">
        <f>Q309*H309</f>
        <v>0</v>
      </c>
      <c r="S309" s="208">
        <v>0</v>
      </c>
      <c r="T309" s="20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0" t="s">
        <v>119</v>
      </c>
      <c r="AT309" s="210" t="s">
        <v>114</v>
      </c>
      <c r="AU309" s="210" t="s">
        <v>79</v>
      </c>
      <c r="AY309" s="19" t="s">
        <v>112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9" t="s">
        <v>77</v>
      </c>
      <c r="BK309" s="211">
        <f>ROUND(I309*H309,2)</f>
        <v>0</v>
      </c>
      <c r="BL309" s="19" t="s">
        <v>119</v>
      </c>
      <c r="BM309" s="210" t="s">
        <v>407</v>
      </c>
    </row>
    <row r="310" spans="1:47" s="2" customFormat="1" ht="12">
      <c r="A310" s="40"/>
      <c r="B310" s="41"/>
      <c r="C310" s="42"/>
      <c r="D310" s="212" t="s">
        <v>121</v>
      </c>
      <c r="E310" s="42"/>
      <c r="F310" s="213" t="s">
        <v>408</v>
      </c>
      <c r="G310" s="42"/>
      <c r="H310" s="42"/>
      <c r="I310" s="214"/>
      <c r="J310" s="42"/>
      <c r="K310" s="42"/>
      <c r="L310" s="46"/>
      <c r="M310" s="215"/>
      <c r="N310" s="216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121</v>
      </c>
      <c r="AU310" s="19" t="s">
        <v>79</v>
      </c>
    </row>
    <row r="311" spans="1:63" s="12" customFormat="1" ht="22.8" customHeight="1">
      <c r="A311" s="12"/>
      <c r="B311" s="183"/>
      <c r="C311" s="184"/>
      <c r="D311" s="185" t="s">
        <v>71</v>
      </c>
      <c r="E311" s="197" t="s">
        <v>409</v>
      </c>
      <c r="F311" s="197" t="s">
        <v>410</v>
      </c>
      <c r="G311" s="184"/>
      <c r="H311" s="184"/>
      <c r="I311" s="187"/>
      <c r="J311" s="198">
        <f>BK311</f>
        <v>0</v>
      </c>
      <c r="K311" s="184"/>
      <c r="L311" s="189"/>
      <c r="M311" s="190"/>
      <c r="N311" s="191"/>
      <c r="O311" s="191"/>
      <c r="P311" s="192">
        <f>SUM(P312:P318)</f>
        <v>0</v>
      </c>
      <c r="Q311" s="191"/>
      <c r="R311" s="192">
        <f>SUM(R312:R318)</f>
        <v>0</v>
      </c>
      <c r="S311" s="191"/>
      <c r="T311" s="193">
        <f>SUM(T312:T318)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94" t="s">
        <v>127</v>
      </c>
      <c r="AT311" s="195" t="s">
        <v>71</v>
      </c>
      <c r="AU311" s="195" t="s">
        <v>77</v>
      </c>
      <c r="AY311" s="194" t="s">
        <v>112</v>
      </c>
      <c r="BK311" s="196">
        <f>SUM(BK312:BK318)</f>
        <v>0</v>
      </c>
    </row>
    <row r="312" spans="1:65" s="2" customFormat="1" ht="16.5" customHeight="1">
      <c r="A312" s="40"/>
      <c r="B312" s="41"/>
      <c r="C312" s="199" t="s">
        <v>411</v>
      </c>
      <c r="D312" s="199" t="s">
        <v>114</v>
      </c>
      <c r="E312" s="200" t="s">
        <v>412</v>
      </c>
      <c r="F312" s="201" t="s">
        <v>413</v>
      </c>
      <c r="G312" s="202" t="s">
        <v>117</v>
      </c>
      <c r="H312" s="203">
        <v>40</v>
      </c>
      <c r="I312" s="204"/>
      <c r="J312" s="205">
        <f>ROUND(I312*H312,2)</f>
        <v>0</v>
      </c>
      <c r="K312" s="201" t="s">
        <v>118</v>
      </c>
      <c r="L312" s="46"/>
      <c r="M312" s="206" t="s">
        <v>19</v>
      </c>
      <c r="N312" s="207" t="s">
        <v>43</v>
      </c>
      <c r="O312" s="86"/>
      <c r="P312" s="208">
        <f>O312*H312</f>
        <v>0</v>
      </c>
      <c r="Q312" s="208">
        <v>0</v>
      </c>
      <c r="R312" s="208">
        <f>Q312*H312</f>
        <v>0</v>
      </c>
      <c r="S312" s="208">
        <v>0</v>
      </c>
      <c r="T312" s="20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414</v>
      </c>
      <c r="AT312" s="210" t="s">
        <v>114</v>
      </c>
      <c r="AU312" s="210" t="s">
        <v>79</v>
      </c>
      <c r="AY312" s="19" t="s">
        <v>112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77</v>
      </c>
      <c r="BK312" s="211">
        <f>ROUND(I312*H312,2)</f>
        <v>0</v>
      </c>
      <c r="BL312" s="19" t="s">
        <v>414</v>
      </c>
      <c r="BM312" s="210" t="s">
        <v>415</v>
      </c>
    </row>
    <row r="313" spans="1:47" s="2" customFormat="1" ht="12">
      <c r="A313" s="40"/>
      <c r="B313" s="41"/>
      <c r="C313" s="42"/>
      <c r="D313" s="212" t="s">
        <v>121</v>
      </c>
      <c r="E313" s="42"/>
      <c r="F313" s="213" t="s">
        <v>416</v>
      </c>
      <c r="G313" s="42"/>
      <c r="H313" s="42"/>
      <c r="I313" s="214"/>
      <c r="J313" s="42"/>
      <c r="K313" s="42"/>
      <c r="L313" s="46"/>
      <c r="M313" s="215"/>
      <c r="N313" s="21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121</v>
      </c>
      <c r="AU313" s="19" t="s">
        <v>79</v>
      </c>
    </row>
    <row r="314" spans="1:51" s="13" customFormat="1" ht="12">
      <c r="A314" s="13"/>
      <c r="B314" s="217"/>
      <c r="C314" s="218"/>
      <c r="D314" s="219" t="s">
        <v>142</v>
      </c>
      <c r="E314" s="220" t="s">
        <v>19</v>
      </c>
      <c r="F314" s="221" t="s">
        <v>417</v>
      </c>
      <c r="G314" s="218"/>
      <c r="H314" s="220" t="s">
        <v>19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7" t="s">
        <v>142</v>
      </c>
      <c r="AU314" s="227" t="s">
        <v>79</v>
      </c>
      <c r="AV314" s="13" t="s">
        <v>77</v>
      </c>
      <c r="AW314" s="13" t="s">
        <v>33</v>
      </c>
      <c r="AX314" s="13" t="s">
        <v>72</v>
      </c>
      <c r="AY314" s="227" t="s">
        <v>112</v>
      </c>
    </row>
    <row r="315" spans="1:51" s="13" customFormat="1" ht="12">
      <c r="A315" s="13"/>
      <c r="B315" s="217"/>
      <c r="C315" s="218"/>
      <c r="D315" s="219" t="s">
        <v>142</v>
      </c>
      <c r="E315" s="220" t="s">
        <v>19</v>
      </c>
      <c r="F315" s="221" t="s">
        <v>418</v>
      </c>
      <c r="G315" s="218"/>
      <c r="H315" s="220" t="s">
        <v>19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7" t="s">
        <v>142</v>
      </c>
      <c r="AU315" s="227" t="s">
        <v>79</v>
      </c>
      <c r="AV315" s="13" t="s">
        <v>77</v>
      </c>
      <c r="AW315" s="13" t="s">
        <v>33</v>
      </c>
      <c r="AX315" s="13" t="s">
        <v>72</v>
      </c>
      <c r="AY315" s="227" t="s">
        <v>112</v>
      </c>
    </row>
    <row r="316" spans="1:51" s="13" customFormat="1" ht="12">
      <c r="A316" s="13"/>
      <c r="B316" s="217"/>
      <c r="C316" s="218"/>
      <c r="D316" s="219" t="s">
        <v>142</v>
      </c>
      <c r="E316" s="220" t="s">
        <v>19</v>
      </c>
      <c r="F316" s="221" t="s">
        <v>419</v>
      </c>
      <c r="G316" s="218"/>
      <c r="H316" s="220" t="s">
        <v>19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7" t="s">
        <v>142</v>
      </c>
      <c r="AU316" s="227" t="s">
        <v>79</v>
      </c>
      <c r="AV316" s="13" t="s">
        <v>77</v>
      </c>
      <c r="AW316" s="13" t="s">
        <v>33</v>
      </c>
      <c r="AX316" s="13" t="s">
        <v>72</v>
      </c>
      <c r="AY316" s="227" t="s">
        <v>112</v>
      </c>
    </row>
    <row r="317" spans="1:51" s="14" customFormat="1" ht="12">
      <c r="A317" s="14"/>
      <c r="B317" s="228"/>
      <c r="C317" s="229"/>
      <c r="D317" s="219" t="s">
        <v>142</v>
      </c>
      <c r="E317" s="230" t="s">
        <v>19</v>
      </c>
      <c r="F317" s="231" t="s">
        <v>420</v>
      </c>
      <c r="G317" s="229"/>
      <c r="H317" s="232">
        <v>40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8" t="s">
        <v>142</v>
      </c>
      <c r="AU317" s="238" t="s">
        <v>79</v>
      </c>
      <c r="AV317" s="14" t="s">
        <v>79</v>
      </c>
      <c r="AW317" s="14" t="s">
        <v>33</v>
      </c>
      <c r="AX317" s="14" t="s">
        <v>77</v>
      </c>
      <c r="AY317" s="238" t="s">
        <v>112</v>
      </c>
    </row>
    <row r="318" spans="1:51" s="13" customFormat="1" ht="12">
      <c r="A318" s="13"/>
      <c r="B318" s="217"/>
      <c r="C318" s="218"/>
      <c r="D318" s="219" t="s">
        <v>142</v>
      </c>
      <c r="E318" s="220" t="s">
        <v>19</v>
      </c>
      <c r="F318" s="221" t="s">
        <v>421</v>
      </c>
      <c r="G318" s="218"/>
      <c r="H318" s="220" t="s">
        <v>19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7" t="s">
        <v>142</v>
      </c>
      <c r="AU318" s="227" t="s">
        <v>79</v>
      </c>
      <c r="AV318" s="13" t="s">
        <v>77</v>
      </c>
      <c r="AW318" s="13" t="s">
        <v>33</v>
      </c>
      <c r="AX318" s="13" t="s">
        <v>72</v>
      </c>
      <c r="AY318" s="227" t="s">
        <v>112</v>
      </c>
    </row>
    <row r="319" spans="1:63" s="12" customFormat="1" ht="25.9" customHeight="1">
      <c r="A319" s="12"/>
      <c r="B319" s="183"/>
      <c r="C319" s="184"/>
      <c r="D319" s="185" t="s">
        <v>71</v>
      </c>
      <c r="E319" s="186" t="s">
        <v>422</v>
      </c>
      <c r="F319" s="186" t="s">
        <v>423</v>
      </c>
      <c r="G319" s="184"/>
      <c r="H319" s="184"/>
      <c r="I319" s="187"/>
      <c r="J319" s="188">
        <f>BK319</f>
        <v>0</v>
      </c>
      <c r="K319" s="184"/>
      <c r="L319" s="189"/>
      <c r="M319" s="190"/>
      <c r="N319" s="191"/>
      <c r="O319" s="191"/>
      <c r="P319" s="192">
        <f>P320+P350+P367+P368</f>
        <v>0</v>
      </c>
      <c r="Q319" s="191"/>
      <c r="R319" s="192">
        <f>R320+R350+R367+R368</f>
        <v>0</v>
      </c>
      <c r="S319" s="191"/>
      <c r="T319" s="193">
        <f>T320+T350+T367+T368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94" t="s">
        <v>136</v>
      </c>
      <c r="AT319" s="195" t="s">
        <v>71</v>
      </c>
      <c r="AU319" s="195" t="s">
        <v>72</v>
      </c>
      <c r="AY319" s="194" t="s">
        <v>112</v>
      </c>
      <c r="BK319" s="196">
        <f>BK320+BK350+BK367+BK368</f>
        <v>0</v>
      </c>
    </row>
    <row r="320" spans="1:63" s="12" customFormat="1" ht="22.8" customHeight="1">
      <c r="A320" s="12"/>
      <c r="B320" s="183"/>
      <c r="C320" s="184"/>
      <c r="D320" s="185" t="s">
        <v>71</v>
      </c>
      <c r="E320" s="197" t="s">
        <v>424</v>
      </c>
      <c r="F320" s="197" t="s">
        <v>425</v>
      </c>
      <c r="G320" s="184"/>
      <c r="H320" s="184"/>
      <c r="I320" s="187"/>
      <c r="J320" s="198">
        <f>BK320</f>
        <v>0</v>
      </c>
      <c r="K320" s="184"/>
      <c r="L320" s="189"/>
      <c r="M320" s="190"/>
      <c r="N320" s="191"/>
      <c r="O320" s="191"/>
      <c r="P320" s="192">
        <f>SUM(P321:P349)</f>
        <v>0</v>
      </c>
      <c r="Q320" s="191"/>
      <c r="R320" s="192">
        <f>SUM(R321:R349)</f>
        <v>0</v>
      </c>
      <c r="S320" s="191"/>
      <c r="T320" s="193">
        <f>SUM(T321:T349)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4" t="s">
        <v>136</v>
      </c>
      <c r="AT320" s="195" t="s">
        <v>71</v>
      </c>
      <c r="AU320" s="195" t="s">
        <v>77</v>
      </c>
      <c r="AY320" s="194" t="s">
        <v>112</v>
      </c>
      <c r="BK320" s="196">
        <f>SUM(BK321:BK349)</f>
        <v>0</v>
      </c>
    </row>
    <row r="321" spans="1:65" s="2" customFormat="1" ht="16.5" customHeight="1">
      <c r="A321" s="40"/>
      <c r="B321" s="41"/>
      <c r="C321" s="199" t="s">
        <v>426</v>
      </c>
      <c r="D321" s="199" t="s">
        <v>114</v>
      </c>
      <c r="E321" s="200" t="s">
        <v>427</v>
      </c>
      <c r="F321" s="201" t="s">
        <v>428</v>
      </c>
      <c r="G321" s="202" t="s">
        <v>429</v>
      </c>
      <c r="H321" s="203">
        <v>1</v>
      </c>
      <c r="I321" s="204"/>
      <c r="J321" s="205">
        <f>ROUND(I321*H321,2)</f>
        <v>0</v>
      </c>
      <c r="K321" s="201" t="s">
        <v>118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</v>
      </c>
      <c r="R321" s="208">
        <f>Q321*H321</f>
        <v>0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430</v>
      </c>
      <c r="AT321" s="210" t="s">
        <v>114</v>
      </c>
      <c r="AU321" s="210" t="s">
        <v>79</v>
      </c>
      <c r="AY321" s="19" t="s">
        <v>112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77</v>
      </c>
      <c r="BK321" s="211">
        <f>ROUND(I321*H321,2)</f>
        <v>0</v>
      </c>
      <c r="BL321" s="19" t="s">
        <v>430</v>
      </c>
      <c r="BM321" s="210" t="s">
        <v>431</v>
      </c>
    </row>
    <row r="322" spans="1:47" s="2" customFormat="1" ht="12">
      <c r="A322" s="40"/>
      <c r="B322" s="41"/>
      <c r="C322" s="42"/>
      <c r="D322" s="212" t="s">
        <v>121</v>
      </c>
      <c r="E322" s="42"/>
      <c r="F322" s="213" t="s">
        <v>432</v>
      </c>
      <c r="G322" s="42"/>
      <c r="H322" s="42"/>
      <c r="I322" s="214"/>
      <c r="J322" s="42"/>
      <c r="K322" s="42"/>
      <c r="L322" s="46"/>
      <c r="M322" s="215"/>
      <c r="N322" s="216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121</v>
      </c>
      <c r="AU322" s="19" t="s">
        <v>79</v>
      </c>
    </row>
    <row r="323" spans="1:51" s="13" customFormat="1" ht="12">
      <c r="A323" s="13"/>
      <c r="B323" s="217"/>
      <c r="C323" s="218"/>
      <c r="D323" s="219" t="s">
        <v>142</v>
      </c>
      <c r="E323" s="220" t="s">
        <v>19</v>
      </c>
      <c r="F323" s="221" t="s">
        <v>433</v>
      </c>
      <c r="G323" s="218"/>
      <c r="H323" s="220" t="s">
        <v>19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7" t="s">
        <v>142</v>
      </c>
      <c r="AU323" s="227" t="s">
        <v>79</v>
      </c>
      <c r="AV323" s="13" t="s">
        <v>77</v>
      </c>
      <c r="AW323" s="13" t="s">
        <v>33</v>
      </c>
      <c r="AX323" s="13" t="s">
        <v>72</v>
      </c>
      <c r="AY323" s="227" t="s">
        <v>112</v>
      </c>
    </row>
    <row r="324" spans="1:51" s="14" customFormat="1" ht="12">
      <c r="A324" s="14"/>
      <c r="B324" s="228"/>
      <c r="C324" s="229"/>
      <c r="D324" s="219" t="s">
        <v>142</v>
      </c>
      <c r="E324" s="230" t="s">
        <v>19</v>
      </c>
      <c r="F324" s="231" t="s">
        <v>77</v>
      </c>
      <c r="G324" s="229"/>
      <c r="H324" s="232">
        <v>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38" t="s">
        <v>142</v>
      </c>
      <c r="AU324" s="238" t="s">
        <v>79</v>
      </c>
      <c r="AV324" s="14" t="s">
        <v>79</v>
      </c>
      <c r="AW324" s="14" t="s">
        <v>33</v>
      </c>
      <c r="AX324" s="14" t="s">
        <v>77</v>
      </c>
      <c r="AY324" s="238" t="s">
        <v>112</v>
      </c>
    </row>
    <row r="325" spans="1:65" s="2" customFormat="1" ht="16.5" customHeight="1">
      <c r="A325" s="40"/>
      <c r="B325" s="41"/>
      <c r="C325" s="199" t="s">
        <v>434</v>
      </c>
      <c r="D325" s="199" t="s">
        <v>114</v>
      </c>
      <c r="E325" s="200" t="s">
        <v>435</v>
      </c>
      <c r="F325" s="201" t="s">
        <v>436</v>
      </c>
      <c r="G325" s="202" t="s">
        <v>429</v>
      </c>
      <c r="H325" s="203">
        <v>1</v>
      </c>
      <c r="I325" s="204"/>
      <c r="J325" s="205">
        <f>ROUND(I325*H325,2)</f>
        <v>0</v>
      </c>
      <c r="K325" s="201" t="s">
        <v>118</v>
      </c>
      <c r="L325" s="46"/>
      <c r="M325" s="206" t="s">
        <v>19</v>
      </c>
      <c r="N325" s="207" t="s">
        <v>43</v>
      </c>
      <c r="O325" s="86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430</v>
      </c>
      <c r="AT325" s="210" t="s">
        <v>114</v>
      </c>
      <c r="AU325" s="210" t="s">
        <v>79</v>
      </c>
      <c r="AY325" s="19" t="s">
        <v>112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77</v>
      </c>
      <c r="BK325" s="211">
        <f>ROUND(I325*H325,2)</f>
        <v>0</v>
      </c>
      <c r="BL325" s="19" t="s">
        <v>430</v>
      </c>
      <c r="BM325" s="210" t="s">
        <v>437</v>
      </c>
    </row>
    <row r="326" spans="1:47" s="2" customFormat="1" ht="12">
      <c r="A326" s="40"/>
      <c r="B326" s="41"/>
      <c r="C326" s="42"/>
      <c r="D326" s="212" t="s">
        <v>121</v>
      </c>
      <c r="E326" s="42"/>
      <c r="F326" s="213" t="s">
        <v>438</v>
      </c>
      <c r="G326" s="42"/>
      <c r="H326" s="42"/>
      <c r="I326" s="214"/>
      <c r="J326" s="42"/>
      <c r="K326" s="42"/>
      <c r="L326" s="46"/>
      <c r="M326" s="215"/>
      <c r="N326" s="216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121</v>
      </c>
      <c r="AU326" s="19" t="s">
        <v>79</v>
      </c>
    </row>
    <row r="327" spans="1:65" s="2" customFormat="1" ht="16.5" customHeight="1">
      <c r="A327" s="40"/>
      <c r="B327" s="41"/>
      <c r="C327" s="199" t="s">
        <v>439</v>
      </c>
      <c r="D327" s="199" t="s">
        <v>114</v>
      </c>
      <c r="E327" s="200" t="s">
        <v>440</v>
      </c>
      <c r="F327" s="201" t="s">
        <v>441</v>
      </c>
      <c r="G327" s="202" t="s">
        <v>429</v>
      </c>
      <c r="H327" s="203">
        <v>1</v>
      </c>
      <c r="I327" s="204"/>
      <c r="J327" s="205">
        <f>ROUND(I327*H327,2)</f>
        <v>0</v>
      </c>
      <c r="K327" s="201" t="s">
        <v>118</v>
      </c>
      <c r="L327" s="46"/>
      <c r="M327" s="206" t="s">
        <v>19</v>
      </c>
      <c r="N327" s="207" t="s">
        <v>43</v>
      </c>
      <c r="O327" s="86"/>
      <c r="P327" s="208">
        <f>O327*H327</f>
        <v>0</v>
      </c>
      <c r="Q327" s="208">
        <v>0</v>
      </c>
      <c r="R327" s="208">
        <f>Q327*H327</f>
        <v>0</v>
      </c>
      <c r="S327" s="208">
        <v>0</v>
      </c>
      <c r="T327" s="20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0" t="s">
        <v>430</v>
      </c>
      <c r="AT327" s="210" t="s">
        <v>114</v>
      </c>
      <c r="AU327" s="210" t="s">
        <v>79</v>
      </c>
      <c r="AY327" s="19" t="s">
        <v>112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9" t="s">
        <v>77</v>
      </c>
      <c r="BK327" s="211">
        <f>ROUND(I327*H327,2)</f>
        <v>0</v>
      </c>
      <c r="BL327" s="19" t="s">
        <v>430</v>
      </c>
      <c r="BM327" s="210" t="s">
        <v>442</v>
      </c>
    </row>
    <row r="328" spans="1:47" s="2" customFormat="1" ht="12">
      <c r="A328" s="40"/>
      <c r="B328" s="41"/>
      <c r="C328" s="42"/>
      <c r="D328" s="212" t="s">
        <v>121</v>
      </c>
      <c r="E328" s="42"/>
      <c r="F328" s="213" t="s">
        <v>443</v>
      </c>
      <c r="G328" s="42"/>
      <c r="H328" s="42"/>
      <c r="I328" s="214"/>
      <c r="J328" s="42"/>
      <c r="K328" s="42"/>
      <c r="L328" s="46"/>
      <c r="M328" s="215"/>
      <c r="N328" s="216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121</v>
      </c>
      <c r="AU328" s="19" t="s">
        <v>79</v>
      </c>
    </row>
    <row r="329" spans="1:51" s="13" customFormat="1" ht="12">
      <c r="A329" s="13"/>
      <c r="B329" s="217"/>
      <c r="C329" s="218"/>
      <c r="D329" s="219" t="s">
        <v>142</v>
      </c>
      <c r="E329" s="220" t="s">
        <v>19</v>
      </c>
      <c r="F329" s="221" t="s">
        <v>444</v>
      </c>
      <c r="G329" s="218"/>
      <c r="H329" s="220" t="s">
        <v>19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7" t="s">
        <v>142</v>
      </c>
      <c r="AU329" s="227" t="s">
        <v>79</v>
      </c>
      <c r="AV329" s="13" t="s">
        <v>77</v>
      </c>
      <c r="AW329" s="13" t="s">
        <v>33</v>
      </c>
      <c r="AX329" s="13" t="s">
        <v>72</v>
      </c>
      <c r="AY329" s="227" t="s">
        <v>112</v>
      </c>
    </row>
    <row r="330" spans="1:51" s="14" customFormat="1" ht="12">
      <c r="A330" s="14"/>
      <c r="B330" s="228"/>
      <c r="C330" s="229"/>
      <c r="D330" s="219" t="s">
        <v>142</v>
      </c>
      <c r="E330" s="230" t="s">
        <v>19</v>
      </c>
      <c r="F330" s="231" t="s">
        <v>77</v>
      </c>
      <c r="G330" s="229"/>
      <c r="H330" s="232">
        <v>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38" t="s">
        <v>142</v>
      </c>
      <c r="AU330" s="238" t="s">
        <v>79</v>
      </c>
      <c r="AV330" s="14" t="s">
        <v>79</v>
      </c>
      <c r="AW330" s="14" t="s">
        <v>33</v>
      </c>
      <c r="AX330" s="14" t="s">
        <v>77</v>
      </c>
      <c r="AY330" s="238" t="s">
        <v>112</v>
      </c>
    </row>
    <row r="331" spans="1:65" s="2" customFormat="1" ht="16.5" customHeight="1">
      <c r="A331" s="40"/>
      <c r="B331" s="41"/>
      <c r="C331" s="199" t="s">
        <v>445</v>
      </c>
      <c r="D331" s="199" t="s">
        <v>114</v>
      </c>
      <c r="E331" s="200" t="s">
        <v>446</v>
      </c>
      <c r="F331" s="201" t="s">
        <v>447</v>
      </c>
      <c r="G331" s="202" t="s">
        <v>429</v>
      </c>
      <c r="H331" s="203">
        <v>1</v>
      </c>
      <c r="I331" s="204"/>
      <c r="J331" s="205">
        <f>ROUND(I331*H331,2)</f>
        <v>0</v>
      </c>
      <c r="K331" s="201" t="s">
        <v>448</v>
      </c>
      <c r="L331" s="46"/>
      <c r="M331" s="206" t="s">
        <v>19</v>
      </c>
      <c r="N331" s="207" t="s">
        <v>43</v>
      </c>
      <c r="O331" s="86"/>
      <c r="P331" s="208">
        <f>O331*H331</f>
        <v>0</v>
      </c>
      <c r="Q331" s="208">
        <v>0</v>
      </c>
      <c r="R331" s="208">
        <f>Q331*H331</f>
        <v>0</v>
      </c>
      <c r="S331" s="208">
        <v>0</v>
      </c>
      <c r="T331" s="20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0" t="s">
        <v>430</v>
      </c>
      <c r="AT331" s="210" t="s">
        <v>114</v>
      </c>
      <c r="AU331" s="210" t="s">
        <v>79</v>
      </c>
      <c r="AY331" s="19" t="s">
        <v>112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9" t="s">
        <v>77</v>
      </c>
      <c r="BK331" s="211">
        <f>ROUND(I331*H331,2)</f>
        <v>0</v>
      </c>
      <c r="BL331" s="19" t="s">
        <v>430</v>
      </c>
      <c r="BM331" s="210" t="s">
        <v>449</v>
      </c>
    </row>
    <row r="332" spans="1:51" s="13" customFormat="1" ht="12">
      <c r="A332" s="13"/>
      <c r="B332" s="217"/>
      <c r="C332" s="218"/>
      <c r="D332" s="219" t="s">
        <v>142</v>
      </c>
      <c r="E332" s="220" t="s">
        <v>19</v>
      </c>
      <c r="F332" s="221" t="s">
        <v>450</v>
      </c>
      <c r="G332" s="218"/>
      <c r="H332" s="220" t="s">
        <v>19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7" t="s">
        <v>142</v>
      </c>
      <c r="AU332" s="227" t="s">
        <v>79</v>
      </c>
      <c r="AV332" s="13" t="s">
        <v>77</v>
      </c>
      <c r="AW332" s="13" t="s">
        <v>33</v>
      </c>
      <c r="AX332" s="13" t="s">
        <v>72</v>
      </c>
      <c r="AY332" s="227" t="s">
        <v>112</v>
      </c>
    </row>
    <row r="333" spans="1:51" s="14" customFormat="1" ht="12">
      <c r="A333" s="14"/>
      <c r="B333" s="228"/>
      <c r="C333" s="229"/>
      <c r="D333" s="219" t="s">
        <v>142</v>
      </c>
      <c r="E333" s="230" t="s">
        <v>19</v>
      </c>
      <c r="F333" s="231" t="s">
        <v>77</v>
      </c>
      <c r="G333" s="229"/>
      <c r="H333" s="232">
        <v>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38" t="s">
        <v>142</v>
      </c>
      <c r="AU333" s="238" t="s">
        <v>79</v>
      </c>
      <c r="AV333" s="14" t="s">
        <v>79</v>
      </c>
      <c r="AW333" s="14" t="s">
        <v>33</v>
      </c>
      <c r="AX333" s="14" t="s">
        <v>77</v>
      </c>
      <c r="AY333" s="238" t="s">
        <v>112</v>
      </c>
    </row>
    <row r="334" spans="1:65" s="2" customFormat="1" ht="16.5" customHeight="1">
      <c r="A334" s="40"/>
      <c r="B334" s="41"/>
      <c r="C334" s="199" t="s">
        <v>451</v>
      </c>
      <c r="D334" s="199" t="s">
        <v>114</v>
      </c>
      <c r="E334" s="200" t="s">
        <v>452</v>
      </c>
      <c r="F334" s="201" t="s">
        <v>453</v>
      </c>
      <c r="G334" s="202" t="s">
        <v>429</v>
      </c>
      <c r="H334" s="203">
        <v>1</v>
      </c>
      <c r="I334" s="204"/>
      <c r="J334" s="205">
        <f>ROUND(I334*H334,2)</f>
        <v>0</v>
      </c>
      <c r="K334" s="201" t="s">
        <v>118</v>
      </c>
      <c r="L334" s="46"/>
      <c r="M334" s="206" t="s">
        <v>19</v>
      </c>
      <c r="N334" s="207" t="s">
        <v>43</v>
      </c>
      <c r="O334" s="86"/>
      <c r="P334" s="208">
        <f>O334*H334</f>
        <v>0</v>
      </c>
      <c r="Q334" s="208">
        <v>0</v>
      </c>
      <c r="R334" s="208">
        <f>Q334*H334</f>
        <v>0</v>
      </c>
      <c r="S334" s="208">
        <v>0</v>
      </c>
      <c r="T334" s="20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0" t="s">
        <v>430</v>
      </c>
      <c r="AT334" s="210" t="s">
        <v>114</v>
      </c>
      <c r="AU334" s="210" t="s">
        <v>79</v>
      </c>
      <c r="AY334" s="19" t="s">
        <v>112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9" t="s">
        <v>77</v>
      </c>
      <c r="BK334" s="211">
        <f>ROUND(I334*H334,2)</f>
        <v>0</v>
      </c>
      <c r="BL334" s="19" t="s">
        <v>430</v>
      </c>
      <c r="BM334" s="210" t="s">
        <v>454</v>
      </c>
    </row>
    <row r="335" spans="1:47" s="2" customFormat="1" ht="12">
      <c r="A335" s="40"/>
      <c r="B335" s="41"/>
      <c r="C335" s="42"/>
      <c r="D335" s="212" t="s">
        <v>121</v>
      </c>
      <c r="E335" s="42"/>
      <c r="F335" s="213" t="s">
        <v>455</v>
      </c>
      <c r="G335" s="42"/>
      <c r="H335" s="42"/>
      <c r="I335" s="214"/>
      <c r="J335" s="42"/>
      <c r="K335" s="42"/>
      <c r="L335" s="46"/>
      <c r="M335" s="215"/>
      <c r="N335" s="21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121</v>
      </c>
      <c r="AU335" s="19" t="s">
        <v>79</v>
      </c>
    </row>
    <row r="336" spans="1:51" s="13" customFormat="1" ht="12">
      <c r="A336" s="13"/>
      <c r="B336" s="217"/>
      <c r="C336" s="218"/>
      <c r="D336" s="219" t="s">
        <v>142</v>
      </c>
      <c r="E336" s="220" t="s">
        <v>19</v>
      </c>
      <c r="F336" s="221" t="s">
        <v>456</v>
      </c>
      <c r="G336" s="218"/>
      <c r="H336" s="220" t="s">
        <v>19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7" t="s">
        <v>142</v>
      </c>
      <c r="AU336" s="227" t="s">
        <v>79</v>
      </c>
      <c r="AV336" s="13" t="s">
        <v>77</v>
      </c>
      <c r="AW336" s="13" t="s">
        <v>33</v>
      </c>
      <c r="AX336" s="13" t="s">
        <v>72</v>
      </c>
      <c r="AY336" s="227" t="s">
        <v>112</v>
      </c>
    </row>
    <row r="337" spans="1:51" s="13" customFormat="1" ht="12">
      <c r="A337" s="13"/>
      <c r="B337" s="217"/>
      <c r="C337" s="218"/>
      <c r="D337" s="219" t="s">
        <v>142</v>
      </c>
      <c r="E337" s="220" t="s">
        <v>19</v>
      </c>
      <c r="F337" s="221" t="s">
        <v>457</v>
      </c>
      <c r="G337" s="218"/>
      <c r="H337" s="220" t="s">
        <v>19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7" t="s">
        <v>142</v>
      </c>
      <c r="AU337" s="227" t="s">
        <v>79</v>
      </c>
      <c r="AV337" s="13" t="s">
        <v>77</v>
      </c>
      <c r="AW337" s="13" t="s">
        <v>33</v>
      </c>
      <c r="AX337" s="13" t="s">
        <v>72</v>
      </c>
      <c r="AY337" s="227" t="s">
        <v>112</v>
      </c>
    </row>
    <row r="338" spans="1:51" s="14" customFormat="1" ht="12">
      <c r="A338" s="14"/>
      <c r="B338" s="228"/>
      <c r="C338" s="229"/>
      <c r="D338" s="219" t="s">
        <v>142</v>
      </c>
      <c r="E338" s="230" t="s">
        <v>19</v>
      </c>
      <c r="F338" s="231" t="s">
        <v>77</v>
      </c>
      <c r="G338" s="229"/>
      <c r="H338" s="232">
        <v>1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8" t="s">
        <v>142</v>
      </c>
      <c r="AU338" s="238" t="s">
        <v>79</v>
      </c>
      <c r="AV338" s="14" t="s">
        <v>79</v>
      </c>
      <c r="AW338" s="14" t="s">
        <v>33</v>
      </c>
      <c r="AX338" s="14" t="s">
        <v>77</v>
      </c>
      <c r="AY338" s="238" t="s">
        <v>112</v>
      </c>
    </row>
    <row r="339" spans="1:65" s="2" customFormat="1" ht="16.5" customHeight="1">
      <c r="A339" s="40"/>
      <c r="B339" s="41"/>
      <c r="C339" s="199" t="s">
        <v>458</v>
      </c>
      <c r="D339" s="199" t="s">
        <v>114</v>
      </c>
      <c r="E339" s="200" t="s">
        <v>459</v>
      </c>
      <c r="F339" s="201" t="s">
        <v>460</v>
      </c>
      <c r="G339" s="202" t="s">
        <v>429</v>
      </c>
      <c r="H339" s="203">
        <v>1</v>
      </c>
      <c r="I339" s="204"/>
      <c r="J339" s="205">
        <f>ROUND(I339*H339,2)</f>
        <v>0</v>
      </c>
      <c r="K339" s="201" t="s">
        <v>118</v>
      </c>
      <c r="L339" s="46"/>
      <c r="M339" s="206" t="s">
        <v>19</v>
      </c>
      <c r="N339" s="207" t="s">
        <v>43</v>
      </c>
      <c r="O339" s="86"/>
      <c r="P339" s="208">
        <f>O339*H339</f>
        <v>0</v>
      </c>
      <c r="Q339" s="208">
        <v>0</v>
      </c>
      <c r="R339" s="208">
        <f>Q339*H339</f>
        <v>0</v>
      </c>
      <c r="S339" s="208">
        <v>0</v>
      </c>
      <c r="T339" s="20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0" t="s">
        <v>430</v>
      </c>
      <c r="AT339" s="210" t="s">
        <v>114</v>
      </c>
      <c r="AU339" s="210" t="s">
        <v>79</v>
      </c>
      <c r="AY339" s="19" t="s">
        <v>112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9" t="s">
        <v>77</v>
      </c>
      <c r="BK339" s="211">
        <f>ROUND(I339*H339,2)</f>
        <v>0</v>
      </c>
      <c r="BL339" s="19" t="s">
        <v>430</v>
      </c>
      <c r="BM339" s="210" t="s">
        <v>461</v>
      </c>
    </row>
    <row r="340" spans="1:47" s="2" customFormat="1" ht="12">
      <c r="A340" s="40"/>
      <c r="B340" s="41"/>
      <c r="C340" s="42"/>
      <c r="D340" s="212" t="s">
        <v>121</v>
      </c>
      <c r="E340" s="42"/>
      <c r="F340" s="213" t="s">
        <v>462</v>
      </c>
      <c r="G340" s="42"/>
      <c r="H340" s="42"/>
      <c r="I340" s="214"/>
      <c r="J340" s="42"/>
      <c r="K340" s="42"/>
      <c r="L340" s="46"/>
      <c r="M340" s="215"/>
      <c r="N340" s="21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121</v>
      </c>
      <c r="AU340" s="19" t="s">
        <v>79</v>
      </c>
    </row>
    <row r="341" spans="1:51" s="13" customFormat="1" ht="12">
      <c r="A341" s="13"/>
      <c r="B341" s="217"/>
      <c r="C341" s="218"/>
      <c r="D341" s="219" t="s">
        <v>142</v>
      </c>
      <c r="E341" s="220" t="s">
        <v>19</v>
      </c>
      <c r="F341" s="221" t="s">
        <v>463</v>
      </c>
      <c r="G341" s="218"/>
      <c r="H341" s="220" t="s">
        <v>19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7" t="s">
        <v>142</v>
      </c>
      <c r="AU341" s="227" t="s">
        <v>79</v>
      </c>
      <c r="AV341" s="13" t="s">
        <v>77</v>
      </c>
      <c r="AW341" s="13" t="s">
        <v>33</v>
      </c>
      <c r="AX341" s="13" t="s">
        <v>72</v>
      </c>
      <c r="AY341" s="227" t="s">
        <v>112</v>
      </c>
    </row>
    <row r="342" spans="1:51" s="13" customFormat="1" ht="12">
      <c r="A342" s="13"/>
      <c r="B342" s="217"/>
      <c r="C342" s="218"/>
      <c r="D342" s="219" t="s">
        <v>142</v>
      </c>
      <c r="E342" s="220" t="s">
        <v>19</v>
      </c>
      <c r="F342" s="221" t="s">
        <v>464</v>
      </c>
      <c r="G342" s="218"/>
      <c r="H342" s="220" t="s">
        <v>19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7" t="s">
        <v>142</v>
      </c>
      <c r="AU342" s="227" t="s">
        <v>79</v>
      </c>
      <c r="AV342" s="13" t="s">
        <v>77</v>
      </c>
      <c r="AW342" s="13" t="s">
        <v>33</v>
      </c>
      <c r="AX342" s="13" t="s">
        <v>72</v>
      </c>
      <c r="AY342" s="227" t="s">
        <v>112</v>
      </c>
    </row>
    <row r="343" spans="1:51" s="14" customFormat="1" ht="12">
      <c r="A343" s="14"/>
      <c r="B343" s="228"/>
      <c r="C343" s="229"/>
      <c r="D343" s="219" t="s">
        <v>142</v>
      </c>
      <c r="E343" s="230" t="s">
        <v>19</v>
      </c>
      <c r="F343" s="231" t="s">
        <v>77</v>
      </c>
      <c r="G343" s="229"/>
      <c r="H343" s="232">
        <v>1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8" t="s">
        <v>142</v>
      </c>
      <c r="AU343" s="238" t="s">
        <v>79</v>
      </c>
      <c r="AV343" s="14" t="s">
        <v>79</v>
      </c>
      <c r="AW343" s="14" t="s">
        <v>33</v>
      </c>
      <c r="AX343" s="14" t="s">
        <v>77</v>
      </c>
      <c r="AY343" s="238" t="s">
        <v>112</v>
      </c>
    </row>
    <row r="344" spans="1:65" s="2" customFormat="1" ht="16.5" customHeight="1">
      <c r="A344" s="40"/>
      <c r="B344" s="41"/>
      <c r="C344" s="199" t="s">
        <v>156</v>
      </c>
      <c r="D344" s="199" t="s">
        <v>114</v>
      </c>
      <c r="E344" s="200" t="s">
        <v>465</v>
      </c>
      <c r="F344" s="201" t="s">
        <v>466</v>
      </c>
      <c r="G344" s="202" t="s">
        <v>429</v>
      </c>
      <c r="H344" s="203">
        <v>1</v>
      </c>
      <c r="I344" s="204"/>
      <c r="J344" s="205">
        <f>ROUND(I344*H344,2)</f>
        <v>0</v>
      </c>
      <c r="K344" s="201" t="s">
        <v>118</v>
      </c>
      <c r="L344" s="46"/>
      <c r="M344" s="206" t="s">
        <v>19</v>
      </c>
      <c r="N344" s="207" t="s">
        <v>43</v>
      </c>
      <c r="O344" s="86"/>
      <c r="P344" s="208">
        <f>O344*H344</f>
        <v>0</v>
      </c>
      <c r="Q344" s="208">
        <v>0</v>
      </c>
      <c r="R344" s="208">
        <f>Q344*H344</f>
        <v>0</v>
      </c>
      <c r="S344" s="208">
        <v>0</v>
      </c>
      <c r="T344" s="20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0" t="s">
        <v>430</v>
      </c>
      <c r="AT344" s="210" t="s">
        <v>114</v>
      </c>
      <c r="AU344" s="210" t="s">
        <v>79</v>
      </c>
      <c r="AY344" s="19" t="s">
        <v>112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9" t="s">
        <v>77</v>
      </c>
      <c r="BK344" s="211">
        <f>ROUND(I344*H344,2)</f>
        <v>0</v>
      </c>
      <c r="BL344" s="19" t="s">
        <v>430</v>
      </c>
      <c r="BM344" s="210" t="s">
        <v>467</v>
      </c>
    </row>
    <row r="345" spans="1:47" s="2" customFormat="1" ht="12">
      <c r="A345" s="40"/>
      <c r="B345" s="41"/>
      <c r="C345" s="42"/>
      <c r="D345" s="212" t="s">
        <v>121</v>
      </c>
      <c r="E345" s="42"/>
      <c r="F345" s="213" t="s">
        <v>468</v>
      </c>
      <c r="G345" s="42"/>
      <c r="H345" s="42"/>
      <c r="I345" s="214"/>
      <c r="J345" s="42"/>
      <c r="K345" s="42"/>
      <c r="L345" s="46"/>
      <c r="M345" s="215"/>
      <c r="N345" s="21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121</v>
      </c>
      <c r="AU345" s="19" t="s">
        <v>79</v>
      </c>
    </row>
    <row r="346" spans="1:51" s="13" customFormat="1" ht="12">
      <c r="A346" s="13"/>
      <c r="B346" s="217"/>
      <c r="C346" s="218"/>
      <c r="D346" s="219" t="s">
        <v>142</v>
      </c>
      <c r="E346" s="220" t="s">
        <v>19</v>
      </c>
      <c r="F346" s="221" t="s">
        <v>469</v>
      </c>
      <c r="G346" s="218"/>
      <c r="H346" s="220" t="s">
        <v>19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7" t="s">
        <v>142</v>
      </c>
      <c r="AU346" s="227" t="s">
        <v>79</v>
      </c>
      <c r="AV346" s="13" t="s">
        <v>77</v>
      </c>
      <c r="AW346" s="13" t="s">
        <v>33</v>
      </c>
      <c r="AX346" s="13" t="s">
        <v>72</v>
      </c>
      <c r="AY346" s="227" t="s">
        <v>112</v>
      </c>
    </row>
    <row r="347" spans="1:51" s="13" customFormat="1" ht="12">
      <c r="A347" s="13"/>
      <c r="B347" s="217"/>
      <c r="C347" s="218"/>
      <c r="D347" s="219" t="s">
        <v>142</v>
      </c>
      <c r="E347" s="220" t="s">
        <v>19</v>
      </c>
      <c r="F347" s="221" t="s">
        <v>470</v>
      </c>
      <c r="G347" s="218"/>
      <c r="H347" s="220" t="s">
        <v>19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7" t="s">
        <v>142</v>
      </c>
      <c r="AU347" s="227" t="s">
        <v>79</v>
      </c>
      <c r="AV347" s="13" t="s">
        <v>77</v>
      </c>
      <c r="AW347" s="13" t="s">
        <v>33</v>
      </c>
      <c r="AX347" s="13" t="s">
        <v>72</v>
      </c>
      <c r="AY347" s="227" t="s">
        <v>112</v>
      </c>
    </row>
    <row r="348" spans="1:51" s="13" customFormat="1" ht="12">
      <c r="A348" s="13"/>
      <c r="B348" s="217"/>
      <c r="C348" s="218"/>
      <c r="D348" s="219" t="s">
        <v>142</v>
      </c>
      <c r="E348" s="220" t="s">
        <v>19</v>
      </c>
      <c r="F348" s="221" t="s">
        <v>463</v>
      </c>
      <c r="G348" s="218"/>
      <c r="H348" s="220" t="s">
        <v>19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7" t="s">
        <v>142</v>
      </c>
      <c r="AU348" s="227" t="s">
        <v>79</v>
      </c>
      <c r="AV348" s="13" t="s">
        <v>77</v>
      </c>
      <c r="AW348" s="13" t="s">
        <v>33</v>
      </c>
      <c r="AX348" s="13" t="s">
        <v>72</v>
      </c>
      <c r="AY348" s="227" t="s">
        <v>112</v>
      </c>
    </row>
    <row r="349" spans="1:51" s="14" customFormat="1" ht="12">
      <c r="A349" s="14"/>
      <c r="B349" s="228"/>
      <c r="C349" s="229"/>
      <c r="D349" s="219" t="s">
        <v>142</v>
      </c>
      <c r="E349" s="230" t="s">
        <v>19</v>
      </c>
      <c r="F349" s="231" t="s">
        <v>77</v>
      </c>
      <c r="G349" s="229"/>
      <c r="H349" s="232">
        <v>1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8" t="s">
        <v>142</v>
      </c>
      <c r="AU349" s="238" t="s">
        <v>79</v>
      </c>
      <c r="AV349" s="14" t="s">
        <v>79</v>
      </c>
      <c r="AW349" s="14" t="s">
        <v>33</v>
      </c>
      <c r="AX349" s="14" t="s">
        <v>77</v>
      </c>
      <c r="AY349" s="238" t="s">
        <v>112</v>
      </c>
    </row>
    <row r="350" spans="1:63" s="12" customFormat="1" ht="22.8" customHeight="1">
      <c r="A350" s="12"/>
      <c r="B350" s="183"/>
      <c r="C350" s="184"/>
      <c r="D350" s="185" t="s">
        <v>71</v>
      </c>
      <c r="E350" s="197" t="s">
        <v>471</v>
      </c>
      <c r="F350" s="197" t="s">
        <v>472</v>
      </c>
      <c r="G350" s="184"/>
      <c r="H350" s="184"/>
      <c r="I350" s="187"/>
      <c r="J350" s="198">
        <f>BK350</f>
        <v>0</v>
      </c>
      <c r="K350" s="184"/>
      <c r="L350" s="189"/>
      <c r="M350" s="190"/>
      <c r="N350" s="191"/>
      <c r="O350" s="191"/>
      <c r="P350" s="192">
        <f>SUM(P351:P366)</f>
        <v>0</v>
      </c>
      <c r="Q350" s="191"/>
      <c r="R350" s="192">
        <f>SUM(R351:R366)</f>
        <v>0</v>
      </c>
      <c r="S350" s="191"/>
      <c r="T350" s="193">
        <f>SUM(T351:T366)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94" t="s">
        <v>136</v>
      </c>
      <c r="AT350" s="195" t="s">
        <v>71</v>
      </c>
      <c r="AU350" s="195" t="s">
        <v>77</v>
      </c>
      <c r="AY350" s="194" t="s">
        <v>112</v>
      </c>
      <c r="BK350" s="196">
        <f>SUM(BK351:BK366)</f>
        <v>0</v>
      </c>
    </row>
    <row r="351" spans="1:65" s="2" customFormat="1" ht="16.5" customHeight="1">
      <c r="A351" s="40"/>
      <c r="B351" s="41"/>
      <c r="C351" s="199" t="s">
        <v>473</v>
      </c>
      <c r="D351" s="199" t="s">
        <v>114</v>
      </c>
      <c r="E351" s="200" t="s">
        <v>474</v>
      </c>
      <c r="F351" s="201" t="s">
        <v>472</v>
      </c>
      <c r="G351" s="202" t="s">
        <v>429</v>
      </c>
      <c r="H351" s="203">
        <v>1</v>
      </c>
      <c r="I351" s="204"/>
      <c r="J351" s="205">
        <f>ROUND(I351*H351,2)</f>
        <v>0</v>
      </c>
      <c r="K351" s="201" t="s">
        <v>118</v>
      </c>
      <c r="L351" s="46"/>
      <c r="M351" s="206" t="s">
        <v>19</v>
      </c>
      <c r="N351" s="207" t="s">
        <v>43</v>
      </c>
      <c r="O351" s="86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0" t="s">
        <v>430</v>
      </c>
      <c r="AT351" s="210" t="s">
        <v>114</v>
      </c>
      <c r="AU351" s="210" t="s">
        <v>79</v>
      </c>
      <c r="AY351" s="19" t="s">
        <v>112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9" t="s">
        <v>77</v>
      </c>
      <c r="BK351" s="211">
        <f>ROUND(I351*H351,2)</f>
        <v>0</v>
      </c>
      <c r="BL351" s="19" t="s">
        <v>430</v>
      </c>
      <c r="BM351" s="210" t="s">
        <v>475</v>
      </c>
    </row>
    <row r="352" spans="1:47" s="2" customFormat="1" ht="12">
      <c r="A352" s="40"/>
      <c r="B352" s="41"/>
      <c r="C352" s="42"/>
      <c r="D352" s="212" t="s">
        <v>121</v>
      </c>
      <c r="E352" s="42"/>
      <c r="F352" s="213" t="s">
        <v>476</v>
      </c>
      <c r="G352" s="42"/>
      <c r="H352" s="42"/>
      <c r="I352" s="214"/>
      <c r="J352" s="42"/>
      <c r="K352" s="42"/>
      <c r="L352" s="46"/>
      <c r="M352" s="215"/>
      <c r="N352" s="21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121</v>
      </c>
      <c r="AU352" s="19" t="s">
        <v>79</v>
      </c>
    </row>
    <row r="353" spans="1:51" s="13" customFormat="1" ht="12">
      <c r="A353" s="13"/>
      <c r="B353" s="217"/>
      <c r="C353" s="218"/>
      <c r="D353" s="219" t="s">
        <v>142</v>
      </c>
      <c r="E353" s="220" t="s">
        <v>19</v>
      </c>
      <c r="F353" s="221" t="s">
        <v>477</v>
      </c>
      <c r="G353" s="218"/>
      <c r="H353" s="220" t="s">
        <v>19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7" t="s">
        <v>142</v>
      </c>
      <c r="AU353" s="227" t="s">
        <v>79</v>
      </c>
      <c r="AV353" s="13" t="s">
        <v>77</v>
      </c>
      <c r="AW353" s="13" t="s">
        <v>33</v>
      </c>
      <c r="AX353" s="13" t="s">
        <v>72</v>
      </c>
      <c r="AY353" s="227" t="s">
        <v>112</v>
      </c>
    </row>
    <row r="354" spans="1:51" s="13" customFormat="1" ht="12">
      <c r="A354" s="13"/>
      <c r="B354" s="217"/>
      <c r="C354" s="218"/>
      <c r="D354" s="219" t="s">
        <v>142</v>
      </c>
      <c r="E354" s="220" t="s">
        <v>19</v>
      </c>
      <c r="F354" s="221" t="s">
        <v>478</v>
      </c>
      <c r="G354" s="218"/>
      <c r="H354" s="220" t="s">
        <v>19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7" t="s">
        <v>142</v>
      </c>
      <c r="AU354" s="227" t="s">
        <v>79</v>
      </c>
      <c r="AV354" s="13" t="s">
        <v>77</v>
      </c>
      <c r="AW354" s="13" t="s">
        <v>33</v>
      </c>
      <c r="AX354" s="13" t="s">
        <v>72</v>
      </c>
      <c r="AY354" s="227" t="s">
        <v>112</v>
      </c>
    </row>
    <row r="355" spans="1:51" s="14" customFormat="1" ht="12">
      <c r="A355" s="14"/>
      <c r="B355" s="228"/>
      <c r="C355" s="229"/>
      <c r="D355" s="219" t="s">
        <v>142</v>
      </c>
      <c r="E355" s="230" t="s">
        <v>19</v>
      </c>
      <c r="F355" s="231" t="s">
        <v>77</v>
      </c>
      <c r="G355" s="229"/>
      <c r="H355" s="232">
        <v>1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38" t="s">
        <v>142</v>
      </c>
      <c r="AU355" s="238" t="s">
        <v>79</v>
      </c>
      <c r="AV355" s="14" t="s">
        <v>79</v>
      </c>
      <c r="AW355" s="14" t="s">
        <v>33</v>
      </c>
      <c r="AX355" s="14" t="s">
        <v>77</v>
      </c>
      <c r="AY355" s="238" t="s">
        <v>112</v>
      </c>
    </row>
    <row r="356" spans="1:65" s="2" customFormat="1" ht="16.5" customHeight="1">
      <c r="A356" s="40"/>
      <c r="B356" s="41"/>
      <c r="C356" s="199" t="s">
        <v>479</v>
      </c>
      <c r="D356" s="199" t="s">
        <v>114</v>
      </c>
      <c r="E356" s="200" t="s">
        <v>480</v>
      </c>
      <c r="F356" s="201" t="s">
        <v>481</v>
      </c>
      <c r="G356" s="202" t="s">
        <v>429</v>
      </c>
      <c r="H356" s="203">
        <v>1</v>
      </c>
      <c r="I356" s="204"/>
      <c r="J356" s="205">
        <f>ROUND(I356*H356,2)</f>
        <v>0</v>
      </c>
      <c r="K356" s="201" t="s">
        <v>118</v>
      </c>
      <c r="L356" s="46"/>
      <c r="M356" s="206" t="s">
        <v>19</v>
      </c>
      <c r="N356" s="207" t="s">
        <v>43</v>
      </c>
      <c r="O356" s="86"/>
      <c r="P356" s="208">
        <f>O356*H356</f>
        <v>0</v>
      </c>
      <c r="Q356" s="208">
        <v>0</v>
      </c>
      <c r="R356" s="208">
        <f>Q356*H356</f>
        <v>0</v>
      </c>
      <c r="S356" s="208">
        <v>0</v>
      </c>
      <c r="T356" s="20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0" t="s">
        <v>430</v>
      </c>
      <c r="AT356" s="210" t="s">
        <v>114</v>
      </c>
      <c r="AU356" s="210" t="s">
        <v>79</v>
      </c>
      <c r="AY356" s="19" t="s">
        <v>112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9" t="s">
        <v>77</v>
      </c>
      <c r="BK356" s="211">
        <f>ROUND(I356*H356,2)</f>
        <v>0</v>
      </c>
      <c r="BL356" s="19" t="s">
        <v>430</v>
      </c>
      <c r="BM356" s="210" t="s">
        <v>482</v>
      </c>
    </row>
    <row r="357" spans="1:47" s="2" customFormat="1" ht="12">
      <c r="A357" s="40"/>
      <c r="B357" s="41"/>
      <c r="C357" s="42"/>
      <c r="D357" s="212" t="s">
        <v>121</v>
      </c>
      <c r="E357" s="42"/>
      <c r="F357" s="213" t="s">
        <v>483</v>
      </c>
      <c r="G357" s="42"/>
      <c r="H357" s="42"/>
      <c r="I357" s="214"/>
      <c r="J357" s="42"/>
      <c r="K357" s="42"/>
      <c r="L357" s="46"/>
      <c r="M357" s="215"/>
      <c r="N357" s="216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121</v>
      </c>
      <c r="AU357" s="19" t="s">
        <v>79</v>
      </c>
    </row>
    <row r="358" spans="1:51" s="13" customFormat="1" ht="12">
      <c r="A358" s="13"/>
      <c r="B358" s="217"/>
      <c r="C358" s="218"/>
      <c r="D358" s="219" t="s">
        <v>142</v>
      </c>
      <c r="E358" s="220" t="s">
        <v>19</v>
      </c>
      <c r="F358" s="221" t="s">
        <v>484</v>
      </c>
      <c r="G358" s="218"/>
      <c r="H358" s="220" t="s">
        <v>19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7" t="s">
        <v>142</v>
      </c>
      <c r="AU358" s="227" t="s">
        <v>79</v>
      </c>
      <c r="AV358" s="13" t="s">
        <v>77</v>
      </c>
      <c r="AW358" s="13" t="s">
        <v>33</v>
      </c>
      <c r="AX358" s="13" t="s">
        <v>72</v>
      </c>
      <c r="AY358" s="227" t="s">
        <v>112</v>
      </c>
    </row>
    <row r="359" spans="1:51" s="13" customFormat="1" ht="12">
      <c r="A359" s="13"/>
      <c r="B359" s="217"/>
      <c r="C359" s="218"/>
      <c r="D359" s="219" t="s">
        <v>142</v>
      </c>
      <c r="E359" s="220" t="s">
        <v>19</v>
      </c>
      <c r="F359" s="221" t="s">
        <v>485</v>
      </c>
      <c r="G359" s="218"/>
      <c r="H359" s="220" t="s">
        <v>19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7" t="s">
        <v>142</v>
      </c>
      <c r="AU359" s="227" t="s">
        <v>79</v>
      </c>
      <c r="AV359" s="13" t="s">
        <v>77</v>
      </c>
      <c r="AW359" s="13" t="s">
        <v>33</v>
      </c>
      <c r="AX359" s="13" t="s">
        <v>72</v>
      </c>
      <c r="AY359" s="227" t="s">
        <v>112</v>
      </c>
    </row>
    <row r="360" spans="1:51" s="14" customFormat="1" ht="12">
      <c r="A360" s="14"/>
      <c r="B360" s="228"/>
      <c r="C360" s="229"/>
      <c r="D360" s="219" t="s">
        <v>142</v>
      </c>
      <c r="E360" s="230" t="s">
        <v>19</v>
      </c>
      <c r="F360" s="231" t="s">
        <v>77</v>
      </c>
      <c r="G360" s="229"/>
      <c r="H360" s="232">
        <v>1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38" t="s">
        <v>142</v>
      </c>
      <c r="AU360" s="238" t="s">
        <v>79</v>
      </c>
      <c r="AV360" s="14" t="s">
        <v>79</v>
      </c>
      <c r="AW360" s="14" t="s">
        <v>33</v>
      </c>
      <c r="AX360" s="14" t="s">
        <v>77</v>
      </c>
      <c r="AY360" s="238" t="s">
        <v>112</v>
      </c>
    </row>
    <row r="361" spans="1:65" s="2" customFormat="1" ht="16.5" customHeight="1">
      <c r="A361" s="40"/>
      <c r="B361" s="41"/>
      <c r="C361" s="199" t="s">
        <v>486</v>
      </c>
      <c r="D361" s="199" t="s">
        <v>114</v>
      </c>
      <c r="E361" s="200" t="s">
        <v>487</v>
      </c>
      <c r="F361" s="201" t="s">
        <v>488</v>
      </c>
      <c r="G361" s="202" t="s">
        <v>489</v>
      </c>
      <c r="H361" s="203">
        <v>2</v>
      </c>
      <c r="I361" s="204"/>
      <c r="J361" s="205">
        <f>ROUND(I361*H361,2)</f>
        <v>0</v>
      </c>
      <c r="K361" s="201" t="s">
        <v>118</v>
      </c>
      <c r="L361" s="46"/>
      <c r="M361" s="206" t="s">
        <v>19</v>
      </c>
      <c r="N361" s="207" t="s">
        <v>43</v>
      </c>
      <c r="O361" s="86"/>
      <c r="P361" s="208">
        <f>O361*H361</f>
        <v>0</v>
      </c>
      <c r="Q361" s="208">
        <v>0</v>
      </c>
      <c r="R361" s="208">
        <f>Q361*H361</f>
        <v>0</v>
      </c>
      <c r="S361" s="208">
        <v>0</v>
      </c>
      <c r="T361" s="20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0" t="s">
        <v>430</v>
      </c>
      <c r="AT361" s="210" t="s">
        <v>114</v>
      </c>
      <c r="AU361" s="210" t="s">
        <v>79</v>
      </c>
      <c r="AY361" s="19" t="s">
        <v>112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19" t="s">
        <v>77</v>
      </c>
      <c r="BK361" s="211">
        <f>ROUND(I361*H361,2)</f>
        <v>0</v>
      </c>
      <c r="BL361" s="19" t="s">
        <v>430</v>
      </c>
      <c r="BM361" s="210" t="s">
        <v>490</v>
      </c>
    </row>
    <row r="362" spans="1:47" s="2" customFormat="1" ht="12">
      <c r="A362" s="40"/>
      <c r="B362" s="41"/>
      <c r="C362" s="42"/>
      <c r="D362" s="212" t="s">
        <v>121</v>
      </c>
      <c r="E362" s="42"/>
      <c r="F362" s="213" t="s">
        <v>491</v>
      </c>
      <c r="G362" s="42"/>
      <c r="H362" s="42"/>
      <c r="I362" s="214"/>
      <c r="J362" s="42"/>
      <c r="K362" s="42"/>
      <c r="L362" s="46"/>
      <c r="M362" s="215"/>
      <c r="N362" s="216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121</v>
      </c>
      <c r="AU362" s="19" t="s">
        <v>79</v>
      </c>
    </row>
    <row r="363" spans="1:51" s="13" customFormat="1" ht="12">
      <c r="A363" s="13"/>
      <c r="B363" s="217"/>
      <c r="C363" s="218"/>
      <c r="D363" s="219" t="s">
        <v>142</v>
      </c>
      <c r="E363" s="220" t="s">
        <v>19</v>
      </c>
      <c r="F363" s="221" t="s">
        <v>492</v>
      </c>
      <c r="G363" s="218"/>
      <c r="H363" s="220" t="s">
        <v>19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7" t="s">
        <v>142</v>
      </c>
      <c r="AU363" s="227" t="s">
        <v>79</v>
      </c>
      <c r="AV363" s="13" t="s">
        <v>77</v>
      </c>
      <c r="AW363" s="13" t="s">
        <v>33</v>
      </c>
      <c r="AX363" s="13" t="s">
        <v>72</v>
      </c>
      <c r="AY363" s="227" t="s">
        <v>112</v>
      </c>
    </row>
    <row r="364" spans="1:51" s="14" customFormat="1" ht="12">
      <c r="A364" s="14"/>
      <c r="B364" s="228"/>
      <c r="C364" s="229"/>
      <c r="D364" s="219" t="s">
        <v>142</v>
      </c>
      <c r="E364" s="230" t="s">
        <v>19</v>
      </c>
      <c r="F364" s="231" t="s">
        <v>79</v>
      </c>
      <c r="G364" s="229"/>
      <c r="H364" s="232">
        <v>2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38" t="s">
        <v>142</v>
      </c>
      <c r="AU364" s="238" t="s">
        <v>79</v>
      </c>
      <c r="AV364" s="14" t="s">
        <v>79</v>
      </c>
      <c r="AW364" s="14" t="s">
        <v>33</v>
      </c>
      <c r="AX364" s="14" t="s">
        <v>77</v>
      </c>
      <c r="AY364" s="238" t="s">
        <v>112</v>
      </c>
    </row>
    <row r="365" spans="1:65" s="2" customFormat="1" ht="16.5" customHeight="1">
      <c r="A365" s="40"/>
      <c r="B365" s="41"/>
      <c r="C365" s="199" t="s">
        <v>493</v>
      </c>
      <c r="D365" s="199" t="s">
        <v>114</v>
      </c>
      <c r="E365" s="200" t="s">
        <v>494</v>
      </c>
      <c r="F365" s="201" t="s">
        <v>495</v>
      </c>
      <c r="G365" s="202" t="s">
        <v>429</v>
      </c>
      <c r="H365" s="203">
        <v>1</v>
      </c>
      <c r="I365" s="204"/>
      <c r="J365" s="205">
        <f>ROUND(I365*H365,2)</f>
        <v>0</v>
      </c>
      <c r="K365" s="201" t="s">
        <v>118</v>
      </c>
      <c r="L365" s="46"/>
      <c r="M365" s="206" t="s">
        <v>19</v>
      </c>
      <c r="N365" s="207" t="s">
        <v>43</v>
      </c>
      <c r="O365" s="86"/>
      <c r="P365" s="208">
        <f>O365*H365</f>
        <v>0</v>
      </c>
      <c r="Q365" s="208">
        <v>0</v>
      </c>
      <c r="R365" s="208">
        <f>Q365*H365</f>
        <v>0</v>
      </c>
      <c r="S365" s="208">
        <v>0</v>
      </c>
      <c r="T365" s="209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0" t="s">
        <v>430</v>
      </c>
      <c r="AT365" s="210" t="s">
        <v>114</v>
      </c>
      <c r="AU365" s="210" t="s">
        <v>79</v>
      </c>
      <c r="AY365" s="19" t="s">
        <v>112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9" t="s">
        <v>77</v>
      </c>
      <c r="BK365" s="211">
        <f>ROUND(I365*H365,2)</f>
        <v>0</v>
      </c>
      <c r="BL365" s="19" t="s">
        <v>430</v>
      </c>
      <c r="BM365" s="210" t="s">
        <v>496</v>
      </c>
    </row>
    <row r="366" spans="1:47" s="2" customFormat="1" ht="12">
      <c r="A366" s="40"/>
      <c r="B366" s="41"/>
      <c r="C366" s="42"/>
      <c r="D366" s="212" t="s">
        <v>121</v>
      </c>
      <c r="E366" s="42"/>
      <c r="F366" s="213" t="s">
        <v>497</v>
      </c>
      <c r="G366" s="42"/>
      <c r="H366" s="42"/>
      <c r="I366" s="214"/>
      <c r="J366" s="42"/>
      <c r="K366" s="42"/>
      <c r="L366" s="46"/>
      <c r="M366" s="215"/>
      <c r="N366" s="216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121</v>
      </c>
      <c r="AU366" s="19" t="s">
        <v>79</v>
      </c>
    </row>
    <row r="367" spans="1:63" s="12" customFormat="1" ht="22.8" customHeight="1">
      <c r="A367" s="12"/>
      <c r="B367" s="183"/>
      <c r="C367" s="184"/>
      <c r="D367" s="185" t="s">
        <v>71</v>
      </c>
      <c r="E367" s="197" t="s">
        <v>498</v>
      </c>
      <c r="F367" s="197" t="s">
        <v>499</v>
      </c>
      <c r="G367" s="184"/>
      <c r="H367" s="184"/>
      <c r="I367" s="187"/>
      <c r="J367" s="198">
        <f>BK367</f>
        <v>0</v>
      </c>
      <c r="K367" s="184"/>
      <c r="L367" s="189"/>
      <c r="M367" s="190"/>
      <c r="N367" s="191"/>
      <c r="O367" s="191"/>
      <c r="P367" s="192">
        <v>0</v>
      </c>
      <c r="Q367" s="191"/>
      <c r="R367" s="192">
        <v>0</v>
      </c>
      <c r="S367" s="191"/>
      <c r="T367" s="193"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194" t="s">
        <v>136</v>
      </c>
      <c r="AT367" s="195" t="s">
        <v>71</v>
      </c>
      <c r="AU367" s="195" t="s">
        <v>77</v>
      </c>
      <c r="AY367" s="194" t="s">
        <v>112</v>
      </c>
      <c r="BK367" s="196">
        <v>0</v>
      </c>
    </row>
    <row r="368" spans="1:63" s="12" customFormat="1" ht="22.8" customHeight="1">
      <c r="A368" s="12"/>
      <c r="B368" s="183"/>
      <c r="C368" s="184"/>
      <c r="D368" s="185" t="s">
        <v>71</v>
      </c>
      <c r="E368" s="197" t="s">
        <v>500</v>
      </c>
      <c r="F368" s="197" t="s">
        <v>501</v>
      </c>
      <c r="G368" s="184"/>
      <c r="H368" s="184"/>
      <c r="I368" s="187"/>
      <c r="J368" s="198">
        <f>BK368</f>
        <v>0</v>
      </c>
      <c r="K368" s="184"/>
      <c r="L368" s="189"/>
      <c r="M368" s="190"/>
      <c r="N368" s="191"/>
      <c r="O368" s="191"/>
      <c r="P368" s="192">
        <f>SUM(P369:P373)</f>
        <v>0</v>
      </c>
      <c r="Q368" s="191"/>
      <c r="R368" s="192">
        <f>SUM(R369:R373)</f>
        <v>0</v>
      </c>
      <c r="S368" s="191"/>
      <c r="T368" s="193">
        <f>SUM(T369:T373)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4" t="s">
        <v>136</v>
      </c>
      <c r="AT368" s="195" t="s">
        <v>71</v>
      </c>
      <c r="AU368" s="195" t="s">
        <v>77</v>
      </c>
      <c r="AY368" s="194" t="s">
        <v>112</v>
      </c>
      <c r="BK368" s="196">
        <f>SUM(BK369:BK373)</f>
        <v>0</v>
      </c>
    </row>
    <row r="369" spans="1:65" s="2" customFormat="1" ht="16.5" customHeight="1">
      <c r="A369" s="40"/>
      <c r="B369" s="41"/>
      <c r="C369" s="199" t="s">
        <v>502</v>
      </c>
      <c r="D369" s="199" t="s">
        <v>114</v>
      </c>
      <c r="E369" s="200" t="s">
        <v>503</v>
      </c>
      <c r="F369" s="201" t="s">
        <v>504</v>
      </c>
      <c r="G369" s="202" t="s">
        <v>429</v>
      </c>
      <c r="H369" s="203">
        <v>1</v>
      </c>
      <c r="I369" s="204"/>
      <c r="J369" s="205">
        <f>ROUND(I369*H369,2)</f>
        <v>0</v>
      </c>
      <c r="K369" s="201" t="s">
        <v>118</v>
      </c>
      <c r="L369" s="46"/>
      <c r="M369" s="206" t="s">
        <v>19</v>
      </c>
      <c r="N369" s="207" t="s">
        <v>43</v>
      </c>
      <c r="O369" s="86"/>
      <c r="P369" s="208">
        <f>O369*H369</f>
        <v>0</v>
      </c>
      <c r="Q369" s="208">
        <v>0</v>
      </c>
      <c r="R369" s="208">
        <f>Q369*H369</f>
        <v>0</v>
      </c>
      <c r="S369" s="208">
        <v>0</v>
      </c>
      <c r="T369" s="209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430</v>
      </c>
      <c r="AT369" s="210" t="s">
        <v>114</v>
      </c>
      <c r="AU369" s="210" t="s">
        <v>79</v>
      </c>
      <c r="AY369" s="19" t="s">
        <v>112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77</v>
      </c>
      <c r="BK369" s="211">
        <f>ROUND(I369*H369,2)</f>
        <v>0</v>
      </c>
      <c r="BL369" s="19" t="s">
        <v>430</v>
      </c>
      <c r="BM369" s="210" t="s">
        <v>505</v>
      </c>
    </row>
    <row r="370" spans="1:47" s="2" customFormat="1" ht="12">
      <c r="A370" s="40"/>
      <c r="B370" s="41"/>
      <c r="C370" s="42"/>
      <c r="D370" s="212" t="s">
        <v>121</v>
      </c>
      <c r="E370" s="42"/>
      <c r="F370" s="213" t="s">
        <v>506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121</v>
      </c>
      <c r="AU370" s="19" t="s">
        <v>79</v>
      </c>
    </row>
    <row r="371" spans="1:51" s="13" customFormat="1" ht="12">
      <c r="A371" s="13"/>
      <c r="B371" s="217"/>
      <c r="C371" s="218"/>
      <c r="D371" s="219" t="s">
        <v>142</v>
      </c>
      <c r="E371" s="220" t="s">
        <v>19</v>
      </c>
      <c r="F371" s="221" t="s">
        <v>507</v>
      </c>
      <c r="G371" s="218"/>
      <c r="H371" s="220" t="s">
        <v>19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7" t="s">
        <v>142</v>
      </c>
      <c r="AU371" s="227" t="s">
        <v>79</v>
      </c>
      <c r="AV371" s="13" t="s">
        <v>77</v>
      </c>
      <c r="AW371" s="13" t="s">
        <v>33</v>
      </c>
      <c r="AX371" s="13" t="s">
        <v>72</v>
      </c>
      <c r="AY371" s="227" t="s">
        <v>112</v>
      </c>
    </row>
    <row r="372" spans="1:51" s="13" customFormat="1" ht="12">
      <c r="A372" s="13"/>
      <c r="B372" s="217"/>
      <c r="C372" s="218"/>
      <c r="D372" s="219" t="s">
        <v>142</v>
      </c>
      <c r="E372" s="220" t="s">
        <v>19</v>
      </c>
      <c r="F372" s="221" t="s">
        <v>508</v>
      </c>
      <c r="G372" s="218"/>
      <c r="H372" s="220" t="s">
        <v>19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7" t="s">
        <v>142</v>
      </c>
      <c r="AU372" s="227" t="s">
        <v>79</v>
      </c>
      <c r="AV372" s="13" t="s">
        <v>77</v>
      </c>
      <c r="AW372" s="13" t="s">
        <v>33</v>
      </c>
      <c r="AX372" s="13" t="s">
        <v>72</v>
      </c>
      <c r="AY372" s="227" t="s">
        <v>112</v>
      </c>
    </row>
    <row r="373" spans="1:51" s="14" customFormat="1" ht="12">
      <c r="A373" s="14"/>
      <c r="B373" s="228"/>
      <c r="C373" s="229"/>
      <c r="D373" s="219" t="s">
        <v>142</v>
      </c>
      <c r="E373" s="230" t="s">
        <v>19</v>
      </c>
      <c r="F373" s="231" t="s">
        <v>77</v>
      </c>
      <c r="G373" s="229"/>
      <c r="H373" s="232">
        <v>1</v>
      </c>
      <c r="I373" s="233"/>
      <c r="J373" s="229"/>
      <c r="K373" s="229"/>
      <c r="L373" s="234"/>
      <c r="M373" s="271"/>
      <c r="N373" s="272"/>
      <c r="O373" s="272"/>
      <c r="P373" s="272"/>
      <c r="Q373" s="272"/>
      <c r="R373" s="272"/>
      <c r="S373" s="272"/>
      <c r="T373" s="27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8" t="s">
        <v>142</v>
      </c>
      <c r="AU373" s="238" t="s">
        <v>79</v>
      </c>
      <c r="AV373" s="14" t="s">
        <v>79</v>
      </c>
      <c r="AW373" s="14" t="s">
        <v>33</v>
      </c>
      <c r="AX373" s="14" t="s">
        <v>77</v>
      </c>
      <c r="AY373" s="238" t="s">
        <v>112</v>
      </c>
    </row>
    <row r="374" spans="1:31" s="2" customFormat="1" ht="6.95" customHeight="1">
      <c r="A374" s="40"/>
      <c r="B374" s="61"/>
      <c r="C374" s="62"/>
      <c r="D374" s="62"/>
      <c r="E374" s="62"/>
      <c r="F374" s="62"/>
      <c r="G374" s="62"/>
      <c r="H374" s="62"/>
      <c r="I374" s="62"/>
      <c r="J374" s="62"/>
      <c r="K374" s="62"/>
      <c r="L374" s="46"/>
      <c r="M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</sheetData>
  <sheetProtection password="CC35" sheet="1" objects="1" scenarios="1" formatColumns="0" formatRows="0" autoFilter="0"/>
  <autoFilter ref="C84:K373"/>
  <mergeCells count="6">
    <mergeCell ref="E7:H7"/>
    <mergeCell ref="E16:H16"/>
    <mergeCell ref="E25:H25"/>
    <mergeCell ref="E46:H46"/>
    <mergeCell ref="E77:H77"/>
    <mergeCell ref="L2:V2"/>
  </mergeCells>
  <hyperlinks>
    <hyperlink ref="F89" r:id="rId1" display="https://podminky.urs.cz/item/CS_URS_2021_01/112251101"/>
    <hyperlink ref="F91" r:id="rId2" display="https://podminky.urs.cz/item/CS_URS_2021_01/112251102"/>
    <hyperlink ref="F93" r:id="rId3" display="https://podminky.urs.cz/item/CS_URS_2021_01/112251103"/>
    <hyperlink ref="F95" r:id="rId4" display="https://podminky.urs.cz/item/CS_URS_2021_01/112251104"/>
    <hyperlink ref="F97" r:id="rId5" display="https://podminky.urs.cz/item/CS_URS_2021_01/113106192"/>
    <hyperlink ref="F102" r:id="rId6" display="https://podminky.urs.cz/item/CS_URS_2021_01/115001105R"/>
    <hyperlink ref="F109" r:id="rId7" display="https://podminky.urs.cz/item/CS_URS_2021_01/115101202"/>
    <hyperlink ref="F114" r:id="rId8" display="https://podminky.urs.cz/item/CS_URS_2021_01/115101302"/>
    <hyperlink ref="F118" r:id="rId9" display="https://podminky.urs.cz/item/CS_URS_2021_01/121103111"/>
    <hyperlink ref="F122" r:id="rId10" display="https://podminky.urs.cz/item/CS_URS_2021_01/122251104"/>
    <hyperlink ref="F127" r:id="rId11" display="https://podminky.urs.cz/item/CS_URS_2021_01/129253101"/>
    <hyperlink ref="F132" r:id="rId12" display="https://podminky.urs.cz/item/CS_URS_2021_01/132251254"/>
    <hyperlink ref="F137" r:id="rId13" display="https://podminky.urs.cz/item/CS_URS_2021_01/151101102"/>
    <hyperlink ref="F142" r:id="rId14" display="https://podminky.urs.cz/item/CS_URS_2021_01/151101112"/>
    <hyperlink ref="F147" r:id="rId15" display="https://podminky.urs.cz/item/CS_URS_2021_01/155131312"/>
    <hyperlink ref="F155" r:id="rId16" display="https://podminky.urs.cz/item/CS_URS_2021_01/162201401"/>
    <hyperlink ref="F157" r:id="rId17" display="https://podminky.urs.cz/item/CS_URS_2021_01/162201402"/>
    <hyperlink ref="F159" r:id="rId18" display="https://podminky.urs.cz/item/CS_URS_2021_01/162201403"/>
    <hyperlink ref="F161" r:id="rId19" display="https://podminky.urs.cz/item/CS_URS_2021_01/162201404"/>
    <hyperlink ref="F163" r:id="rId20" display="https://podminky.urs.cz/item/CS_URS_2021_01/162201405"/>
    <hyperlink ref="F165" r:id="rId21" display="https://podminky.urs.cz/item/CS_URS_2021_01/162751117.1"/>
    <hyperlink ref="F176" r:id="rId22" display="https://podminky.urs.cz/item/CS_URS_2021_01/171153101"/>
    <hyperlink ref="F181" r:id="rId23" display="https://podminky.urs.cz/item/CS_URS_2021_01/171201231"/>
    <hyperlink ref="F194" r:id="rId24" display="https://podminky.urs.cz/item/CS_URS_2021_01/172153102"/>
    <hyperlink ref="F217" r:id="rId25" display="https://podminky.urs.cz/item/CS_URS_2021_01/181151331"/>
    <hyperlink ref="F225" r:id="rId26" display="https://podminky.urs.cz/item/CS_URS_2021_01/181351103"/>
    <hyperlink ref="F230" r:id="rId27" display="https://podminky.urs.cz/item/CS_URS_2021_01/181351113"/>
    <hyperlink ref="F234" r:id="rId28" display="https://podminky.urs.cz/item/CS_URS_2021_01/181411121"/>
    <hyperlink ref="F250" r:id="rId29" display="https://podminky.urs.cz/item/CS_URS_2021_01/181411123"/>
    <hyperlink ref="F258" r:id="rId30" display="https://podminky.urs.cz/item/CS_URS_2021_01/181951112"/>
    <hyperlink ref="F263" r:id="rId31" display="https://podminky.urs.cz/item/CS_URS_2021_01/182251101"/>
    <hyperlink ref="F291" r:id="rId32" display="https://podminky.urs.cz/item/CS_URS_2021_01/451573111"/>
    <hyperlink ref="F297" r:id="rId33" display="https://podminky.urs.cz/item/CS_URS_2021_01/584121111"/>
    <hyperlink ref="F310" r:id="rId34" display="https://podminky.urs.cz/item/CS_URS_2021_01/998332011"/>
    <hyperlink ref="F313" r:id="rId35" display="https://podminky.urs.cz/item/CS_URS_2021_01/230210030R"/>
    <hyperlink ref="F322" r:id="rId36" display="https://podminky.urs.cz/item/CS_URS_2021_01/011214000"/>
    <hyperlink ref="F326" r:id="rId37" display="https://podminky.urs.cz/item/CS_URS_2021_01/011314000"/>
    <hyperlink ref="F328" r:id="rId38" display="https://podminky.urs.cz/item/CS_URS_2021_01/012103000"/>
    <hyperlink ref="F335" r:id="rId39" display="https://podminky.urs.cz/item/CS_URS_2021_01/012303000"/>
    <hyperlink ref="F340" r:id="rId40" display="https://podminky.urs.cz/item/CS_URS_2021_01/013254000"/>
    <hyperlink ref="F345" r:id="rId41" display="https://podminky.urs.cz/item/CS_URS_2021_01/013294000"/>
    <hyperlink ref="F352" r:id="rId42" display="https://podminky.urs.cz/item/CS_URS_2021_01/030001000"/>
    <hyperlink ref="F357" r:id="rId43" display="https://podminky.urs.cz/item/CS_URS_2021_01/034103000"/>
    <hyperlink ref="F362" r:id="rId44" display="https://podminky.urs.cz/item/CS_URS_2021_01/034503000"/>
    <hyperlink ref="F366" r:id="rId45" display="https://podminky.urs.cz/item/CS_URS_2021_01/039103000"/>
    <hyperlink ref="F370" r:id="rId46" display="https://podminky.urs.cz/item/CS_URS_2021_01/0756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7" customFormat="1" ht="45" customHeight="1">
      <c r="B3" s="278"/>
      <c r="C3" s="279" t="s">
        <v>509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510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511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512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513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514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515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516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517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518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519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76</v>
      </c>
      <c r="F18" s="285" t="s">
        <v>520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521</v>
      </c>
      <c r="F19" s="285" t="s">
        <v>522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523</v>
      </c>
      <c r="F20" s="285" t="s">
        <v>524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525</v>
      </c>
      <c r="F21" s="285" t="s">
        <v>526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527</v>
      </c>
      <c r="F22" s="285" t="s">
        <v>528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529</v>
      </c>
      <c r="F23" s="285" t="s">
        <v>530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531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532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533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534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535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536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537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538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539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98</v>
      </c>
      <c r="F36" s="285"/>
      <c r="G36" s="285" t="s">
        <v>540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541</v>
      </c>
      <c r="F37" s="285"/>
      <c r="G37" s="285" t="s">
        <v>542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543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544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99</v>
      </c>
      <c r="F40" s="285"/>
      <c r="G40" s="285" t="s">
        <v>545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100</v>
      </c>
      <c r="F41" s="285"/>
      <c r="G41" s="285" t="s">
        <v>546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547</v>
      </c>
      <c r="F42" s="285"/>
      <c r="G42" s="285" t="s">
        <v>548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549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550</v>
      </c>
      <c r="F44" s="285"/>
      <c r="G44" s="285" t="s">
        <v>551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102</v>
      </c>
      <c r="F45" s="285"/>
      <c r="G45" s="285" t="s">
        <v>552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553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554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555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556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557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558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559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560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561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562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563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564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565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566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567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568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569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570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571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572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573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574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575</v>
      </c>
      <c r="D76" s="303"/>
      <c r="E76" s="303"/>
      <c r="F76" s="303" t="s">
        <v>576</v>
      </c>
      <c r="G76" s="304"/>
      <c r="H76" s="303" t="s">
        <v>54</v>
      </c>
      <c r="I76" s="303" t="s">
        <v>57</v>
      </c>
      <c r="J76" s="303" t="s">
        <v>577</v>
      </c>
      <c r="K76" s="302"/>
    </row>
    <row r="77" spans="2:11" s="1" customFormat="1" ht="17.25" customHeight="1">
      <c r="B77" s="300"/>
      <c r="C77" s="305" t="s">
        <v>578</v>
      </c>
      <c r="D77" s="305"/>
      <c r="E77" s="305"/>
      <c r="F77" s="306" t="s">
        <v>579</v>
      </c>
      <c r="G77" s="307"/>
      <c r="H77" s="305"/>
      <c r="I77" s="305"/>
      <c r="J77" s="305" t="s">
        <v>580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581</v>
      </c>
      <c r="G79" s="312"/>
      <c r="H79" s="288" t="s">
        <v>582</v>
      </c>
      <c r="I79" s="288" t="s">
        <v>583</v>
      </c>
      <c r="J79" s="288">
        <v>20</v>
      </c>
      <c r="K79" s="302"/>
    </row>
    <row r="80" spans="2:11" s="1" customFormat="1" ht="15" customHeight="1">
      <c r="B80" s="300"/>
      <c r="C80" s="288" t="s">
        <v>584</v>
      </c>
      <c r="D80" s="288"/>
      <c r="E80" s="288"/>
      <c r="F80" s="311" t="s">
        <v>581</v>
      </c>
      <c r="G80" s="312"/>
      <c r="H80" s="288" t="s">
        <v>585</v>
      </c>
      <c r="I80" s="288" t="s">
        <v>583</v>
      </c>
      <c r="J80" s="288">
        <v>120</v>
      </c>
      <c r="K80" s="302"/>
    </row>
    <row r="81" spans="2:11" s="1" customFormat="1" ht="15" customHeight="1">
      <c r="B81" s="313"/>
      <c r="C81" s="288" t="s">
        <v>586</v>
      </c>
      <c r="D81" s="288"/>
      <c r="E81" s="288"/>
      <c r="F81" s="311" t="s">
        <v>587</v>
      </c>
      <c r="G81" s="312"/>
      <c r="H81" s="288" t="s">
        <v>588</v>
      </c>
      <c r="I81" s="288" t="s">
        <v>583</v>
      </c>
      <c r="J81" s="288">
        <v>50</v>
      </c>
      <c r="K81" s="302"/>
    </row>
    <row r="82" spans="2:11" s="1" customFormat="1" ht="15" customHeight="1">
      <c r="B82" s="313"/>
      <c r="C82" s="288" t="s">
        <v>589</v>
      </c>
      <c r="D82" s="288"/>
      <c r="E82" s="288"/>
      <c r="F82" s="311" t="s">
        <v>581</v>
      </c>
      <c r="G82" s="312"/>
      <c r="H82" s="288" t="s">
        <v>590</v>
      </c>
      <c r="I82" s="288" t="s">
        <v>591</v>
      </c>
      <c r="J82" s="288"/>
      <c r="K82" s="302"/>
    </row>
    <row r="83" spans="2:11" s="1" customFormat="1" ht="15" customHeight="1">
      <c r="B83" s="313"/>
      <c r="C83" s="314" t="s">
        <v>592</v>
      </c>
      <c r="D83" s="314"/>
      <c r="E83" s="314"/>
      <c r="F83" s="315" t="s">
        <v>587</v>
      </c>
      <c r="G83" s="314"/>
      <c r="H83" s="314" t="s">
        <v>593</v>
      </c>
      <c r="I83" s="314" t="s">
        <v>583</v>
      </c>
      <c r="J83" s="314">
        <v>15</v>
      </c>
      <c r="K83" s="302"/>
    </row>
    <row r="84" spans="2:11" s="1" customFormat="1" ht="15" customHeight="1">
      <c r="B84" s="313"/>
      <c r="C84" s="314" t="s">
        <v>594</v>
      </c>
      <c r="D84" s="314"/>
      <c r="E84" s="314"/>
      <c r="F84" s="315" t="s">
        <v>587</v>
      </c>
      <c r="G84" s="314"/>
      <c r="H84" s="314" t="s">
        <v>595</v>
      </c>
      <c r="I84" s="314" t="s">
        <v>583</v>
      </c>
      <c r="J84" s="314">
        <v>15</v>
      </c>
      <c r="K84" s="302"/>
    </row>
    <row r="85" spans="2:11" s="1" customFormat="1" ht="15" customHeight="1">
      <c r="B85" s="313"/>
      <c r="C85" s="314" t="s">
        <v>596</v>
      </c>
      <c r="D85" s="314"/>
      <c r="E85" s="314"/>
      <c r="F85" s="315" t="s">
        <v>587</v>
      </c>
      <c r="G85" s="314"/>
      <c r="H85" s="314" t="s">
        <v>597</v>
      </c>
      <c r="I85" s="314" t="s">
        <v>583</v>
      </c>
      <c r="J85" s="314">
        <v>20</v>
      </c>
      <c r="K85" s="302"/>
    </row>
    <row r="86" spans="2:11" s="1" customFormat="1" ht="15" customHeight="1">
      <c r="B86" s="313"/>
      <c r="C86" s="314" t="s">
        <v>598</v>
      </c>
      <c r="D86" s="314"/>
      <c r="E86" s="314"/>
      <c r="F86" s="315" t="s">
        <v>587</v>
      </c>
      <c r="G86" s="314"/>
      <c r="H86" s="314" t="s">
        <v>599</v>
      </c>
      <c r="I86" s="314" t="s">
        <v>583</v>
      </c>
      <c r="J86" s="314">
        <v>20</v>
      </c>
      <c r="K86" s="302"/>
    </row>
    <row r="87" spans="2:11" s="1" customFormat="1" ht="15" customHeight="1">
      <c r="B87" s="313"/>
      <c r="C87" s="288" t="s">
        <v>600</v>
      </c>
      <c r="D87" s="288"/>
      <c r="E87" s="288"/>
      <c r="F87" s="311" t="s">
        <v>587</v>
      </c>
      <c r="G87" s="312"/>
      <c r="H87" s="288" t="s">
        <v>601</v>
      </c>
      <c r="I87" s="288" t="s">
        <v>583</v>
      </c>
      <c r="J87" s="288">
        <v>50</v>
      </c>
      <c r="K87" s="302"/>
    </row>
    <row r="88" spans="2:11" s="1" customFormat="1" ht="15" customHeight="1">
      <c r="B88" s="313"/>
      <c r="C88" s="288" t="s">
        <v>602</v>
      </c>
      <c r="D88" s="288"/>
      <c r="E88" s="288"/>
      <c r="F88" s="311" t="s">
        <v>587</v>
      </c>
      <c r="G88" s="312"/>
      <c r="H88" s="288" t="s">
        <v>603</v>
      </c>
      <c r="I88" s="288" t="s">
        <v>583</v>
      </c>
      <c r="J88" s="288">
        <v>20</v>
      </c>
      <c r="K88" s="302"/>
    </row>
    <row r="89" spans="2:11" s="1" customFormat="1" ht="15" customHeight="1">
      <c r="B89" s="313"/>
      <c r="C89" s="288" t="s">
        <v>604</v>
      </c>
      <c r="D89" s="288"/>
      <c r="E89" s="288"/>
      <c r="F89" s="311" t="s">
        <v>587</v>
      </c>
      <c r="G89" s="312"/>
      <c r="H89" s="288" t="s">
        <v>605</v>
      </c>
      <c r="I89" s="288" t="s">
        <v>583</v>
      </c>
      <c r="J89" s="288">
        <v>20</v>
      </c>
      <c r="K89" s="302"/>
    </row>
    <row r="90" spans="2:11" s="1" customFormat="1" ht="15" customHeight="1">
      <c r="B90" s="313"/>
      <c r="C90" s="288" t="s">
        <v>606</v>
      </c>
      <c r="D90" s="288"/>
      <c r="E90" s="288"/>
      <c r="F90" s="311" t="s">
        <v>587</v>
      </c>
      <c r="G90" s="312"/>
      <c r="H90" s="288" t="s">
        <v>607</v>
      </c>
      <c r="I90" s="288" t="s">
        <v>583</v>
      </c>
      <c r="J90" s="288">
        <v>50</v>
      </c>
      <c r="K90" s="302"/>
    </row>
    <row r="91" spans="2:11" s="1" customFormat="1" ht="15" customHeight="1">
      <c r="B91" s="313"/>
      <c r="C91" s="288" t="s">
        <v>608</v>
      </c>
      <c r="D91" s="288"/>
      <c r="E91" s="288"/>
      <c r="F91" s="311" t="s">
        <v>587</v>
      </c>
      <c r="G91" s="312"/>
      <c r="H91" s="288" t="s">
        <v>608</v>
      </c>
      <c r="I91" s="288" t="s">
        <v>583</v>
      </c>
      <c r="J91" s="288">
        <v>50</v>
      </c>
      <c r="K91" s="302"/>
    </row>
    <row r="92" spans="2:11" s="1" customFormat="1" ht="15" customHeight="1">
      <c r="B92" s="313"/>
      <c r="C92" s="288" t="s">
        <v>609</v>
      </c>
      <c r="D92" s="288"/>
      <c r="E92" s="288"/>
      <c r="F92" s="311" t="s">
        <v>587</v>
      </c>
      <c r="G92" s="312"/>
      <c r="H92" s="288" t="s">
        <v>610</v>
      </c>
      <c r="I92" s="288" t="s">
        <v>583</v>
      </c>
      <c r="J92" s="288">
        <v>255</v>
      </c>
      <c r="K92" s="302"/>
    </row>
    <row r="93" spans="2:11" s="1" customFormat="1" ht="15" customHeight="1">
      <c r="B93" s="313"/>
      <c r="C93" s="288" t="s">
        <v>611</v>
      </c>
      <c r="D93" s="288"/>
      <c r="E93" s="288"/>
      <c r="F93" s="311" t="s">
        <v>581</v>
      </c>
      <c r="G93" s="312"/>
      <c r="H93" s="288" t="s">
        <v>612</v>
      </c>
      <c r="I93" s="288" t="s">
        <v>613</v>
      </c>
      <c r="J93" s="288"/>
      <c r="K93" s="302"/>
    </row>
    <row r="94" spans="2:11" s="1" customFormat="1" ht="15" customHeight="1">
      <c r="B94" s="313"/>
      <c r="C94" s="288" t="s">
        <v>614</v>
      </c>
      <c r="D94" s="288"/>
      <c r="E94" s="288"/>
      <c r="F94" s="311" t="s">
        <v>581</v>
      </c>
      <c r="G94" s="312"/>
      <c r="H94" s="288" t="s">
        <v>615</v>
      </c>
      <c r="I94" s="288" t="s">
        <v>616</v>
      </c>
      <c r="J94" s="288"/>
      <c r="K94" s="302"/>
    </row>
    <row r="95" spans="2:11" s="1" customFormat="1" ht="15" customHeight="1">
      <c r="B95" s="313"/>
      <c r="C95" s="288" t="s">
        <v>617</v>
      </c>
      <c r="D95" s="288"/>
      <c r="E95" s="288"/>
      <c r="F95" s="311" t="s">
        <v>581</v>
      </c>
      <c r="G95" s="312"/>
      <c r="H95" s="288" t="s">
        <v>617</v>
      </c>
      <c r="I95" s="288" t="s">
        <v>616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581</v>
      </c>
      <c r="G96" s="312"/>
      <c r="H96" s="288" t="s">
        <v>618</v>
      </c>
      <c r="I96" s="288" t="s">
        <v>616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581</v>
      </c>
      <c r="G97" s="312"/>
      <c r="H97" s="288" t="s">
        <v>619</v>
      </c>
      <c r="I97" s="288" t="s">
        <v>616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620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575</v>
      </c>
      <c r="D103" s="303"/>
      <c r="E103" s="303"/>
      <c r="F103" s="303" t="s">
        <v>576</v>
      </c>
      <c r="G103" s="304"/>
      <c r="H103" s="303" t="s">
        <v>54</v>
      </c>
      <c r="I103" s="303" t="s">
        <v>57</v>
      </c>
      <c r="J103" s="303" t="s">
        <v>577</v>
      </c>
      <c r="K103" s="302"/>
    </row>
    <row r="104" spans="2:11" s="1" customFormat="1" ht="17.25" customHeight="1">
      <c r="B104" s="300"/>
      <c r="C104" s="305" t="s">
        <v>578</v>
      </c>
      <c r="D104" s="305"/>
      <c r="E104" s="305"/>
      <c r="F104" s="306" t="s">
        <v>579</v>
      </c>
      <c r="G104" s="307"/>
      <c r="H104" s="305"/>
      <c r="I104" s="305"/>
      <c r="J104" s="305" t="s">
        <v>580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581</v>
      </c>
      <c r="G106" s="288"/>
      <c r="H106" s="288" t="s">
        <v>621</v>
      </c>
      <c r="I106" s="288" t="s">
        <v>583</v>
      </c>
      <c r="J106" s="288">
        <v>20</v>
      </c>
      <c r="K106" s="302"/>
    </row>
    <row r="107" spans="2:11" s="1" customFormat="1" ht="15" customHeight="1">
      <c r="B107" s="300"/>
      <c r="C107" s="288" t="s">
        <v>584</v>
      </c>
      <c r="D107" s="288"/>
      <c r="E107" s="288"/>
      <c r="F107" s="311" t="s">
        <v>581</v>
      </c>
      <c r="G107" s="288"/>
      <c r="H107" s="288" t="s">
        <v>621</v>
      </c>
      <c r="I107" s="288" t="s">
        <v>583</v>
      </c>
      <c r="J107" s="288">
        <v>120</v>
      </c>
      <c r="K107" s="302"/>
    </row>
    <row r="108" spans="2:11" s="1" customFormat="1" ht="15" customHeight="1">
      <c r="B108" s="313"/>
      <c r="C108" s="288" t="s">
        <v>586</v>
      </c>
      <c r="D108" s="288"/>
      <c r="E108" s="288"/>
      <c r="F108" s="311" t="s">
        <v>587</v>
      </c>
      <c r="G108" s="288"/>
      <c r="H108" s="288" t="s">
        <v>621</v>
      </c>
      <c r="I108" s="288" t="s">
        <v>583</v>
      </c>
      <c r="J108" s="288">
        <v>50</v>
      </c>
      <c r="K108" s="302"/>
    </row>
    <row r="109" spans="2:11" s="1" customFormat="1" ht="15" customHeight="1">
      <c r="B109" s="313"/>
      <c r="C109" s="288" t="s">
        <v>589</v>
      </c>
      <c r="D109" s="288"/>
      <c r="E109" s="288"/>
      <c r="F109" s="311" t="s">
        <v>581</v>
      </c>
      <c r="G109" s="288"/>
      <c r="H109" s="288" t="s">
        <v>621</v>
      </c>
      <c r="I109" s="288" t="s">
        <v>591</v>
      </c>
      <c r="J109" s="288"/>
      <c r="K109" s="302"/>
    </row>
    <row r="110" spans="2:11" s="1" customFormat="1" ht="15" customHeight="1">
      <c r="B110" s="313"/>
      <c r="C110" s="288" t="s">
        <v>600</v>
      </c>
      <c r="D110" s="288"/>
      <c r="E110" s="288"/>
      <c r="F110" s="311" t="s">
        <v>587</v>
      </c>
      <c r="G110" s="288"/>
      <c r="H110" s="288" t="s">
        <v>621</v>
      </c>
      <c r="I110" s="288" t="s">
        <v>583</v>
      </c>
      <c r="J110" s="288">
        <v>50</v>
      </c>
      <c r="K110" s="302"/>
    </row>
    <row r="111" spans="2:11" s="1" customFormat="1" ht="15" customHeight="1">
      <c r="B111" s="313"/>
      <c r="C111" s="288" t="s">
        <v>608</v>
      </c>
      <c r="D111" s="288"/>
      <c r="E111" s="288"/>
      <c r="F111" s="311" t="s">
        <v>587</v>
      </c>
      <c r="G111" s="288"/>
      <c r="H111" s="288" t="s">
        <v>621</v>
      </c>
      <c r="I111" s="288" t="s">
        <v>583</v>
      </c>
      <c r="J111" s="288">
        <v>50</v>
      </c>
      <c r="K111" s="302"/>
    </row>
    <row r="112" spans="2:11" s="1" customFormat="1" ht="15" customHeight="1">
      <c r="B112" s="313"/>
      <c r="C112" s="288" t="s">
        <v>606</v>
      </c>
      <c r="D112" s="288"/>
      <c r="E112" s="288"/>
      <c r="F112" s="311" t="s">
        <v>587</v>
      </c>
      <c r="G112" s="288"/>
      <c r="H112" s="288" t="s">
        <v>621</v>
      </c>
      <c r="I112" s="288" t="s">
        <v>583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581</v>
      </c>
      <c r="G113" s="288"/>
      <c r="H113" s="288" t="s">
        <v>622</v>
      </c>
      <c r="I113" s="288" t="s">
        <v>583</v>
      </c>
      <c r="J113" s="288">
        <v>20</v>
      </c>
      <c r="K113" s="302"/>
    </row>
    <row r="114" spans="2:11" s="1" customFormat="1" ht="15" customHeight="1">
      <c r="B114" s="313"/>
      <c r="C114" s="288" t="s">
        <v>623</v>
      </c>
      <c r="D114" s="288"/>
      <c r="E114" s="288"/>
      <c r="F114" s="311" t="s">
        <v>581</v>
      </c>
      <c r="G114" s="288"/>
      <c r="H114" s="288" t="s">
        <v>624</v>
      </c>
      <c r="I114" s="288" t="s">
        <v>583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581</v>
      </c>
      <c r="G115" s="288"/>
      <c r="H115" s="288" t="s">
        <v>625</v>
      </c>
      <c r="I115" s="288" t="s">
        <v>616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581</v>
      </c>
      <c r="G116" s="288"/>
      <c r="H116" s="288" t="s">
        <v>626</v>
      </c>
      <c r="I116" s="288" t="s">
        <v>616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581</v>
      </c>
      <c r="G117" s="288"/>
      <c r="H117" s="288" t="s">
        <v>627</v>
      </c>
      <c r="I117" s="288" t="s">
        <v>628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629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575</v>
      </c>
      <c r="D123" s="303"/>
      <c r="E123" s="303"/>
      <c r="F123" s="303" t="s">
        <v>576</v>
      </c>
      <c r="G123" s="304"/>
      <c r="H123" s="303" t="s">
        <v>54</v>
      </c>
      <c r="I123" s="303" t="s">
        <v>57</v>
      </c>
      <c r="J123" s="303" t="s">
        <v>577</v>
      </c>
      <c r="K123" s="332"/>
    </row>
    <row r="124" spans="2:11" s="1" customFormat="1" ht="17.25" customHeight="1">
      <c r="B124" s="331"/>
      <c r="C124" s="305" t="s">
        <v>578</v>
      </c>
      <c r="D124" s="305"/>
      <c r="E124" s="305"/>
      <c r="F124" s="306" t="s">
        <v>579</v>
      </c>
      <c r="G124" s="307"/>
      <c r="H124" s="305"/>
      <c r="I124" s="305"/>
      <c r="J124" s="305" t="s">
        <v>580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584</v>
      </c>
      <c r="D126" s="310"/>
      <c r="E126" s="310"/>
      <c r="F126" s="311" t="s">
        <v>581</v>
      </c>
      <c r="G126" s="288"/>
      <c r="H126" s="288" t="s">
        <v>621</v>
      </c>
      <c r="I126" s="288" t="s">
        <v>583</v>
      </c>
      <c r="J126" s="288">
        <v>120</v>
      </c>
      <c r="K126" s="336"/>
    </row>
    <row r="127" spans="2:11" s="1" customFormat="1" ht="15" customHeight="1">
      <c r="B127" s="333"/>
      <c r="C127" s="288" t="s">
        <v>630</v>
      </c>
      <c r="D127" s="288"/>
      <c r="E127" s="288"/>
      <c r="F127" s="311" t="s">
        <v>581</v>
      </c>
      <c r="G127" s="288"/>
      <c r="H127" s="288" t="s">
        <v>631</v>
      </c>
      <c r="I127" s="288" t="s">
        <v>583</v>
      </c>
      <c r="J127" s="288" t="s">
        <v>632</v>
      </c>
      <c r="K127" s="336"/>
    </row>
    <row r="128" spans="2:11" s="1" customFormat="1" ht="15" customHeight="1">
      <c r="B128" s="333"/>
      <c r="C128" s="288" t="s">
        <v>529</v>
      </c>
      <c r="D128" s="288"/>
      <c r="E128" s="288"/>
      <c r="F128" s="311" t="s">
        <v>581</v>
      </c>
      <c r="G128" s="288"/>
      <c r="H128" s="288" t="s">
        <v>633</v>
      </c>
      <c r="I128" s="288" t="s">
        <v>583</v>
      </c>
      <c r="J128" s="288" t="s">
        <v>632</v>
      </c>
      <c r="K128" s="336"/>
    </row>
    <row r="129" spans="2:11" s="1" customFormat="1" ht="15" customHeight="1">
      <c r="B129" s="333"/>
      <c r="C129" s="288" t="s">
        <v>592</v>
      </c>
      <c r="D129" s="288"/>
      <c r="E129" s="288"/>
      <c r="F129" s="311" t="s">
        <v>587</v>
      </c>
      <c r="G129" s="288"/>
      <c r="H129" s="288" t="s">
        <v>593</v>
      </c>
      <c r="I129" s="288" t="s">
        <v>583</v>
      </c>
      <c r="J129" s="288">
        <v>15</v>
      </c>
      <c r="K129" s="336"/>
    </row>
    <row r="130" spans="2:11" s="1" customFormat="1" ht="15" customHeight="1">
      <c r="B130" s="333"/>
      <c r="C130" s="314" t="s">
        <v>594</v>
      </c>
      <c r="D130" s="314"/>
      <c r="E130" s="314"/>
      <c r="F130" s="315" t="s">
        <v>587</v>
      </c>
      <c r="G130" s="314"/>
      <c r="H130" s="314" t="s">
        <v>595</v>
      </c>
      <c r="I130" s="314" t="s">
        <v>583</v>
      </c>
      <c r="J130" s="314">
        <v>15</v>
      </c>
      <c r="K130" s="336"/>
    </row>
    <row r="131" spans="2:11" s="1" customFormat="1" ht="15" customHeight="1">
      <c r="B131" s="333"/>
      <c r="C131" s="314" t="s">
        <v>596</v>
      </c>
      <c r="D131" s="314"/>
      <c r="E131" s="314"/>
      <c r="F131" s="315" t="s">
        <v>587</v>
      </c>
      <c r="G131" s="314"/>
      <c r="H131" s="314" t="s">
        <v>597</v>
      </c>
      <c r="I131" s="314" t="s">
        <v>583</v>
      </c>
      <c r="J131" s="314">
        <v>20</v>
      </c>
      <c r="K131" s="336"/>
    </row>
    <row r="132" spans="2:11" s="1" customFormat="1" ht="15" customHeight="1">
      <c r="B132" s="333"/>
      <c r="C132" s="314" t="s">
        <v>598</v>
      </c>
      <c r="D132" s="314"/>
      <c r="E132" s="314"/>
      <c r="F132" s="315" t="s">
        <v>587</v>
      </c>
      <c r="G132" s="314"/>
      <c r="H132" s="314" t="s">
        <v>599</v>
      </c>
      <c r="I132" s="314" t="s">
        <v>583</v>
      </c>
      <c r="J132" s="314">
        <v>20</v>
      </c>
      <c r="K132" s="336"/>
    </row>
    <row r="133" spans="2:11" s="1" customFormat="1" ht="15" customHeight="1">
      <c r="B133" s="333"/>
      <c r="C133" s="288" t="s">
        <v>586</v>
      </c>
      <c r="D133" s="288"/>
      <c r="E133" s="288"/>
      <c r="F133" s="311" t="s">
        <v>587</v>
      </c>
      <c r="G133" s="288"/>
      <c r="H133" s="288" t="s">
        <v>621</v>
      </c>
      <c r="I133" s="288" t="s">
        <v>583</v>
      </c>
      <c r="J133" s="288">
        <v>50</v>
      </c>
      <c r="K133" s="336"/>
    </row>
    <row r="134" spans="2:11" s="1" customFormat="1" ht="15" customHeight="1">
      <c r="B134" s="333"/>
      <c r="C134" s="288" t="s">
        <v>600</v>
      </c>
      <c r="D134" s="288"/>
      <c r="E134" s="288"/>
      <c r="F134" s="311" t="s">
        <v>587</v>
      </c>
      <c r="G134" s="288"/>
      <c r="H134" s="288" t="s">
        <v>621</v>
      </c>
      <c r="I134" s="288" t="s">
        <v>583</v>
      </c>
      <c r="J134" s="288">
        <v>50</v>
      </c>
      <c r="K134" s="336"/>
    </row>
    <row r="135" spans="2:11" s="1" customFormat="1" ht="15" customHeight="1">
      <c r="B135" s="333"/>
      <c r="C135" s="288" t="s">
        <v>606</v>
      </c>
      <c r="D135" s="288"/>
      <c r="E135" s="288"/>
      <c r="F135" s="311" t="s">
        <v>587</v>
      </c>
      <c r="G135" s="288"/>
      <c r="H135" s="288" t="s">
        <v>621</v>
      </c>
      <c r="I135" s="288" t="s">
        <v>583</v>
      </c>
      <c r="J135" s="288">
        <v>50</v>
      </c>
      <c r="K135" s="336"/>
    </row>
    <row r="136" spans="2:11" s="1" customFormat="1" ht="15" customHeight="1">
      <c r="B136" s="333"/>
      <c r="C136" s="288" t="s">
        <v>608</v>
      </c>
      <c r="D136" s="288"/>
      <c r="E136" s="288"/>
      <c r="F136" s="311" t="s">
        <v>587</v>
      </c>
      <c r="G136" s="288"/>
      <c r="H136" s="288" t="s">
        <v>621</v>
      </c>
      <c r="I136" s="288" t="s">
        <v>583</v>
      </c>
      <c r="J136" s="288">
        <v>50</v>
      </c>
      <c r="K136" s="336"/>
    </row>
    <row r="137" spans="2:11" s="1" customFormat="1" ht="15" customHeight="1">
      <c r="B137" s="333"/>
      <c r="C137" s="288" t="s">
        <v>609</v>
      </c>
      <c r="D137" s="288"/>
      <c r="E137" s="288"/>
      <c r="F137" s="311" t="s">
        <v>587</v>
      </c>
      <c r="G137" s="288"/>
      <c r="H137" s="288" t="s">
        <v>634</v>
      </c>
      <c r="I137" s="288" t="s">
        <v>583</v>
      </c>
      <c r="J137" s="288">
        <v>255</v>
      </c>
      <c r="K137" s="336"/>
    </row>
    <row r="138" spans="2:11" s="1" customFormat="1" ht="15" customHeight="1">
      <c r="B138" s="333"/>
      <c r="C138" s="288" t="s">
        <v>611</v>
      </c>
      <c r="D138" s="288"/>
      <c r="E138" s="288"/>
      <c r="F138" s="311" t="s">
        <v>581</v>
      </c>
      <c r="G138" s="288"/>
      <c r="H138" s="288" t="s">
        <v>635</v>
      </c>
      <c r="I138" s="288" t="s">
        <v>613</v>
      </c>
      <c r="J138" s="288"/>
      <c r="K138" s="336"/>
    </row>
    <row r="139" spans="2:11" s="1" customFormat="1" ht="15" customHeight="1">
      <c r="B139" s="333"/>
      <c r="C139" s="288" t="s">
        <v>614</v>
      </c>
      <c r="D139" s="288"/>
      <c r="E139" s="288"/>
      <c r="F139" s="311" t="s">
        <v>581</v>
      </c>
      <c r="G139" s="288"/>
      <c r="H139" s="288" t="s">
        <v>636</v>
      </c>
      <c r="I139" s="288" t="s">
        <v>616</v>
      </c>
      <c r="J139" s="288"/>
      <c r="K139" s="336"/>
    </row>
    <row r="140" spans="2:11" s="1" customFormat="1" ht="15" customHeight="1">
      <c r="B140" s="333"/>
      <c r="C140" s="288" t="s">
        <v>617</v>
      </c>
      <c r="D140" s="288"/>
      <c r="E140" s="288"/>
      <c r="F140" s="311" t="s">
        <v>581</v>
      </c>
      <c r="G140" s="288"/>
      <c r="H140" s="288" t="s">
        <v>617</v>
      </c>
      <c r="I140" s="288" t="s">
        <v>616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581</v>
      </c>
      <c r="G141" s="288"/>
      <c r="H141" s="288" t="s">
        <v>637</v>
      </c>
      <c r="I141" s="288" t="s">
        <v>616</v>
      </c>
      <c r="J141" s="288"/>
      <c r="K141" s="336"/>
    </row>
    <row r="142" spans="2:11" s="1" customFormat="1" ht="15" customHeight="1">
      <c r="B142" s="333"/>
      <c r="C142" s="288" t="s">
        <v>638</v>
      </c>
      <c r="D142" s="288"/>
      <c r="E142" s="288"/>
      <c r="F142" s="311" t="s">
        <v>581</v>
      </c>
      <c r="G142" s="288"/>
      <c r="H142" s="288" t="s">
        <v>639</v>
      </c>
      <c r="I142" s="288" t="s">
        <v>616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640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575</v>
      </c>
      <c r="D148" s="303"/>
      <c r="E148" s="303"/>
      <c r="F148" s="303" t="s">
        <v>576</v>
      </c>
      <c r="G148" s="304"/>
      <c r="H148" s="303" t="s">
        <v>54</v>
      </c>
      <c r="I148" s="303" t="s">
        <v>57</v>
      </c>
      <c r="J148" s="303" t="s">
        <v>577</v>
      </c>
      <c r="K148" s="302"/>
    </row>
    <row r="149" spans="2:11" s="1" customFormat="1" ht="17.25" customHeight="1">
      <c r="B149" s="300"/>
      <c r="C149" s="305" t="s">
        <v>578</v>
      </c>
      <c r="D149" s="305"/>
      <c r="E149" s="305"/>
      <c r="F149" s="306" t="s">
        <v>579</v>
      </c>
      <c r="G149" s="307"/>
      <c r="H149" s="305"/>
      <c r="I149" s="305"/>
      <c r="J149" s="305" t="s">
        <v>580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584</v>
      </c>
      <c r="D151" s="288"/>
      <c r="E151" s="288"/>
      <c r="F151" s="341" t="s">
        <v>581</v>
      </c>
      <c r="G151" s="288"/>
      <c r="H151" s="340" t="s">
        <v>621</v>
      </c>
      <c r="I151" s="340" t="s">
        <v>583</v>
      </c>
      <c r="J151" s="340">
        <v>120</v>
      </c>
      <c r="K151" s="336"/>
    </row>
    <row r="152" spans="2:11" s="1" customFormat="1" ht="15" customHeight="1">
      <c r="B152" s="313"/>
      <c r="C152" s="340" t="s">
        <v>630</v>
      </c>
      <c r="D152" s="288"/>
      <c r="E152" s="288"/>
      <c r="F152" s="341" t="s">
        <v>581</v>
      </c>
      <c r="G152" s="288"/>
      <c r="H152" s="340" t="s">
        <v>641</v>
      </c>
      <c r="I152" s="340" t="s">
        <v>583</v>
      </c>
      <c r="J152" s="340" t="s">
        <v>632</v>
      </c>
      <c r="K152" s="336"/>
    </row>
    <row r="153" spans="2:11" s="1" customFormat="1" ht="15" customHeight="1">
      <c r="B153" s="313"/>
      <c r="C153" s="340" t="s">
        <v>529</v>
      </c>
      <c r="D153" s="288"/>
      <c r="E153" s="288"/>
      <c r="F153" s="341" t="s">
        <v>581</v>
      </c>
      <c r="G153" s="288"/>
      <c r="H153" s="340" t="s">
        <v>642</v>
      </c>
      <c r="I153" s="340" t="s">
        <v>583</v>
      </c>
      <c r="J153" s="340" t="s">
        <v>632</v>
      </c>
      <c r="K153" s="336"/>
    </row>
    <row r="154" spans="2:11" s="1" customFormat="1" ht="15" customHeight="1">
      <c r="B154" s="313"/>
      <c r="C154" s="340" t="s">
        <v>586</v>
      </c>
      <c r="D154" s="288"/>
      <c r="E154" s="288"/>
      <c r="F154" s="341" t="s">
        <v>587</v>
      </c>
      <c r="G154" s="288"/>
      <c r="H154" s="340" t="s">
        <v>621</v>
      </c>
      <c r="I154" s="340" t="s">
        <v>583</v>
      </c>
      <c r="J154" s="340">
        <v>50</v>
      </c>
      <c r="K154" s="336"/>
    </row>
    <row r="155" spans="2:11" s="1" customFormat="1" ht="15" customHeight="1">
      <c r="B155" s="313"/>
      <c r="C155" s="340" t="s">
        <v>589</v>
      </c>
      <c r="D155" s="288"/>
      <c r="E155" s="288"/>
      <c r="F155" s="341" t="s">
        <v>581</v>
      </c>
      <c r="G155" s="288"/>
      <c r="H155" s="340" t="s">
        <v>621</v>
      </c>
      <c r="I155" s="340" t="s">
        <v>591</v>
      </c>
      <c r="J155" s="340"/>
      <c r="K155" s="336"/>
    </row>
    <row r="156" spans="2:11" s="1" customFormat="1" ht="15" customHeight="1">
      <c r="B156" s="313"/>
      <c r="C156" s="340" t="s">
        <v>600</v>
      </c>
      <c r="D156" s="288"/>
      <c r="E156" s="288"/>
      <c r="F156" s="341" t="s">
        <v>587</v>
      </c>
      <c r="G156" s="288"/>
      <c r="H156" s="340" t="s">
        <v>621</v>
      </c>
      <c r="I156" s="340" t="s">
        <v>583</v>
      </c>
      <c r="J156" s="340">
        <v>50</v>
      </c>
      <c r="K156" s="336"/>
    </row>
    <row r="157" spans="2:11" s="1" customFormat="1" ht="15" customHeight="1">
      <c r="B157" s="313"/>
      <c r="C157" s="340" t="s">
        <v>608</v>
      </c>
      <c r="D157" s="288"/>
      <c r="E157" s="288"/>
      <c r="F157" s="341" t="s">
        <v>587</v>
      </c>
      <c r="G157" s="288"/>
      <c r="H157" s="340" t="s">
        <v>621</v>
      </c>
      <c r="I157" s="340" t="s">
        <v>583</v>
      </c>
      <c r="J157" s="340">
        <v>50</v>
      </c>
      <c r="K157" s="336"/>
    </row>
    <row r="158" spans="2:11" s="1" customFormat="1" ht="15" customHeight="1">
      <c r="B158" s="313"/>
      <c r="C158" s="340" t="s">
        <v>606</v>
      </c>
      <c r="D158" s="288"/>
      <c r="E158" s="288"/>
      <c r="F158" s="341" t="s">
        <v>587</v>
      </c>
      <c r="G158" s="288"/>
      <c r="H158" s="340" t="s">
        <v>621</v>
      </c>
      <c r="I158" s="340" t="s">
        <v>583</v>
      </c>
      <c r="J158" s="340">
        <v>50</v>
      </c>
      <c r="K158" s="336"/>
    </row>
    <row r="159" spans="2:11" s="1" customFormat="1" ht="15" customHeight="1">
      <c r="B159" s="313"/>
      <c r="C159" s="340" t="s">
        <v>82</v>
      </c>
      <c r="D159" s="288"/>
      <c r="E159" s="288"/>
      <c r="F159" s="341" t="s">
        <v>581</v>
      </c>
      <c r="G159" s="288"/>
      <c r="H159" s="340" t="s">
        <v>643</v>
      </c>
      <c r="I159" s="340" t="s">
        <v>583</v>
      </c>
      <c r="J159" s="340" t="s">
        <v>644</v>
      </c>
      <c r="K159" s="336"/>
    </row>
    <row r="160" spans="2:11" s="1" customFormat="1" ht="15" customHeight="1">
      <c r="B160" s="313"/>
      <c r="C160" s="340" t="s">
        <v>645</v>
      </c>
      <c r="D160" s="288"/>
      <c r="E160" s="288"/>
      <c r="F160" s="341" t="s">
        <v>581</v>
      </c>
      <c r="G160" s="288"/>
      <c r="H160" s="340" t="s">
        <v>646</v>
      </c>
      <c r="I160" s="340" t="s">
        <v>616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647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575</v>
      </c>
      <c r="D166" s="303"/>
      <c r="E166" s="303"/>
      <c r="F166" s="303" t="s">
        <v>576</v>
      </c>
      <c r="G166" s="345"/>
      <c r="H166" s="346" t="s">
        <v>54</v>
      </c>
      <c r="I166" s="346" t="s">
        <v>57</v>
      </c>
      <c r="J166" s="303" t="s">
        <v>577</v>
      </c>
      <c r="K166" s="280"/>
    </row>
    <row r="167" spans="2:11" s="1" customFormat="1" ht="17.25" customHeight="1">
      <c r="B167" s="281"/>
      <c r="C167" s="305" t="s">
        <v>578</v>
      </c>
      <c r="D167" s="305"/>
      <c r="E167" s="305"/>
      <c r="F167" s="306" t="s">
        <v>579</v>
      </c>
      <c r="G167" s="347"/>
      <c r="H167" s="348"/>
      <c r="I167" s="348"/>
      <c r="J167" s="305" t="s">
        <v>580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584</v>
      </c>
      <c r="D169" s="288"/>
      <c r="E169" s="288"/>
      <c r="F169" s="311" t="s">
        <v>581</v>
      </c>
      <c r="G169" s="288"/>
      <c r="H169" s="288" t="s">
        <v>621</v>
      </c>
      <c r="I169" s="288" t="s">
        <v>583</v>
      </c>
      <c r="J169" s="288">
        <v>120</v>
      </c>
      <c r="K169" s="336"/>
    </row>
    <row r="170" spans="2:11" s="1" customFormat="1" ht="15" customHeight="1">
      <c r="B170" s="313"/>
      <c r="C170" s="288" t="s">
        <v>630</v>
      </c>
      <c r="D170" s="288"/>
      <c r="E170" s="288"/>
      <c r="F170" s="311" t="s">
        <v>581</v>
      </c>
      <c r="G170" s="288"/>
      <c r="H170" s="288" t="s">
        <v>631</v>
      </c>
      <c r="I170" s="288" t="s">
        <v>583</v>
      </c>
      <c r="J170" s="288" t="s">
        <v>632</v>
      </c>
      <c r="K170" s="336"/>
    </row>
    <row r="171" spans="2:11" s="1" customFormat="1" ht="15" customHeight="1">
      <c r="B171" s="313"/>
      <c r="C171" s="288" t="s">
        <v>529</v>
      </c>
      <c r="D171" s="288"/>
      <c r="E171" s="288"/>
      <c r="F171" s="311" t="s">
        <v>581</v>
      </c>
      <c r="G171" s="288"/>
      <c r="H171" s="288" t="s">
        <v>648</v>
      </c>
      <c r="I171" s="288" t="s">
        <v>583</v>
      </c>
      <c r="J171" s="288" t="s">
        <v>632</v>
      </c>
      <c r="K171" s="336"/>
    </row>
    <row r="172" spans="2:11" s="1" customFormat="1" ht="15" customHeight="1">
      <c r="B172" s="313"/>
      <c r="C172" s="288" t="s">
        <v>586</v>
      </c>
      <c r="D172" s="288"/>
      <c r="E172" s="288"/>
      <c r="F172" s="311" t="s">
        <v>587</v>
      </c>
      <c r="G172" s="288"/>
      <c r="H172" s="288" t="s">
        <v>648</v>
      </c>
      <c r="I172" s="288" t="s">
        <v>583</v>
      </c>
      <c r="J172" s="288">
        <v>50</v>
      </c>
      <c r="K172" s="336"/>
    </row>
    <row r="173" spans="2:11" s="1" customFormat="1" ht="15" customHeight="1">
      <c r="B173" s="313"/>
      <c r="C173" s="288" t="s">
        <v>589</v>
      </c>
      <c r="D173" s="288"/>
      <c r="E173" s="288"/>
      <c r="F173" s="311" t="s">
        <v>581</v>
      </c>
      <c r="G173" s="288"/>
      <c r="H173" s="288" t="s">
        <v>648</v>
      </c>
      <c r="I173" s="288" t="s">
        <v>591</v>
      </c>
      <c r="J173" s="288"/>
      <c r="K173" s="336"/>
    </row>
    <row r="174" spans="2:11" s="1" customFormat="1" ht="15" customHeight="1">
      <c r="B174" s="313"/>
      <c r="C174" s="288" t="s">
        <v>600</v>
      </c>
      <c r="D174" s="288"/>
      <c r="E174" s="288"/>
      <c r="F174" s="311" t="s">
        <v>587</v>
      </c>
      <c r="G174" s="288"/>
      <c r="H174" s="288" t="s">
        <v>648</v>
      </c>
      <c r="I174" s="288" t="s">
        <v>583</v>
      </c>
      <c r="J174" s="288">
        <v>50</v>
      </c>
      <c r="K174" s="336"/>
    </row>
    <row r="175" spans="2:11" s="1" customFormat="1" ht="15" customHeight="1">
      <c r="B175" s="313"/>
      <c r="C175" s="288" t="s">
        <v>608</v>
      </c>
      <c r="D175" s="288"/>
      <c r="E175" s="288"/>
      <c r="F175" s="311" t="s">
        <v>587</v>
      </c>
      <c r="G175" s="288"/>
      <c r="H175" s="288" t="s">
        <v>648</v>
      </c>
      <c r="I175" s="288" t="s">
        <v>583</v>
      </c>
      <c r="J175" s="288">
        <v>50</v>
      </c>
      <c r="K175" s="336"/>
    </row>
    <row r="176" spans="2:11" s="1" customFormat="1" ht="15" customHeight="1">
      <c r="B176" s="313"/>
      <c r="C176" s="288" t="s">
        <v>606</v>
      </c>
      <c r="D176" s="288"/>
      <c r="E176" s="288"/>
      <c r="F176" s="311" t="s">
        <v>587</v>
      </c>
      <c r="G176" s="288"/>
      <c r="H176" s="288" t="s">
        <v>648</v>
      </c>
      <c r="I176" s="288" t="s">
        <v>583</v>
      </c>
      <c r="J176" s="288">
        <v>50</v>
      </c>
      <c r="K176" s="336"/>
    </row>
    <row r="177" spans="2:11" s="1" customFormat="1" ht="15" customHeight="1">
      <c r="B177" s="313"/>
      <c r="C177" s="288" t="s">
        <v>98</v>
      </c>
      <c r="D177" s="288"/>
      <c r="E177" s="288"/>
      <c r="F177" s="311" t="s">
        <v>581</v>
      </c>
      <c r="G177" s="288"/>
      <c r="H177" s="288" t="s">
        <v>649</v>
      </c>
      <c r="I177" s="288" t="s">
        <v>650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581</v>
      </c>
      <c r="G178" s="288"/>
      <c r="H178" s="288" t="s">
        <v>651</v>
      </c>
      <c r="I178" s="288" t="s">
        <v>652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581</v>
      </c>
      <c r="G179" s="288"/>
      <c r="H179" s="288" t="s">
        <v>653</v>
      </c>
      <c r="I179" s="288" t="s">
        <v>583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581</v>
      </c>
      <c r="G180" s="288"/>
      <c r="H180" s="288" t="s">
        <v>654</v>
      </c>
      <c r="I180" s="288" t="s">
        <v>583</v>
      </c>
      <c r="J180" s="288">
        <v>255</v>
      </c>
      <c r="K180" s="336"/>
    </row>
    <row r="181" spans="2:11" s="1" customFormat="1" ht="15" customHeight="1">
      <c r="B181" s="313"/>
      <c r="C181" s="288" t="s">
        <v>99</v>
      </c>
      <c r="D181" s="288"/>
      <c r="E181" s="288"/>
      <c r="F181" s="311" t="s">
        <v>581</v>
      </c>
      <c r="G181" s="288"/>
      <c r="H181" s="288" t="s">
        <v>545</v>
      </c>
      <c r="I181" s="288" t="s">
        <v>583</v>
      </c>
      <c r="J181" s="288">
        <v>10</v>
      </c>
      <c r="K181" s="336"/>
    </row>
    <row r="182" spans="2:11" s="1" customFormat="1" ht="15" customHeight="1">
      <c r="B182" s="313"/>
      <c r="C182" s="288" t="s">
        <v>100</v>
      </c>
      <c r="D182" s="288"/>
      <c r="E182" s="288"/>
      <c r="F182" s="311" t="s">
        <v>581</v>
      </c>
      <c r="G182" s="288"/>
      <c r="H182" s="288" t="s">
        <v>655</v>
      </c>
      <c r="I182" s="288" t="s">
        <v>616</v>
      </c>
      <c r="J182" s="288"/>
      <c r="K182" s="336"/>
    </row>
    <row r="183" spans="2:11" s="1" customFormat="1" ht="15" customHeight="1">
      <c r="B183" s="313"/>
      <c r="C183" s="288" t="s">
        <v>656</v>
      </c>
      <c r="D183" s="288"/>
      <c r="E183" s="288"/>
      <c r="F183" s="311" t="s">
        <v>581</v>
      </c>
      <c r="G183" s="288"/>
      <c r="H183" s="288" t="s">
        <v>657</v>
      </c>
      <c r="I183" s="288" t="s">
        <v>616</v>
      </c>
      <c r="J183" s="288"/>
      <c r="K183" s="336"/>
    </row>
    <row r="184" spans="2:11" s="1" customFormat="1" ht="15" customHeight="1">
      <c r="B184" s="313"/>
      <c r="C184" s="288" t="s">
        <v>645</v>
      </c>
      <c r="D184" s="288"/>
      <c r="E184" s="288"/>
      <c r="F184" s="311" t="s">
        <v>581</v>
      </c>
      <c r="G184" s="288"/>
      <c r="H184" s="288" t="s">
        <v>658</v>
      </c>
      <c r="I184" s="288" t="s">
        <v>616</v>
      </c>
      <c r="J184" s="288"/>
      <c r="K184" s="336"/>
    </row>
    <row r="185" spans="2:11" s="1" customFormat="1" ht="15" customHeight="1">
      <c r="B185" s="313"/>
      <c r="C185" s="288" t="s">
        <v>102</v>
      </c>
      <c r="D185" s="288"/>
      <c r="E185" s="288"/>
      <c r="F185" s="311" t="s">
        <v>587</v>
      </c>
      <c r="G185" s="288"/>
      <c r="H185" s="288" t="s">
        <v>659</v>
      </c>
      <c r="I185" s="288" t="s">
        <v>583</v>
      </c>
      <c r="J185" s="288">
        <v>50</v>
      </c>
      <c r="K185" s="336"/>
    </row>
    <row r="186" spans="2:11" s="1" customFormat="1" ht="15" customHeight="1">
      <c r="B186" s="313"/>
      <c r="C186" s="288" t="s">
        <v>660</v>
      </c>
      <c r="D186" s="288"/>
      <c r="E186" s="288"/>
      <c r="F186" s="311" t="s">
        <v>587</v>
      </c>
      <c r="G186" s="288"/>
      <c r="H186" s="288" t="s">
        <v>661</v>
      </c>
      <c r="I186" s="288" t="s">
        <v>662</v>
      </c>
      <c r="J186" s="288"/>
      <c r="K186" s="336"/>
    </row>
    <row r="187" spans="2:11" s="1" customFormat="1" ht="15" customHeight="1">
      <c r="B187" s="313"/>
      <c r="C187" s="288" t="s">
        <v>663</v>
      </c>
      <c r="D187" s="288"/>
      <c r="E187" s="288"/>
      <c r="F187" s="311" t="s">
        <v>587</v>
      </c>
      <c r="G187" s="288"/>
      <c r="H187" s="288" t="s">
        <v>664</v>
      </c>
      <c r="I187" s="288" t="s">
        <v>662</v>
      </c>
      <c r="J187" s="288"/>
      <c r="K187" s="336"/>
    </row>
    <row r="188" spans="2:11" s="1" customFormat="1" ht="15" customHeight="1">
      <c r="B188" s="313"/>
      <c r="C188" s="288" t="s">
        <v>665</v>
      </c>
      <c r="D188" s="288"/>
      <c r="E188" s="288"/>
      <c r="F188" s="311" t="s">
        <v>587</v>
      </c>
      <c r="G188" s="288"/>
      <c r="H188" s="288" t="s">
        <v>666</v>
      </c>
      <c r="I188" s="288" t="s">
        <v>662</v>
      </c>
      <c r="J188" s="288"/>
      <c r="K188" s="336"/>
    </row>
    <row r="189" spans="2:11" s="1" customFormat="1" ht="15" customHeight="1">
      <c r="B189" s="313"/>
      <c r="C189" s="349" t="s">
        <v>667</v>
      </c>
      <c r="D189" s="288"/>
      <c r="E189" s="288"/>
      <c r="F189" s="311" t="s">
        <v>587</v>
      </c>
      <c r="G189" s="288"/>
      <c r="H189" s="288" t="s">
        <v>668</v>
      </c>
      <c r="I189" s="288" t="s">
        <v>669</v>
      </c>
      <c r="J189" s="350" t="s">
        <v>670</v>
      </c>
      <c r="K189" s="336"/>
    </row>
    <row r="190" spans="2:11" s="1" customFormat="1" ht="15" customHeight="1">
      <c r="B190" s="313"/>
      <c r="C190" s="349" t="s">
        <v>42</v>
      </c>
      <c r="D190" s="288"/>
      <c r="E190" s="288"/>
      <c r="F190" s="311" t="s">
        <v>581</v>
      </c>
      <c r="G190" s="288"/>
      <c r="H190" s="285" t="s">
        <v>671</v>
      </c>
      <c r="I190" s="288" t="s">
        <v>672</v>
      </c>
      <c r="J190" s="288"/>
      <c r="K190" s="336"/>
    </row>
    <row r="191" spans="2:11" s="1" customFormat="1" ht="15" customHeight="1">
      <c r="B191" s="313"/>
      <c r="C191" s="349" t="s">
        <v>673</v>
      </c>
      <c r="D191" s="288"/>
      <c r="E191" s="288"/>
      <c r="F191" s="311" t="s">
        <v>581</v>
      </c>
      <c r="G191" s="288"/>
      <c r="H191" s="288" t="s">
        <v>674</v>
      </c>
      <c r="I191" s="288" t="s">
        <v>616</v>
      </c>
      <c r="J191" s="288"/>
      <c r="K191" s="336"/>
    </row>
    <row r="192" spans="2:11" s="1" customFormat="1" ht="15" customHeight="1">
      <c r="B192" s="313"/>
      <c r="C192" s="349" t="s">
        <v>675</v>
      </c>
      <c r="D192" s="288"/>
      <c r="E192" s="288"/>
      <c r="F192" s="311" t="s">
        <v>581</v>
      </c>
      <c r="G192" s="288"/>
      <c r="H192" s="288" t="s">
        <v>676</v>
      </c>
      <c r="I192" s="288" t="s">
        <v>616</v>
      </c>
      <c r="J192" s="288"/>
      <c r="K192" s="336"/>
    </row>
    <row r="193" spans="2:11" s="1" customFormat="1" ht="15" customHeight="1">
      <c r="B193" s="313"/>
      <c r="C193" s="349" t="s">
        <v>677</v>
      </c>
      <c r="D193" s="288"/>
      <c r="E193" s="288"/>
      <c r="F193" s="311" t="s">
        <v>587</v>
      </c>
      <c r="G193" s="288"/>
      <c r="H193" s="288" t="s">
        <v>678</v>
      </c>
      <c r="I193" s="288" t="s">
        <v>616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679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680</v>
      </c>
      <c r="D200" s="352"/>
      <c r="E200" s="352"/>
      <c r="F200" s="352" t="s">
        <v>681</v>
      </c>
      <c r="G200" s="353"/>
      <c r="H200" s="352" t="s">
        <v>682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672</v>
      </c>
      <c r="D202" s="288"/>
      <c r="E202" s="288"/>
      <c r="F202" s="311" t="s">
        <v>43</v>
      </c>
      <c r="G202" s="288"/>
      <c r="H202" s="288" t="s">
        <v>683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44</v>
      </c>
      <c r="G203" s="288"/>
      <c r="H203" s="288" t="s">
        <v>684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47</v>
      </c>
      <c r="G204" s="288"/>
      <c r="H204" s="288" t="s">
        <v>685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45</v>
      </c>
      <c r="G205" s="288"/>
      <c r="H205" s="288" t="s">
        <v>686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46</v>
      </c>
      <c r="G206" s="288"/>
      <c r="H206" s="288" t="s">
        <v>687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628</v>
      </c>
      <c r="D208" s="288"/>
      <c r="E208" s="288"/>
      <c r="F208" s="311" t="s">
        <v>76</v>
      </c>
      <c r="G208" s="288"/>
      <c r="H208" s="288" t="s">
        <v>688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523</v>
      </c>
      <c r="G209" s="288"/>
      <c r="H209" s="288" t="s">
        <v>524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521</v>
      </c>
      <c r="G210" s="288"/>
      <c r="H210" s="288" t="s">
        <v>689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525</v>
      </c>
      <c r="G211" s="349"/>
      <c r="H211" s="340" t="s">
        <v>526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527</v>
      </c>
      <c r="G212" s="349"/>
      <c r="H212" s="340" t="s">
        <v>690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652</v>
      </c>
      <c r="D214" s="288"/>
      <c r="E214" s="288"/>
      <c r="F214" s="311">
        <v>1</v>
      </c>
      <c r="G214" s="349"/>
      <c r="H214" s="340" t="s">
        <v>691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692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693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694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Urbánek</dc:creator>
  <cp:keywords/>
  <dc:description/>
  <cp:lastModifiedBy>Kamil Urbánek</cp:lastModifiedBy>
  <dcterms:created xsi:type="dcterms:W3CDTF">2022-01-28T11:21:33Z</dcterms:created>
  <dcterms:modified xsi:type="dcterms:W3CDTF">2022-01-28T11:21:42Z</dcterms:modified>
  <cp:category/>
  <cp:version/>
  <cp:contentType/>
  <cp:contentStatus/>
</cp:coreProperties>
</file>