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an\Desktop\MIREK\Výběrová řízení\2022\VD Fryšták, odběrná věž, oprava schodiště včetně podest\projekt\F.Rozpočet - výkaz výměr -slepý\"/>
    </mc:Choice>
  </mc:AlternateContent>
  <bookViews>
    <workbookView xWindow="0" yWindow="0" windowWidth="18870" windowHeight="12030" activeTab="2"/>
  </bookViews>
  <sheets>
    <sheet name="Rekapitulace" sheetId="36" r:id="rId1"/>
    <sheet name="PS 01" sheetId="38" r:id="rId2"/>
    <sheet name="VON" sheetId="43" r:id="rId3"/>
    <sheet name="SO 07.old" sheetId="7" state="hidden" r:id="rId4"/>
  </sheets>
  <definedNames>
    <definedName name="_Toc320104386_1">#REF!</definedName>
    <definedName name="_Toc320104387_2">#REF!</definedName>
    <definedName name="_Toc409080621" localSheetId="1">'PS 01'!#REF!</definedName>
    <definedName name="_Toc82598465" localSheetId="1">'PS 01'!$B$3</definedName>
    <definedName name="Excel_BuiltIn_Print_Area_1_1">#REF!</definedName>
    <definedName name="Excel_BuiltIn_Print_Area_2">#REF!</definedName>
    <definedName name="Excel_BuiltIn_Print_Area_2_1">#REF!</definedName>
    <definedName name="Excel_BuiltIn_Print_Titles_2">#REF!</definedName>
    <definedName name="Excel_BuiltIn_Print_Titles_2_1">#REF!</definedName>
    <definedName name="Excel_BuiltIn_Print_Titles_3_1">#REF!</definedName>
    <definedName name="Excel_BuiltIn_Print_Titles_3_1_1">#REF!</definedName>
    <definedName name="_xlnm.Print_Titles" localSheetId="1">'PS 01'!$2:$2</definedName>
    <definedName name="_xlnm.Print_Area" localSheetId="1">'PS 01'!$A$1:$F$48</definedName>
    <definedName name="_xlnm.Print_Area" localSheetId="0">Rekapitulace!$A$1:$E$20</definedName>
    <definedName name="Z_41344A30_E23C_11D5_BB3B_C51F840B824A_.wvu.PrintArea" localSheetId="1" hidden="1">'PS 01'!#REF!</definedName>
  </definedNames>
  <calcPr calcId="162913" fullPrecision="0"/>
  <customWorkbookViews>
    <customWorkbookView name="Hladík Jaroslav Ing. - vlastní pohled" guid="{41344A30-E23C-11D5-BB3B-C51F840B824A}" mergeInterval="0" personalView="1" maximized="1" windowWidth="1020" windowHeight="606" activeSheetId="11" showComments="commIndAndComment"/>
    <customWorkbookView name="mazel - vlastní pohled" guid="{607DC803-E23C-11D5-9BAA-838DE3D3601A}" mergeInterval="0" personalView="1" maximized="1" windowWidth="1020" windowHeight="606" activeSheetId="1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38" l="1"/>
  <c r="F43" i="38" l="1"/>
  <c r="F47" i="38" l="1"/>
  <c r="F16" i="43" l="1"/>
  <c r="F25" i="38"/>
  <c r="F20" i="38"/>
  <c r="H6" i="7"/>
  <c r="F33" i="38" l="1"/>
  <c r="F6" i="43"/>
  <c r="F40" i="38"/>
  <c r="F37" i="38"/>
  <c r="F13" i="43"/>
  <c r="F14" i="38"/>
  <c r="F48" i="38" l="1"/>
  <c r="F19" i="43"/>
  <c r="E20" i="36" l="1"/>
</calcChain>
</file>

<file path=xl/sharedStrings.xml><?xml version="1.0" encoding="utf-8"?>
<sst xmlns="http://schemas.openxmlformats.org/spreadsheetml/2006/main" count="149" uniqueCount="93">
  <si>
    <t>Pol.
č.</t>
  </si>
  <si>
    <t>Název položky</t>
  </si>
  <si>
    <t xml:space="preserve">Jednotka </t>
  </si>
  <si>
    <t>Množství</t>
  </si>
  <si>
    <t>Jednotková
cena [Kč]</t>
  </si>
  <si>
    <t>Cena celkem
[Kč]</t>
  </si>
  <si>
    <t>1.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</si>
  <si>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</si>
  <si>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2.</t>
  </si>
  <si>
    <t>3.</t>
  </si>
  <si>
    <t>4.</t>
  </si>
  <si>
    <r>
      <t>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/>
    </r>
  </si>
  <si>
    <t>5.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</si>
  <si>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</si>
  <si>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Výkop zemina</t>
  </si>
  <si>
    <t>Zpětný zásyp</t>
  </si>
  <si>
    <t>Množstní + rezerva</t>
  </si>
  <si>
    <t>R
%</t>
  </si>
  <si>
    <t>SO 07 - Jímka hradidel</t>
  </si>
  <si>
    <t>Beton - konstrukce jímky</t>
  </si>
  <si>
    <t>Něco jako poklop ???</t>
  </si>
  <si>
    <t>kpl.</t>
  </si>
  <si>
    <t>Pažení</t>
  </si>
  <si>
    <t>Náklady celkem:</t>
  </si>
  <si>
    <t>Provozní soubory</t>
  </si>
  <si>
    <t>Celkem PS 01</t>
  </si>
  <si>
    <t xml:space="preserve">Přehled nákladů </t>
  </si>
  <si>
    <t>1.1.</t>
  </si>
  <si>
    <t>celkem</t>
  </si>
  <si>
    <t>kpl</t>
  </si>
  <si>
    <t>1.2.</t>
  </si>
  <si>
    <t>1.3.</t>
  </si>
  <si>
    <t>(ceny uvedené v Kč bez DPH)</t>
  </si>
  <si>
    <t>VON - Vedlejší a oastaní náklady</t>
  </si>
  <si>
    <t>Projektové a inženýrské práce</t>
  </si>
  <si>
    <t>Zařízení staveniště</t>
  </si>
  <si>
    <t>Celkem VON:</t>
  </si>
  <si>
    <t>Ostatní náklady</t>
  </si>
  <si>
    <t>Dílenská dokumentace, technická specifikace dodávek</t>
  </si>
  <si>
    <t>Výzisk z likvidace kovového odpadu</t>
  </si>
  <si>
    <t>kg</t>
  </si>
  <si>
    <t>Zdvíhací technika</t>
  </si>
  <si>
    <t>Projektová příprava, plán prací, plán BOZP</t>
  </si>
  <si>
    <t>VON - Vedlejší a ostatní náklady</t>
  </si>
  <si>
    <t>Celkem VON</t>
  </si>
  <si>
    <t>Přesuny materiálu a techniky, doprava zařízení</t>
  </si>
  <si>
    <t>Energie pro zařízení stavebiště</t>
  </si>
  <si>
    <t xml:space="preserve">Montáž lešení v prostoru věže - půdorys věže 14 m2, výška vnitřního prostoru 14 m </t>
  </si>
  <si>
    <t xml:space="preserve">Demontáž lešení půdorys věže 14 m2, výška vnitřního prostoru 14 m </t>
  </si>
  <si>
    <t>Kotevní materiál, chemické kotvy do betonu</t>
  </si>
  <si>
    <t>Pronájem lešení celkem</t>
  </si>
  <si>
    <t>Dokumentace skutečného provedení</t>
  </si>
  <si>
    <t>Demontáž ocelové konstrukce</t>
  </si>
  <si>
    <t xml:space="preserve"> m2</t>
  </si>
  <si>
    <t>Reprofilace betonu stěn sanačními maltami na cementové bázi ručně , tloušťky do 10 mm</t>
  </si>
  <si>
    <t>Montáž zdvíhacího přípravku pro zavěšení kladkosroje</t>
  </si>
  <si>
    <t>Montážní práce</t>
  </si>
  <si>
    <t>Potrubí, spojovací a kotvící materiál</t>
  </si>
  <si>
    <t>Oprava zabetonovaných částí potrubí DN 1100</t>
  </si>
  <si>
    <t>m2</t>
  </si>
  <si>
    <t>sada</t>
  </si>
  <si>
    <t>ks</t>
  </si>
  <si>
    <t>Výměna rámů a pochozích krytů ve strojovně včetně montáže</t>
  </si>
  <si>
    <t>3.2.8 Úprava mazání vedení táhel</t>
  </si>
  <si>
    <t>Montáž</t>
  </si>
  <si>
    <t>5.2.1 Výroba dílů a zajištění dodávek</t>
  </si>
  <si>
    <t>5.2.2 Stavba lešení věže</t>
  </si>
  <si>
    <t>5.2.3 Demontáž stávajících ocelových konstrukcí</t>
  </si>
  <si>
    <t>5.2.4 Montážní práce</t>
  </si>
  <si>
    <t>5.2.5. Úprava zavzdušňovacího potrubí aerace</t>
  </si>
  <si>
    <t>5.2.6 Oprava zabetonovaných částí potrubí</t>
  </si>
  <si>
    <t>5.2.7 Oprava krytů ve strojovně</t>
  </si>
  <si>
    <t>Montážní přípravky a pomůcky</t>
  </si>
  <si>
    <t>5.2.1.2 Žebřík – výkres 2-FR-004</t>
  </si>
  <si>
    <t>5.2.1.4 Vřetenové schodiště č. 1 – výkres 1-FR-003</t>
  </si>
  <si>
    <t>5.2.1.6 Vřetenové schodiště č. 2 – výkres 1-FR-005</t>
  </si>
  <si>
    <t>Bezpečné zakrytí dílů  technologie VD - ochrana proti prachu, nečistotám a poškození</t>
  </si>
  <si>
    <t>Spojovací a kotevní materiál</t>
  </si>
  <si>
    <t>PS 01 - Rekonstrukce schodiště a podest</t>
  </si>
  <si>
    <t>Celkem PS 01 - Rekonsrukce schodiště a podest  :</t>
  </si>
  <si>
    <t xml:space="preserve">Dodávka a montáž </t>
  </si>
  <si>
    <t>VD Fryšták, odběrná věž, oprava schodiště včetně podest</t>
  </si>
  <si>
    <t>Montáž vřetenového schodiště č. 1 - 3x výška 2 807 mm</t>
  </si>
  <si>
    <t>Montáž vřetenového schodiště č.2 - 1x výška 2 908 mm</t>
  </si>
  <si>
    <t>5.2.1.7 Konzola pro mobilní zvedací zařízení</t>
  </si>
  <si>
    <t xml:space="preserve">Kompozitní podlaha celkem </t>
  </si>
  <si>
    <t>Potrubní rozvody, spojovací materiál, kotvící materiál</t>
  </si>
  <si>
    <t>5.2.1.1 Obslužná podesta č. 1 - výkres 2-FR-003</t>
  </si>
  <si>
    <t>5.2.1.3 Obslužná podesta č. 2 – výkres 1-FR-002</t>
  </si>
  <si>
    <t>5.2.1.5 Obslužná podesta č. 3 – výkres 1-FR-004</t>
  </si>
  <si>
    <t>Montáž obslužné podesty č.1</t>
  </si>
  <si>
    <t>Montáž obslužné podesty č.2 - včetně žebříku</t>
  </si>
  <si>
    <t>Montáž obslužné podesty č.3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</si>
</sst>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#,##0\ &quot;Kč&quot;;\-#,##0\ &quot;Kč&quot;"/>
    <numFmt numFmtId="164" formatCode="_-* #,##0.00\ _K_č_-;\-* #,##0.00\ _K_č_-;_-* &quot;-&quot;??\ _K_č_-;_-@_-"/>
    <numFmt numFmtId="165" formatCode="#,##0.0"/>
    <numFmt numFmtId="166" formatCode="#,##0_ ;\-#,##0\ "/>
    <numFmt numFmtId="167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Narrow"/>
      <family val="2"/>
    </font>
    <font>
      <vertAlign val="superscript"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9"/>
      <name val="Arial Narrow"/>
      <family val="2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9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11"/>
      <name val="Arial"/>
      <family val="2"/>
      <charset val="238"/>
    </font>
    <font>
      <i/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20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3" fontId="0" fillId="0" borderId="1" xfId="0" applyNumberFormat="1" applyBorder="1"/>
    <xf numFmtId="0" fontId="0" fillId="0" borderId="2" xfId="0" applyBorder="1"/>
    <xf numFmtId="165" fontId="0" fillId="0" borderId="2" xfId="0" applyNumberFormat="1" applyBorder="1"/>
    <xf numFmtId="3" fontId="0" fillId="0" borderId="2" xfId="0" applyNumberForma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1" xfId="0" applyFont="1" applyBorder="1"/>
    <xf numFmtId="0" fontId="0" fillId="0" borderId="0" xfId="0" applyBorder="1"/>
    <xf numFmtId="0" fontId="5" fillId="0" borderId="0" xfId="0" applyFont="1" applyBorder="1"/>
    <xf numFmtId="0" fontId="14" fillId="0" borderId="0" xfId="0" applyFont="1" applyFill="1"/>
    <xf numFmtId="0" fontId="11" fillId="0" borderId="0" xfId="0" applyFont="1" applyFill="1"/>
    <xf numFmtId="3" fontId="15" fillId="0" borderId="0" xfId="0" applyNumberFormat="1" applyFont="1" applyFill="1"/>
    <xf numFmtId="0" fontId="10" fillId="0" borderId="0" xfId="0" applyFont="1" applyFill="1"/>
    <xf numFmtId="0" fontId="7" fillId="0" borderId="0" xfId="0" applyFont="1" applyFill="1"/>
    <xf numFmtId="0" fontId="15" fillId="0" borderId="0" xfId="0" applyFont="1" applyFill="1"/>
    <xf numFmtId="0" fontId="11" fillId="0" borderId="0" xfId="0" applyFont="1" applyFill="1" applyBorder="1"/>
    <xf numFmtId="3" fontId="11" fillId="0" borderId="0" xfId="0" applyNumberFormat="1" applyFont="1" applyFill="1" applyBorder="1"/>
    <xf numFmtId="0" fontId="7" fillId="0" borderId="0" xfId="0" applyFont="1" applyFill="1" applyBorder="1"/>
    <xf numFmtId="3" fontId="11" fillId="0" borderId="6" xfId="0" applyNumberFormat="1" applyFont="1" applyFill="1" applyBorder="1"/>
    <xf numFmtId="0" fontId="16" fillId="0" borderId="0" xfId="0" applyFont="1"/>
    <xf numFmtId="0" fontId="9" fillId="0" borderId="0" xfId="0" applyFont="1" applyFill="1"/>
    <xf numFmtId="0" fontId="17" fillId="0" borderId="0" xfId="0" applyFont="1" applyFill="1"/>
    <xf numFmtId="3" fontId="1" fillId="0" borderId="0" xfId="0" applyNumberFormat="1" applyFont="1" applyFill="1"/>
    <xf numFmtId="0" fontId="0" fillId="0" borderId="0" xfId="0" applyFont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3" fontId="13" fillId="0" borderId="11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3" fontId="13" fillId="0" borderId="13" xfId="0" applyNumberFormat="1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vertical="center"/>
    </xf>
    <xf numFmtId="3" fontId="13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/>
    </xf>
    <xf numFmtId="0" fontId="18" fillId="0" borderId="15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3" fontId="13" fillId="0" borderId="17" xfId="0" applyNumberFormat="1" applyFont="1" applyBorder="1" applyAlignment="1">
      <alignment horizontal="center" vertical="center"/>
    </xf>
    <xf numFmtId="3" fontId="19" fillId="0" borderId="0" xfId="0" applyNumberFormat="1" applyFont="1" applyFill="1" applyBorder="1"/>
    <xf numFmtId="0" fontId="20" fillId="0" borderId="0" xfId="0" applyFont="1" applyFill="1"/>
    <xf numFmtId="0" fontId="1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/>
    </xf>
    <xf numFmtId="3" fontId="13" fillId="0" borderId="9" xfId="0" applyNumberFormat="1" applyFont="1" applyBorder="1" applyAlignment="1">
      <alignment horizontal="center" vertical="center"/>
    </xf>
    <xf numFmtId="166" fontId="13" fillId="0" borderId="9" xfId="1" applyNumberFormat="1" applyFont="1" applyBorder="1" applyAlignment="1">
      <alignment vertical="center"/>
    </xf>
    <xf numFmtId="3" fontId="13" fillId="0" borderId="10" xfId="0" applyNumberFormat="1" applyFont="1" applyBorder="1" applyAlignment="1">
      <alignment vertical="center"/>
    </xf>
    <xf numFmtId="0" fontId="5" fillId="0" borderId="17" xfId="0" applyFont="1" applyBorder="1" applyAlignment="1">
      <alignment horizontal="right" vertical="center" wrapText="1"/>
    </xf>
    <xf numFmtId="0" fontId="18" fillId="0" borderId="9" xfId="0" applyFont="1" applyBorder="1" applyAlignment="1">
      <alignment horizontal="left" vertical="center" wrapText="1"/>
    </xf>
    <xf numFmtId="166" fontId="13" fillId="0" borderId="9" xfId="1" applyNumberFormat="1" applyFont="1" applyFill="1" applyBorder="1" applyAlignment="1">
      <alignment vertical="center"/>
    </xf>
    <xf numFmtId="3" fontId="13" fillId="0" borderId="10" xfId="0" applyNumberFormat="1" applyFont="1" applyFill="1" applyBorder="1" applyAlignment="1">
      <alignment vertical="center"/>
    </xf>
    <xf numFmtId="166" fontId="13" fillId="0" borderId="23" xfId="1" applyNumberFormat="1" applyFont="1" applyFill="1" applyBorder="1" applyAlignment="1">
      <alignment vertical="center"/>
    </xf>
    <xf numFmtId="167" fontId="18" fillId="3" borderId="22" xfId="0" applyNumberFormat="1" applyFont="1" applyFill="1" applyBorder="1" applyAlignment="1">
      <alignment vertical="center"/>
    </xf>
    <xf numFmtId="0" fontId="11" fillId="0" borderId="13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right" vertical="center" wrapText="1"/>
    </xf>
    <xf numFmtId="0" fontId="0" fillId="0" borderId="15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3" fontId="0" fillId="0" borderId="11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3" fontId="0" fillId="0" borderId="13" xfId="0" applyNumberFormat="1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3" fontId="0" fillId="0" borderId="17" xfId="0" applyNumberFormat="1" applyFont="1" applyBorder="1" applyAlignment="1">
      <alignment horizontal="center" vertical="center"/>
    </xf>
    <xf numFmtId="166" fontId="0" fillId="0" borderId="23" xfId="1" applyNumberFormat="1" applyFont="1" applyFill="1" applyBorder="1" applyAlignment="1">
      <alignment vertical="center"/>
    </xf>
    <xf numFmtId="167" fontId="19" fillId="3" borderId="22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ont="1" applyAlignment="1">
      <alignment vertical="center"/>
    </xf>
    <xf numFmtId="0" fontId="0" fillId="0" borderId="16" xfId="0" applyFont="1" applyBorder="1" applyAlignment="1">
      <alignment horizontal="center" vertical="center"/>
    </xf>
    <xf numFmtId="0" fontId="0" fillId="0" borderId="19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center" vertical="center"/>
    </xf>
    <xf numFmtId="3" fontId="0" fillId="0" borderId="19" xfId="0" applyNumberFormat="1" applyFont="1" applyBorder="1" applyAlignment="1">
      <alignment horizontal="center" vertical="center"/>
    </xf>
    <xf numFmtId="166" fontId="0" fillId="0" borderId="24" xfId="1" applyNumberFormat="1" applyFont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0" fontId="0" fillId="0" borderId="11" xfId="0" applyFont="1" applyBorder="1" applyAlignment="1">
      <alignment horizontal="center" vertical="center"/>
    </xf>
    <xf numFmtId="166" fontId="0" fillId="0" borderId="23" xfId="1" applyNumberFormat="1" applyFont="1" applyBorder="1" applyAlignment="1">
      <alignment vertical="center"/>
    </xf>
    <xf numFmtId="0" fontId="0" fillId="0" borderId="13" xfId="0" applyFont="1" applyBorder="1" applyAlignment="1">
      <alignment horizontal="center" vertical="center"/>
    </xf>
    <xf numFmtId="0" fontId="10" fillId="0" borderId="25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1" xfId="0" applyFont="1" applyBorder="1" applyAlignment="1">
      <alignment horizontal="center" vertical="center"/>
    </xf>
    <xf numFmtId="3" fontId="12" fillId="0" borderId="21" xfId="0" applyNumberFormat="1" applyFont="1" applyBorder="1" applyAlignment="1">
      <alignment horizontal="center" vertical="center"/>
    </xf>
    <xf numFmtId="166" fontId="12" fillId="0" borderId="21" xfId="1" applyNumberFormat="1" applyFont="1" applyBorder="1" applyAlignment="1">
      <alignment vertical="center"/>
    </xf>
    <xf numFmtId="167" fontId="10" fillId="0" borderId="22" xfId="0" applyNumberFormat="1" applyFont="1" applyBorder="1" applyAlignment="1">
      <alignment vertical="center"/>
    </xf>
    <xf numFmtId="3" fontId="1" fillId="0" borderId="0" xfId="0" applyNumberFormat="1" applyFont="1" applyFill="1" applyBorder="1"/>
    <xf numFmtId="3" fontId="19" fillId="0" borderId="22" xfId="0" applyNumberFormat="1" applyFont="1" applyFill="1" applyBorder="1"/>
    <xf numFmtId="3" fontId="4" fillId="0" borderId="22" xfId="0" applyNumberFormat="1" applyFont="1" applyFill="1" applyBorder="1"/>
    <xf numFmtId="0" fontId="19" fillId="0" borderId="0" xfId="0" applyFont="1" applyFill="1" applyBorder="1" applyAlignment="1">
      <alignment horizontal="left"/>
    </xf>
    <xf numFmtId="167" fontId="0" fillId="2" borderId="12" xfId="0" applyNumberFormat="1" applyFont="1" applyFill="1" applyBorder="1" applyAlignment="1">
      <alignment vertical="center"/>
    </xf>
    <xf numFmtId="167" fontId="0" fillId="2" borderId="14" xfId="0" applyNumberFormat="1" applyFont="1" applyFill="1" applyBorder="1" applyAlignment="1">
      <alignment vertical="center"/>
    </xf>
    <xf numFmtId="5" fontId="0" fillId="2" borderId="11" xfId="1" applyNumberFormat="1" applyFont="1" applyFill="1" applyBorder="1" applyAlignment="1">
      <alignment vertical="center"/>
    </xf>
    <xf numFmtId="5" fontId="0" fillId="2" borderId="13" xfId="1" applyNumberFormat="1" applyFont="1" applyFill="1" applyBorder="1" applyAlignment="1">
      <alignment vertical="center"/>
    </xf>
    <xf numFmtId="0" fontId="9" fillId="4" borderId="0" xfId="0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3" fontId="6" fillId="4" borderId="9" xfId="0" applyNumberFormat="1" applyFont="1" applyFill="1" applyBorder="1" applyAlignment="1">
      <alignment horizontal="center" vertical="center"/>
    </xf>
    <xf numFmtId="165" fontId="6" fillId="4" borderId="9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 wrapText="1"/>
    </xf>
    <xf numFmtId="3" fontId="6" fillId="4" borderId="0" xfId="0" applyNumberFormat="1" applyFont="1" applyFill="1" applyBorder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left" vertical="center" wrapText="1"/>
    </xf>
    <xf numFmtId="0" fontId="13" fillId="4" borderId="9" xfId="0" applyFont="1" applyFill="1" applyBorder="1" applyAlignment="1">
      <alignment horizontal="center" vertical="center"/>
    </xf>
    <xf numFmtId="3" fontId="13" fillId="4" borderId="9" xfId="0" applyNumberFormat="1" applyFont="1" applyFill="1" applyBorder="1" applyAlignment="1">
      <alignment horizontal="center" vertical="center"/>
    </xf>
    <xf numFmtId="166" fontId="13" fillId="4" borderId="9" xfId="1" applyNumberFormat="1" applyFont="1" applyFill="1" applyBorder="1" applyAlignment="1">
      <alignment vertical="center"/>
    </xf>
    <xf numFmtId="3" fontId="13" fillId="4" borderId="10" xfId="0" applyNumberFormat="1" applyFont="1" applyFill="1" applyBorder="1" applyAlignment="1">
      <alignment vertical="center"/>
    </xf>
    <xf numFmtId="3" fontId="13" fillId="4" borderId="0" xfId="0" applyNumberFormat="1" applyFont="1" applyFill="1" applyBorder="1" applyAlignment="1">
      <alignment vertical="center"/>
    </xf>
    <xf numFmtId="3" fontId="0" fillId="4" borderId="0" xfId="0" applyNumberFormat="1" applyFill="1" applyAlignment="1">
      <alignment vertical="center"/>
    </xf>
    <xf numFmtId="0" fontId="13" fillId="4" borderId="15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left" vertical="center" wrapText="1"/>
    </xf>
    <xf numFmtId="0" fontId="13" fillId="4" borderId="13" xfId="0" applyFont="1" applyFill="1" applyBorder="1" applyAlignment="1">
      <alignment horizontal="center" vertical="center"/>
    </xf>
    <xf numFmtId="3" fontId="13" fillId="4" borderId="13" xfId="0" applyNumberFormat="1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right" vertical="center" wrapText="1"/>
    </xf>
    <xf numFmtId="0" fontId="13" fillId="4" borderId="17" xfId="0" applyFont="1" applyFill="1" applyBorder="1" applyAlignment="1">
      <alignment horizontal="center" vertical="center"/>
    </xf>
    <xf numFmtId="3" fontId="13" fillId="4" borderId="17" xfId="0" applyNumberFormat="1" applyFont="1" applyFill="1" applyBorder="1" applyAlignment="1">
      <alignment horizontal="center" vertical="center"/>
    </xf>
    <xf numFmtId="0" fontId="0" fillId="4" borderId="21" xfId="0" applyFill="1" applyBorder="1" applyAlignment="1">
      <alignment vertical="center"/>
    </xf>
    <xf numFmtId="3" fontId="13" fillId="4" borderId="27" xfId="0" applyNumberFormat="1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right" vertical="center" wrapText="1"/>
    </xf>
    <xf numFmtId="166" fontId="13" fillId="4" borderId="28" xfId="1" applyNumberFormat="1" applyFont="1" applyFill="1" applyBorder="1" applyAlignment="1">
      <alignment vertical="center"/>
    </xf>
    <xf numFmtId="0" fontId="18" fillId="4" borderId="9" xfId="0" applyFont="1" applyFill="1" applyBorder="1" applyAlignment="1">
      <alignment horizontal="left" vertical="center" wrapText="1"/>
    </xf>
    <xf numFmtId="3" fontId="13" fillId="4" borderId="0" xfId="0" applyNumberFormat="1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left" vertical="center" wrapText="1"/>
    </xf>
    <xf numFmtId="0" fontId="5" fillId="4" borderId="18" xfId="0" applyFont="1" applyFill="1" applyBorder="1" applyAlignment="1">
      <alignment horizontal="center" vertical="center"/>
    </xf>
    <xf numFmtId="3" fontId="5" fillId="4" borderId="18" xfId="0" applyNumberFormat="1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 wrapText="1"/>
    </xf>
    <xf numFmtId="3" fontId="13" fillId="4" borderId="7" xfId="0" applyNumberFormat="1" applyFont="1" applyFill="1" applyBorder="1" applyAlignment="1">
      <alignment horizontal="center" vertical="center"/>
    </xf>
    <xf numFmtId="166" fontId="13" fillId="4" borderId="7" xfId="1" applyNumberFormat="1" applyFont="1" applyFill="1" applyBorder="1" applyAlignment="1">
      <alignment vertical="center"/>
    </xf>
    <xf numFmtId="3" fontId="13" fillId="4" borderId="7" xfId="0" applyNumberFormat="1" applyFont="1" applyFill="1" applyBorder="1" applyAlignment="1">
      <alignment vertical="center"/>
    </xf>
    <xf numFmtId="0" fontId="11" fillId="4" borderId="0" xfId="0" applyFont="1" applyFill="1" applyAlignment="1">
      <alignment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left" vertical="center" wrapText="1"/>
    </xf>
    <xf numFmtId="166" fontId="13" fillId="4" borderId="0" xfId="1" applyNumberFormat="1" applyFont="1" applyFill="1" applyBorder="1" applyAlignment="1">
      <alignment vertical="center"/>
    </xf>
    <xf numFmtId="0" fontId="0" fillId="4" borderId="0" xfId="0" applyFill="1" applyBorder="1" applyAlignment="1">
      <alignment vertical="center"/>
    </xf>
    <xf numFmtId="3" fontId="4" fillId="4" borderId="0" xfId="0" applyNumberFormat="1" applyFont="1" applyFill="1" applyBorder="1" applyAlignment="1">
      <alignment vertical="center"/>
    </xf>
    <xf numFmtId="3" fontId="21" fillId="4" borderId="0" xfId="0" applyNumberFormat="1" applyFont="1" applyFill="1" applyBorder="1" applyAlignment="1">
      <alignment vertical="center"/>
    </xf>
    <xf numFmtId="0" fontId="21" fillId="4" borderId="0" xfId="0" applyFont="1" applyFill="1" applyBorder="1" applyAlignment="1">
      <alignment vertical="center"/>
    </xf>
    <xf numFmtId="0" fontId="5" fillId="4" borderId="0" xfId="0" applyFont="1" applyFill="1" applyBorder="1" applyAlignment="1">
      <alignment vertical="center"/>
    </xf>
    <xf numFmtId="0" fontId="0" fillId="4" borderId="0" xfId="0" applyFill="1" applyBorder="1" applyAlignment="1">
      <alignment horizontal="center" vertical="center"/>
    </xf>
    <xf numFmtId="0" fontId="13" fillId="4" borderId="29" xfId="0" applyFont="1" applyFill="1" applyBorder="1" applyAlignment="1">
      <alignment horizontal="center" vertical="center"/>
    </xf>
    <xf numFmtId="0" fontId="13" fillId="4" borderId="30" xfId="0" applyFont="1" applyFill="1" applyBorder="1" applyAlignment="1">
      <alignment horizontal="left" vertical="center" wrapText="1"/>
    </xf>
    <xf numFmtId="0" fontId="13" fillId="4" borderId="30" xfId="0" applyFont="1" applyFill="1" applyBorder="1" applyAlignment="1">
      <alignment horizontal="center" vertical="center"/>
    </xf>
    <xf numFmtId="3" fontId="13" fillId="4" borderId="30" xfId="0" applyNumberFormat="1" applyFont="1" applyFill="1" applyBorder="1" applyAlignment="1">
      <alignment horizontal="center" vertical="center"/>
    </xf>
    <xf numFmtId="5" fontId="0" fillId="2" borderId="30" xfId="1" applyNumberFormat="1" applyFont="1" applyFill="1" applyBorder="1" applyAlignment="1">
      <alignment vertical="center"/>
    </xf>
    <xf numFmtId="5" fontId="0" fillId="2" borderId="31" xfId="1" applyNumberFormat="1" applyFont="1" applyFill="1" applyBorder="1" applyAlignment="1">
      <alignment vertical="center"/>
    </xf>
    <xf numFmtId="5" fontId="0" fillId="2" borderId="14" xfId="1" applyNumberFormat="1" applyFont="1" applyFill="1" applyBorder="1" applyAlignment="1">
      <alignment vertical="center"/>
    </xf>
    <xf numFmtId="0" fontId="13" fillId="4" borderId="32" xfId="0" applyFont="1" applyFill="1" applyBorder="1" applyAlignment="1">
      <alignment horizontal="center" vertical="center"/>
    </xf>
    <xf numFmtId="0" fontId="13" fillId="4" borderId="33" xfId="0" applyFont="1" applyFill="1" applyBorder="1" applyAlignment="1">
      <alignment horizontal="right" vertical="center" wrapText="1"/>
    </xf>
    <xf numFmtId="0" fontId="13" fillId="4" borderId="33" xfId="0" applyFont="1" applyFill="1" applyBorder="1" applyAlignment="1">
      <alignment horizontal="center" vertical="center"/>
    </xf>
    <xf numFmtId="3" fontId="13" fillId="4" borderId="33" xfId="0" applyNumberFormat="1" applyFont="1" applyFill="1" applyBorder="1" applyAlignment="1">
      <alignment horizontal="center" vertical="center"/>
    </xf>
    <xf numFmtId="166" fontId="13" fillId="4" borderId="34" xfId="1" applyNumberFormat="1" applyFont="1" applyFill="1" applyBorder="1" applyAlignment="1">
      <alignment vertical="center"/>
    </xf>
    <xf numFmtId="5" fontId="0" fillId="2" borderId="27" xfId="1" applyNumberFormat="1" applyFont="1" applyFill="1" applyBorder="1" applyAlignment="1">
      <alignment vertical="center"/>
    </xf>
    <xf numFmtId="5" fontId="0" fillId="2" borderId="20" xfId="1" applyNumberFormat="1" applyFont="1" applyFill="1" applyBorder="1" applyAlignment="1">
      <alignment vertical="center"/>
    </xf>
    <xf numFmtId="5" fontId="0" fillId="3" borderId="22" xfId="1" applyNumberFormat="1" applyFont="1" applyFill="1" applyBorder="1" applyAlignment="1">
      <alignment vertical="center"/>
    </xf>
    <xf numFmtId="0" fontId="12" fillId="4" borderId="25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vertical="center"/>
    </xf>
    <xf numFmtId="0" fontId="12" fillId="4" borderId="21" xfId="0" applyFont="1" applyFill="1" applyBorder="1" applyAlignment="1">
      <alignment horizontal="center" vertical="center"/>
    </xf>
    <xf numFmtId="3" fontId="12" fillId="4" borderId="21" xfId="0" applyNumberFormat="1" applyFont="1" applyFill="1" applyBorder="1" applyAlignment="1">
      <alignment horizontal="center" vertical="center"/>
    </xf>
    <xf numFmtId="166" fontId="12" fillId="4" borderId="21" xfId="1" applyNumberFormat="1" applyFont="1" applyFill="1" applyBorder="1" applyAlignment="1">
      <alignment vertical="center"/>
    </xf>
    <xf numFmtId="167" fontId="10" fillId="4" borderId="22" xfId="0" applyNumberFormat="1" applyFont="1" applyFill="1" applyBorder="1" applyAlignment="1">
      <alignment vertical="center"/>
    </xf>
    <xf numFmtId="3" fontId="0" fillId="0" borderId="0" xfId="0" applyNumberFormat="1" applyFont="1" applyBorder="1" applyAlignment="1">
      <alignment vertical="center"/>
    </xf>
    <xf numFmtId="0" fontId="0" fillId="0" borderId="35" xfId="0" applyFont="1" applyBorder="1" applyAlignment="1" applyProtection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3" fontId="13" fillId="0" borderId="18" xfId="0" applyNumberFormat="1" applyFont="1" applyBorder="1" applyAlignment="1">
      <alignment horizontal="center" vertical="center"/>
    </xf>
    <xf numFmtId="5" fontId="0" fillId="2" borderId="28" xfId="1" applyNumberFormat="1" applyFont="1" applyFill="1" applyBorder="1" applyAlignment="1">
      <alignment vertical="center"/>
    </xf>
    <xf numFmtId="0" fontId="13" fillId="0" borderId="18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0" fontId="0" fillId="0" borderId="36" xfId="0" applyFont="1" applyBorder="1" applyAlignment="1">
      <alignment vertical="center"/>
    </xf>
    <xf numFmtId="0" fontId="0" fillId="0" borderId="13" xfId="0" applyFont="1" applyFill="1" applyBorder="1" applyAlignment="1">
      <alignment horizontal="left" vertical="center" wrapText="1"/>
    </xf>
    <xf numFmtId="0" fontId="4" fillId="0" borderId="25" xfId="0" applyFont="1" applyFill="1" applyBorder="1" applyAlignment="1">
      <alignment horizontal="left"/>
    </xf>
    <xf numFmtId="0" fontId="4" fillId="0" borderId="21" xfId="0" applyFont="1" applyFill="1" applyBorder="1" applyAlignment="1">
      <alignment horizontal="left"/>
    </xf>
    <xf numFmtId="0" fontId="4" fillId="0" borderId="26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19" fillId="0" borderId="25" xfId="0" applyFont="1" applyFill="1" applyBorder="1" applyAlignment="1">
      <alignment horizontal="left"/>
    </xf>
    <xf numFmtId="0" fontId="19" fillId="0" borderId="26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 wrapText="1"/>
    </xf>
    <xf numFmtId="0" fontId="11" fillId="0" borderId="0" xfId="0" applyFont="1" applyFill="1" applyBorder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</cellXfs>
  <cellStyles count="3">
    <cellStyle name="Čárka" xfId="1" builtinId="3"/>
    <cellStyle name="Normální" xfId="0" builtinId="0"/>
    <cellStyle name="Normální 2" xfId="2"/>
  </cellStyles>
  <dxfs count="1">
    <dxf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0"/>
  <sheetViews>
    <sheetView zoomScaleNormal="100" workbookViewId="0">
      <selection activeCell="E24" sqref="E24"/>
    </sheetView>
  </sheetViews>
  <sheetFormatPr defaultRowHeight="12.75" x14ac:dyDescent="0.2"/>
  <cols>
    <col min="1" max="1" width="11.28515625" style="19" customWidth="1"/>
    <col min="2" max="2" width="3.7109375" style="19" customWidth="1"/>
    <col min="3" max="3" width="22.140625" style="19" customWidth="1"/>
    <col min="4" max="4" width="18.28515625" style="19" customWidth="1"/>
    <col min="5" max="5" width="15.85546875" style="20" customWidth="1"/>
    <col min="6" max="16384" width="9.140625" style="19"/>
  </cols>
  <sheetData>
    <row r="2" spans="1:11" ht="18" x14ac:dyDescent="0.25">
      <c r="A2" s="58" t="s">
        <v>81</v>
      </c>
    </row>
    <row r="3" spans="1:11" x14ac:dyDescent="0.2">
      <c r="A3" s="22"/>
    </row>
    <row r="4" spans="1:11" ht="15.75" x14ac:dyDescent="0.25">
      <c r="A4" s="29" t="s">
        <v>26</v>
      </c>
    </row>
    <row r="5" spans="1:11" x14ac:dyDescent="0.2">
      <c r="A5" s="30" t="s">
        <v>32</v>
      </c>
    </row>
    <row r="6" spans="1:11" x14ac:dyDescent="0.2">
      <c r="A6" s="18"/>
    </row>
    <row r="7" spans="1:11" ht="15" x14ac:dyDescent="0.25">
      <c r="A7" s="21"/>
      <c r="B7" s="190" t="s">
        <v>24</v>
      </c>
      <c r="C7" s="190"/>
      <c r="D7" s="190"/>
      <c r="E7" s="190"/>
    </row>
    <row r="8" spans="1:11" ht="5.25" customHeight="1" x14ac:dyDescent="0.2">
      <c r="A8" s="22"/>
      <c r="B8" s="22"/>
    </row>
    <row r="9" spans="1:11" ht="27" customHeight="1" x14ac:dyDescent="0.2">
      <c r="A9" s="22"/>
      <c r="B9" s="195" t="s">
        <v>78</v>
      </c>
      <c r="C9" s="195"/>
      <c r="D9" s="195"/>
      <c r="E9" s="23"/>
    </row>
    <row r="10" spans="1:11" ht="14.25" x14ac:dyDescent="0.2">
      <c r="A10" s="22"/>
      <c r="C10" s="193" t="s">
        <v>80</v>
      </c>
      <c r="D10" s="193"/>
      <c r="E10" s="31"/>
      <c r="J10" s="28"/>
      <c r="K10"/>
    </row>
    <row r="11" spans="1:11" ht="15" thickBot="1" x14ac:dyDescent="0.25">
      <c r="A11" s="22"/>
      <c r="C11" s="194"/>
      <c r="D11" s="194"/>
      <c r="E11" s="101"/>
      <c r="J11" s="28"/>
      <c r="K11"/>
    </row>
    <row r="12" spans="1:11" ht="15" thickBot="1" x14ac:dyDescent="0.25">
      <c r="B12" s="24"/>
      <c r="C12" s="191" t="s">
        <v>25</v>
      </c>
      <c r="D12" s="192"/>
      <c r="E12" s="102">
        <v>0</v>
      </c>
      <c r="J12" s="28"/>
      <c r="K12" s="28"/>
    </row>
    <row r="13" spans="1:11" ht="14.25" x14ac:dyDescent="0.2">
      <c r="B13" s="24"/>
      <c r="C13" s="24"/>
      <c r="D13" s="24"/>
      <c r="E13" s="25"/>
      <c r="J13" s="28"/>
      <c r="K13" s="28"/>
    </row>
    <row r="14" spans="1:11" s="24" customFormat="1" ht="27" customHeight="1" x14ac:dyDescent="0.2">
      <c r="A14" s="26"/>
      <c r="B14" s="196" t="s">
        <v>43</v>
      </c>
      <c r="C14" s="196"/>
      <c r="D14" s="196"/>
      <c r="J14" s="28"/>
      <c r="K14"/>
    </row>
    <row r="15" spans="1:11" ht="14.25" x14ac:dyDescent="0.2">
      <c r="A15" s="22"/>
      <c r="C15" s="193"/>
      <c r="D15" s="193"/>
      <c r="E15" s="31"/>
      <c r="J15" s="28"/>
      <c r="K15"/>
    </row>
    <row r="16" spans="1:11" ht="15" thickBot="1" x14ac:dyDescent="0.25">
      <c r="A16" s="22"/>
      <c r="C16" s="104"/>
      <c r="D16" s="104"/>
      <c r="E16" s="57"/>
      <c r="J16" s="28"/>
      <c r="K16"/>
    </row>
    <row r="17" spans="1:11" ht="15" thickBot="1" x14ac:dyDescent="0.25">
      <c r="B17" s="24"/>
      <c r="C17" s="191" t="s">
        <v>44</v>
      </c>
      <c r="D17" s="192"/>
      <c r="E17" s="102">
        <v>0</v>
      </c>
      <c r="J17" s="28"/>
      <c r="K17"/>
    </row>
    <row r="18" spans="1:11" ht="14.25" x14ac:dyDescent="0.2">
      <c r="B18" s="24"/>
      <c r="C18" s="53"/>
      <c r="D18" s="53"/>
      <c r="E18" s="25"/>
      <c r="J18" s="28"/>
      <c r="K18"/>
    </row>
    <row r="19" spans="1:11" ht="18.75" customHeight="1" thickBot="1" x14ac:dyDescent="0.25">
      <c r="E19" s="27"/>
    </row>
    <row r="20" spans="1:11" ht="18.600000000000001" customHeight="1" thickBot="1" x14ac:dyDescent="0.3">
      <c r="A20" s="187" t="s">
        <v>23</v>
      </c>
      <c r="B20" s="188"/>
      <c r="C20" s="188"/>
      <c r="D20" s="189"/>
      <c r="E20" s="103">
        <f>+E12+E17</f>
        <v>0</v>
      </c>
    </row>
  </sheetData>
  <mergeCells count="9">
    <mergeCell ref="A20:D20"/>
    <mergeCell ref="B7:E7"/>
    <mergeCell ref="C17:D17"/>
    <mergeCell ref="C10:D10"/>
    <mergeCell ref="C11:D11"/>
    <mergeCell ref="C12:D12"/>
    <mergeCell ref="B9:D9"/>
    <mergeCell ref="B14:D14"/>
    <mergeCell ref="C15:D15"/>
  </mergeCells>
  <phoneticPr fontId="0" type="noConversion"/>
  <conditionalFormatting sqref="E9">
    <cfRule type="cellIs" dxfId="0" priority="2" stopIfTrue="1" operator="equal">
      <formula>""""""</formula>
    </cfRule>
  </conditionalFormatting>
  <printOptions horizontalCentered="1"/>
  <pageMargins left="0.78740157480314965" right="0.78740157480314965" top="1.1811023622047245" bottom="0.98425196850393704" header="0.51181102362204722" footer="0.3937007874015748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showGridLines="0" topLeftCell="A28" zoomScale="115" zoomScaleNormal="115" workbookViewId="0">
      <selection activeCell="E45" sqref="E45:F46"/>
    </sheetView>
  </sheetViews>
  <sheetFormatPr defaultRowHeight="12.75" x14ac:dyDescent="0.2"/>
  <cols>
    <col min="1" max="1" width="5.7109375" style="45" customWidth="1"/>
    <col min="2" max="2" width="50.7109375" style="46" customWidth="1"/>
    <col min="3" max="3" width="8.42578125" style="45" bestFit="1" customWidth="1"/>
    <col min="4" max="4" width="7.7109375" style="47" customWidth="1"/>
    <col min="5" max="5" width="10.7109375" style="45" customWidth="1"/>
    <col min="6" max="6" width="13.5703125" style="45" customWidth="1"/>
    <col min="7" max="7" width="12.7109375" style="45" customWidth="1"/>
    <col min="8" max="9" width="12.7109375" style="38" customWidth="1"/>
    <col min="10" max="10" width="9.140625" style="38"/>
    <col min="11" max="11" width="9.5703125" style="38" bestFit="1" customWidth="1"/>
    <col min="12" max="16384" width="9.140625" style="38"/>
  </cols>
  <sheetData>
    <row r="1" spans="1:9" ht="21" customHeight="1" thickBot="1" x14ac:dyDescent="0.25">
      <c r="A1" s="197" t="s">
        <v>78</v>
      </c>
      <c r="B1" s="197"/>
      <c r="C1" s="197"/>
      <c r="D1" s="197"/>
      <c r="E1" s="197"/>
      <c r="F1" s="197"/>
      <c r="G1" s="49"/>
    </row>
    <row r="2" spans="1:9" ht="27.75" thickBot="1" x14ac:dyDescent="0.25">
      <c r="A2" s="33" t="s">
        <v>0</v>
      </c>
      <c r="B2" s="34" t="s">
        <v>1</v>
      </c>
      <c r="C2" s="34" t="s">
        <v>2</v>
      </c>
      <c r="D2" s="35" t="s">
        <v>3</v>
      </c>
      <c r="E2" s="36" t="s">
        <v>4</v>
      </c>
      <c r="F2" s="37" t="s">
        <v>5</v>
      </c>
      <c r="G2" s="50"/>
    </row>
    <row r="3" spans="1:9" ht="15" customHeight="1" thickBot="1" x14ac:dyDescent="0.25">
      <c r="A3" s="59">
        <v>1</v>
      </c>
      <c r="B3" s="60" t="s">
        <v>65</v>
      </c>
      <c r="C3" s="61"/>
      <c r="D3" s="62"/>
      <c r="E3" s="63"/>
      <c r="F3" s="64"/>
      <c r="G3" s="51"/>
      <c r="I3" s="48"/>
    </row>
    <row r="4" spans="1:9" s="32" customFormat="1" ht="15" customHeight="1" x14ac:dyDescent="0.2">
      <c r="A4" s="74"/>
      <c r="B4" s="186" t="s">
        <v>87</v>
      </c>
      <c r="C4" s="92" t="s">
        <v>40</v>
      </c>
      <c r="D4" s="76">
        <v>320</v>
      </c>
      <c r="E4" s="107"/>
      <c r="F4" s="105"/>
      <c r="G4" s="91"/>
      <c r="H4" s="178"/>
    </row>
    <row r="5" spans="1:9" s="32" customFormat="1" ht="15" customHeight="1" x14ac:dyDescent="0.2">
      <c r="A5" s="74"/>
      <c r="B5" s="186" t="s">
        <v>73</v>
      </c>
      <c r="C5" s="94" t="s">
        <v>40</v>
      </c>
      <c r="D5" s="78">
        <v>135</v>
      </c>
      <c r="E5" s="108"/>
      <c r="F5" s="106"/>
      <c r="G5" s="91"/>
      <c r="H5" s="85"/>
    </row>
    <row r="6" spans="1:9" s="32" customFormat="1" ht="15" customHeight="1" x14ac:dyDescent="0.2">
      <c r="A6" s="74"/>
      <c r="B6" s="186" t="s">
        <v>88</v>
      </c>
      <c r="C6" s="94" t="s">
        <v>40</v>
      </c>
      <c r="D6" s="78">
        <v>862</v>
      </c>
      <c r="E6" s="108"/>
      <c r="F6" s="106"/>
      <c r="G6" s="91"/>
      <c r="H6" s="85"/>
    </row>
    <row r="7" spans="1:9" s="32" customFormat="1" ht="15" customHeight="1" x14ac:dyDescent="0.2">
      <c r="A7" s="74"/>
      <c r="B7" s="186" t="s">
        <v>74</v>
      </c>
      <c r="C7" s="94" t="s">
        <v>40</v>
      </c>
      <c r="D7" s="78">
        <v>1074</v>
      </c>
      <c r="E7" s="108"/>
      <c r="F7" s="106"/>
      <c r="G7" s="91"/>
      <c r="H7" s="85"/>
    </row>
    <row r="8" spans="1:9" s="32" customFormat="1" ht="15" customHeight="1" x14ac:dyDescent="0.2">
      <c r="A8" s="74"/>
      <c r="B8" s="186" t="s">
        <v>89</v>
      </c>
      <c r="C8" s="94" t="s">
        <v>40</v>
      </c>
      <c r="D8" s="78">
        <v>610</v>
      </c>
      <c r="E8" s="108"/>
      <c r="F8" s="106"/>
      <c r="G8" s="91"/>
      <c r="H8" s="85"/>
    </row>
    <row r="9" spans="1:9" s="32" customFormat="1" ht="15" customHeight="1" x14ac:dyDescent="0.2">
      <c r="A9" s="74"/>
      <c r="B9" s="72" t="s">
        <v>75</v>
      </c>
      <c r="C9" s="94" t="s">
        <v>40</v>
      </c>
      <c r="D9" s="78">
        <v>380</v>
      </c>
      <c r="E9" s="108"/>
      <c r="F9" s="106"/>
      <c r="G9" s="91"/>
      <c r="H9" s="85"/>
    </row>
    <row r="10" spans="1:9" s="32" customFormat="1" ht="15" customHeight="1" x14ac:dyDescent="0.2">
      <c r="A10" s="74"/>
      <c r="B10" s="72" t="s">
        <v>84</v>
      </c>
      <c r="C10" s="94" t="s">
        <v>29</v>
      </c>
      <c r="D10" s="78">
        <v>1</v>
      </c>
      <c r="E10" s="108"/>
      <c r="F10" s="106"/>
      <c r="G10" s="91"/>
      <c r="H10" s="85"/>
    </row>
    <row r="11" spans="1:9" s="32" customFormat="1" ht="15" customHeight="1" x14ac:dyDescent="0.2">
      <c r="A11" s="74"/>
      <c r="B11" s="72" t="s">
        <v>85</v>
      </c>
      <c r="C11" s="94" t="s">
        <v>59</v>
      </c>
      <c r="D11" s="78">
        <f>(13.8+25+6+0.175*0.6*13)*1.25</f>
        <v>58</v>
      </c>
      <c r="E11" s="108"/>
      <c r="F11" s="106"/>
      <c r="G11" s="91"/>
      <c r="H11" s="85"/>
    </row>
    <row r="12" spans="1:9" s="32" customFormat="1" ht="15" customHeight="1" x14ac:dyDescent="0.2">
      <c r="A12" s="74"/>
      <c r="B12" s="72" t="s">
        <v>72</v>
      </c>
      <c r="C12" s="94" t="s">
        <v>29</v>
      </c>
      <c r="D12" s="78">
        <v>1</v>
      </c>
      <c r="E12" s="108"/>
      <c r="F12" s="106"/>
      <c r="G12" s="91"/>
      <c r="H12" s="85"/>
    </row>
    <row r="13" spans="1:9" s="32" customFormat="1" ht="15" customHeight="1" thickBot="1" x14ac:dyDescent="0.25">
      <c r="A13" s="74"/>
      <c r="B13" s="72" t="s">
        <v>77</v>
      </c>
      <c r="C13" s="94" t="s">
        <v>40</v>
      </c>
      <c r="D13" s="78">
        <v>180</v>
      </c>
      <c r="E13" s="108"/>
      <c r="F13" s="106"/>
      <c r="G13" s="91"/>
      <c r="H13" s="85"/>
    </row>
    <row r="14" spans="1:9" s="32" customFormat="1" ht="15" customHeight="1" thickBot="1" x14ac:dyDescent="0.25">
      <c r="A14" s="79"/>
      <c r="B14" s="73" t="s">
        <v>28</v>
      </c>
      <c r="C14" s="80"/>
      <c r="D14" s="81"/>
      <c r="E14" s="82"/>
      <c r="F14" s="83">
        <f>SUM(F4:F12)</f>
        <v>0</v>
      </c>
      <c r="G14" s="91"/>
      <c r="H14" s="85"/>
    </row>
    <row r="15" spans="1:9" ht="14.25" customHeight="1" thickBot="1" x14ac:dyDescent="0.25">
      <c r="A15" s="59">
        <v>2</v>
      </c>
      <c r="B15" s="66" t="s">
        <v>66</v>
      </c>
      <c r="C15" s="61"/>
      <c r="D15" s="62"/>
      <c r="E15" s="67"/>
      <c r="F15" s="68"/>
      <c r="G15" s="51"/>
      <c r="H15" s="48"/>
    </row>
    <row r="16" spans="1:9" s="32" customFormat="1" ht="30" customHeight="1" x14ac:dyDescent="0.2">
      <c r="A16" s="79"/>
      <c r="B16" s="72" t="s">
        <v>47</v>
      </c>
      <c r="C16" s="94" t="s">
        <v>29</v>
      </c>
      <c r="D16" s="76">
        <v>1</v>
      </c>
      <c r="E16" s="108"/>
      <c r="F16" s="106"/>
      <c r="G16" s="91"/>
      <c r="H16" s="85"/>
    </row>
    <row r="17" spans="1:8" s="32" customFormat="1" ht="15" customHeight="1" x14ac:dyDescent="0.2">
      <c r="A17" s="74"/>
      <c r="B17" s="72" t="s">
        <v>50</v>
      </c>
      <c r="C17" s="94" t="s">
        <v>29</v>
      </c>
      <c r="D17" s="78">
        <v>1</v>
      </c>
      <c r="E17" s="108"/>
      <c r="F17" s="106"/>
      <c r="G17" s="91"/>
      <c r="H17" s="85"/>
    </row>
    <row r="18" spans="1:8" s="32" customFormat="1" ht="27.75" customHeight="1" x14ac:dyDescent="0.2">
      <c r="A18" s="79"/>
      <c r="B18" s="72" t="s">
        <v>48</v>
      </c>
      <c r="C18" s="94" t="s">
        <v>29</v>
      </c>
      <c r="D18" s="78">
        <v>1</v>
      </c>
      <c r="E18" s="108"/>
      <c r="F18" s="106"/>
      <c r="G18" s="91"/>
      <c r="H18" s="85"/>
    </row>
    <row r="19" spans="1:8" s="32" customFormat="1" ht="15" customHeight="1" thickBot="1" x14ac:dyDescent="0.25">
      <c r="A19" s="79"/>
      <c r="B19" s="72" t="s">
        <v>49</v>
      </c>
      <c r="C19" s="94" t="s">
        <v>60</v>
      </c>
      <c r="D19" s="78">
        <v>1</v>
      </c>
      <c r="E19" s="108"/>
      <c r="F19" s="106"/>
      <c r="G19" s="91"/>
      <c r="H19" s="85"/>
    </row>
    <row r="20" spans="1:8" s="32" customFormat="1" ht="15" customHeight="1" thickBot="1" x14ac:dyDescent="0.25">
      <c r="A20" s="79"/>
      <c r="B20" s="73" t="s">
        <v>28</v>
      </c>
      <c r="C20" s="80"/>
      <c r="D20" s="81"/>
      <c r="E20" s="93"/>
      <c r="F20" s="83">
        <f>SUM(F16:F19)</f>
        <v>0</v>
      </c>
      <c r="G20" s="91"/>
      <c r="H20" s="85"/>
    </row>
    <row r="21" spans="1:8" ht="15" customHeight="1" thickBot="1" x14ac:dyDescent="0.25">
      <c r="A21" s="59">
        <v>3</v>
      </c>
      <c r="B21" s="66" t="s">
        <v>67</v>
      </c>
      <c r="C21" s="61"/>
      <c r="D21" s="62"/>
      <c r="E21" s="67"/>
      <c r="F21" s="68"/>
      <c r="G21" s="52"/>
      <c r="H21" s="48"/>
    </row>
    <row r="22" spans="1:8" ht="30" customHeight="1" x14ac:dyDescent="0.2">
      <c r="A22" s="184"/>
      <c r="B22" s="72" t="s">
        <v>76</v>
      </c>
      <c r="C22" s="183" t="s">
        <v>29</v>
      </c>
      <c r="D22" s="181">
        <v>1</v>
      </c>
      <c r="E22" s="108"/>
      <c r="F22" s="106"/>
      <c r="G22" s="52"/>
      <c r="H22" s="48"/>
    </row>
    <row r="23" spans="1:8" s="32" customFormat="1" ht="15" customHeight="1" x14ac:dyDescent="0.2">
      <c r="A23" s="185"/>
      <c r="B23" s="72" t="s">
        <v>52</v>
      </c>
      <c r="C23" s="94" t="s">
        <v>40</v>
      </c>
      <c r="D23" s="78">
        <v>3600</v>
      </c>
      <c r="E23" s="108"/>
      <c r="F23" s="106"/>
      <c r="G23" s="84"/>
      <c r="H23" s="85"/>
    </row>
    <row r="24" spans="1:8" s="32" customFormat="1" ht="27.75" customHeight="1" thickBot="1" x14ac:dyDescent="0.25">
      <c r="A24" s="79"/>
      <c r="B24" s="179" t="s">
        <v>54</v>
      </c>
      <c r="C24" s="94" t="s">
        <v>53</v>
      </c>
      <c r="D24" s="78">
        <v>8</v>
      </c>
      <c r="E24" s="108"/>
      <c r="F24" s="106"/>
      <c r="G24" s="84"/>
      <c r="H24" s="85"/>
    </row>
    <row r="25" spans="1:8" s="32" customFormat="1" ht="15" customHeight="1" thickBot="1" x14ac:dyDescent="0.25">
      <c r="A25" s="86"/>
      <c r="B25" s="87" t="s">
        <v>28</v>
      </c>
      <c r="C25" s="88"/>
      <c r="D25" s="89"/>
      <c r="E25" s="90"/>
      <c r="F25" s="83">
        <f>SUM(F22:F24)</f>
        <v>0</v>
      </c>
      <c r="G25" s="91"/>
      <c r="H25" s="85"/>
    </row>
    <row r="26" spans="1:8" ht="13.5" thickBot="1" x14ac:dyDescent="0.25">
      <c r="A26" s="59">
        <v>4</v>
      </c>
      <c r="B26" s="60" t="s">
        <v>68</v>
      </c>
      <c r="C26" s="61"/>
      <c r="D26" s="62"/>
      <c r="E26" s="63"/>
      <c r="F26" s="64"/>
    </row>
    <row r="27" spans="1:8" s="32" customFormat="1" ht="15" customHeight="1" x14ac:dyDescent="0.2">
      <c r="A27" s="74"/>
      <c r="B27" s="72" t="s">
        <v>90</v>
      </c>
      <c r="C27" s="75" t="s">
        <v>29</v>
      </c>
      <c r="D27" s="76">
        <v>1</v>
      </c>
      <c r="E27" s="107"/>
      <c r="F27" s="105"/>
      <c r="G27" s="77"/>
    </row>
    <row r="28" spans="1:8" s="32" customFormat="1" ht="15" customHeight="1" x14ac:dyDescent="0.2">
      <c r="A28" s="74"/>
      <c r="B28" s="72" t="s">
        <v>91</v>
      </c>
      <c r="C28" s="75" t="s">
        <v>29</v>
      </c>
      <c r="D28" s="78">
        <v>1</v>
      </c>
      <c r="E28" s="108"/>
      <c r="F28" s="106"/>
      <c r="G28" s="77"/>
    </row>
    <row r="29" spans="1:8" s="32" customFormat="1" ht="15" customHeight="1" x14ac:dyDescent="0.2">
      <c r="A29" s="74"/>
      <c r="B29" s="72" t="s">
        <v>82</v>
      </c>
      <c r="C29" s="75" t="s">
        <v>29</v>
      </c>
      <c r="D29" s="78">
        <v>1</v>
      </c>
      <c r="E29" s="108"/>
      <c r="F29" s="106"/>
      <c r="G29" s="77"/>
    </row>
    <row r="30" spans="1:8" s="32" customFormat="1" ht="15" customHeight="1" x14ac:dyDescent="0.2">
      <c r="A30" s="74"/>
      <c r="B30" s="72" t="s">
        <v>92</v>
      </c>
      <c r="C30" s="75" t="s">
        <v>29</v>
      </c>
      <c r="D30" s="78">
        <v>1</v>
      </c>
      <c r="E30" s="108"/>
      <c r="F30" s="106"/>
      <c r="G30" s="77"/>
    </row>
    <row r="31" spans="1:8" s="32" customFormat="1" ht="15" customHeight="1" x14ac:dyDescent="0.2">
      <c r="A31" s="74"/>
      <c r="B31" s="72" t="s">
        <v>83</v>
      </c>
      <c r="C31" s="75" t="s">
        <v>29</v>
      </c>
      <c r="D31" s="78">
        <v>1</v>
      </c>
      <c r="E31" s="108"/>
      <c r="F31" s="106"/>
      <c r="G31" s="77"/>
    </row>
    <row r="32" spans="1:8" s="32" customFormat="1" ht="15" customHeight="1" thickBot="1" x14ac:dyDescent="0.25">
      <c r="A32" s="74"/>
      <c r="B32" s="72" t="s">
        <v>55</v>
      </c>
      <c r="C32" s="75" t="s">
        <v>29</v>
      </c>
      <c r="D32" s="78">
        <v>1</v>
      </c>
      <c r="E32" s="108"/>
      <c r="F32" s="106"/>
      <c r="G32" s="77"/>
    </row>
    <row r="33" spans="1:8" s="32" customFormat="1" ht="15" customHeight="1" thickBot="1" x14ac:dyDescent="0.25">
      <c r="A33" s="79"/>
      <c r="B33" s="73" t="s">
        <v>28</v>
      </c>
      <c r="C33" s="80"/>
      <c r="D33" s="81"/>
      <c r="E33" s="82"/>
      <c r="F33" s="83">
        <f>SUM(F27:F32)</f>
        <v>0</v>
      </c>
      <c r="G33" s="77"/>
    </row>
    <row r="34" spans="1:8" ht="13.5" thickBot="1" x14ac:dyDescent="0.25">
      <c r="A34" s="59">
        <v>5</v>
      </c>
      <c r="B34" s="60" t="s">
        <v>69</v>
      </c>
      <c r="C34" s="61"/>
      <c r="D34" s="62"/>
      <c r="E34" s="63"/>
      <c r="F34" s="64"/>
    </row>
    <row r="35" spans="1:8" ht="18" customHeight="1" x14ac:dyDescent="0.2">
      <c r="A35" s="42"/>
      <c r="B35" s="72" t="s">
        <v>56</v>
      </c>
      <c r="C35" s="40" t="s">
        <v>29</v>
      </c>
      <c r="D35" s="39">
        <v>1</v>
      </c>
      <c r="E35" s="107"/>
      <c r="F35" s="106"/>
    </row>
    <row r="36" spans="1:8" ht="21.75" customHeight="1" thickBot="1" x14ac:dyDescent="0.25">
      <c r="A36" s="42"/>
      <c r="B36" s="72" t="s">
        <v>57</v>
      </c>
      <c r="C36" s="40" t="s">
        <v>29</v>
      </c>
      <c r="D36" s="41">
        <v>1</v>
      </c>
      <c r="E36" s="108"/>
      <c r="F36" s="106"/>
    </row>
    <row r="37" spans="1:8" ht="13.5" thickBot="1" x14ac:dyDescent="0.25">
      <c r="A37" s="54"/>
      <c r="B37" s="73" t="s">
        <v>28</v>
      </c>
      <c r="C37" s="55"/>
      <c r="D37" s="56"/>
      <c r="E37" s="69"/>
      <c r="F37" s="70">
        <f>SUM(F35:F36)</f>
        <v>0</v>
      </c>
    </row>
    <row r="38" spans="1:8" ht="13.5" thickBot="1" x14ac:dyDescent="0.25">
      <c r="A38" s="59">
        <v>6</v>
      </c>
      <c r="B38" s="60" t="s">
        <v>70</v>
      </c>
      <c r="C38" s="61"/>
      <c r="D38" s="62"/>
      <c r="E38" s="63"/>
      <c r="F38" s="64"/>
    </row>
    <row r="39" spans="1:8" ht="22.5" customHeight="1" thickBot="1" x14ac:dyDescent="0.25">
      <c r="A39" s="42"/>
      <c r="B39" s="71" t="s">
        <v>58</v>
      </c>
      <c r="C39" s="40" t="s">
        <v>61</v>
      </c>
      <c r="D39" s="39">
        <v>2</v>
      </c>
      <c r="E39" s="107"/>
      <c r="F39" s="106"/>
    </row>
    <row r="40" spans="1:8" ht="13.5" thickBot="1" x14ac:dyDescent="0.25">
      <c r="A40" s="54"/>
      <c r="B40" s="65" t="s">
        <v>28</v>
      </c>
      <c r="C40" s="55"/>
      <c r="D40" s="56"/>
      <c r="E40" s="69"/>
      <c r="F40" s="70">
        <f>SUM(F39:F39)</f>
        <v>0</v>
      </c>
    </row>
    <row r="41" spans="1:8" s="43" customFormat="1" ht="15" customHeight="1" thickBot="1" x14ac:dyDescent="0.25">
      <c r="A41" s="59">
        <v>7</v>
      </c>
      <c r="B41" s="60" t="s">
        <v>71</v>
      </c>
      <c r="C41" s="61"/>
      <c r="D41" s="62"/>
      <c r="E41" s="63"/>
      <c r="F41" s="64"/>
      <c r="G41" s="51"/>
      <c r="H41" s="48"/>
    </row>
    <row r="42" spans="1:8" s="43" customFormat="1" ht="15" customHeight="1" thickBot="1" x14ac:dyDescent="0.25">
      <c r="A42" s="42"/>
      <c r="B42" s="71" t="s">
        <v>62</v>
      </c>
      <c r="C42" s="40" t="s">
        <v>40</v>
      </c>
      <c r="D42" s="39">
        <v>130</v>
      </c>
      <c r="E42" s="107"/>
      <c r="F42" s="106"/>
      <c r="G42" s="51"/>
      <c r="H42" s="48"/>
    </row>
    <row r="43" spans="1:8" s="43" customFormat="1" ht="15" customHeight="1" thickBot="1" x14ac:dyDescent="0.25">
      <c r="A43" s="54"/>
      <c r="B43" s="65" t="s">
        <v>28</v>
      </c>
      <c r="C43" s="55"/>
      <c r="D43" s="56"/>
      <c r="E43" s="69"/>
      <c r="F43" s="70">
        <f>SUM(F42:F42)</f>
        <v>0</v>
      </c>
      <c r="G43" s="51"/>
      <c r="H43" s="48"/>
    </row>
    <row r="44" spans="1:8" s="43" customFormat="1" ht="15" customHeight="1" thickBot="1" x14ac:dyDescent="0.25">
      <c r="A44" s="59">
        <v>8</v>
      </c>
      <c r="B44" s="60" t="s">
        <v>63</v>
      </c>
      <c r="C44" s="61"/>
      <c r="D44" s="62"/>
      <c r="E44" s="63"/>
      <c r="F44" s="64"/>
      <c r="G44" s="51"/>
      <c r="H44" s="48"/>
    </row>
    <row r="45" spans="1:8" s="43" customFormat="1" ht="15" customHeight="1" x14ac:dyDescent="0.2">
      <c r="A45" s="42"/>
      <c r="B45" s="71" t="s">
        <v>86</v>
      </c>
      <c r="C45" s="40" t="s">
        <v>40</v>
      </c>
      <c r="D45" s="39">
        <v>85</v>
      </c>
      <c r="E45" s="107"/>
      <c r="F45" s="106"/>
      <c r="G45" s="51"/>
      <c r="H45" s="48"/>
    </row>
    <row r="46" spans="1:8" s="43" customFormat="1" ht="15" customHeight="1" thickBot="1" x14ac:dyDescent="0.25">
      <c r="A46" s="42"/>
      <c r="B46" s="180" t="s">
        <v>64</v>
      </c>
      <c r="C46" s="55" t="s">
        <v>29</v>
      </c>
      <c r="D46" s="181">
        <v>1</v>
      </c>
      <c r="E46" s="182"/>
      <c r="F46" s="106"/>
      <c r="G46" s="51"/>
      <c r="H46" s="48"/>
    </row>
    <row r="47" spans="1:8" s="43" customFormat="1" ht="15" customHeight="1" thickBot="1" x14ac:dyDescent="0.25">
      <c r="A47" s="54"/>
      <c r="B47" s="65" t="s">
        <v>28</v>
      </c>
      <c r="C47" s="55"/>
      <c r="D47" s="56"/>
      <c r="E47" s="69"/>
      <c r="F47" s="70">
        <f>SUM(F45:F46)</f>
        <v>0</v>
      </c>
      <c r="G47" s="51"/>
      <c r="H47" s="48"/>
    </row>
    <row r="48" spans="1:8" s="44" customFormat="1" ht="15" customHeight="1" thickBot="1" x14ac:dyDescent="0.25">
      <c r="A48" s="95" t="s">
        <v>79</v>
      </c>
      <c r="B48" s="96"/>
      <c r="C48" s="97"/>
      <c r="D48" s="98"/>
      <c r="E48" s="99"/>
      <c r="F48" s="100">
        <f>+F14+F20+F25+F33+F37+F40+F43+F47</f>
        <v>0</v>
      </c>
      <c r="G48" s="51"/>
    </row>
  </sheetData>
  <mergeCells count="1">
    <mergeCell ref="A1:F1"/>
  </mergeCells>
  <phoneticPr fontId="0" type="noConversion"/>
  <printOptions horizontalCentered="1"/>
  <pageMargins left="0.78740157480314965" right="0.78740157480314965" top="0.39370078740157483" bottom="0.39370078740157483" header="0.51181102362204722" footer="0.39370078740157483"/>
  <pageSetup paperSize="9" scale="8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topLeftCell="A4" workbookViewId="0">
      <selection activeCell="I27" sqref="I27"/>
    </sheetView>
  </sheetViews>
  <sheetFormatPr defaultRowHeight="12.75" x14ac:dyDescent="0.2"/>
  <cols>
    <col min="1" max="1" width="5.7109375" style="151" customWidth="1"/>
    <col min="2" max="2" width="50.7109375" style="155" customWidth="1"/>
    <col min="3" max="3" width="8.42578125" style="151" bestFit="1" customWidth="1"/>
    <col min="4" max="4" width="7.7109375" style="156" customWidth="1"/>
    <col min="5" max="5" width="10.7109375" style="151" customWidth="1"/>
    <col min="6" max="6" width="13.5703125" style="151" customWidth="1"/>
    <col min="7" max="7" width="12.7109375" style="151" customWidth="1"/>
    <col min="8" max="9" width="12.7109375" style="110" customWidth="1"/>
    <col min="10" max="10" width="9.140625" style="110"/>
    <col min="11" max="11" width="9.5703125" style="110" bestFit="1" customWidth="1"/>
    <col min="12" max="16384" width="9.140625" style="110"/>
  </cols>
  <sheetData>
    <row r="1" spans="1:9" ht="21.75" customHeight="1" thickBot="1" x14ac:dyDescent="0.25">
      <c r="A1" s="198" t="s">
        <v>33</v>
      </c>
      <c r="B1" s="198"/>
      <c r="C1" s="198"/>
      <c r="D1" s="198"/>
      <c r="E1" s="198"/>
      <c r="F1" s="198"/>
      <c r="G1" s="109"/>
    </row>
    <row r="2" spans="1:9" ht="27.75" thickBot="1" x14ac:dyDescent="0.25">
      <c r="A2" s="111" t="s">
        <v>0</v>
      </c>
      <c r="B2" s="112" t="s">
        <v>1</v>
      </c>
      <c r="C2" s="112" t="s">
        <v>2</v>
      </c>
      <c r="D2" s="113" t="s">
        <v>3</v>
      </c>
      <c r="E2" s="114" t="s">
        <v>4</v>
      </c>
      <c r="F2" s="115" t="s">
        <v>5</v>
      </c>
      <c r="G2" s="116"/>
    </row>
    <row r="3" spans="1:9" ht="15" customHeight="1" thickBot="1" x14ac:dyDescent="0.25">
      <c r="A3" s="117" t="s">
        <v>27</v>
      </c>
      <c r="B3" s="118" t="s">
        <v>34</v>
      </c>
      <c r="C3" s="119"/>
      <c r="D3" s="120"/>
      <c r="E3" s="121"/>
      <c r="F3" s="122"/>
      <c r="G3" s="123"/>
      <c r="I3" s="124"/>
    </row>
    <row r="4" spans="1:9" x14ac:dyDescent="0.2">
      <c r="A4" s="157"/>
      <c r="B4" s="158" t="s">
        <v>42</v>
      </c>
      <c r="C4" s="159" t="s">
        <v>29</v>
      </c>
      <c r="D4" s="160">
        <v>1</v>
      </c>
      <c r="E4" s="161"/>
      <c r="F4" s="162"/>
      <c r="G4" s="123"/>
      <c r="H4" s="124"/>
    </row>
    <row r="5" spans="1:9" ht="13.5" thickBot="1" x14ac:dyDescent="0.25">
      <c r="A5" s="125"/>
      <c r="B5" s="126" t="s">
        <v>38</v>
      </c>
      <c r="C5" s="127" t="s">
        <v>29</v>
      </c>
      <c r="D5" s="128">
        <v>1</v>
      </c>
      <c r="E5" s="108"/>
      <c r="F5" s="170"/>
      <c r="G5" s="123"/>
      <c r="H5" s="124"/>
    </row>
    <row r="6" spans="1:9" ht="13.5" thickBot="1" x14ac:dyDescent="0.25">
      <c r="A6" s="129"/>
      <c r="B6" s="130" t="s">
        <v>28</v>
      </c>
      <c r="C6" s="131"/>
      <c r="D6" s="132"/>
      <c r="E6" s="169"/>
      <c r="F6" s="171">
        <f>SUM(F4:F5)</f>
        <v>0</v>
      </c>
      <c r="G6" s="123"/>
      <c r="H6" s="124"/>
    </row>
    <row r="7" spans="1:9" ht="13.5" thickBot="1" x14ac:dyDescent="0.25">
      <c r="A7" s="117" t="s">
        <v>30</v>
      </c>
      <c r="B7" s="133" t="s">
        <v>37</v>
      </c>
      <c r="C7" s="119"/>
      <c r="D7" s="120"/>
      <c r="E7" s="121"/>
      <c r="F7" s="122"/>
      <c r="G7" s="123"/>
      <c r="H7" s="124"/>
    </row>
    <row r="8" spans="1:9" x14ac:dyDescent="0.2">
      <c r="A8" s="125"/>
      <c r="B8" s="126" t="s">
        <v>39</v>
      </c>
      <c r="C8" s="127" t="s">
        <v>40</v>
      </c>
      <c r="D8" s="128">
        <v>3600</v>
      </c>
      <c r="E8" s="108"/>
      <c r="F8" s="163"/>
      <c r="G8" s="123"/>
      <c r="H8" s="124"/>
    </row>
    <row r="9" spans="1:9" x14ac:dyDescent="0.2">
      <c r="A9" s="125"/>
      <c r="B9" s="126" t="s">
        <v>41</v>
      </c>
      <c r="C9" s="127" t="s">
        <v>29</v>
      </c>
      <c r="D9" s="134">
        <v>1</v>
      </c>
      <c r="E9" s="108"/>
      <c r="F9" s="106"/>
      <c r="G9" s="123"/>
      <c r="H9" s="124"/>
    </row>
    <row r="10" spans="1:9" x14ac:dyDescent="0.2">
      <c r="A10" s="125"/>
      <c r="B10" s="126" t="s">
        <v>45</v>
      </c>
      <c r="C10" s="127" t="s">
        <v>29</v>
      </c>
      <c r="D10" s="134">
        <v>1</v>
      </c>
      <c r="E10" s="108"/>
      <c r="F10" s="106"/>
      <c r="G10" s="123"/>
      <c r="H10" s="124"/>
    </row>
    <row r="11" spans="1:9" x14ac:dyDescent="0.2">
      <c r="A11" s="125"/>
      <c r="B11" s="126" t="s">
        <v>46</v>
      </c>
      <c r="C11" s="127" t="s">
        <v>29</v>
      </c>
      <c r="D11" s="134">
        <v>1</v>
      </c>
      <c r="E11" s="108"/>
      <c r="F11" s="106"/>
      <c r="G11" s="123"/>
      <c r="H11" s="124"/>
    </row>
    <row r="12" spans="1:9" ht="13.5" thickBot="1" x14ac:dyDescent="0.25">
      <c r="A12" s="125"/>
      <c r="B12" s="126" t="s">
        <v>51</v>
      </c>
      <c r="C12" s="127" t="s">
        <v>29</v>
      </c>
      <c r="D12" s="134">
        <v>1</v>
      </c>
      <c r="E12" s="108"/>
      <c r="F12" s="106"/>
      <c r="G12" s="123"/>
      <c r="H12" s="124"/>
    </row>
    <row r="13" spans="1:9" ht="13.5" thickBot="1" x14ac:dyDescent="0.25">
      <c r="A13" s="125"/>
      <c r="B13" s="135" t="s">
        <v>28</v>
      </c>
      <c r="C13" s="131"/>
      <c r="D13" s="132"/>
      <c r="E13" s="136"/>
      <c r="F13" s="70">
        <f>SUM(F8:F12)</f>
        <v>0</v>
      </c>
      <c r="G13" s="123"/>
      <c r="H13" s="124"/>
    </row>
    <row r="14" spans="1:9" ht="15" customHeight="1" thickBot="1" x14ac:dyDescent="0.25">
      <c r="A14" s="117" t="s">
        <v>31</v>
      </c>
      <c r="B14" s="137" t="s">
        <v>35</v>
      </c>
      <c r="C14" s="119"/>
      <c r="D14" s="120"/>
      <c r="E14" s="121"/>
      <c r="F14" s="122"/>
      <c r="G14" s="138"/>
      <c r="H14" s="124"/>
    </row>
    <row r="15" spans="1:9" ht="15" customHeight="1" thickBot="1" x14ac:dyDescent="0.25">
      <c r="A15" s="129"/>
      <c r="B15" s="139" t="s">
        <v>35</v>
      </c>
      <c r="C15" s="140" t="s">
        <v>29</v>
      </c>
      <c r="D15" s="141">
        <v>1</v>
      </c>
      <c r="E15" s="108"/>
      <c r="F15" s="106"/>
      <c r="G15" s="138"/>
      <c r="H15" s="124"/>
    </row>
    <row r="16" spans="1:9" ht="15" customHeight="1" thickBot="1" x14ac:dyDescent="0.25">
      <c r="A16" s="164"/>
      <c r="B16" s="165" t="s">
        <v>28</v>
      </c>
      <c r="C16" s="166"/>
      <c r="D16" s="167"/>
      <c r="E16" s="168"/>
      <c r="F16" s="70">
        <f>SUM(F15)</f>
        <v>0</v>
      </c>
      <c r="G16" s="123"/>
      <c r="H16" s="124"/>
    </row>
    <row r="17" spans="1:9" s="147" customFormat="1" ht="9.9499999999999993" customHeight="1" x14ac:dyDescent="0.2">
      <c r="A17" s="142"/>
      <c r="B17" s="143"/>
      <c r="C17" s="142"/>
      <c r="D17" s="144"/>
      <c r="E17" s="145"/>
      <c r="F17" s="146"/>
      <c r="G17" s="123"/>
      <c r="H17" s="124"/>
    </row>
    <row r="18" spans="1:9" s="151" customFormat="1" ht="15" customHeight="1" thickBot="1" x14ac:dyDescent="0.25">
      <c r="A18" s="148"/>
      <c r="B18" s="149"/>
      <c r="C18" s="148"/>
      <c r="D18" s="138"/>
      <c r="E18" s="150"/>
      <c r="F18" s="123"/>
      <c r="G18" s="123"/>
    </row>
    <row r="19" spans="1:9" s="154" customFormat="1" ht="15" customHeight="1" thickBot="1" x14ac:dyDescent="0.25">
      <c r="A19" s="172"/>
      <c r="B19" s="173" t="s">
        <v>36</v>
      </c>
      <c r="C19" s="174"/>
      <c r="D19" s="175"/>
      <c r="E19" s="176"/>
      <c r="F19" s="177">
        <f>+F6+F13+F16</f>
        <v>0</v>
      </c>
      <c r="G19" s="152"/>
      <c r="H19" s="153"/>
      <c r="I19" s="153"/>
    </row>
  </sheetData>
  <mergeCells count="1">
    <mergeCell ref="A1:F1"/>
  </mergeCells>
  <pageMargins left="0.70866141732283472" right="0.78740157480314965" top="0.78740157480314965" bottom="0.78740157480314965" header="0.31496062992125984" footer="0.31496062992125984"/>
  <pageSetup paperSize="9" scale="5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Normal="100" workbookViewId="0">
      <selection activeCell="D9" sqref="D9"/>
    </sheetView>
  </sheetViews>
  <sheetFormatPr defaultRowHeight="12.75" x14ac:dyDescent="0.2"/>
  <cols>
    <col min="1" max="1" width="4.7109375" style="1" customWidth="1"/>
    <col min="2" max="2" width="43.140625" style="15" customWidth="1"/>
    <col min="3" max="3" width="8.42578125" style="1" bestFit="1" customWidth="1"/>
    <col min="4" max="4" width="7.7109375" style="1" bestFit="1" customWidth="1"/>
    <col min="5" max="5" width="3.85546875" style="1" customWidth="1"/>
    <col min="6" max="6" width="7.7109375" style="1" customWidth="1"/>
    <col min="7" max="7" width="9.85546875" style="1" bestFit="1" customWidth="1"/>
    <col min="8" max="8" width="11.140625" style="1" customWidth="1"/>
  </cols>
  <sheetData>
    <row r="1" spans="1:8" ht="15.75" x14ac:dyDescent="0.25">
      <c r="A1" s="199" t="s">
        <v>18</v>
      </c>
      <c r="B1" s="199"/>
      <c r="C1" s="199"/>
      <c r="D1" s="199"/>
      <c r="E1" s="199"/>
      <c r="F1" s="199"/>
      <c r="G1" s="199"/>
      <c r="H1" s="199"/>
    </row>
    <row r="2" spans="1:8" ht="13.5" thickBot="1" x14ac:dyDescent="0.25">
      <c r="A2" s="16"/>
      <c r="B2" s="17"/>
      <c r="C2" s="16"/>
      <c r="D2" s="16"/>
      <c r="E2" s="16"/>
      <c r="F2" s="16"/>
      <c r="G2" s="16"/>
      <c r="H2" s="16"/>
    </row>
    <row r="3" spans="1:8" ht="39" thickBot="1" x14ac:dyDescent="0.25">
      <c r="A3" s="8" t="s">
        <v>0</v>
      </c>
      <c r="B3" s="14" t="s">
        <v>1</v>
      </c>
      <c r="C3" s="9" t="s">
        <v>2</v>
      </c>
      <c r="D3" s="9" t="s">
        <v>3</v>
      </c>
      <c r="E3" s="13" t="s">
        <v>17</v>
      </c>
      <c r="F3" s="12" t="s">
        <v>16</v>
      </c>
      <c r="G3" s="10" t="s">
        <v>4</v>
      </c>
      <c r="H3" s="11" t="s">
        <v>5</v>
      </c>
    </row>
    <row r="4" spans="1:8" ht="14.25" x14ac:dyDescent="0.2">
      <c r="A4" s="2" t="s">
        <v>6</v>
      </c>
      <c r="B4" s="15" t="s">
        <v>14</v>
      </c>
      <c r="C4" s="2" t="s">
        <v>7</v>
      </c>
      <c r="D4" s="1">
        <v>280</v>
      </c>
      <c r="E4" s="5"/>
      <c r="F4" s="5"/>
      <c r="G4" s="6"/>
      <c r="H4" s="7"/>
    </row>
    <row r="5" spans="1:8" ht="14.25" x14ac:dyDescent="0.2">
      <c r="A5" s="2" t="s">
        <v>8</v>
      </c>
      <c r="B5" s="15" t="s">
        <v>22</v>
      </c>
      <c r="C5" s="2" t="s">
        <v>13</v>
      </c>
      <c r="D5" s="1">
        <v>91</v>
      </c>
      <c r="E5" s="5"/>
      <c r="F5" s="5"/>
      <c r="G5" s="6"/>
      <c r="H5" s="7"/>
    </row>
    <row r="6" spans="1:8" ht="14.25" x14ac:dyDescent="0.2">
      <c r="A6" s="2" t="s">
        <v>9</v>
      </c>
      <c r="B6" s="15" t="s">
        <v>15</v>
      </c>
      <c r="C6" s="2" t="s">
        <v>11</v>
      </c>
      <c r="D6" s="1">
        <v>54</v>
      </c>
      <c r="G6" s="3"/>
      <c r="H6" s="4">
        <f>D6*G6</f>
        <v>0</v>
      </c>
    </row>
    <row r="7" spans="1:8" ht="14.25" x14ac:dyDescent="0.2">
      <c r="A7" s="2" t="s">
        <v>10</v>
      </c>
      <c r="B7" s="15" t="s">
        <v>19</v>
      </c>
      <c r="C7" s="2" t="s">
        <v>11</v>
      </c>
      <c r="D7" s="1">
        <v>52</v>
      </c>
      <c r="G7" s="3"/>
      <c r="H7" s="4"/>
    </row>
    <row r="8" spans="1:8" x14ac:dyDescent="0.2">
      <c r="A8" s="2" t="s">
        <v>12</v>
      </c>
      <c r="B8" s="15" t="s">
        <v>20</v>
      </c>
      <c r="C8" s="2" t="s">
        <v>21</v>
      </c>
      <c r="D8" s="1">
        <v>1</v>
      </c>
      <c r="G8" s="3"/>
      <c r="H8" s="4"/>
    </row>
    <row r="9" spans="1:8" x14ac:dyDescent="0.2">
      <c r="A9" s="2"/>
      <c r="C9" s="2"/>
      <c r="G9" s="3"/>
      <c r="H9" s="4"/>
    </row>
    <row r="10" spans="1:8" x14ac:dyDescent="0.2">
      <c r="A10" s="2"/>
      <c r="C10" s="2"/>
      <c r="G10" s="3"/>
      <c r="H10" s="4"/>
    </row>
    <row r="11" spans="1:8" x14ac:dyDescent="0.2">
      <c r="A11" s="2"/>
      <c r="C11" s="2"/>
      <c r="G11" s="3"/>
      <c r="H11" s="4"/>
    </row>
  </sheetData>
  <customSheetViews>
    <customSheetView guid="{41344A30-E23C-11D5-BB3B-C51F840B824A}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1"/>
      <headerFooter alignWithMargins="0"/>
    </customSheetView>
    <customSheetView guid="{607DC803-E23C-11D5-9BAA-838DE3D3601A}" showPageBreaks="1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2"/>
      <headerFooter alignWithMargins="0"/>
    </customSheetView>
  </customSheetViews>
  <mergeCells count="1">
    <mergeCell ref="A1:H1"/>
  </mergeCells>
  <phoneticPr fontId="0" type="noConversion"/>
  <pageMargins left="0.43" right="0.28999999999999998" top="0.98425196850393704" bottom="0.98425196850393704" header="0.51181102362204722" footer="0.51181102362204722"/>
  <pageSetup paperSize="9" scale="98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Rekapitulace</vt:lpstr>
      <vt:lpstr>PS 01</vt:lpstr>
      <vt:lpstr>VON</vt:lpstr>
      <vt:lpstr>SO 07.old</vt:lpstr>
      <vt:lpstr>'PS 01'!_Toc82598465</vt:lpstr>
      <vt:lpstr>'PS 01'!Názvy_tisku</vt:lpstr>
      <vt:lpstr>'PS 01'!Oblast_tisku</vt:lpstr>
      <vt:lpstr>Rekapitulace!Oblast_tisku</vt:lpstr>
    </vt:vector>
  </TitlesOfParts>
  <Company>Aquatis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</dc:title>
  <dc:creator>&lt;Petr Libánský&gt;</dc:creator>
  <cp:lastModifiedBy>Man Miroslav</cp:lastModifiedBy>
  <cp:lastPrinted>2021-11-15T13:19:23Z</cp:lastPrinted>
  <dcterms:created xsi:type="dcterms:W3CDTF">2001-11-22T14:45:11Z</dcterms:created>
  <dcterms:modified xsi:type="dcterms:W3CDTF">2022-07-07T07:19:29Z</dcterms:modified>
</cp:coreProperties>
</file>