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as.mladek\Desktop\"/>
    </mc:Choice>
  </mc:AlternateContent>
  <bookViews>
    <workbookView xWindow="0" yWindow="0" windowWidth="0" windowHeight="0"/>
  </bookViews>
  <sheets>
    <sheet name="Rekapitulace stavby" sheetId="1" r:id="rId1"/>
    <sheet name="SO1 - Splašková kanalizace" sheetId="2" r:id="rId2"/>
    <sheet name="SO2 - Domovní ČOV spolu s..." sheetId="3" r:id="rId3"/>
    <sheet name="SO3 - Parkové úpravy a bo..." sheetId="4" r:id="rId4"/>
    <sheet name="SO4 - Rekonstrukce vnitřn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'SO1 - Splašková kanalizace'!$C$119:$K$338</definedName>
    <definedName name="_xlnm.Print_Area" localSheetId="1">'SO1 - Splašková kanalizace'!$C$4:$J$39,'SO1 - Splašková kanalizace'!$C$50:$J$76,'SO1 - Splašková kanalizace'!$C$82:$J$101,'SO1 - Splašková kanalizace'!$C$107:$J$338</definedName>
    <definedName name="_xlnm.Print_Titles" localSheetId="1">'SO1 - Splašková kanalizace'!$119:$119</definedName>
    <definedName name="_xlnm._FilterDatabase" localSheetId="2" hidden="1">'SO2 - Domovní ČOV spolu s...'!$C$123:$K$522</definedName>
    <definedName name="_xlnm.Print_Area" localSheetId="2">'SO2 - Domovní ČOV spolu s...'!$C$4:$J$39,'SO2 - Domovní ČOV spolu s...'!$C$50:$J$76,'SO2 - Domovní ČOV spolu s...'!$C$82:$J$105,'SO2 - Domovní ČOV spolu s...'!$C$111:$J$522</definedName>
    <definedName name="_xlnm.Print_Titles" localSheetId="2">'SO2 - Domovní ČOV spolu s...'!$123:$123</definedName>
    <definedName name="_xlnm._FilterDatabase" localSheetId="3" hidden="1">'SO3 - Parkové úpravy a bo...'!$C$119:$K$452</definedName>
    <definedName name="_xlnm.Print_Area" localSheetId="3">'SO3 - Parkové úpravy a bo...'!$C$4:$J$39,'SO3 - Parkové úpravy a bo...'!$C$50:$J$76,'SO3 - Parkové úpravy a bo...'!$C$82:$J$101,'SO3 - Parkové úpravy a bo...'!$C$107:$J$452</definedName>
    <definedName name="_xlnm.Print_Titles" localSheetId="3">'SO3 - Parkové úpravy a bo...'!$119:$119</definedName>
    <definedName name="_xlnm._FilterDatabase" localSheetId="4" hidden="1">'SO4 - Rekonstrukce vnitřn...'!$C$124:$K$435</definedName>
    <definedName name="_xlnm.Print_Area" localSheetId="4">'SO4 - Rekonstrukce vnitřn...'!$C$4:$J$39,'SO4 - Rekonstrukce vnitřn...'!$C$50:$J$76,'SO4 - Rekonstrukce vnitřn...'!$C$82:$J$106,'SO4 - Rekonstrukce vnitřn...'!$C$112:$J$435</definedName>
    <definedName name="_xlnm.Print_Titles" localSheetId="4">'SO4 - Rekonstrukce vnitřn...'!$124:$124</definedName>
    <definedName name="_xlnm._FilterDatabase" localSheetId="5" hidden="1">'VRN - Vedlejší rozpočtové...'!$C$119:$K$182</definedName>
    <definedName name="_xlnm.Print_Area" localSheetId="5">'VRN - Vedlejší rozpočtové...'!$C$4:$J$39,'VRN - Vedlejší rozpočtové...'!$C$50:$J$76,'VRN - Vedlejší rozpočtové...'!$C$82:$J$101,'VRN - Vedlejší rozpočtové...'!$C$107:$J$182</definedName>
    <definedName name="_xlnm.Print_Titles" localSheetId="5">'VRN - Vedlejší rozpočtové...'!$119:$119</definedName>
  </definedNames>
  <calcPr/>
</workbook>
</file>

<file path=xl/calcChain.xml><?xml version="1.0" encoding="utf-8"?>
<calcChain xmlns="http://schemas.openxmlformats.org/spreadsheetml/2006/main">
  <c i="6" l="1" r="P168"/>
  <c r="J37"/>
  <c r="J36"/>
  <c i="1" r="AY99"/>
  <c i="6" r="J35"/>
  <c i="1" r="AX99"/>
  <c i="6"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110"/>
  <c i="5" r="J37"/>
  <c r="J36"/>
  <c i="1" r="AY98"/>
  <c i="5" r="J35"/>
  <c i="1" r="AX98"/>
  <c i="5" r="BI432"/>
  <c r="BH432"/>
  <c r="BG432"/>
  <c r="BF432"/>
  <c r="T432"/>
  <c r="T431"/>
  <c r="R432"/>
  <c r="R431"/>
  <c r="P432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38"/>
  <c r="BH338"/>
  <c r="BG338"/>
  <c r="BF338"/>
  <c r="T338"/>
  <c r="R338"/>
  <c r="P338"/>
  <c r="BI332"/>
  <c r="BH332"/>
  <c r="BG332"/>
  <c r="BF332"/>
  <c r="T332"/>
  <c r="R332"/>
  <c r="P332"/>
  <c r="BI328"/>
  <c r="BH328"/>
  <c r="BG328"/>
  <c r="BF328"/>
  <c r="T328"/>
  <c r="R328"/>
  <c r="P328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87"/>
  <c r="BH287"/>
  <c r="BG287"/>
  <c r="BF287"/>
  <c r="T287"/>
  <c r="R287"/>
  <c r="P287"/>
  <c r="BI282"/>
  <c r="BH282"/>
  <c r="BG282"/>
  <c r="BF282"/>
  <c r="T282"/>
  <c r="R282"/>
  <c r="P282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92"/>
  <c r="J23"/>
  <c r="J18"/>
  <c r="E18"/>
  <c r="F122"/>
  <c r="J17"/>
  <c r="J12"/>
  <c r="J119"/>
  <c r="E7"/>
  <c r="E115"/>
  <c i="4" r="J37"/>
  <c r="J36"/>
  <c i="1" r="AY97"/>
  <c i="4" r="J35"/>
  <c i="1" r="AX97"/>
  <c i="4" r="BI449"/>
  <c r="BH449"/>
  <c r="BG449"/>
  <c r="BF449"/>
  <c r="T449"/>
  <c r="T448"/>
  <c r="R449"/>
  <c r="R448"/>
  <c r="P449"/>
  <c r="P448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6"/>
  <c r="BH256"/>
  <c r="BG256"/>
  <c r="BF256"/>
  <c r="T256"/>
  <c r="R256"/>
  <c r="P256"/>
  <c r="BI246"/>
  <c r="BH246"/>
  <c r="BG246"/>
  <c r="BF246"/>
  <c r="T246"/>
  <c r="R246"/>
  <c r="P246"/>
  <c r="BI237"/>
  <c r="BH237"/>
  <c r="BG237"/>
  <c r="BF237"/>
  <c r="T237"/>
  <c r="R237"/>
  <c r="P237"/>
  <c r="BI230"/>
  <c r="BH230"/>
  <c r="BG230"/>
  <c r="BF230"/>
  <c r="T230"/>
  <c r="R230"/>
  <c r="P230"/>
  <c r="BI226"/>
  <c r="BH226"/>
  <c r="BG226"/>
  <c r="BF226"/>
  <c r="T226"/>
  <c r="R226"/>
  <c r="P226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89"/>
  <c r="E7"/>
  <c r="E110"/>
  <c i="3" r="J37"/>
  <c r="J36"/>
  <c i="1" r="AY96"/>
  <c i="3" r="J35"/>
  <c i="1" r="AX96"/>
  <c i="3" r="BI509"/>
  <c r="BH509"/>
  <c r="BG509"/>
  <c r="BF509"/>
  <c r="T509"/>
  <c r="T508"/>
  <c r="R509"/>
  <c r="R508"/>
  <c r="P509"/>
  <c r="P508"/>
  <c r="BI503"/>
  <c r="BH503"/>
  <c r="BG503"/>
  <c r="BF503"/>
  <c r="T503"/>
  <c r="R503"/>
  <c r="P503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4"/>
  <c r="BH444"/>
  <c r="BG444"/>
  <c r="BF444"/>
  <c r="T444"/>
  <c r="R444"/>
  <c r="P444"/>
  <c r="BI442"/>
  <c r="BH442"/>
  <c r="BG442"/>
  <c r="BF442"/>
  <c r="T442"/>
  <c r="R442"/>
  <c r="P442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195"/>
  <c r="BH195"/>
  <c r="BG195"/>
  <c r="BF195"/>
  <c r="T195"/>
  <c r="R195"/>
  <c r="P19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5"/>
  <c r="BH145"/>
  <c r="BG145"/>
  <c r="BF145"/>
  <c r="T145"/>
  <c r="R145"/>
  <c r="P145"/>
  <c r="BI139"/>
  <c r="BH139"/>
  <c r="BG139"/>
  <c r="BF139"/>
  <c r="T139"/>
  <c r="R139"/>
  <c r="P139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118"/>
  <c r="E7"/>
  <c r="E85"/>
  <c i="2" r="J37"/>
  <c r="J36"/>
  <c i="1" r="AY95"/>
  <c i="2" r="J35"/>
  <c i="1" r="AX95"/>
  <c i="2" r="BI327"/>
  <c r="BH327"/>
  <c r="BG327"/>
  <c r="BF327"/>
  <c r="T327"/>
  <c r="T326"/>
  <c r="R327"/>
  <c r="R326"/>
  <c r="P327"/>
  <c r="P326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110"/>
  <c i="1" r="L90"/>
  <c r="AM90"/>
  <c r="AM89"/>
  <c r="L89"/>
  <c r="AM87"/>
  <c r="L87"/>
  <c r="L85"/>
  <c r="L84"/>
  <c i="2" r="J317"/>
  <c r="BK297"/>
  <c r="BK288"/>
  <c r="BK271"/>
  <c r="J256"/>
  <c r="BK231"/>
  <c r="BK218"/>
  <c r="J177"/>
  <c r="BK317"/>
  <c r="J302"/>
  <c r="J263"/>
  <c r="BK243"/>
  <c r="BK199"/>
  <c r="BK185"/>
  <c r="J143"/>
  <c r="J123"/>
  <c r="J185"/>
  <c r="BK149"/>
  <c r="BK123"/>
  <c i="3" r="J475"/>
  <c r="J457"/>
  <c r="BK430"/>
  <c r="BK410"/>
  <c r="BK385"/>
  <c r="J371"/>
  <c r="J325"/>
  <c r="J287"/>
  <c r="J257"/>
  <c r="BK182"/>
  <c r="BK442"/>
  <c r="BK423"/>
  <c r="J410"/>
  <c r="BK393"/>
  <c r="BK338"/>
  <c r="J294"/>
  <c r="J244"/>
  <c r="BK216"/>
  <c r="J174"/>
  <c r="J127"/>
  <c r="BK493"/>
  <c r="BK475"/>
  <c r="BK449"/>
  <c r="BK404"/>
  <c r="BK374"/>
  <c r="BK346"/>
  <c r="J291"/>
  <c r="BK222"/>
  <c r="J195"/>
  <c r="BK152"/>
  <c r="J493"/>
  <c r="J471"/>
  <c r="J455"/>
  <c r="J423"/>
  <c r="J401"/>
  <c r="J385"/>
  <c r="BK355"/>
  <c r="BK329"/>
  <c r="BK249"/>
  <c r="BK234"/>
  <c i="4" r="J444"/>
  <c r="BK426"/>
  <c r="J401"/>
  <c r="J380"/>
  <c r="J362"/>
  <c r="BK348"/>
  <c r="BK314"/>
  <c r="J275"/>
  <c r="J246"/>
  <c r="BK191"/>
  <c r="BK165"/>
  <c r="J137"/>
  <c r="BK449"/>
  <c r="J419"/>
  <c r="BK405"/>
  <c r="BK383"/>
  <c r="J368"/>
  <c r="J350"/>
  <c r="J321"/>
  <c r="BK302"/>
  <c r="J290"/>
  <c r="BK271"/>
  <c r="BK230"/>
  <c r="J202"/>
  <c r="J181"/>
  <c r="J169"/>
  <c r="J142"/>
  <c r="BK430"/>
  <c r="J408"/>
  <c r="J371"/>
  <c r="J356"/>
  <c r="BK343"/>
  <c r="J329"/>
  <c r="J285"/>
  <c r="J260"/>
  <c r="BK214"/>
  <c r="J165"/>
  <c r="BK157"/>
  <c r="BK132"/>
  <c i="5" r="J202"/>
  <c r="BK177"/>
  <c r="J161"/>
  <c r="J143"/>
  <c r="BK432"/>
  <c r="BK414"/>
  <c r="J402"/>
  <c r="J394"/>
  <c r="BK381"/>
  <c r="BK376"/>
  <c r="J372"/>
  <c r="J338"/>
  <c r="BK322"/>
  <c r="BK309"/>
  <c r="BK282"/>
  <c r="BK256"/>
  <c r="BK248"/>
  <c r="J239"/>
  <c r="BK202"/>
  <c r="J177"/>
  <c r="J155"/>
  <c r="J138"/>
  <c r="J128"/>
  <c r="BK419"/>
  <c r="BK394"/>
  <c r="J381"/>
  <c r="J364"/>
  <c r="J356"/>
  <c r="BK338"/>
  <c r="J322"/>
  <c r="J312"/>
  <c r="J282"/>
  <c r="J265"/>
  <c r="BK239"/>
  <c r="J225"/>
  <c i="6" r="J164"/>
  <c r="J123"/>
  <c r="BK148"/>
  <c r="J177"/>
  <c r="J173"/>
  <c r="BK156"/>
  <c r="J152"/>
  <c r="J148"/>
  <c r="J135"/>
  <c r="BK123"/>
  <c i="2" r="J327"/>
  <c r="BK295"/>
  <c r="J288"/>
  <c r="J267"/>
  <c r="J252"/>
  <c r="J235"/>
  <c r="BK213"/>
  <c r="J155"/>
  <c r="BK302"/>
  <c r="J284"/>
  <c r="BK256"/>
  <c r="BK235"/>
  <c r="J209"/>
  <c r="J161"/>
  <c r="BK134"/>
  <c r="BK223"/>
  <c r="J188"/>
  <c r="J169"/>
  <c r="J134"/>
  <c i="3" r="J498"/>
  <c r="BK467"/>
  <c r="BK455"/>
  <c r="BK421"/>
  <c r="J398"/>
  <c r="J381"/>
  <c r="J351"/>
  <c r="BK312"/>
  <c r="BK294"/>
  <c r="J265"/>
  <c r="J170"/>
  <c r="BK166"/>
  <c r="J159"/>
  <c r="J145"/>
  <c r="J139"/>
  <c r="BK478"/>
  <c r="BK471"/>
  <c r="J451"/>
  <c r="J428"/>
  <c r="BK407"/>
  <c r="J396"/>
  <c r="J387"/>
  <c r="BK342"/>
  <c r="J312"/>
  <c r="BK257"/>
  <c r="J229"/>
  <c r="BK209"/>
  <c r="J152"/>
  <c r="BK503"/>
  <c r="J485"/>
  <c r="J467"/>
  <c r="BK444"/>
  <c r="J430"/>
  <c r="J391"/>
  <c r="BK371"/>
  <c r="J358"/>
  <c r="J316"/>
  <c r="BK239"/>
  <c r="BK195"/>
  <c r="BK178"/>
  <c r="BK145"/>
  <c r="J482"/>
  <c r="BK451"/>
  <c r="J421"/>
  <c r="BK396"/>
  <c r="BK358"/>
  <c r="J333"/>
  <c r="BK287"/>
  <c r="BK244"/>
  <c i="4" r="J449"/>
  <c r="J430"/>
  <c r="J412"/>
  <c r="BK388"/>
  <c r="BK371"/>
  <c r="J353"/>
  <c r="BK340"/>
  <c r="BK325"/>
  <c r="BK256"/>
  <c r="J206"/>
  <c r="BK169"/>
  <c r="J132"/>
  <c r="BK433"/>
  <c r="BK412"/>
  <c r="J397"/>
  <c r="BK380"/>
  <c r="BK362"/>
  <c r="BK329"/>
  <c r="J318"/>
  <c r="BK294"/>
  <c r="J280"/>
  <c r="J267"/>
  <c r="BK226"/>
  <c r="J191"/>
  <c r="BK173"/>
  <c r="BK151"/>
  <c r="BK440"/>
  <c r="J416"/>
  <c r="J377"/>
  <c r="BK359"/>
  <c r="J348"/>
  <c r="J333"/>
  <c r="BK318"/>
  <c r="J294"/>
  <c r="BK267"/>
  <c r="J226"/>
  <c r="BK206"/>
  <c r="BK202"/>
  <c r="BK147"/>
  <c r="J123"/>
  <c i="5" r="BK196"/>
  <c r="J169"/>
  <c r="BK138"/>
  <c r="J432"/>
  <c r="J419"/>
  <c r="BK406"/>
  <c r="J398"/>
  <c r="BK390"/>
  <c r="BK356"/>
  <c r="BK344"/>
  <c r="J317"/>
  <c r="J304"/>
  <c r="BK269"/>
  <c r="J261"/>
  <c r="BK235"/>
  <c r="J227"/>
  <c r="J208"/>
  <c r="BK183"/>
  <c r="BK161"/>
  <c r="BK143"/>
  <c r="J423"/>
  <c r="BK410"/>
  <c r="BK398"/>
  <c r="J386"/>
  <c r="J368"/>
  <c r="J348"/>
  <c r="BK328"/>
  <c r="BK304"/>
  <c r="J294"/>
  <c r="J269"/>
  <c r="J256"/>
  <c r="J235"/>
  <c r="J218"/>
  <c i="6" r="BK152"/>
  <c r="BK131"/>
  <c r="J180"/>
  <c r="BK160"/>
  <c r="BK127"/>
  <c r="BK169"/>
  <c r="BK135"/>
  <c i="2" r="J321"/>
  <c r="BK307"/>
  <c r="BK291"/>
  <c r="BK263"/>
  <c r="J249"/>
  <c r="J223"/>
  <c r="J199"/>
  <c r="BK321"/>
  <c r="J307"/>
  <c r="J291"/>
  <c r="BK267"/>
  <c r="BK252"/>
  <c r="J231"/>
  <c r="J195"/>
  <c r="BK155"/>
  <c r="J129"/>
  <c r="J213"/>
  <c r="BK161"/>
  <c r="BK129"/>
  <c i="3" r="BK489"/>
  <c r="J461"/>
  <c r="BK437"/>
  <c r="J418"/>
  <c r="BK387"/>
  <c r="J378"/>
  <c r="J329"/>
  <c r="J308"/>
  <c r="BK284"/>
  <c r="J253"/>
  <c r="BK174"/>
  <c r="J437"/>
  <c r="BK418"/>
  <c r="BK401"/>
  <c r="BK351"/>
  <c r="BK265"/>
  <c r="J234"/>
  <c r="BK206"/>
  <c r="BK170"/>
  <c r="BK509"/>
  <c r="J503"/>
  <c r="BK482"/>
  <c r="BK463"/>
  <c r="BK435"/>
  <c r="BK381"/>
  <c r="BK365"/>
  <c r="BK333"/>
  <c r="BK280"/>
  <c r="J225"/>
  <c r="J206"/>
  <c r="J166"/>
  <c r="BK127"/>
  <c r="BK485"/>
  <c r="BK461"/>
  <c r="BK428"/>
  <c r="J407"/>
  <c r="J365"/>
  <c r="J346"/>
  <c r="BK325"/>
  <c r="J284"/>
  <c r="J222"/>
  <c i="4" r="J440"/>
  <c r="BK419"/>
  <c r="J392"/>
  <c r="BK377"/>
  <c r="BK356"/>
  <c r="BK345"/>
  <c r="BK333"/>
  <c r="BK298"/>
  <c r="BK237"/>
  <c r="BK181"/>
  <c r="J157"/>
  <c r="J437"/>
  <c r="BK416"/>
  <c r="BK401"/>
  <c r="J374"/>
  <c r="J359"/>
  <c r="J325"/>
  <c r="BK285"/>
  <c r="BK260"/>
  <c r="BK210"/>
  <c r="J177"/>
  <c r="J147"/>
  <c r="J433"/>
  <c r="BK423"/>
  <c r="J388"/>
  <c r="BK368"/>
  <c r="BK350"/>
  <c r="BK337"/>
  <c r="J314"/>
  <c r="BK290"/>
  <c r="BK246"/>
  <c r="J173"/>
  <c r="BK161"/>
  <c r="BK137"/>
  <c i="5" r="BK208"/>
  <c r="J183"/>
  <c r="BK155"/>
  <c r="BK133"/>
  <c r="J427"/>
  <c r="J410"/>
  <c r="BK364"/>
  <c r="BK348"/>
  <c r="BK332"/>
  <c r="BK312"/>
  <c r="BK294"/>
  <c r="BK274"/>
  <c r="BK244"/>
  <c r="BK231"/>
  <c r="BK218"/>
  <c r="J212"/>
  <c r="BK189"/>
  <c r="BK165"/>
  <c r="BK427"/>
  <c r="J414"/>
  <c r="BK402"/>
  <c r="BK386"/>
  <c r="BK372"/>
  <c r="J361"/>
  <c r="J344"/>
  <c r="J309"/>
  <c r="BK300"/>
  <c r="BK287"/>
  <c r="BK261"/>
  <c r="J248"/>
  <c r="J231"/>
  <c i="6" r="J160"/>
  <c r="J138"/>
  <c r="BK164"/>
  <c r="J143"/>
  <c r="BK173"/>
  <c r="BK138"/>
  <c i="2" r="BK327"/>
  <c r="BK312"/>
  <c r="J295"/>
  <c r="BK284"/>
  <c r="J259"/>
  <c r="J243"/>
  <c r="J227"/>
  <c r="BK209"/>
  <c r="BK169"/>
  <c r="J312"/>
  <c r="J297"/>
  <c r="J271"/>
  <c r="BK259"/>
  <c r="BK249"/>
  <c r="J218"/>
  <c r="BK188"/>
  <c r="J149"/>
  <c r="BK227"/>
  <c r="BK195"/>
  <c r="BK177"/>
  <c r="BK143"/>
  <c i="1" r="AS94"/>
  <c i="3" r="J393"/>
  <c r="J374"/>
  <c r="J321"/>
  <c r="BK291"/>
  <c r="BK269"/>
  <c r="BK229"/>
  <c r="J449"/>
  <c r="J435"/>
  <c r="J414"/>
  <c r="J404"/>
  <c r="BK391"/>
  <c r="J355"/>
  <c r="BK316"/>
  <c r="J280"/>
  <c r="BK253"/>
  <c r="BK225"/>
  <c r="J178"/>
  <c r="BK139"/>
  <c r="J509"/>
  <c r="BK498"/>
  <c r="J478"/>
  <c r="BK457"/>
  <c r="J442"/>
  <c r="BK378"/>
  <c r="BK362"/>
  <c r="J342"/>
  <c r="BK308"/>
  <c r="J249"/>
  <c r="J216"/>
  <c r="J182"/>
  <c r="BK159"/>
  <c r="J489"/>
  <c r="J463"/>
  <c r="J444"/>
  <c r="BK414"/>
  <c r="BK398"/>
  <c r="J362"/>
  <c r="J338"/>
  <c r="BK321"/>
  <c r="J269"/>
  <c r="J239"/>
  <c r="J209"/>
  <c i="4" r="BK437"/>
  <c r="J405"/>
  <c r="J383"/>
  <c r="J365"/>
  <c r="J343"/>
  <c r="J337"/>
  <c r="BK309"/>
  <c r="J271"/>
  <c r="J230"/>
  <c r="BK185"/>
  <c r="J151"/>
  <c r="BK123"/>
  <c r="J423"/>
  <c r="BK408"/>
  <c r="BK392"/>
  <c r="BK365"/>
  <c r="J345"/>
  <c r="J309"/>
  <c r="J298"/>
  <c r="BK275"/>
  <c r="J237"/>
  <c r="J214"/>
  <c r="J185"/>
  <c r="J161"/>
  <c r="BK444"/>
  <c r="J426"/>
  <c r="BK397"/>
  <c r="BK374"/>
  <c r="BK353"/>
  <c r="J340"/>
  <c r="BK321"/>
  <c r="J302"/>
  <c r="BK280"/>
  <c r="J256"/>
  <c r="J210"/>
  <c r="BK177"/>
  <c r="BK142"/>
  <c i="5" r="J189"/>
  <c r="J165"/>
  <c r="BK151"/>
  <c r="BK128"/>
  <c r="BK423"/>
  <c r="BK368"/>
  <c r="J352"/>
  <c r="J328"/>
  <c r="J287"/>
  <c r="BK265"/>
  <c r="J252"/>
  <c r="BK225"/>
  <c r="BK212"/>
  <c r="J196"/>
  <c r="BK169"/>
  <c r="J151"/>
  <c r="J133"/>
  <c r="J406"/>
  <c r="J390"/>
  <c r="J376"/>
  <c r="BK361"/>
  <c r="BK352"/>
  <c r="J332"/>
  <c r="BK317"/>
  <c r="J300"/>
  <c r="J274"/>
  <c r="BK252"/>
  <c r="J244"/>
  <c r="BK227"/>
  <c i="6" r="J169"/>
  <c r="J127"/>
  <c r="BK177"/>
  <c r="J156"/>
  <c r="BK180"/>
  <c r="BK143"/>
  <c r="J131"/>
  <c i="2" l="1" r="BK122"/>
  <c r="J122"/>
  <c r="J98"/>
  <c r="P283"/>
  <c i="3" r="BK126"/>
  <c r="J126"/>
  <c r="J98"/>
  <c r="BK307"/>
  <c r="J307"/>
  <c r="J99"/>
  <c r="BK320"/>
  <c r="J320"/>
  <c r="J100"/>
  <c r="BK337"/>
  <c r="J337"/>
  <c r="J101"/>
  <c r="T350"/>
  <c r="P492"/>
  <c i="4" r="P122"/>
  <c r="BK279"/>
  <c r="J279"/>
  <c r="J99"/>
  <c i="5" r="T127"/>
  <c r="T260"/>
  <c r="R273"/>
  <c r="R286"/>
  <c r="P316"/>
  <c r="BK385"/>
  <c r="J385"/>
  <c r="J103"/>
  <c r="T385"/>
  <c r="R418"/>
  <c i="6" r="BK122"/>
  <c r="J122"/>
  <c r="J98"/>
  <c r="R122"/>
  <c r="P142"/>
  <c r="BK168"/>
  <c r="J168"/>
  <c r="J100"/>
  <c i="2" r="P122"/>
  <c r="P121"/>
  <c r="P120"/>
  <c i="1" r="AU95"/>
  <c i="2" r="BK283"/>
  <c r="J283"/>
  <c r="J99"/>
  <c i="3" r="R126"/>
  <c r="P307"/>
  <c r="P320"/>
  <c r="P337"/>
  <c r="P350"/>
  <c r="BK492"/>
  <c r="J492"/>
  <c r="J103"/>
  <c i="4" r="R122"/>
  <c r="R279"/>
  <c i="5" r="BK127"/>
  <c r="J127"/>
  <c r="J98"/>
  <c r="BK260"/>
  <c r="J260"/>
  <c r="J99"/>
  <c r="BK273"/>
  <c r="J273"/>
  <c r="J100"/>
  <c r="T273"/>
  <c r="BK316"/>
  <c r="J316"/>
  <c r="J102"/>
  <c i="2" r="T122"/>
  <c r="T121"/>
  <c r="T120"/>
  <c r="T283"/>
  <c i="3" r="T126"/>
  <c r="R307"/>
  <c r="R320"/>
  <c r="R337"/>
  <c r="T337"/>
  <c r="BK350"/>
  <c r="J350"/>
  <c r="J102"/>
  <c r="R492"/>
  <c i="4" r="T122"/>
  <c r="T279"/>
  <c i="5" r="P127"/>
  <c r="P260"/>
  <c r="BK286"/>
  <c r="J286"/>
  <c r="J101"/>
  <c r="T286"/>
  <c r="T316"/>
  <c r="R385"/>
  <c r="P418"/>
  <c i="6" r="P122"/>
  <c r="P121"/>
  <c r="P120"/>
  <c i="1" r="AU99"/>
  <c i="6" r="BK142"/>
  <c r="J142"/>
  <c r="J99"/>
  <c r="R142"/>
  <c r="R168"/>
  <c i="2" r="R122"/>
  <c r="R121"/>
  <c r="R120"/>
  <c r="R283"/>
  <c i="3" r="P126"/>
  <c r="P125"/>
  <c r="P124"/>
  <c i="1" r="AU96"/>
  <c i="3" r="T307"/>
  <c r="T320"/>
  <c r="R350"/>
  <c r="T492"/>
  <c i="4" r="BK122"/>
  <c r="P279"/>
  <c i="5" r="R127"/>
  <c r="R260"/>
  <c r="P273"/>
  <c r="P286"/>
  <c r="R316"/>
  <c r="P385"/>
  <c r="BK418"/>
  <c r="J418"/>
  <c r="J104"/>
  <c r="T418"/>
  <c i="6" r="T122"/>
  <c r="T121"/>
  <c r="T120"/>
  <c r="T142"/>
  <c r="T168"/>
  <c i="2" r="BK326"/>
  <c r="J326"/>
  <c r="J100"/>
  <c i="4" r="BK448"/>
  <c r="J448"/>
  <c r="J100"/>
  <c i="3" r="BK508"/>
  <c r="J508"/>
  <c r="J104"/>
  <c i="5" r="BK431"/>
  <c r="J431"/>
  <c r="J105"/>
  <c r="BK126"/>
  <c r="J126"/>
  <c r="J97"/>
  <c i="6" r="E85"/>
  <c r="J89"/>
  <c r="F92"/>
  <c r="J117"/>
  <c r="BE138"/>
  <c r="BE156"/>
  <c r="BE164"/>
  <c r="BE180"/>
  <c r="BE123"/>
  <c r="BE131"/>
  <c r="BE143"/>
  <c r="BE148"/>
  <c r="BE160"/>
  <c r="BE127"/>
  <c r="BE135"/>
  <c r="BE152"/>
  <c r="BE169"/>
  <c r="BE173"/>
  <c r="BE177"/>
  <c i="5" r="BE225"/>
  <c r="BE227"/>
  <c r="BE248"/>
  <c r="BE252"/>
  <c r="BE269"/>
  <c r="BE282"/>
  <c r="BE287"/>
  <c r="BE309"/>
  <c r="BE322"/>
  <c r="BE332"/>
  <c r="BE338"/>
  <c r="BE348"/>
  <c r="BE368"/>
  <c r="BE381"/>
  <c r="BE390"/>
  <c r="BE398"/>
  <c r="BE406"/>
  <c r="BE423"/>
  <c i="4" r="J122"/>
  <c r="J98"/>
  <c i="5" r="E85"/>
  <c r="F92"/>
  <c r="J122"/>
  <c r="BE133"/>
  <c r="BE138"/>
  <c r="BE151"/>
  <c r="BE155"/>
  <c r="BE165"/>
  <c r="BE177"/>
  <c r="BE183"/>
  <c r="BE189"/>
  <c r="BE196"/>
  <c r="BE208"/>
  <c r="BE212"/>
  <c r="BE218"/>
  <c r="BE231"/>
  <c r="BE235"/>
  <c r="BE239"/>
  <c r="BE244"/>
  <c r="BE256"/>
  <c r="BE261"/>
  <c r="BE265"/>
  <c r="BE274"/>
  <c r="BE294"/>
  <c r="BE300"/>
  <c r="BE304"/>
  <c r="BE312"/>
  <c r="BE317"/>
  <c r="BE328"/>
  <c r="BE344"/>
  <c r="BE352"/>
  <c r="BE356"/>
  <c r="BE361"/>
  <c r="BE364"/>
  <c r="BE372"/>
  <c r="BE376"/>
  <c r="BE386"/>
  <c r="BE394"/>
  <c r="BE402"/>
  <c r="BE410"/>
  <c r="BE414"/>
  <c r="BE419"/>
  <c r="BE427"/>
  <c r="BE432"/>
  <c r="J89"/>
  <c r="BE128"/>
  <c r="BE143"/>
  <c r="BE161"/>
  <c r="BE169"/>
  <c r="BE202"/>
  <c i="4" r="E85"/>
  <c r="F92"/>
  <c r="BE123"/>
  <c r="BE132"/>
  <c r="BE137"/>
  <c r="BE151"/>
  <c r="BE157"/>
  <c r="BE173"/>
  <c r="BE202"/>
  <c r="BE210"/>
  <c r="BE237"/>
  <c r="BE256"/>
  <c r="BE260"/>
  <c r="BE275"/>
  <c r="BE285"/>
  <c r="BE294"/>
  <c r="BE314"/>
  <c r="BE340"/>
  <c r="BE348"/>
  <c r="BE356"/>
  <c r="BE359"/>
  <c r="BE405"/>
  <c r="BE419"/>
  <c r="BE426"/>
  <c r="BE437"/>
  <c i="3" r="BK125"/>
  <c r="J125"/>
  <c r="J97"/>
  <c i="4" r="J114"/>
  <c r="BE147"/>
  <c r="BE165"/>
  <c r="BE177"/>
  <c r="BE185"/>
  <c r="BE191"/>
  <c r="BE206"/>
  <c r="BE214"/>
  <c r="BE226"/>
  <c r="BE267"/>
  <c r="BE271"/>
  <c r="BE280"/>
  <c r="BE290"/>
  <c r="BE298"/>
  <c r="BE318"/>
  <c r="BE321"/>
  <c r="BE325"/>
  <c r="BE362"/>
  <c r="BE371"/>
  <c r="BE392"/>
  <c r="BE397"/>
  <c r="BE401"/>
  <c r="BE408"/>
  <c r="BE412"/>
  <c r="BE430"/>
  <c r="BE433"/>
  <c r="BE444"/>
  <c r="BE449"/>
  <c r="J92"/>
  <c r="BE142"/>
  <c r="BE161"/>
  <c r="BE169"/>
  <c r="BE181"/>
  <c r="BE230"/>
  <c r="BE246"/>
  <c r="BE302"/>
  <c r="BE309"/>
  <c r="BE329"/>
  <c r="BE333"/>
  <c r="BE337"/>
  <c r="BE343"/>
  <c r="BE345"/>
  <c r="BE350"/>
  <c r="BE353"/>
  <c r="BE365"/>
  <c r="BE368"/>
  <c r="BE374"/>
  <c r="BE377"/>
  <c r="BE380"/>
  <c r="BE383"/>
  <c r="BE388"/>
  <c r="BE416"/>
  <c r="BE423"/>
  <c r="BE440"/>
  <c i="3" r="BE209"/>
  <c r="BE216"/>
  <c r="BE222"/>
  <c r="BE225"/>
  <c r="BE257"/>
  <c r="BE269"/>
  <c r="BE291"/>
  <c r="BE308"/>
  <c r="BE316"/>
  <c r="BE321"/>
  <c r="BE346"/>
  <c r="BE365"/>
  <c r="BE371"/>
  <c r="BE378"/>
  <c r="BE387"/>
  <c r="BE407"/>
  <c r="BE410"/>
  <c r="BE414"/>
  <c r="BE421"/>
  <c r="BE430"/>
  <c r="BE435"/>
  <c r="BE437"/>
  <c r="BE455"/>
  <c r="BE463"/>
  <c r="BE475"/>
  <c i="2" r="BK121"/>
  <c r="J121"/>
  <c r="J97"/>
  <c i="3" r="J89"/>
  <c r="F92"/>
  <c r="J121"/>
  <c r="BE139"/>
  <c r="BE145"/>
  <c r="BE182"/>
  <c r="BE206"/>
  <c r="BE249"/>
  <c r="BE284"/>
  <c r="BE287"/>
  <c r="BE312"/>
  <c r="BE325"/>
  <c r="BE342"/>
  <c r="BE358"/>
  <c r="BE385"/>
  <c r="BE396"/>
  <c r="BE398"/>
  <c r="BE418"/>
  <c r="BE423"/>
  <c r="BE442"/>
  <c r="BE457"/>
  <c r="BE467"/>
  <c r="BE493"/>
  <c r="BE503"/>
  <c r="BE509"/>
  <c r="E114"/>
  <c r="BE166"/>
  <c r="BE170"/>
  <c r="BE174"/>
  <c r="BE195"/>
  <c r="BE229"/>
  <c r="BE239"/>
  <c r="BE244"/>
  <c r="BE253"/>
  <c r="BE265"/>
  <c r="BE280"/>
  <c r="BE294"/>
  <c r="BE329"/>
  <c r="BE333"/>
  <c r="BE355"/>
  <c r="BE362"/>
  <c r="BE381"/>
  <c r="BE393"/>
  <c r="BE478"/>
  <c r="BE485"/>
  <c r="BE489"/>
  <c r="BE127"/>
  <c r="BE152"/>
  <c r="BE159"/>
  <c r="BE178"/>
  <c r="BE234"/>
  <c r="BE338"/>
  <c r="BE351"/>
  <c r="BE374"/>
  <c r="BE391"/>
  <c r="BE401"/>
  <c r="BE404"/>
  <c r="BE428"/>
  <c r="BE444"/>
  <c r="BE449"/>
  <c r="BE451"/>
  <c r="BE461"/>
  <c r="BE471"/>
  <c r="BE482"/>
  <c r="BE498"/>
  <c i="2" r="E85"/>
  <c r="F92"/>
  <c r="BE134"/>
  <c r="BE169"/>
  <c r="BE195"/>
  <c r="BE227"/>
  <c r="J92"/>
  <c r="BE123"/>
  <c r="BE129"/>
  <c r="BE149"/>
  <c r="BE177"/>
  <c r="BE185"/>
  <c r="BE188"/>
  <c r="BE209"/>
  <c r="BE249"/>
  <c r="BE252"/>
  <c r="BE256"/>
  <c r="BE267"/>
  <c r="BE291"/>
  <c r="BE297"/>
  <c r="BE302"/>
  <c r="BE307"/>
  <c r="BE312"/>
  <c r="BE321"/>
  <c r="J89"/>
  <c r="BE143"/>
  <c r="BE155"/>
  <c r="BE161"/>
  <c r="BE199"/>
  <c r="BE213"/>
  <c r="BE218"/>
  <c r="BE223"/>
  <c r="BE231"/>
  <c r="BE235"/>
  <c r="BE243"/>
  <c r="BE259"/>
  <c r="BE263"/>
  <c r="BE271"/>
  <c r="BE284"/>
  <c r="BE288"/>
  <c r="BE295"/>
  <c r="BE317"/>
  <c r="BE327"/>
  <c r="F34"/>
  <c i="1" r="BA95"/>
  <c i="2" r="J34"/>
  <c i="1" r="AW95"/>
  <c i="3" r="F34"/>
  <c i="1" r="BA96"/>
  <c i="3" r="F37"/>
  <c i="1" r="BD96"/>
  <c i="4" r="J34"/>
  <c i="1" r="AW97"/>
  <c i="4" r="F37"/>
  <c i="1" r="BD97"/>
  <c i="5" r="F36"/>
  <c i="1" r="BC98"/>
  <c i="6" r="F36"/>
  <c i="1" r="BC99"/>
  <c i="6" r="F35"/>
  <c i="1" r="BB99"/>
  <c i="2" r="F35"/>
  <c i="1" r="BB95"/>
  <c i="3" r="J34"/>
  <c i="1" r="AW96"/>
  <c i="3" r="F36"/>
  <c i="1" r="BC96"/>
  <c i="4" r="F35"/>
  <c i="1" r="BB97"/>
  <c i="5" r="F35"/>
  <c i="1" r="BB98"/>
  <c i="5" r="F37"/>
  <c i="1" r="BD98"/>
  <c i="2" r="F36"/>
  <c i="1" r="BC95"/>
  <c i="2" r="F37"/>
  <c i="1" r="BD95"/>
  <c i="3" r="F35"/>
  <c i="1" r="BB96"/>
  <c i="4" r="F34"/>
  <c i="1" r="BA97"/>
  <c i="4" r="F36"/>
  <c i="1" r="BC97"/>
  <c i="5" r="F34"/>
  <c i="1" r="BA98"/>
  <c i="5" r="J34"/>
  <c i="1" r="AW98"/>
  <c i="6" r="F34"/>
  <c i="1" r="BA99"/>
  <c i="6" r="J34"/>
  <c i="1" r="AW99"/>
  <c i="6" r="F37"/>
  <c i="1" r="BD99"/>
  <c i="5" l="1" r="R126"/>
  <c r="R125"/>
  <c r="P126"/>
  <c r="P125"/>
  <c i="1" r="AU98"/>
  <c i="4" r="R121"/>
  <c r="R120"/>
  <c i="3" r="R125"/>
  <c r="R124"/>
  <c i="4" r="P121"/>
  <c r="P120"/>
  <c i="1" r="AU97"/>
  <c i="4" r="BK121"/>
  <c r="J121"/>
  <c r="J97"/>
  <c r="T121"/>
  <c r="T120"/>
  <c i="3" r="T125"/>
  <c r="T124"/>
  <c i="6" r="R121"/>
  <c r="R120"/>
  <c i="5" r="T126"/>
  <c r="T125"/>
  <c i="6" r="BK121"/>
  <c r="J121"/>
  <c r="J97"/>
  <c i="5" r="BK125"/>
  <c r="J125"/>
  <c i="3" r="BK124"/>
  <c r="J124"/>
  <c r="J96"/>
  <c i="2" r="BK120"/>
  <c r="J120"/>
  <c r="J33"/>
  <c i="1" r="AV95"/>
  <c r="AT95"/>
  <c i="2" r="J30"/>
  <c i="1" r="AG95"/>
  <c i="3" r="F33"/>
  <c i="1" r="AZ96"/>
  <c i="4" r="J33"/>
  <c i="1" r="AV97"/>
  <c r="AT97"/>
  <c r="BD94"/>
  <c r="W33"/>
  <c r="BC94"/>
  <c r="W32"/>
  <c r="BB94"/>
  <c r="AX94"/>
  <c i="3" r="J33"/>
  <c i="1" r="AV96"/>
  <c r="AT96"/>
  <c i="5" r="F33"/>
  <c i="1" r="AZ98"/>
  <c i="5" r="J33"/>
  <c i="1" r="AV98"/>
  <c r="AT98"/>
  <c i="6" r="J33"/>
  <c i="1" r="AV99"/>
  <c r="AT99"/>
  <c r="BA94"/>
  <c r="W30"/>
  <c i="2" r="F33"/>
  <c i="1" r="AZ95"/>
  <c i="4" r="F33"/>
  <c i="1" r="AZ97"/>
  <c i="5" r="J30"/>
  <c i="1" r="AG98"/>
  <c i="6" r="F33"/>
  <c i="1" r="AZ99"/>
  <c i="4" l="1" r="BK120"/>
  <c r="J120"/>
  <c i="6" r="BK120"/>
  <c r="J120"/>
  <c r="J96"/>
  <c i="1" r="AN98"/>
  <c i="5" r="J96"/>
  <c r="J39"/>
  <c i="1" r="AN95"/>
  <c i="2" r="J96"/>
  <c r="J39"/>
  <c i="1" r="AU94"/>
  <c i="4" r="J30"/>
  <c i="1" r="AG97"/>
  <c r="AZ94"/>
  <c r="W29"/>
  <c i="3" r="J30"/>
  <c i="1" r="AG96"/>
  <c r="AW94"/>
  <c r="AK30"/>
  <c r="AY94"/>
  <c r="W31"/>
  <c i="4" l="1" r="J39"/>
  <c r="J96"/>
  <c i="3" r="J39"/>
  <c i="1" r="AN96"/>
  <c r="AN97"/>
  <c r="AV94"/>
  <c r="AK29"/>
  <c i="6" r="J30"/>
  <c i="1" r="AG99"/>
  <c r="AG94"/>
  <c r="AK26"/>
  <c i="6" l="1" r="J39"/>
  <c i="1" r="AN99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<sst xmlns="http://schemas.openxmlformats.org/spreadsheetml/2006/main">
  <si>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</si>
  <si>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</si>
  <si>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</si>
  <si>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</si>
  <si>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</si>
  <si>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{939d2f58-ae65-46be-b945-2427c751e199}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</si>
  <si>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</si>
  <si>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</si>
  <si>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</si>
  <si>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</si>
  <si>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</si>
  <si>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</si>
  <si>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</si>
  <si>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</si>
  <si>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736717041-01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</si>
  <si>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</si>
  <si>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</si>
  <si>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Rekreační objekty Srbsko, rekonstrukce kanalizace, č. 239160003</t>
  </si>
  <si>
    <t>KSO:</t>
  </si>
  <si>
    <t>CC-CZ:</t>
  </si>
  <si>
    <t>Místo:</t>
  </si>
  <si>
    <t>Srbsko</t>
  </si>
  <si>
    <t>Datum:</t>
  </si>
  <si>
    <t>10. 6. 2022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</si>
  <si>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</si>
  <si>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</si>
  <si>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</si>
  <si>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</si>
  <si>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</si>
  <si>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</si>
  <si>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</si>
  <si>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</si>
  <si>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</si>
  <si>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15053695</t>
  </si>
  <si>
    <t>Vodní zdroje Ekomonitor spol. s r. o.</t>
  </si>
  <si>
    <t>CZ15053695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</si>
  <si>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</si>
  <si>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</si>
  <si>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</si>
  <si>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</si>
  <si>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</si>
  <si>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</si>
  <si>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</si>
  <si>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</si>
  <si>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</si>
  <si>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</si>
  <si>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</si>
  <si>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</si>
  <si>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</si>
  <si>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</si>
  <si>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</si>
  <si>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</si>
  <si>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</si>
  <si>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</si>
  <si>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</si>
  <si>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</si>
  <si>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</si>
  <si>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</si>
  <si>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</si>
  <si>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</si>
  <si>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</si>
  <si>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</si>
  <si>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</si>
  <si>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</si>
  <si>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</si>
  <si>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</si>
  <si>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</si>
  <si>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</si>
  <si>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</si>
  <si>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</si>
  <si>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</si>
  <si>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</si>
  <si>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</si>
  <si>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</si>
  <si>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</si>
  <si>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</si>
  <si>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</si>
  <si>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</si>
  <si>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</si>
  <si>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</si>
  <si>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</si>
  <si>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</si>
  <si>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</si>
  <si>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</si>
  <si>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</si>
  <si>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</si>
  <si>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Splašková kanalizace</t>
  </si>
  <si>
    <t>STA</t>
  </si>
  <si>
    <t>1</t>
  </si>
  <si>
    <t>{542cd23d-26b5-42e4-b131-5d8fb0f49028}</t>
  </si>
  <si>
    <t>2</t>
  </si>
  <si>
    <t>SO2</t>
  </si>
  <si>
    <t>Domovní ČOV spolu se zasakovacím objektem</t>
  </si>
  <si>
    <t>{996b90e4-296c-4264-b0ee-2b6cc4168a6c}</t>
  </si>
  <si>
    <t>SO3</t>
  </si>
  <si>
    <t>Parkové úpravy a bourací práce</t>
  </si>
  <si>
    <t>{e6db4c91-4b3f-460a-92a8-f4eded8b96b4}</t>
  </si>
  <si>
    <t>SO4</t>
  </si>
  <si>
    <t>Rekonstrukce vnitřních rozvodů odpadu</t>
  </si>
  <si>
    <t>{22680d99-5889-4359-a209-a0f62f03d34b}</t>
  </si>
  <si>
    <t>VRN</t>
  </si>
  <si>
    <t>Vedlejší rozpočtové náklady</t>
  </si>
  <si>
    <t>{c3acfc15-f21f-4898-936f-cf06f4353f40}</t>
  </si>
  <si>
    <t>KRYCÍ LIST SOUPISU PRACÍ</t>
  </si>
  <si>
    <t>Objekt:</t>
  </si>
  <si>
    <t>SO1 - Splašková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</si>
  <si>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</si>
  <si>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</si>
  <si>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</si>
  <si>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</si>
  <si>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</si>
  <si>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</si>
  <si>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</si>
  <si>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</si>
  <si>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</si>
  <si>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</si>
  <si>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</si>
  <si>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</si>
  <si>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</si>
  <si>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</si>
  <si>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</si>
  <si>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</si>
  <si>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</si>
  <si>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</si>
  <si>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</si>
  <si>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</si>
  <si>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</si>
  <si>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</si>
  <si>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</si>
  <si>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</si>
  <si>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</si>
  <si>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</si>
  <si>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</si>
  <si>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</si>
  <si>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</si>
  <si>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</si>
  <si>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</si>
  <si>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-280797336</t>
  </si>
  <si>
    <t>PP</t>
  </si>
  <si>
    <t>Sejmutí ornice strojně při souvislé ploše do 100 m2, tl. vrstvy do 200 mm</t>
  </si>
  <si>
    <t>Online PSC</t>
  </si>
  <si>
    <t>https://podminky.urs.cz/item/CS_URS_2022_01/121151103</t>
  </si>
  <si>
    <t>VV</t>
  </si>
  <si>
    <t>(2,1+11+13,3+2,8)*0,8 "trubní vedení"</t>
  </si>
  <si>
    <t>((1,27*1,27)+(1,27*1,27)+(2,902*2,902)) "šachty"</t>
  </si>
  <si>
    <t>Součet</t>
  </si>
  <si>
    <t>113107137</t>
  </si>
  <si>
    <t>Odstranění podkladu z betonu vyztuženého sítěmi tl přes 150 do 300 mm ručně</t>
  </si>
  <si>
    <t>492940532</t>
  </si>
  <si>
    <t>Odstranění podkladů nebo krytů ručně s přemístěním hmot na skládku na vzdálenost do 3 m nebo s naložením na dopravní prostředek z betonu vyztuženého sítěmi, o tl. vrstvy přes 150 do 300 mm</t>
  </si>
  <si>
    <t>https://podminky.urs.cz/item/CS_URS_2022_01/113107137</t>
  </si>
  <si>
    <t>P</t>
  </si>
  <si>
    <t>Poznámka k položce:_x000d_
- bourání částí betonových chodníků u zájmových objektů</t>
  </si>
  <si>
    <t>2*(1*1*0,2) "bet.chodník u chat"</t>
  </si>
  <si>
    <t>3</t>
  </si>
  <si>
    <t>132354202</t>
  </si>
  <si>
    <t>Hloubení zapažených rýh š do 2000 mm v hornině třídy těžitelnosti II skupiny 4 objem do 50 m3</t>
  </si>
  <si>
    <t>m3</t>
  </si>
  <si>
    <t>-1232196835</t>
  </si>
  <si>
    <t>Hloubení zapažených rýh šířky přes 800 do 2 000 mm strojně s urovnáním dna do předepsaného profilu a spádu v hornině třídy těžitelnosti II skupiny 4 přes 20 do 50 m3</t>
  </si>
  <si>
    <t>https://podminky.urs.cz/item/CS_URS_2022_01/132354202</t>
  </si>
  <si>
    <t>20,1*0,8 "trasa od st.172"</t>
  </si>
  <si>
    <t>16,4*0,8 "trasa od st.173"</t>
  </si>
  <si>
    <t>1,27*1,27*(1,288-0,15) "šachta Š1"</t>
  </si>
  <si>
    <t>1,27*1,27*(1,248-0,15) "šachta Š2"</t>
  </si>
  <si>
    <t>(1,678/3)*(1+2,9+8,42)-(0,15*2,902*2,902) "šachta Š3"</t>
  </si>
  <si>
    <t>132354202-1</t>
  </si>
  <si>
    <t>Příplatek za hloubení zapažených rýh š do 2000 mm ručně v hornině třídy těžitelnosti II skupiny 4 objem do 50 m3</t>
  </si>
  <si>
    <t>545653286</t>
  </si>
  <si>
    <t xml:space="preserve">Poznámka k položce:_x000d_
- provedení výkopu ručně v rozsahu OP IS (zejména el. kabely, vodovod)_x000d_
- v rámci trasy šachta Š3 - st. 172 předpoklad  křížení 3x kabel, 1x vodovod = 2+2+2+3 = 9 m délky výkopu_x000d_
- v rámci trasy šachty Š3 - st. 173 předpoklad křížení 1x kabel + 1x vodovod = 1,7 + 3 = 4,7 m délky výkopu</t>
  </si>
  <si>
    <t>(16,08/16,1)*9</t>
  </si>
  <si>
    <t>(13,12/13,1)*4,7</t>
  </si>
  <si>
    <t>5</t>
  </si>
  <si>
    <t>151101101</t>
  </si>
  <si>
    <t>Zřízení příložného pažení a rozepření stěn rýh hl do 2 m</t>
  </si>
  <si>
    <t>1299768034</t>
  </si>
  <si>
    <t>Zřízení pažení a rozepření stěn rýh pro podzemní vedení příložné pro jakoukoliv mezerovitost, hloubky do 2 m</t>
  </si>
  <si>
    <t>https://podminky.urs.cz/item/CS_URS_2022_01/151101101</t>
  </si>
  <si>
    <t>2*1,5*5,2 "trasa kanalizace od st.172"</t>
  </si>
  <si>
    <t>2*1,5*5 "trasa kanalizace od st.173"</t>
  </si>
  <si>
    <t>6</t>
  </si>
  <si>
    <t>151101111</t>
  </si>
  <si>
    <t>Odstranění příložného pažení a rozepření stěn rýh hl do 2 m</t>
  </si>
  <si>
    <t>-820148322</t>
  </si>
  <si>
    <t>Odstranění pažení a rozepření stěn rýh pro podzemní vedení s uložením materiálu na vzdálenost do 3 m od kraje výkopu příložné, hloubky do 2 m</t>
  </si>
  <si>
    <t>https://podminky.urs.cz/item/CS_URS_2022_01/151101111</t>
  </si>
  <si>
    <t>2*1,5*5,2</t>
  </si>
  <si>
    <t>2*1,5*5</t>
  </si>
  <si>
    <t>7</t>
  </si>
  <si>
    <t>451573111</t>
  </si>
  <si>
    <t>Lože pod potrubí otevřený výkop ze štěrkopísku</t>
  </si>
  <si>
    <t>417071413</t>
  </si>
  <si>
    <t>Lože pod potrubí, stoky a drobné objekty v otevřeném výkopu z písku a štěrkopísku do 63 mm</t>
  </si>
  <si>
    <t>https://podminky.urs.cz/item/CS_URS_2022_01/451573111</t>
  </si>
  <si>
    <t>0,1*(2,1+11+13,3+2,8)*0,8 "trubní vedení kanalizace"</t>
  </si>
  <si>
    <t>0,1*1*1"podsyp Š1"</t>
  </si>
  <si>
    <t>0,1*1*1"podsyp Š2"</t>
  </si>
  <si>
    <t>0,1*1*1"podsyp Š3"</t>
  </si>
  <si>
    <t>8</t>
  </si>
  <si>
    <t>451315114</t>
  </si>
  <si>
    <t>Podkladní nebo výplňová vrstva z betonu C 12/15 tl do 100 mm</t>
  </si>
  <si>
    <t>-465035739</t>
  </si>
  <si>
    <t xml:space="preserve">Podkladní a výplňové vrstvy z betonu prostého  tloušťky do 100 mm, z betonu C 12/15</t>
  </si>
  <si>
    <t>https://podminky.urs.cz/item/CS_URS_2022_01/451315114</t>
  </si>
  <si>
    <t>Poznámka k položce:_x000d_
provedení na místě</t>
  </si>
  <si>
    <t>0,8*0,8 "podkladní beton Š1"</t>
  </si>
  <si>
    <t>0,8*0,8 "podkladní beton Š2"</t>
  </si>
  <si>
    <t>0,8*0,8 "podkladní beton Š3"</t>
  </si>
  <si>
    <t>9</t>
  </si>
  <si>
    <t>175111101</t>
  </si>
  <si>
    <t>Obsypání potrubí ručně sypaninou bez prohození, uloženou do 3 m</t>
  </si>
  <si>
    <t>1942839400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</si>
  <si>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</si>
  <si>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https://podminky.urs.cz/item/CS_URS_2022_01/175111101</t>
  </si>
  <si>
    <t>((2,8+11+2,1+13,3)*0,8*0,46)-(0,60) "trubní vedení kanalizace"</t>
  </si>
  <si>
    <t>(1,27*1,27*0,3)-(0,064+0,085+0,040) "štěrkopískový obsyp dna šachty Š1"</t>
  </si>
  <si>
    <t>(1,27*1,27*0,3)-(0,064+0,085+0,040) "štěrkopískový obsyp dna šachty Š2"</t>
  </si>
  <si>
    <t>0,419-0,085-0,064-0,04 "štěrkopískový obsyp dna šachty Š3"</t>
  </si>
  <si>
    <t>10</t>
  </si>
  <si>
    <t>M</t>
  </si>
  <si>
    <t>58337310</t>
  </si>
  <si>
    <t>štěrkopísek frakce 0/4</t>
  </si>
  <si>
    <t>t</t>
  </si>
  <si>
    <t>554681746</t>
  </si>
  <si>
    <t>10,966*2 'Přepočtené koeficientem množství</t>
  </si>
  <si>
    <t>11</t>
  </si>
  <si>
    <t>175111101-1</t>
  </si>
  <si>
    <t>Obsypání drobných objektů ručně sypaninou bez prohození, uloženou do 3 m</t>
  </si>
  <si>
    <t>1410849634</t>
  </si>
  <si>
    <t>Obsypání drobnýh objektůí ručně sypaninou z vhodných hornin třídy těžitelnosti I a II, skupiny 1 až 4 nebo materiálem připraveným podél výkopu ve vzdálenosti do 3 m od jeho kraje pro jakoukoliv hloubku výkopu a míru zhutnění bez prohození sypaniny</t>
  </si>
  <si>
    <t>Poznámka k položce:_x000d_
- využití výkopové zeminy</t>
  </si>
  <si>
    <t>(0,598*1,27*1,27)-(0,355*0,355*3,14*0,598) "obsyp prosévanou zeminou Š1"</t>
  </si>
  <si>
    <t>(0,598*1,27*1,27)-(0,355*0,355*3,14*0,598) "obsyp prosévanou zeminou Š2"</t>
  </si>
  <si>
    <t>((0,598/3)*(1,85+2,8+4,15))-(0,355*0,355*3,14*0,598) "obsyp prosévanou zeminou Š3"</t>
  </si>
  <si>
    <t>12</t>
  </si>
  <si>
    <t>175111209</t>
  </si>
  <si>
    <t>Příplatek k obsypání objektu za ruční prohození sypaniny, uložené do 3 m</t>
  </si>
  <si>
    <t>-850250175</t>
  </si>
  <si>
    <t>Obsypání objektů nad přilehlým původním terénem ručně sypaninou z vhodných hornin třídy těžitelnosti I a II, skupiny 1 až 4 nebo materiálem uloženým ve vzdálenosti do 3 m od vnějšího kraje objektu pro jakoukoliv míru zhutnění Příplatek k ceně za prohození sypaniny</t>
  </si>
  <si>
    <t>https://podminky.urs.cz/item/CS_URS_2022_01/175111209</t>
  </si>
  <si>
    <t>2,973</t>
  </si>
  <si>
    <t>13</t>
  </si>
  <si>
    <t>174101101</t>
  </si>
  <si>
    <t>Zásyp jam, šachet rýh nebo kolem objektů sypaninou se zhutněním</t>
  </si>
  <si>
    <t>-377820469</t>
  </si>
  <si>
    <t xml:space="preserve">Zásyp sypaninou z jakékoliv horniny  s uložením výkopku ve vrstvách se zhutněním jam, šachet, rýh nebo kolem objektů v těchto vykopávkách</t>
  </si>
  <si>
    <t>https://podminky.urs.cz/item/CS_URS_2022_01/174101101</t>
  </si>
  <si>
    <t>Poznámka k položce:_x000d_
- míra hutnění dle TZ SO1</t>
  </si>
  <si>
    <t>11,03*0,8 "zásyp rýhy kanalizace od st.172"</t>
  </si>
  <si>
    <t>9*0,8 "zásyp rýhy kanalizace od st.173"</t>
  </si>
  <si>
    <t>(0,39*1,27*1,27)-(0,355*0,355*3,14*0,39) "zásyp Š1"</t>
  </si>
  <si>
    <t>(0,35*1,27*1,27)-(0,355*0,355*3,14*0,35) "zásyp Š2"</t>
  </si>
  <si>
    <t>((0,78/3)*(8,42+5,95+4,15))-(0,355*0,355*3,14*0,78) "zásyp Š3"</t>
  </si>
  <si>
    <t>14</t>
  </si>
  <si>
    <t>181311103</t>
  </si>
  <si>
    <t>Rozprostření ornice tl vrstvy do 200 mm v rovině nebo ve svahu do 1:5 ručně</t>
  </si>
  <si>
    <t>427687984</t>
  </si>
  <si>
    <t>Rozprostření a urovnání ornice v rovině nebo ve svahu sklonu do 1:5 ručně při souvislé ploše, tl. vrstvy do 200 mm</t>
  </si>
  <si>
    <t>https://podminky.urs.cz/item/CS_URS_2022_01/181311103</t>
  </si>
  <si>
    <t>5,251</t>
  </si>
  <si>
    <t>631351101</t>
  </si>
  <si>
    <t>Zřízení bednění rýh a hran v podlahách</t>
  </si>
  <si>
    <t>1244878304</t>
  </si>
  <si>
    <t xml:space="preserve">Bednění v podlahách  rýh a hran zřízení</t>
  </si>
  <si>
    <t>https://podminky.urs.cz/item/CS_URS_2022_01/631351101</t>
  </si>
  <si>
    <t>Poznámka k položce:_x000d_
- bednění hran při obnově bet. chodníků</t>
  </si>
  <si>
    <t>2*1*0,25</t>
  </si>
  <si>
    <t>16</t>
  </si>
  <si>
    <t>631351102</t>
  </si>
  <si>
    <t>Odstranění bednění rýh a hran v podlahách</t>
  </si>
  <si>
    <t>1010174040</t>
  </si>
  <si>
    <t xml:space="preserve">Bednění v podlahách  rýh a hran odstranění</t>
  </si>
  <si>
    <t>https://podminky.urs.cz/item/CS_URS_2022_01/631351102</t>
  </si>
  <si>
    <t>17</t>
  </si>
  <si>
    <t>637211111-1</t>
  </si>
  <si>
    <t>Okapový chodník z betonu</t>
  </si>
  <si>
    <t>-877996975</t>
  </si>
  <si>
    <t>Poznámka k položce:_x000d_
- obnova rozbourané části betonového chodníku</t>
  </si>
  <si>
    <t>18</t>
  </si>
  <si>
    <t>167151102</t>
  </si>
  <si>
    <t>Nakládání výkopku z hornin třídy těžitelnosti II skupiny 4 a 5 do 100 m3</t>
  </si>
  <si>
    <t>2057567328</t>
  </si>
  <si>
    <t>Nakládání, skládání a překládání neulehlého výkopku nebo sypaniny strojně nakládání, množství do 100 m3, z horniny třídy těžitelnosti II, skupiny 4 a 5</t>
  </si>
  <si>
    <t>https://podminky.urs.cz/item/CS_URS_2022_01/167151102</t>
  </si>
  <si>
    <t>2,973+21,432</t>
  </si>
  <si>
    <t>19</t>
  </si>
  <si>
    <t>162251122</t>
  </si>
  <si>
    <t>Vodorovné přemístění přes 20 do 50 m výkopku/sypaniny z horniny třídy těžitelnosti II skupiny 4 a 5</t>
  </si>
  <si>
    <t>-873577570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</si>
  <si>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</si>
  <si>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https://podminky.urs.cz/item/CS_URS_2022_01/162251122</t>
  </si>
  <si>
    <t>20</t>
  </si>
  <si>
    <t>181111111</t>
  </si>
  <si>
    <t>Plošná úprava terénu do 500 m2 zemina skupiny 1 až 4 nerovnosti přes 50 do 100 mm v rovinně a svahu do 1:5</t>
  </si>
  <si>
    <t>-2108409792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</si>
  <si>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</si>
  <si>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https://podminky.urs.cz/item/CS_URS_2022_01/181111111</t>
  </si>
  <si>
    <t>(2,1+13,3+11+2,8)*0,8 "trubní vedení"</t>
  </si>
  <si>
    <t>1,27*1,27 "Š1"</t>
  </si>
  <si>
    <t>1,27*1,27 "Š2"</t>
  </si>
  <si>
    <t>2,902*2,902 "Š3"</t>
  </si>
  <si>
    <t>182303111</t>
  </si>
  <si>
    <t>Doplnění zeminy nebo substrátu na travnatých plochách tl do 50 mm rovina v rovinně a svahu do 1:5</t>
  </si>
  <si>
    <t>963961026</t>
  </si>
  <si>
    <t>Doplnění zeminy nebo substrátu na travnatých plochách tloušťky do 50 mm v rovině nebo na svahu do 1:5</t>
  </si>
  <si>
    <t>https://podminky.urs.cz/item/CS_URS_2022_01/182303111</t>
  </si>
  <si>
    <t>1,613+1,613+8,422 "šachty"</t>
  </si>
  <si>
    <t>22</t>
  </si>
  <si>
    <t>10371500</t>
  </si>
  <si>
    <t>substrát pro trávníky VL</t>
  </si>
  <si>
    <t>1587263179</t>
  </si>
  <si>
    <t>35,008*0,058 'Přepočtené koeficientem množství</t>
  </si>
  <si>
    <t>23</t>
  </si>
  <si>
    <t>181411131</t>
  </si>
  <si>
    <t>Založení parkového trávníku výsevem pl do 1000 m2 v rovině a ve svahu do 1:5</t>
  </si>
  <si>
    <t>-1949096203</t>
  </si>
  <si>
    <t>Založení trávníku na půdě předem připravené plochy do 1000 m2 výsevem včetně utažení parkového v rovině nebo na svahu do 1:5</t>
  </si>
  <si>
    <t>https://podminky.urs.cz/item/CS_URS_2022_01/181411131</t>
  </si>
  <si>
    <t>35,008</t>
  </si>
  <si>
    <t>24</t>
  </si>
  <si>
    <t>00572410</t>
  </si>
  <si>
    <t>osivo směs travní parková</t>
  </si>
  <si>
    <t>kg</t>
  </si>
  <si>
    <t>-257627206</t>
  </si>
  <si>
    <t>35,008*0,02 'Přepočtené koeficientem množství</t>
  </si>
  <si>
    <t>25</t>
  </si>
  <si>
    <t>997321511</t>
  </si>
  <si>
    <t>Vodorovná doprava suti a vybouraných hmot po suchu do 1 km</t>
  </si>
  <si>
    <t>1398636967</t>
  </si>
  <si>
    <t xml:space="preserve">Vodorovná doprava suti a vybouraných hmot  bez naložení, s vyložením a hrubým urovnáním po suchu, na vzdálenost do 1 km</t>
  </si>
  <si>
    <t>https://podminky.urs.cz/item/CS_URS_2022_01/997321511</t>
  </si>
  <si>
    <t>0,4*2,5 "rozebrání bet. chodníku"</t>
  </si>
  <si>
    <t>26</t>
  </si>
  <si>
    <t>997321611</t>
  </si>
  <si>
    <t>Nakládání nebo překládání suti a vybouraných hmot</t>
  </si>
  <si>
    <t>-2027770895</t>
  </si>
  <si>
    <t xml:space="preserve">Vodorovná doprava suti a vybouraných hmot  bez naložení, s vyložením a hrubým urovnáním nakládání nebo překládání na dopravní prostředek při vodorovné dopravě suti a vybouraných hmot</t>
  </si>
  <si>
    <t>https://podminky.urs.cz/item/CS_URS_2022_01/997321611</t>
  </si>
  <si>
    <t>27</t>
  </si>
  <si>
    <t>167101011-1</t>
  </si>
  <si>
    <t>Likvidace stavební suti (beton) v souladu s platnou legislativou - odvoz, uložení a poplatek za likvidaci</t>
  </si>
  <si>
    <t>167859138</t>
  </si>
  <si>
    <t xml:space="preserve">Poznámka k položce:_x000d_
Předpoklad uložení stavební suti na skládce odpadů Klášter Hradiště nad Jizerou_x000d_
v rámci ceny položky zahrnuta cena:_x000d_
- přesun materiálu na skládku do 15km_x000d_
- uložení na skládku _x000d_
- poplatek za uložení na skládce_x000d_
Zhotovitel případně zajistí vlastní způsob likvidace v souladu s platnou legislativou_x000d__x000d_
</t>
  </si>
  <si>
    <t>28</t>
  </si>
  <si>
    <t>16710102-1</t>
  </si>
  <si>
    <t>Nakládání s přebytečným zemním výkopkem</t>
  </si>
  <si>
    <t>8183949</t>
  </si>
  <si>
    <t xml:space="preserve">Poznámka k položce:_x000d_
Předpoklad využití přebytečné výkopové zeminy v rámci SO1 je jako zásypový materiál v rámci SO3._x000d_
V rámci položky zahrnuta cena za předpokládané přemístění (vodorovné+svislé) či uložení na mezideponii._x000d_
_x000d_
</t>
  </si>
  <si>
    <t>0,60*2 "kanalizační potrubí d160"</t>
  </si>
  <si>
    <t>(0,064+0,40)*2 "šachta Š1"</t>
  </si>
  <si>
    <t>(0,064+0,37)*2 "šachta Š2"</t>
  </si>
  <si>
    <t>(0,064+0,55)*2 "šachta Š3"</t>
  </si>
  <si>
    <t>3*0,085*2 "zemina místo podsypu"</t>
  </si>
  <si>
    <t>0,295*2 "obsyp Š1"</t>
  </si>
  <si>
    <t>0,295*2 "obsyp Š2"</t>
  </si>
  <si>
    <t>0,230*2 "obsyp Š3"</t>
  </si>
  <si>
    <t>Trubní vedení</t>
  </si>
  <si>
    <t>29</t>
  </si>
  <si>
    <t>871313121</t>
  </si>
  <si>
    <t>Montáž kanalizačního potrubí z PVC těsněné gumovým kroužkem otevřený výkop sklon do 20 % DN 160</t>
  </si>
  <si>
    <t>m</t>
  </si>
  <si>
    <t>1925123136</t>
  </si>
  <si>
    <t>Montáž kanalizačního potrubí z plastů z tvrdého PVC těsněných gumovým kroužkem v otevřeném výkopu ve sklonu do 20 % DN 160</t>
  </si>
  <si>
    <t>https://podminky.urs.cz/item/CS_URS_2022_01/871313121</t>
  </si>
  <si>
    <t>29,2</t>
  </si>
  <si>
    <t>30</t>
  </si>
  <si>
    <t>28611164</t>
  </si>
  <si>
    <t>trubka kanalizační PVC DN 160x1000mm SN8</t>
  </si>
  <si>
    <t>430440081</t>
  </si>
  <si>
    <t>29,2*1,03 'Přepočtené koeficientem množství</t>
  </si>
  <si>
    <t>31</t>
  </si>
  <si>
    <t>877315211</t>
  </si>
  <si>
    <t>Montáž tvarovek z tvrdého PVC-systém KG nebo z polypropylenu-systém KG 2000 jednoosé DN 160</t>
  </si>
  <si>
    <t>kus</t>
  </si>
  <si>
    <t>826825986</t>
  </si>
  <si>
    <t xml:space="preserve">Montáž tvarovek na kanalizačním potrubí z trub z plastu  z tvrdého PVC nebo z polypropylenu v otevřeném výkopu jednoosých DN 160</t>
  </si>
  <si>
    <t>https://podminky.urs.cz/item/CS_URS_2022_01/877315211</t>
  </si>
  <si>
    <t>32</t>
  </si>
  <si>
    <t>28611360</t>
  </si>
  <si>
    <t>koleno kanalizace PVC KG 160x30°</t>
  </si>
  <si>
    <t>-355445439</t>
  </si>
  <si>
    <t>33</t>
  </si>
  <si>
    <t>894812312</t>
  </si>
  <si>
    <t>Revizní a čistící šachta z PP typ DN 600/160 šachtové dno průtočné 30°, 60°, 90°</t>
  </si>
  <si>
    <t>-2086401593</t>
  </si>
  <si>
    <t>Revizní a čistící šachta z polypropylenu PP pro hladké trouby DN 600 šachtové dno (DN šachty / DN trubního vedení) DN 600/160 průtočné 30°,60°,90°</t>
  </si>
  <si>
    <t>https://podminky.urs.cz/item/CS_URS_2022_01/894812312</t>
  </si>
  <si>
    <t>Poznámka k položce:_x000d_
včetně těsnění</t>
  </si>
  <si>
    <t>2 "Š1 + Š2"</t>
  </si>
  <si>
    <t>34</t>
  </si>
  <si>
    <t>894812313</t>
  </si>
  <si>
    <t>Revizní a čistící šachta z PP typ DN 600/160 šachtové dno s přítokem tvaru T</t>
  </si>
  <si>
    <t>1463410458</t>
  </si>
  <si>
    <t>Revizní a čistící šachta z polypropylenu PP pro hladké trouby DN 600 šachtové dno (DN šachty / DN trubního vedení) DN 600/160 s přítokem tvaru T</t>
  </si>
  <si>
    <t>https://podminky.urs.cz/item/CS_URS_2022_01/894812313</t>
  </si>
  <si>
    <t>1 "Š3"</t>
  </si>
  <si>
    <t>35</t>
  </si>
  <si>
    <t>894812331</t>
  </si>
  <si>
    <t>Revizní a čistící šachta z PP DN 600 šachtová roura korugovaná světlé hloubky 1000 mm</t>
  </si>
  <si>
    <t>-1495141321</t>
  </si>
  <si>
    <t>Revizní a čistící šachta z polypropylenu PP pro hladké trouby DN 600 roura šachtová korugovaná, světlé hloubky 1 000 mm</t>
  </si>
  <si>
    <t>https://podminky.urs.cz/item/CS_URS_2022_01/894812331</t>
  </si>
  <si>
    <t>36</t>
  </si>
  <si>
    <t>894812332</t>
  </si>
  <si>
    <t>Revizní a čistící šachta z PP DN 600 šachtová roura korugovaná světlé hloubky 2000 mm</t>
  </si>
  <si>
    <t>491542169</t>
  </si>
  <si>
    <t>Revizní a čistící šachta z polypropylenu PP pro hladké trouby DN 600 roura šachtová korugovaná, světlé hloubky 2 000 mm</t>
  </si>
  <si>
    <t>https://podminky.urs.cz/item/CS_URS_2022_01/894812332</t>
  </si>
  <si>
    <t>37</t>
  </si>
  <si>
    <t>894812339</t>
  </si>
  <si>
    <t>Příplatek k rourám revizní a čistící šachty z PP DN 600 za uříznutí šachtové roury</t>
  </si>
  <si>
    <t>-899940126</t>
  </si>
  <si>
    <t>Revizní a čistící šachta z polypropylenu PP pro hladké trouby DN 600 Příplatek k cenám 2331 - 2334 za uříznutí šachtové roury</t>
  </si>
  <si>
    <t>https://podminky.urs.cz/item/CS_URS_2022_01/894812339</t>
  </si>
  <si>
    <t>38</t>
  </si>
  <si>
    <t>894812359</t>
  </si>
  <si>
    <t>Revizní a čistící šachta z PP DN 600 poklop litinový pro třídu zatížení B125 s plastovým konusem</t>
  </si>
  <si>
    <t>-538239243</t>
  </si>
  <si>
    <t>Revizní a čistící šachta z polypropylenu PP pro hladké trouby DN 600 poklop (mříž) litinový pro třídu zatížení B125 s plastovým konusem</t>
  </si>
  <si>
    <t>https://podminky.urs.cz/item/CS_URS_2022_01/894812359</t>
  </si>
  <si>
    <t>998</t>
  </si>
  <si>
    <t>Přesun hmot</t>
  </si>
  <si>
    <t>39</t>
  </si>
  <si>
    <t>998276101</t>
  </si>
  <si>
    <t>Přesun hmot pro trubní vedení z trub z plastických hmot otevřený výkop</t>
  </si>
  <si>
    <t>1332663361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</si>
  <si>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</si>
  <si>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</si>
  <si>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26/1000 "pažení"</t>
  </si>
  <si>
    <t>26,36*2*0,1 "šp podsyp"</t>
  </si>
  <si>
    <t>1,92*0,1*2,5 "podkladový beton"</t>
  </si>
  <si>
    <t>21,932 "obsyp šp"</t>
  </si>
  <si>
    <t>0,4*2,5 "obnovení bet. chodníku"</t>
  </si>
  <si>
    <t>0,001 "bednění"</t>
  </si>
  <si>
    <t>0,427 "osivo+substrát"</t>
  </si>
  <si>
    <t>0,841 "potrubí+šachty"</t>
  </si>
  <si>
    <t>SO2 - Domovní ČOV spolu se zasakovacím objektem</t>
  </si>
  <si>
    <t xml:space="preserve">    2 - Trubní vedení - prostupy</t>
  </si>
  <si>
    <t xml:space="preserve">    3 - Technologie a příslušenství</t>
  </si>
  <si>
    <t xml:space="preserve">    4 - Elektroinstalace a vedení NN</t>
  </si>
  <si>
    <t xml:space="preserve">    9 - Ostatní konstrukce a práce, bourání</t>
  </si>
  <si>
    <t>997520664</t>
  </si>
  <si>
    <t>Poznámka k položce:_x000d_
s odhozením do 3 m nebo s na naložením na dopravní prostředek a přesunem do 50 m</t>
  </si>
  <si>
    <t>((3,56+1,8)*7,1) "v rámci výkopu ČŠ"</t>
  </si>
  <si>
    <t>((2,1+2,3)*7,9) "v rámci výkopu DČOV a tech. pilíře"</t>
  </si>
  <si>
    <t>5*7 "v rámci výkopu zasak. objektu"</t>
  </si>
  <si>
    <t>7*0,4 "odvzdušńovací potrubí od DČOV"</t>
  </si>
  <si>
    <t>3*(3,5*0,4) "potrubí mimo zasak. pole"</t>
  </si>
  <si>
    <t>1,5*0,8 "část výkopu potrubí mezi dčov a zásak. objektem"</t>
  </si>
  <si>
    <t>(7*0,5)+((8+12)*0,35) "tec.h rozvody el., areace a rozvodu chem."</t>
  </si>
  <si>
    <t>132354201</t>
  </si>
  <si>
    <t>Hloubení zapažených rýh š do 2000 mm v hornině třídy těžitelnosti II skupiny 4 objem do 20 m3</t>
  </si>
  <si>
    <t>46727321</t>
  </si>
  <si>
    <t>Hloubení zapažených rýh šířky přes 800 do 2 000 mm strojně s urovnáním dna do předepsaného profilu a spádu v hornině třídy těžitelnosti II skupiny 4 do 20 m3</t>
  </si>
  <si>
    <t>https://podminky.urs.cz/item/CS_URS_2022_01/132354201</t>
  </si>
  <si>
    <t>1,5*0,8*(0,6-0,15) "část výkopu pro potrubí mezi dčov a zasak. objektem"</t>
  </si>
  <si>
    <t>7*0,4*(0,4-0,15) "odvzdušňovací potrubí pro dčov"</t>
  </si>
  <si>
    <t>131351104</t>
  </si>
  <si>
    <t>Hloubení jam nezapažených v hornině třídy těžitelnosti II skupiny 4 objem do 500 m3 strojně</t>
  </si>
  <si>
    <t>53331877</t>
  </si>
  <si>
    <t>Hloubení nezapažených jam a zářezů strojně s urovnáním dna do předepsaného profilu a spádu v hornině třídy těžitelnosti II skupiny 4 přes 100 do 500 m3</t>
  </si>
  <si>
    <t>https://podminky.urs.cz/item/CS_URS_2022_01/131351104</t>
  </si>
  <si>
    <t>((3,985-0,15)/3)*(5,36*7,1+17,03+2,5*3,05) "výkop ČŠ"</t>
  </si>
  <si>
    <t>((3,155-0,15)/3)*(4,2*4,2+24,76+7,9*4,4) "výkop DČOV + tech.pilíř"</t>
  </si>
  <si>
    <t>5*7*(0,9-0,15) "výkop zasakovací objekt"</t>
  </si>
  <si>
    <t>132351101</t>
  </si>
  <si>
    <t>Hloubení rýh nezapažených š do 800 mm v hornině třídy těžitelnosti II skupiny 4 objem do 20 m3 strojně</t>
  </si>
  <si>
    <t>-1594199981</t>
  </si>
  <si>
    <t>Hloubení nezapažených rýh šířky do 800 mm strojně s urovnáním dna do předepsaného profilu a spádu v hornině třídy těžitelnosti II skupiny 4 do 20 m3</t>
  </si>
  <si>
    <t>https://podminky.urs.cz/item/CS_URS_2022_01/132351101</t>
  </si>
  <si>
    <t>7*1*0,5</t>
  </si>
  <si>
    <t>8*0,35*0,7</t>
  </si>
  <si>
    <t>7*0,35*0,7</t>
  </si>
  <si>
    <t>132312131</t>
  </si>
  <si>
    <t>Hloubení nezapažených rýh šířky do 800 mm v soudržných horninách třídy těžitelnosti II skupiny 4 ručně</t>
  </si>
  <si>
    <t>-105140928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</si>
  <si>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</si>
  <si>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</si>
  <si>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Poznámka k položce:_x000d_
- výkopové práce v rozsahu OP IS</t>
  </si>
  <si>
    <t>5*0,35*0,7 "kabel. vedení"</t>
  </si>
  <si>
    <t>3*(0,7*3,5*0,4) "potrubí mimo zásak. pole"</t>
  </si>
  <si>
    <t>151101201</t>
  </si>
  <si>
    <t>Zřízení příložného pažení stěn výkopu hl do 4 m</t>
  </si>
  <si>
    <t>-601083667</t>
  </si>
  <si>
    <t>Zřízení pažení stěn výkopu bez rozepření nebo vzepření příložné, hloubky do 4 m</t>
  </si>
  <si>
    <t>https://podminky.urs.cz/item/CS_URS_2022_01/151101201</t>
  </si>
  <si>
    <t>((4,2+7,9)*3,16)/2 "pažení severní strana výkopu dčov"</t>
  </si>
  <si>
    <t>151101301</t>
  </si>
  <si>
    <t>Zřízení rozepření stěn při pažení příložném hl do 4 m</t>
  </si>
  <si>
    <t>559100445</t>
  </si>
  <si>
    <t>Zřízení rozepření zapažených stěn výkopů s potřebným přepažováním při pažení příložném, hloubky do 4 m</t>
  </si>
  <si>
    <t>https://podminky.urs.cz/item/CS_URS_2022_01/151101301</t>
  </si>
  <si>
    <t>19,118</t>
  </si>
  <si>
    <t>151101311</t>
  </si>
  <si>
    <t>Odstranění rozepření stěn při pažení příložném hl do 4 m</t>
  </si>
  <si>
    <t>391778134</t>
  </si>
  <si>
    <t>Odstranění rozepření stěn výkopů s uložením materiálu na vzdálenost do 3 m od okraje výkopu pažení příložného, hloubky do 4 m</t>
  </si>
  <si>
    <t>https://podminky.urs.cz/item/CS_URS_2022_01/151101311</t>
  </si>
  <si>
    <t>151101211</t>
  </si>
  <si>
    <t>Odstranění příložného pažení stěn hl do 4 m</t>
  </si>
  <si>
    <t>-1544691401</t>
  </si>
  <si>
    <t>Odstranění pažení stěn výkopu bez rozepření nebo vzepření s uložením pažin na vzdálenost do 3 m od okraje výkopu příložné, hloubky do 4 m</t>
  </si>
  <si>
    <t>https://podminky.urs.cz/item/CS_URS_2022_01/151101211</t>
  </si>
  <si>
    <t>680697373</t>
  </si>
  <si>
    <t>0,175*1,85*1,85 "podsyp ČŠ"</t>
  </si>
  <si>
    <t>0,2*3,2*3,2 "podsyp DČOV"</t>
  </si>
  <si>
    <t>0,1*1,1*0,64 "tech. pilíř"</t>
  </si>
  <si>
    <t>0,1*0,832*0,832 "zásak šachta"</t>
  </si>
  <si>
    <t>0,1*(2,72+2,54+5,32)*0,8 "podsyp trubní vedení"</t>
  </si>
  <si>
    <t>0,1*(12+8)*0,35 "tec. rozvody"</t>
  </si>
  <si>
    <t>3*(0,1*3,5*0,4) "potrubí mimo zásak. pole"</t>
  </si>
  <si>
    <t xml:space="preserve">0,1*7*0,5  "kabel vedení"</t>
  </si>
  <si>
    <t>0,1*7*0,4 "odvzdušňovací potrubí dčov"</t>
  </si>
  <si>
    <t>-192284096</t>
  </si>
  <si>
    <t>5,32*0,8*0,45 "obsyp potrubí dčov-zásak"</t>
  </si>
  <si>
    <t>2,54*0,8*0,4 "obsyp výtlačné potrubí"</t>
  </si>
  <si>
    <t>2,72*0,8*0,5 "obsyp gravitačního potrubí Š3-ČŠ"</t>
  </si>
  <si>
    <t>7*0,3*0,5 "obsyp areace"</t>
  </si>
  <si>
    <t>(12+8)*0,1*0,35 "obsyp kabely"</t>
  </si>
  <si>
    <t>7*0,4*0,2 "obsyp odvzdušňovacího potrubí dčov"</t>
  </si>
  <si>
    <t>1719388370</t>
  </si>
  <si>
    <t>6,546*2 'Přepočtené koeficientem množství</t>
  </si>
  <si>
    <t>1522581475</t>
  </si>
  <si>
    <t>1,5*1,5 "ČŠ"</t>
  </si>
  <si>
    <t>2,8*2,8 "DČOV"</t>
  </si>
  <si>
    <t>213141111-1</t>
  </si>
  <si>
    <t xml:space="preserve">Zřízení vrstvy z geotextilie  filtrační, separační, odvodňovací, ochranné, výztužné nebo protierozní v rámci výkopu</t>
  </si>
  <si>
    <t>1732343400</t>
  </si>
  <si>
    <t>Poznámka k položce:_x000d_
- ochrana potrubí a objektů v blízkosti dřevin_x000d_
- umístění dvojité vrstvy geotextilie</t>
  </si>
  <si>
    <t>2*(5*1,3) "potrubí dčov-zásak - podél 1 stěny a dna výkopu"</t>
  </si>
  <si>
    <t>2*(3*2,5) "podél dčov"</t>
  </si>
  <si>
    <t>69311090</t>
  </si>
  <si>
    <t>geotextilie netkaná separační, ochranná, filtrační, drenážní PES 800g/m2</t>
  </si>
  <si>
    <t>1834993746</t>
  </si>
  <si>
    <t>28*1,1845 'Přepočtené koeficientem množství</t>
  </si>
  <si>
    <t>460671112</t>
  </si>
  <si>
    <t>Výstražná fólie pro krytí kabelů šířky 25 cm</t>
  </si>
  <si>
    <t>-14686763</t>
  </si>
  <si>
    <t>Výstražná fólie z PVC pro krytí kabelů včetně vyrovnání povrchu rýhy, rozvinutí a uložení fólie šířky do 25 cm</t>
  </si>
  <si>
    <t>https://podminky.urs.cz/item/CS_URS_2022_01/460671112</t>
  </si>
  <si>
    <t>12+8</t>
  </si>
  <si>
    <t>899722112</t>
  </si>
  <si>
    <t>Krytí potrubí z plastů výstražnou fólií z PVC 25 cm</t>
  </si>
  <si>
    <t>2047703862</t>
  </si>
  <si>
    <t>Krytí potrubí z plastů výstražnou fólií z PVC šířky 25 cm</t>
  </si>
  <si>
    <t>https://podminky.urs.cz/item/CS_URS_2022_01/899722112</t>
  </si>
  <si>
    <t>Poznámka k položce:_x000d_
- výstražná fólie nad potrubí areace a rozvodů chem.</t>
  </si>
  <si>
    <t>457532111</t>
  </si>
  <si>
    <t>Filtrační vrstvy z hrubého drceného kameniva se zhutněním frakce od 4 až 8 do 22 až 32 mm</t>
  </si>
  <si>
    <t>-284549203</t>
  </si>
  <si>
    <t xml:space="preserve">Filtrační vrstvy jakékoliv tloušťky a sklonu  z hrubého drceného kameniva se zhutněním do 10 pojezdů/m3, frakce od 4-8 do 22-32 mm</t>
  </si>
  <si>
    <t>https://podminky.urs.cz/item/CS_URS_2022_01/457532111</t>
  </si>
  <si>
    <t>Poznámka k položce:_x000d_
- předpoklad kameniva 16/32 mm</t>
  </si>
  <si>
    <t>0,54*5*7</t>
  </si>
  <si>
    <t>899620141</t>
  </si>
  <si>
    <t>Obetonování plastové šachty z polypropylenu betonem prostým tř. C 20/25 otevřený výkop</t>
  </si>
  <si>
    <t>1733644451</t>
  </si>
  <si>
    <t>Obetonování plastových šachet z polypropylenu betonem prostým v otevřeném výkopu, beton tř. C 20/25</t>
  </si>
  <si>
    <t>https://podminky.urs.cz/item/CS_URS_2022_01/899620141</t>
  </si>
  <si>
    <t>Poznámka k položce:_x000d_
- obetonování DČOV v tl. 200 mm</t>
  </si>
  <si>
    <t>(1,3*1,3*3,14*2,810)-(1,1*1,1*3,14*2,810)</t>
  </si>
  <si>
    <t>899640112</t>
  </si>
  <si>
    <t>Bednění pro obetonování plastových šachet kruhových otevřený výkop</t>
  </si>
  <si>
    <t>1449899609</t>
  </si>
  <si>
    <t>Bednění pro obetonování plastových šachet v otevřeném výkopu kruhových</t>
  </si>
  <si>
    <t>https://podminky.urs.cz/item/CS_URS_2022_01/899640112</t>
  </si>
  <si>
    <t>Poznámka k položce:_x000d_
- bednění pro obetonoání DČOV, zřízení a odstranění</t>
  </si>
  <si>
    <t>2,9*2*3,14*1,3</t>
  </si>
  <si>
    <t>813389799</t>
  </si>
  <si>
    <t>164,757</t>
  </si>
  <si>
    <t>-2128889498</t>
  </si>
  <si>
    <t>174151101</t>
  </si>
  <si>
    <t>1404620871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</si>
  <si>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</si>
  <si>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</si>
  <si>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Poznámka k položce:_x000d_
- míra hutnění dle TZ SO2</t>
  </si>
  <si>
    <t>(16,772+1,24+183,705)-44,66 "44,66 m3 přebytečná zemina"</t>
  </si>
  <si>
    <t>(3*(0,7*3,5*0,4))-0,84 "potrubí mimo zásak. pole"</t>
  </si>
  <si>
    <t>(7,175+1,225)-(1,05+1,75) "2,8 m3 přebytečná zemina"</t>
  </si>
  <si>
    <t>299383644</t>
  </si>
  <si>
    <t>126,516</t>
  </si>
  <si>
    <t>-1431128079</t>
  </si>
  <si>
    <t>5,36*7,1 "prostory výkopu ČŠ"</t>
  </si>
  <si>
    <t>4,4*7,9 "prostory výkopu DČOV"</t>
  </si>
  <si>
    <t>5*7 "prostory výkopu objektu zásaku"</t>
  </si>
  <si>
    <t>7*0,4 "prostory výkopu odvzdušňovacího potrubí"</t>
  </si>
  <si>
    <t>7*0,5+(8+12)*0,35 "tec.h rozvody el., areace a rozvodu chem."</t>
  </si>
  <si>
    <t>1,5*0,8 "prostor výkopu trubního vedení"</t>
  </si>
  <si>
    <t>-1350182462</t>
  </si>
  <si>
    <t>-1431444530</t>
  </si>
  <si>
    <t>126,516*0,058 'Přepočtené koeficientem množství</t>
  </si>
  <si>
    <t>499488283</t>
  </si>
  <si>
    <t>1506854601</t>
  </si>
  <si>
    <t>126,516*0,02 'Přepočtené koeficientem množství</t>
  </si>
  <si>
    <t>-1623252835</t>
  </si>
  <si>
    <t xml:space="preserve">Poznámka k položce:_x000d_
Předpoklad využití přebytečné výkopové zeminy v rámci SO2 je jako zásypový materiál v rámci SO3._x000d_
V rámci položky zahrnuta cena za předpokládané přemístění (vodorovné+svislé) či uložení na mezideponii._x000d_
_x000d_
</t>
  </si>
  <si>
    <t>0,33*2 "G1-gravitační trubní vedení"</t>
  </si>
  <si>
    <t>0,196*2 "V1-výtlačné potrubí"</t>
  </si>
  <si>
    <t>0,46*2 "G2-gravitační trubní vedení"</t>
  </si>
  <si>
    <t>17,614*2 "RŠ+zasak.objekt"</t>
  </si>
  <si>
    <t>4,9975*2 "ČŠ"</t>
  </si>
  <si>
    <t>20,862*2 "DČOV"</t>
  </si>
  <si>
    <t>0,84*2 "potrubí mimo zásak. pole"</t>
  </si>
  <si>
    <t>2,8*2 "tech. rozvody"</t>
  </si>
  <si>
    <t>0,2005*2 "tech.pilíř"</t>
  </si>
  <si>
    <t>Trubní vedení - prostupy</t>
  </si>
  <si>
    <t>727111001-1</t>
  </si>
  <si>
    <t>Utěsnění prostupů trubního vedení velikosti potrubí d32-d40 (otvor průměru 80 mm) segmentovým těsněním s případným dodatečným dotěsněním pružným tmelem splňující dané nároky prostředí</t>
  </si>
  <si>
    <t>kpl</t>
  </si>
  <si>
    <t>1933759499</t>
  </si>
  <si>
    <t xml:space="preserve">Poznámka k položce:_x000d_
- dodávka, přesun a montáž_x000d_
</t>
  </si>
  <si>
    <t>727111001-2</t>
  </si>
  <si>
    <t>Utěsnění prostupů trubního vedení velikosti potrubí d50 (otvor průměru 100 mm) segmentovým těsněním s případným dodatečným dotěsněním pružným tmelem splňující dané nároky prostředí</t>
  </si>
  <si>
    <t>-648154372</t>
  </si>
  <si>
    <t>727111001-3</t>
  </si>
  <si>
    <t>Utěsnění prostupů trubního vedení velikosti potrubí d200 (otvor průměru 250 mm) segmentovým těsněním s případným dodatečným dotěsněním pružným tmelem splňující dané nároky prostředí</t>
  </si>
  <si>
    <t>1365055368</t>
  </si>
  <si>
    <t>Technologie a příslušenství</t>
  </si>
  <si>
    <t>350140001-1</t>
  </si>
  <si>
    <t>Kalové vřetenové ponorné čerpadlo vč. řídící jednotky a vystrojení v čerpací šachtě vč. montáže</t>
  </si>
  <si>
    <t>soubor</t>
  </si>
  <si>
    <t>1253565077</t>
  </si>
  <si>
    <t xml:space="preserve">Poznámka k položce:_x000d_
položka zahrnuje:_x000d_
1) Kalové vřetenové čerpadlo např. Noria-LUCA-100-16-N1_x000d_
- nerezové kalové vřetenové čerpadlo, s napájecím kabelem dl. 15 m_x000d_
Qmax=2,7m3/h, Hmax=100m, 230 V, 50 Hz, výkon 1,1 kW, připojení 5/4" vnitřní,_x000d_
max. sepnutí 30/hod, jmen. proud motoru 9,5 A, max. hlučnost 70 dBA_x000d_
m=23kg + jistící zařízení (lano)_x000d_
_x000d_
2) Snímač hladiny (2x plovák) např. Noria KSH-P2_x000d_
_x000d_
3) Řídící jednotka čerpadla např. RJ-P2-N1 230 V s proudovým jističem_x000d_
- el. napájení 230 V, pro síť TN-S, 50 Hz, ovládací napětí 230 V, jemn. proud motoru 4 A,_x000d_
258x318x142 mm, m=2,4 kg, krytí IP65_x000d_
_x000d_
4) Trubní vystrojení, armatury a tvarovky_x000d_
- zpětná klapka + kanalizační pojistný ventil 5/4“_x000d_
- vsuvka redukovaná 6/4“-5/4“ vnější závit_x000d_
- PE přechod s vnějším závitem d50 (6/4“), svěrný spoj_x000d_
- kohout PE100 d50, svěrný spoj_x000d_
- redukce d63x50 PE100 SDR11 PN16_x000d_
- potrubí PE100 SDR11 PN16 d50 dl. 1,50 m_x000d_
- potrubí PE100 SDR11 PN16 d63 dl. 0,3 m_x000d_
- 2 ks koleno 90° (oblouk) PE100 d50 SDR11 PN16_x000d_
- 1 ks koleno 90° (oblouk) PE100 d63 SDR11 PN16_x000d_
- 2 ks ukotvení potrubí_x000d_
_x000d_
5) Montáž a zapojení_x000d_
pozn. řídící jednotka čerpadla umístěna v tech. pilíři_x000d_
_x000d_
Zhotovitel vzniklý z výběrového řízení může zajistit obdobný produkt shodných či lepších vlastností._x000d_
</t>
  </si>
  <si>
    <t>386411114-1</t>
  </si>
  <si>
    <t>Čistírna odpadních vod z polypropylenu domovní počet EO 13-20</t>
  </si>
  <si>
    <t>-1990992687</t>
  </si>
  <si>
    <t>Čistírny odpadních vod (ČOV) z polypropylenu PP domovní počet ekvivalentních obyvatel (EO) 13 - 20</t>
  </si>
  <si>
    <t xml:space="preserve">Poznámka k položce:_x000d_
- čistírna odpadních vod (ČOV) z polypropylenu PP domovní počet ekvivalentních obyvatel (EO) 20_x000d_
položka zahrnuje:_x000d_
- dodávku a montáž DČOV, přesun_x000d_
- víko DČOV_x000d_
- montaž přívodního, odvodního potrubí, napojení potrubí od dmychadla, zavedení hadiček od dávkovacího čerpadla a připojení odvzdušňovacího potrubí_x000d_
- odvzdušňovací potrubí DN 100 mm dl. 14 m vč. montáže a zemních prací a ukotvení k objektu st. 172_x000d_
- uvedení do provozu (včetně dodání naočkovaného kalu a chemikálií pro zajištění správné funkčnosti zařízení)_x000d_
_x000d_
Zhotovitel vzniklý z výběrového řízení může zajistit obdobný produkt shodných či lepších vlastností. (apod.)_x000d_
</t>
  </si>
  <si>
    <t>361410310-1</t>
  </si>
  <si>
    <t>Dmychadlo pro domovní čistírnu odpadních vod vč. montáže</t>
  </si>
  <si>
    <t>1954710855</t>
  </si>
  <si>
    <t>Poznámka k položce:_x000d_
položka zahrnuje:_x000d_
- dodávka a montáž dmychadla vč. trubního napojení na DČOV_x000d_
typ např. Secoh Sangyo JDK-S-150;_x000d_
230 V, 50 Hz, Q = 125 l/min (7,5 m3/h)_x000d_
hlučnost 44 dB, r. 240x180x231 mm_x000d_
elektrický příkon při pracovním tlaku 200 mbar - cca 115 W _x000d_
hmotnost 10 kg_x000d_
- součástí dmychadla hadice DN25 dl. 9 m vč. příslušných fitinek pro zajištění potrubí (nerez)_x000d_
- dmychadlo umístěno v tech. pilíři_x000d_
_x000d_
Zhotovitel vzniklý z výběrového řízení může zajistit obdobný produkt shodných či lepších vlastností.</t>
  </si>
  <si>
    <t>724246010-1</t>
  </si>
  <si>
    <t>Dávkovací čerpadlo pro DČOV vč. montáže</t>
  </si>
  <si>
    <t>-1392489207</t>
  </si>
  <si>
    <t>Poznámka k položce:_x000d_
položka zahrnuje:_x000d_
- dodávka vč. montáže dávkovacího čerpadla_x000d_
např. typ: Čerpadlo PMK_x000d_
Q= 10 l/h (rozsah dávkování 0-10 l/h), 230 V, 50/60 Hz, ruční nastavení dávkování na ovladacím panelu,_x000d_
start-stop funkce, ruční odvzdušňovací ventil, sací a výtlačná hadička dl. 9 m , sací koš s filtrem, vstřikovací ventil pro montáž do potrubí_x000d_
- zásobník chloridu vápenatého o objemu 20 l_x000d_
- čerpadlo a zásobník umístěny v tech. pilíři_x000d_
Zhotovitel vzniklý z výběrového řízení může zajistit obdobný produkt shodných či lepších vlastností.</t>
  </si>
  <si>
    <t>Elektroinstalace a vedení NN</t>
  </si>
  <si>
    <t>220110924-1</t>
  </si>
  <si>
    <t>Technologický pilíř</t>
  </si>
  <si>
    <t>2034730585</t>
  </si>
  <si>
    <t>Poznámka k položce:_x000d_
položka zahrnuje:_x000d_
- betonové základy pilíře 0,9x0,8x0,44 m_x000d_
- plastová skříň 0,6x0,9x0,29 m_x000d_
- obezdění plastové skníně (0,3 m3)_x000d_
- betonová stříška pilíře_x000d_
- hydroizolace, utěsnění prostupu_x000d_
- zemnící proužek_x000d_
- plastová chránička (potrubí prostupu d90 dl. 2 m)_x000d_
- zapojení zásuvek 3 ks_x000d_
- montáž + dodávka</t>
  </si>
  <si>
    <t>210070601-1</t>
  </si>
  <si>
    <t>Rozvody NN vč. montáže (elektroinstalace)</t>
  </si>
  <si>
    <t>982348660</t>
  </si>
  <si>
    <t>Poznámka k položce:_x000d_
položka zahrnuje:_x000d_
- napojení zásuvek v tech. pilíři pro el. zařízení_x000d_
- napojení řídící jednotky čerpadlav tech pilíři na el. zařízení_x000d_
- dodávka kabelů a příslušných el. zařízení a komponentů_x000d_
- montáž kabelů (4x CYKY 3Jx2,5 dl. 12 m/kabel)v rámci stávající rozvodné skříně včetně dodání a montáže jištění</t>
  </si>
  <si>
    <t>40</t>
  </si>
  <si>
    <t>210220001-1</t>
  </si>
  <si>
    <t>Montáž uzemňovacího vedení vodičů FeZn pomocí svorek na povrchu páskou do 120 mm2</t>
  </si>
  <si>
    <t>847263465</t>
  </si>
  <si>
    <t>Poznámka k položce:_x000d_
- dodávka a montáž_x000d_
- zemnící pásek v rámci výkopů el. rozvodů</t>
  </si>
  <si>
    <t>8+12</t>
  </si>
  <si>
    <t>41</t>
  </si>
  <si>
    <t>871224201</t>
  </si>
  <si>
    <t>Montáž kanalizačního potrubí z PE SDR11 otevřený výkop sklon do 20 % svařovaných na tupo D 63x5,8 mm</t>
  </si>
  <si>
    <t>-2140037437</t>
  </si>
  <si>
    <t>Montáž kanalizačního potrubí z plastů z polyetylenu PE 100 svařovaných na tupo v otevřeném výkopu ve sklonu do 20 % SDR 11/PN16 D 63 x 5,8 mm</t>
  </si>
  <si>
    <t>https://podminky.urs.cz/item/CS_URS_2022_01/871224201</t>
  </si>
  <si>
    <t>1,38</t>
  </si>
  <si>
    <t>42</t>
  </si>
  <si>
    <t>28613382</t>
  </si>
  <si>
    <t>potrubí kanalizační tlakové PE100 SDR11 návin se signalizační vrstvou 63x5,8mm</t>
  </si>
  <si>
    <t>-1841105533</t>
  </si>
  <si>
    <t>1,38*1,015 'Přepočtené koeficientem množství</t>
  </si>
  <si>
    <t>43</t>
  </si>
  <si>
    <t>871264201</t>
  </si>
  <si>
    <t>Montáž kanalizačního potrubí z PE SDR11 otevřený výkop sklon do 20 % svařovaných na tupo D 110x10 mm</t>
  </si>
  <si>
    <t>-334003473</t>
  </si>
  <si>
    <t>Montáž kanalizačního potrubí z plastů z polyetylenu PE 100 svařovaných na tupo v otevřeném výkopu ve sklonu do 20 % SDR 11/PN16 D 110 x 10,0 mm</t>
  </si>
  <si>
    <t>https://podminky.urs.cz/item/CS_URS_2022_01/871264201</t>
  </si>
  <si>
    <t>0,29+1,27</t>
  </si>
  <si>
    <t>44</t>
  </si>
  <si>
    <t>28613385</t>
  </si>
  <si>
    <t>potrubí kanalizační tlakové PE100 SDR11 návin se signalizační vrstvou 110x10,0mm</t>
  </si>
  <si>
    <t>440820332</t>
  </si>
  <si>
    <t>1,56*1,015 'Přepočtené koeficientem množství</t>
  </si>
  <si>
    <t>45</t>
  </si>
  <si>
    <t>519771920</t>
  </si>
  <si>
    <t>0,22 "potrubí G1"</t>
  </si>
  <si>
    <t>4,52 "potrubí G2"</t>
  </si>
  <si>
    <t>46</t>
  </si>
  <si>
    <t>1189181673</t>
  </si>
  <si>
    <t>4,74*1,05 'Přepočtené koeficientem množství</t>
  </si>
  <si>
    <t>47</t>
  </si>
  <si>
    <t>871353121</t>
  </si>
  <si>
    <t>Montáž kanalizačního potrubí z PVC těsněné gumovým kroužkem otevřený výkop sklon do 20 % DN 200</t>
  </si>
  <si>
    <t>740642067</t>
  </si>
  <si>
    <t>Montáž kanalizačního potrubí z plastů z tvrdého PVC těsněných gumovým kroužkem v otevřeném výkopu ve sklonu do 20 % DN 200</t>
  </si>
  <si>
    <t>https://podminky.urs.cz/item/CS_URS_2022_01/871353121</t>
  </si>
  <si>
    <t>2,5 "potrubí G1"</t>
  </si>
  <si>
    <t>48</t>
  </si>
  <si>
    <t>28611167</t>
  </si>
  <si>
    <t>trubka kanalizační PVC DN 200x1000mm SN8</t>
  </si>
  <si>
    <t>-1864922886</t>
  </si>
  <si>
    <t>2,5*1,05 'Přepočtené koeficientem množství</t>
  </si>
  <si>
    <t>49</t>
  </si>
  <si>
    <t>877215201</t>
  </si>
  <si>
    <t>Montáž elektrospojek na kanalizačním potrubí z PE trub d 63</t>
  </si>
  <si>
    <t>1118540035</t>
  </si>
  <si>
    <t>Montáž tvarovek na kanalizačním plastovém potrubí z polyetylenu PE 100 elektrotvarovek SDR 11/PN16 spojek nebo oblouků d 63</t>
  </si>
  <si>
    <t>https://podminky.urs.cz/item/CS_URS_2022_01/877215201</t>
  </si>
  <si>
    <t>50</t>
  </si>
  <si>
    <t>28615972</t>
  </si>
  <si>
    <t>elektrospojka SDR11 PE 100 PN16 D 63mm</t>
  </si>
  <si>
    <t>375462694</t>
  </si>
  <si>
    <t>51</t>
  </si>
  <si>
    <t>877265212</t>
  </si>
  <si>
    <t>Montáž elektrokolen 90° na kanalizačním potrubí z PE trub d 110</t>
  </si>
  <si>
    <t>-353351618</t>
  </si>
  <si>
    <t>Montáž tvarovek na kanalizačním plastovém potrubí z polyetylenu PE 100 elektrotvarovek SDR 11/PN16 kolen 90° d 110</t>
  </si>
  <si>
    <t>https://podminky.urs.cz/item/CS_URS_2022_01/877265212</t>
  </si>
  <si>
    <t>52</t>
  </si>
  <si>
    <t>28614937</t>
  </si>
  <si>
    <t>elektrokoleno 90° PE 100 PN16 D 110mm</t>
  </si>
  <si>
    <t>521723283</t>
  </si>
  <si>
    <t>53</t>
  </si>
  <si>
    <t>877265217-1</t>
  </si>
  <si>
    <t>Montáž elektroredukcí na kanalizačním potrubí z PE trub d 110/63</t>
  </si>
  <si>
    <t>-1537818899</t>
  </si>
  <si>
    <t>Montáž tvarovek na kanalizačním plastovém potrubí z polyetylenu PE 100 elektrotvarovek SDR 11/PN16 redukcí d 110/63</t>
  </si>
  <si>
    <t>54</t>
  </si>
  <si>
    <t>28614978-1</t>
  </si>
  <si>
    <t>elektroredukce PE 100 PN16 D 110-63mm</t>
  </si>
  <si>
    <t>1147256210</t>
  </si>
  <si>
    <t>55</t>
  </si>
  <si>
    <t>-1716998365</t>
  </si>
  <si>
    <t>56</t>
  </si>
  <si>
    <t>28611361</t>
  </si>
  <si>
    <t>koleno kanalizační PVC KG 160x45°</t>
  </si>
  <si>
    <t>1053552662</t>
  </si>
  <si>
    <t>57</t>
  </si>
  <si>
    <t>28611363</t>
  </si>
  <si>
    <t>koleno kanalizační PVC KG 160x87°</t>
  </si>
  <si>
    <t>1862784876</t>
  </si>
  <si>
    <t>58</t>
  </si>
  <si>
    <t>28611508</t>
  </si>
  <si>
    <t>redukce kanalizační PVC 200/160</t>
  </si>
  <si>
    <t>716071159</t>
  </si>
  <si>
    <t>59</t>
  </si>
  <si>
    <t>877315211-1</t>
  </si>
  <si>
    <t xml:space="preserve">Montáž tvarovek na kanalizačním potrubí z trub z plastu  - multitoleranční spojka na potrubí DN100</t>
  </si>
  <si>
    <t>1846100916</t>
  </si>
  <si>
    <t>Poznámka k položce:_x000d_
- dodávka vč. montáže</t>
  </si>
  <si>
    <t>60</t>
  </si>
  <si>
    <t>871218113-1</t>
  </si>
  <si>
    <t xml:space="preserve">Kladení drenážního potrubí z plastických hmot  do připravené rýhy z flexibilního PVC, průměru do 90 mm včetně tvarovek</t>
  </si>
  <si>
    <t>-990663867</t>
  </si>
  <si>
    <t>Poznámka k položce:_x000d_
položka zahrnuje potrubí a tvarovky pro zasakovací objekt:_x000d_
- potrubí PVC flexi DN 80 mm dl.10,68 mm_x000d_
(perforace 360 ° dl. 6,59 m, bez perforace dl. 4,09 m)_x000d_
- potrubí PVC flexi DN 80 mm dl.10,00 mm_x000d_
(perforace 360 ° dl. 5,91 m, bez perforace dl. 4,09 m)_x000d_
- potrubí PVC flexi DN 80 mm dl.10,68 mm_x000d_
(perforace 360 ° dl. 6,59 m, bez perforace dl. 4,09 m)_x000d_
- koleno 90° DN 80 mm - 3 ks_x000d_
- spojka DN 80 mm - 3 ks_x000d_
- zátka kovová DN 80 mm - 3 ks_x000d_
_x000d_
- dodávka vč. montáže</t>
  </si>
  <si>
    <t>61</t>
  </si>
  <si>
    <t>894410102-1</t>
  </si>
  <si>
    <t>Osazení betonových dílců pro kanalizační šachty DN 1000 šachtové dno výšky 850 mm</t>
  </si>
  <si>
    <t>28667148</t>
  </si>
  <si>
    <t>62</t>
  </si>
  <si>
    <t>59224355-1</t>
  </si>
  <si>
    <t>dno betonové šachty kanalizační prefabrikované 1000/850/150</t>
  </si>
  <si>
    <t>1859260913</t>
  </si>
  <si>
    <t>dno betonové šachty kanalizační jednolité 100x88x50cm</t>
  </si>
  <si>
    <t>63</t>
  </si>
  <si>
    <t>894410213</t>
  </si>
  <si>
    <t>Osazení betonových dílců pro kanalizační šachty DN 1000 skruž rovná výšky 1000 mm</t>
  </si>
  <si>
    <t>-985610140</t>
  </si>
  <si>
    <t>Osazení betonových dílců šachet kanalizačních skruž rovná DN 1000, výšky 1000 mm</t>
  </si>
  <si>
    <t>https://podminky.urs.cz/item/CS_URS_2022_01/894410213</t>
  </si>
  <si>
    <t>Poznámka k položce:_x000d_
- vč. stupadel a těsnění</t>
  </si>
  <si>
    <t>64</t>
  </si>
  <si>
    <t>59224070</t>
  </si>
  <si>
    <t>skruž betonová DN 1000x1000 PS, 100x100x12cm</t>
  </si>
  <si>
    <t>-1719507078</t>
  </si>
  <si>
    <t>65</t>
  </si>
  <si>
    <t>894410211</t>
  </si>
  <si>
    <t>Osazení betonových dílců pro kanalizační šachty DN 1000 skruž rovná výšky 250 mm</t>
  </si>
  <si>
    <t>-1426232668</t>
  </si>
  <si>
    <t>Osazení betonových dílců šachet kanalizačních skruž rovná DN 1000, výšky 250 mm</t>
  </si>
  <si>
    <t>https://podminky.urs.cz/item/CS_URS_2022_01/894410211</t>
  </si>
  <si>
    <t>66</t>
  </si>
  <si>
    <t>59224066</t>
  </si>
  <si>
    <t>skruž betonová DN 1000x250 PS, 100x25x12cm</t>
  </si>
  <si>
    <t>-455603004</t>
  </si>
  <si>
    <t>67</t>
  </si>
  <si>
    <t>894410302</t>
  </si>
  <si>
    <t>Osazení betonových dílců pro kanalizační šachty DN 1000 deska zákrytová</t>
  </si>
  <si>
    <t>-1844172787</t>
  </si>
  <si>
    <t>Osazení betonových dílců šachet kanalizačních deska zákrytová DN 1000</t>
  </si>
  <si>
    <t>https://podminky.urs.cz/item/CS_URS_2022_01/894410302</t>
  </si>
  <si>
    <t>68</t>
  </si>
  <si>
    <t>59224315</t>
  </si>
  <si>
    <t>deska betonová zákrytová pro kruhové šachty 100/62,5x16,5cm</t>
  </si>
  <si>
    <t>-2146098375</t>
  </si>
  <si>
    <t>69</t>
  </si>
  <si>
    <t>452112112</t>
  </si>
  <si>
    <t>Osazení betonových prstenců nebo rámů v do 100 mm</t>
  </si>
  <si>
    <t>-1819298896</t>
  </si>
  <si>
    <t>Osazení betonových dílců prstenců nebo rámů pod poklopy a mříže, výšky do 100 mm</t>
  </si>
  <si>
    <t>https://podminky.urs.cz/item/CS_URS_2022_01/452112112</t>
  </si>
  <si>
    <t>Poznámka k položce:_x000d_
- vč. těsnění</t>
  </si>
  <si>
    <t>70</t>
  </si>
  <si>
    <t>59224184</t>
  </si>
  <si>
    <t>prstenec šachtový vyrovnávací betonový 625x120x40mm</t>
  </si>
  <si>
    <t>1925515994</t>
  </si>
  <si>
    <t>71</t>
  </si>
  <si>
    <t>899311111</t>
  </si>
  <si>
    <t>Osazení poklopů s rámem hmotnosti do 50 kg</t>
  </si>
  <si>
    <t>-1000336137</t>
  </si>
  <si>
    <t xml:space="preserve">Osazení ocelových nebo litinových poklopů s rámem na šachtách tunelové stoky  hmotnosti jednotlivě do 50 kg</t>
  </si>
  <si>
    <t>https://podminky.urs.cz/item/CS_URS_2022_01/899311111</t>
  </si>
  <si>
    <t>72</t>
  </si>
  <si>
    <t>55241011</t>
  </si>
  <si>
    <t>poklop třída B125, kruhový rám, vstup 600mm bez ventilace</t>
  </si>
  <si>
    <t>1315823532</t>
  </si>
  <si>
    <t>73</t>
  </si>
  <si>
    <t>767835008</t>
  </si>
  <si>
    <t>Příplatek za montáž ochranného koše nástěnných žebříků z kompozitů</t>
  </si>
  <si>
    <t>-1922973423</t>
  </si>
  <si>
    <t>Montáž výrobků z kompozitů nástěnného žebříku bez ochranného koše, kotveného Příplatek k cenám za montáž ochranného koše nástěnných žebříků</t>
  </si>
  <si>
    <t>https://podminky.urs.cz/item/CS_URS_2022_01/767835008</t>
  </si>
  <si>
    <t>0,750</t>
  </si>
  <si>
    <t>74</t>
  </si>
  <si>
    <t>63126084</t>
  </si>
  <si>
    <t>ochranný koš kompozitního žebříku (obruče nerez)</t>
  </si>
  <si>
    <t>-1693987287</t>
  </si>
  <si>
    <t>75</t>
  </si>
  <si>
    <t>894812314</t>
  </si>
  <si>
    <t>Revizní a čistící šachta z PP typ DN 600/160 šachtové dno s přítokem tvaru X</t>
  </si>
  <si>
    <t>-498276303</t>
  </si>
  <si>
    <t>Revizní a čistící šachta z polypropylenu PP pro hladké trouby DN 600 šachtové dno (DN šachty / DN trubního vedení) DN 600/160 sběrné tvaru X</t>
  </si>
  <si>
    <t>https://podminky.urs.cz/item/CS_URS_2022_01/894812314</t>
  </si>
  <si>
    <t>76</t>
  </si>
  <si>
    <t>-543495796</t>
  </si>
  <si>
    <t>77</t>
  </si>
  <si>
    <t>-214237437</t>
  </si>
  <si>
    <t>78</t>
  </si>
  <si>
    <t>894812354-1</t>
  </si>
  <si>
    <t>Revizní a čistící šachta z PP DN 600 poklop litinový pro třídu zatížení A15 bez plastového konusu</t>
  </si>
  <si>
    <t>2042339843</t>
  </si>
  <si>
    <t>Revizní a čistící šachta z polypropylenu PP pro hladké trouby DN 600 poklop (mříž) litinový pro třídu zatížení A15 bez plastového konusu</t>
  </si>
  <si>
    <t>79</t>
  </si>
  <si>
    <t>460791212</t>
  </si>
  <si>
    <t>Montáž trubek ochranných plastových uložených volně do rýhy ohebných přes 32 do 50 mm</t>
  </si>
  <si>
    <t>-1113966947</t>
  </si>
  <si>
    <t>Montáž trubek ochranných uložených volně do rýhy plastových ohebných, vnitřního průměru přes 32 do 50 mm</t>
  </si>
  <si>
    <t>https://podminky.urs.cz/item/CS_URS_2022_01/460791212</t>
  </si>
  <si>
    <t>7+8</t>
  </si>
  <si>
    <t>80</t>
  </si>
  <si>
    <t>34571351</t>
  </si>
  <si>
    <t>trubka elektroinstalační ohebná dvouplášťová korugovaná (chránička) D 41/50mm, HDPE+LDPE</t>
  </si>
  <si>
    <t>1092280769</t>
  </si>
  <si>
    <t>15*1,05 'Přepočtené koeficientem množství</t>
  </si>
  <si>
    <t>81</t>
  </si>
  <si>
    <t>460791213</t>
  </si>
  <si>
    <t>Montáž trubek ochranných plastových uložených volně do rýhy ohebných přes 50 do 90 mm</t>
  </si>
  <si>
    <t>1015481253</t>
  </si>
  <si>
    <t>Montáž trubek ochranných uložených volně do rýhy plastových ohebných, vnitřního průměru přes 50 do 90 mm</t>
  </si>
  <si>
    <t>https://podminky.urs.cz/item/CS_URS_2022_01/460791213</t>
  </si>
  <si>
    <t>12+7</t>
  </si>
  <si>
    <t>82</t>
  </si>
  <si>
    <t>34571354</t>
  </si>
  <si>
    <t>trubka elektroinstalační ohebná dvouplášťová korugovaná (chránička) D 75/90mm, HDPE+LDPE</t>
  </si>
  <si>
    <t>184588049</t>
  </si>
  <si>
    <t>19*1,05 'Přepočtené koeficientem množství</t>
  </si>
  <si>
    <t>Ostatní konstrukce a práce, bourání</t>
  </si>
  <si>
    <t>83</t>
  </si>
  <si>
    <t>977151116</t>
  </si>
  <si>
    <t>Jádrové vrty diamantovými korunkami do stavebních materiálů D přes 70 do 80 mm</t>
  </si>
  <si>
    <t>127804285</t>
  </si>
  <si>
    <t>Jádrové vrty diamantovými korunkami do stavebních materiálů (železobetonu, betonu, cihel, obkladů, dlažeb, kamene) průměru přes 70 do 80 mm</t>
  </si>
  <si>
    <t>https://podminky.urs.cz/item/CS_URS_2022_01/977151116</t>
  </si>
  <si>
    <t>Poznámka k položce:_x000d_
- likvidace vzniklé suti v rámci SO3</t>
  </si>
  <si>
    <t>0,12</t>
  </si>
  <si>
    <t>84</t>
  </si>
  <si>
    <t>977151118</t>
  </si>
  <si>
    <t>Jádrové vrty diamantovými korunkami do stavebních materiálů D přes 90 do 100 mm</t>
  </si>
  <si>
    <t>73865440</t>
  </si>
  <si>
    <t>Jádrové vrty diamantovými korunkami do stavebních materiálů (železobetonu, betonu, cihel, obkladů, dlažeb, kamene) průměru přes 90 do 100 mm</t>
  </si>
  <si>
    <t>https://podminky.urs.cz/item/CS_URS_2022_01/977151118</t>
  </si>
  <si>
    <t>85</t>
  </si>
  <si>
    <t>977151127</t>
  </si>
  <si>
    <t>Jádrové vrty diamantovými korunkami do stavebních materiálů D přes 225 do 250 mm</t>
  </si>
  <si>
    <t>-767378012</t>
  </si>
  <si>
    <t>Jádrové vrty diamantovými korunkami do stavebních materiálů (železobetonu, betonu, cihel, obkladů, dlažeb, kamene) průměru přes 225 do 250 mm</t>
  </si>
  <si>
    <t>https://podminky.urs.cz/item/CS_URS_2022_01/977151127</t>
  </si>
  <si>
    <t>86</t>
  </si>
  <si>
    <t>1208816530</t>
  </si>
  <si>
    <t>0,013+0,009 "pažení a rozepření"</t>
  </si>
  <si>
    <t>2,3 "podkladní beton"</t>
  </si>
  <si>
    <t>10,595 "obetonování DČOV"</t>
  </si>
  <si>
    <t>0,095 "bednění"</t>
  </si>
  <si>
    <t>41,675 "filtrační štěrk-zasak. objekt"</t>
  </si>
  <si>
    <t>8,752 "štěrkopískový nebo pískový podsyp"</t>
  </si>
  <si>
    <t>7,397 "šp lože"</t>
  </si>
  <si>
    <t>0,015 "elektroinstal. potrubí"</t>
  </si>
  <si>
    <t>1,364 "osivo+substrát"</t>
  </si>
  <si>
    <t>7,292 "trubní vedení+šachtové dílce"</t>
  </si>
  <si>
    <t>SO3 - Parkové úpravy a bourací práce</t>
  </si>
  <si>
    <t xml:space="preserve">    1 - Zemní práce a bourací práce</t>
  </si>
  <si>
    <t xml:space="preserve">    2 - Parkové úpravy</t>
  </si>
  <si>
    <t xml:space="preserve">    3 - Související činnosti</t>
  </si>
  <si>
    <t>Zemní práce a bourací práce</t>
  </si>
  <si>
    <t>-259058244</t>
  </si>
  <si>
    <t>(2,1+3)*0,8 "stav. kan. přípojky"</t>
  </si>
  <si>
    <t>(23,5+17)*0,5 "stav. kanalizace"</t>
  </si>
  <si>
    <t>60,8 "prostor náhradní výsadby dřevin"</t>
  </si>
  <si>
    <t>40"v prostorách žumpy"</t>
  </si>
  <si>
    <t>1170535564</t>
  </si>
  <si>
    <t>2*(1*0,8) "bet.chodník u chat"</t>
  </si>
  <si>
    <t>-1180410976</t>
  </si>
  <si>
    <t>2*0,8*0,25</t>
  </si>
  <si>
    <t>-863094702</t>
  </si>
  <si>
    <t>-320935428</t>
  </si>
  <si>
    <t>132351252</t>
  </si>
  <si>
    <t>Hloubení rýh nezapažených š do 2000 mm v hornině třídy těžitelnosti II skupiny 4 objem do 50 m3 strojně</t>
  </si>
  <si>
    <t>723530464</t>
  </si>
  <si>
    <t>Hloubení nezapažených rýh šířky přes 800 do 2 000 mm strojně s urovnáním dna do předepsaného profilu a spádu v hornině třídy těžitelnosti II skupiny 4 přes 20 do 50 m3</t>
  </si>
  <si>
    <t>https://podminky.urs.cz/item/CS_URS_2022_01/132351252</t>
  </si>
  <si>
    <t>(43,30*0,5)-(40,5*0,5*0,15)-(23,5*3,14*0,08*0,08)-(17*3,14*0,1125*0,1125) "kanalizace"</t>
  </si>
  <si>
    <t>((1,74+2,39)*0,8)-((2,1+3)*0,8*0,15)-((2,1+3)*3,14*0,08*0,08) "kan. přípojky"</t>
  </si>
  <si>
    <t>131351203</t>
  </si>
  <si>
    <t>Hloubení jam zapažených v hornině třídy těžitelnosti II skupiny 4 objem do 100 m3 strojně</t>
  </si>
  <si>
    <t>-9664825</t>
  </si>
  <si>
    <t>Hloubení zapažených jam a zářezů strojně s urovnáním dna do předepsaného profilu a spádu v hornině třídy těžitelnosti II skupiny 4 přes 50 do 100 m3</t>
  </si>
  <si>
    <t>https://podminky.urs.cz/item/CS_URS_2022_01/131351203</t>
  </si>
  <si>
    <t>(2*4,46*1*2,95)+(2*6,9*1*2,95)+(2,47*6,9*0,8)-(2*3,14*0,38*0,38*0,8) "výkop žumpa"</t>
  </si>
  <si>
    <t>1559317764</t>
  </si>
  <si>
    <t>((1,3+1,63)/2)*7,8*2</t>
  </si>
  <si>
    <t>-1549111329</t>
  </si>
  <si>
    <t>1804920224</t>
  </si>
  <si>
    <t>(8,9+8,9+4,46+4,46)*3,1</t>
  </si>
  <si>
    <t>-481359371</t>
  </si>
  <si>
    <t>40*3,1</t>
  </si>
  <si>
    <t>-1344479210</t>
  </si>
  <si>
    <t>1341282740</t>
  </si>
  <si>
    <t>358315114</t>
  </si>
  <si>
    <t>Bourání stoky kompletní nebo vybourání otvorů z prostého betonu plochy do 4 m2</t>
  </si>
  <si>
    <t>-480076713</t>
  </si>
  <si>
    <t>Bourání stoky kompletní nebo vybourání otvorů průřezové plochy do 4 m2 ve stokách ze zdiva z prostého betonu</t>
  </si>
  <si>
    <t>https://podminky.urs.cz/item/CS_URS_2022_01/358315114</t>
  </si>
  <si>
    <t>(3,14*0,38*0,38*0,15)+(3,14*0,38*0,38*0,83)-(3,14*0,3*0,3*0,83) "Š2 stávající"</t>
  </si>
  <si>
    <t>(3,14*0,38*0,38*0,15)+(3,14*0,38*0,38*0,81)-(3,14*0,3*0,3*0,81) "Š1 stávající"</t>
  </si>
  <si>
    <t>981511114</t>
  </si>
  <si>
    <t>Demolice konstrukcí objektů z betonu železového postupným rozebíráním</t>
  </si>
  <si>
    <t>171720194</t>
  </si>
  <si>
    <t xml:space="preserve">Demolice konstrukcí objektů  postupným rozebíráním konstrukcí ze železobetonu</t>
  </si>
  <si>
    <t>https://podminky.urs.cz/item/CS_URS_2022_01/981511114</t>
  </si>
  <si>
    <t>Poznámka k položce:_x000d_
- demolice stávající nádrže na odpadní vody (žumpy) postupným rozebíráním</t>
  </si>
  <si>
    <t>7,52*2,64*0,1 "podkladní deska"</t>
  </si>
  <si>
    <t>3*(3,14*1,22*1,22)*0,12 "dílčí dna nádrží"</t>
  </si>
  <si>
    <t>3*((3,14*1,22*1,22)-(3,14*1,1*1,1))*1,85 "stěny nádrží"</t>
  </si>
  <si>
    <t>3*(3,14*1,22*1,22)*0,3 "stropní desky nádrží"</t>
  </si>
  <si>
    <t>2*((3,14*0,38*0,38)-(3,14*0,3*0,3))*0,8</t>
  </si>
  <si>
    <t>1,516 "spárování, přibetonávky, propojovací bet. potrubí v rámci jedn. komor - 10% z celkového obejmu konstrukce"</t>
  </si>
  <si>
    <t>830311811</t>
  </si>
  <si>
    <t>Bourání stávajícího kameninového potrubí DN do 150</t>
  </si>
  <si>
    <t>371894614</t>
  </si>
  <si>
    <t>Bourání stávajícího potrubí z kameninových trub v otevřeném výkopu DN do 150</t>
  </si>
  <si>
    <t>https://podminky.urs.cz/item/CS_URS_2022_01/830311811</t>
  </si>
  <si>
    <t>2,1+3 "kanalizační přípojky kamenina DN 150 mm"</t>
  </si>
  <si>
    <t>830361811</t>
  </si>
  <si>
    <t>Bourání stávajícího kameninového potrubí DN přes 150 do 250</t>
  </si>
  <si>
    <t>-1008274253</t>
  </si>
  <si>
    <t>Bourání stávajícího potrubí z kameninových trub v otevřeném výkopu DN přes 150 do 250</t>
  </si>
  <si>
    <t>https://podminky.urs.cz/item/CS_URS_2022_01/830361811</t>
  </si>
  <si>
    <t>17,0 "kanalizace kamenina PVC DN 200 mm"</t>
  </si>
  <si>
    <t>871351811</t>
  </si>
  <si>
    <t>Bourání stávajícího potrubí z polyetylenu D přes 140 do 225 mm</t>
  </si>
  <si>
    <t>536455728</t>
  </si>
  <si>
    <t>Bourání stávajícího potrubí z polyetylenu v otevřeném výkopu D přes 140 do 225 mm</t>
  </si>
  <si>
    <t>https://podminky.urs.cz/item/CS_URS_2022_01/871351811</t>
  </si>
  <si>
    <t>23,5 "kanalizace PVC DN 150 mm"</t>
  </si>
  <si>
    <t>1019011527</t>
  </si>
  <si>
    <t>Poznámka k položce:_x000d_
- zpětný zásyp výkopovou zeminou a přebytečnou zeminou v rámci SO1 a SO2, přesun zeminy započten v rámci SO1 a SO2 (likvidace přebytečné zeminy)</t>
  </si>
  <si>
    <t>79,933 "zásyp výkopu žumpa původní zeminou"</t>
  </si>
  <si>
    <t>20,055 "zásyp výkopu kanalizace původní zeminou"</t>
  </si>
  <si>
    <t>36,16 "zásyp přebytečnou zeminou prostoru po demolici v rámci žumpy"</t>
  </si>
  <si>
    <t>0,906 "zásyp přebytečnou zeminou prostoru po demolici v rámci šachet"</t>
  </si>
  <si>
    <t>23,5*3,14*0,08*0,08 "zásyp přebytečnou zeminou prostoru po demolici v rámci kanalizace"</t>
  </si>
  <si>
    <t>17*3,14*0,1125*0,1125 "zásyp přebytečnou zeminou prostoru po demolici v rámci kanalizace"</t>
  </si>
  <si>
    <t>5,1*3,14*0,08*0,08 "zásyp přebytečnou zeminou prostoru po demolici v rámci kan. přípojek"</t>
  </si>
  <si>
    <t>1592988161</t>
  </si>
  <si>
    <t>9,65</t>
  </si>
  <si>
    <t>1846837674</t>
  </si>
  <si>
    <t>(2,1+3)*0,8 "kan. přípojky"</t>
  </si>
  <si>
    <t>40 "v prostorách žumpy"</t>
  </si>
  <si>
    <t>998331011</t>
  </si>
  <si>
    <t>Přesun hmot pro nádrže</t>
  </si>
  <si>
    <t>-168298196</t>
  </si>
  <si>
    <t xml:space="preserve">Přesun hmot pro nádrže  dopravní vzdálenost do 500 m</t>
  </si>
  <si>
    <t>https://podminky.urs.cz/item/CS_URS_2022_01/998331011</t>
  </si>
  <si>
    <t>Poznámka k položce:_x000d_
- přesun hmot při demolici nádrže (žumpy) a kanalizace</t>
  </si>
  <si>
    <t>2*0,16*2,5 "bet. chodník"</t>
  </si>
  <si>
    <t>0,019 "pažení výkop kanalizace"</t>
  </si>
  <si>
    <t>0,058 "pažení výkop žumpa"</t>
  </si>
  <si>
    <t>-508151725</t>
  </si>
  <si>
    <t>0,416*2,5 "demolice šachty"</t>
  </si>
  <si>
    <t>14,514*2,5 "demolice žumpa"</t>
  </si>
  <si>
    <t>123/1000 "potrubí kanalizační přípojky-kamenina"</t>
  </si>
  <si>
    <t>71/1000 "potrubí kanalizace PVC"</t>
  </si>
  <si>
    <t>612/1000 "potrubí kanalizace kamenina"</t>
  </si>
  <si>
    <t>2025567420</t>
  </si>
  <si>
    <t>38,931</t>
  </si>
  <si>
    <t>-540184645</t>
  </si>
  <si>
    <t xml:space="preserve">Poznámka k položce:_x000d_
Předpoklad uložení stavební suti na skládce odpadů Klášter Hradiště nad Jizerou_x000d_
v rámci ceny položky zahrnuta cena:_x000d_
- přesun materiálu na skládku do 15km_x000d_
- uložení na skládku _x000d_
- poplatek za uložení na skládce_x000d_
Zhotovitel případně zajistí vlastní způsob likvidace v souladu s platnou legislativou._x000d_
</t>
  </si>
  <si>
    <t>0,32*2,5 "bet.chodník"</t>
  </si>
  <si>
    <t>0,416*2,5 "původní šachty"</t>
  </si>
  <si>
    <t>14,514*2,5 "stáv.žumpa"</t>
  </si>
  <si>
    <t>167101011-2</t>
  </si>
  <si>
    <t xml:space="preserve">Likvidace plastového potrubí  v souladu s platnou legislativou - odvoz, uložení a poplatek za likvidaci</t>
  </si>
  <si>
    <t>-1701765716</t>
  </si>
  <si>
    <t>Poznámka k položce:_x000d_
Předpoklad uložení zeminy na skládce odpadů Klášter Hradiště nad Jizerou_x000d_
v rámci ceny položky zahrnuta cena:_x000d_
- přesun materiálu na skládku do 15km_x000d_
- uložení na skládku _x000d_
- poplatek za uložení na skládce_x000d_
Zhotovitel případně zajistí vlastní způsob likvidace v souladu s platnou legislativou.</t>
  </si>
  <si>
    <t>71/1000</t>
  </si>
  <si>
    <t>167101011-3</t>
  </si>
  <si>
    <t xml:space="preserve">Likvidace potrubí z  keramiky v souladu s platnou legislativou - odvoz, uložení a poplatek za likvidaci</t>
  </si>
  <si>
    <t>-490421335</t>
  </si>
  <si>
    <t>Poznámka k položce:_x000d_
Předpoklad uložení keramických výrobků na skládce odpadů Klášter Hradiště nad Jizerou_x000d_
v rámci ceny položky zahrnuta cena:_x000d_
- přesun materiálu na skládku do 15km_x000d_
- uložení na skládku _x000d_
- poplatek za uložení na skládce_x000d_
Zhotovitel případně zajistí vlastní způsob likvidace v souladu s platnou legislativou.</t>
  </si>
  <si>
    <t>(123+612)/1000</t>
  </si>
  <si>
    <t>167101011-4</t>
  </si>
  <si>
    <t>Likvidace přebytečné zeminy v souladu s platnou legislativou - odvoz, uložení a poplatek za likvidaci</t>
  </si>
  <si>
    <t>1388772521</t>
  </si>
  <si>
    <t>Poznámka k položce:_x000d_
Předpoklad uložení zeminy na skládce odpadů Klášter Hradiště nad Jizerou_x000d_
v rámci ceny položky zahrnuta cena:_x000d_
- přesun materiálu na skládku do 15km_x000d_
- uložení na skládku _x000d_
- poplatek za uložení na skládce_x000d_
Zhotovitel případně zajistí vlastní způsob likvidace v souladu s platnou legislativou</t>
  </si>
  <si>
    <t>(20,403+3,187+48,3+20,055+79,933-138,304)*2</t>
  </si>
  <si>
    <t>Parkové úpravy</t>
  </si>
  <si>
    <t>112151111</t>
  </si>
  <si>
    <t>Směrové kácení stromů s rozřezáním a odvětvením D kmene přes 100 do 200 mm</t>
  </si>
  <si>
    <t>1015062522</t>
  </si>
  <si>
    <t>Pokácení stromu směrové v celku s odřezáním kmene a s odvětvením průměru kmene přes 100 do 200 mm</t>
  </si>
  <si>
    <t>https://podminky.urs.cz/item/CS_URS_2022_01/112151111</t>
  </si>
  <si>
    <t>Poznámka k položce:_x000d_
v ceně je zahrnuto přemístění ořezaného kmene a větví do vzdálenosti 20 m nebo naložení na dopravní prostředek</t>
  </si>
  <si>
    <t>112151112</t>
  </si>
  <si>
    <t>Směrové kácení stromů s rozřezáním a odvětvením D kmene přes 200 do 300 mm</t>
  </si>
  <si>
    <t>263455638</t>
  </si>
  <si>
    <t>Pokácení stromu směrové v celku s odřezáním kmene a s odvětvením průměru kmene přes 200 do 300 mm</t>
  </si>
  <si>
    <t>https://podminky.urs.cz/item/CS_URS_2022_01/112151112</t>
  </si>
  <si>
    <t>112151111-1</t>
  </si>
  <si>
    <t>Pokácení dřevin podél hranice pozemku investora - jehličnatý živý plot, směrové kácení v celku s odřezáním kmene a s odvětvením průměru kmene přes 100 do 200 mm</t>
  </si>
  <si>
    <t>788855871</t>
  </si>
  <si>
    <t xml:space="preserve">Pokácení dřevin podél hranice pozemku investora - jehličnatý živý plot, směrové kácení v celku s odřezáním kmene a s odvětvením průměru kmene přes 100 do 200 mm </t>
  </si>
  <si>
    <t>Poznámka k položce:_x000d_
- odstranění zbylých částí stávajícího živeho plotu jako doplnění ke kácení 14 ks vzrostlých dřevin tvořící jeho část_x000d_
- v rámci prací bude provedeno rovněž odstranění pařezů a kořenů v rozsahu živého plotu_x000d_
- předpokládaný rozsah = 21 + 23 + 16 = 60 m2 _x000d_
- v ceně je zahrnuto přemístění ořezaného kmene a větví do vzdálenosti 20 m nebo naložení na dopravní prostředek</t>
  </si>
  <si>
    <t>112251101</t>
  </si>
  <si>
    <t>Odstranění pařezů D přes 100 do 300 mm</t>
  </si>
  <si>
    <t>1470992078</t>
  </si>
  <si>
    <t>Odstranění pařezů strojně s jejich vykopáním, vytrháním nebo odstřelením průměru přes 100 do 300 mm</t>
  </si>
  <si>
    <t>https://podminky.urs.cz/item/CS_URS_2022_01/112251101</t>
  </si>
  <si>
    <t>6+8</t>
  </si>
  <si>
    <t>122251101</t>
  </si>
  <si>
    <t>Odkopávky a prokopávky nezapažené v hornině třídy těžitelnosti I skupiny 3 objem do 20 m3 strojně</t>
  </si>
  <si>
    <t>-1345421543</t>
  </si>
  <si>
    <t>Odkopávky a prokopávky nezapažené strojně v hornině třídy těžitelnosti I skupiny 3 do 20 m3</t>
  </si>
  <si>
    <t>https://podminky.urs.cz/item/CS_URS_2022_01/122251101</t>
  </si>
  <si>
    <t>60,8*0,3</t>
  </si>
  <si>
    <t>167151101</t>
  </si>
  <si>
    <t>Nakládání výkopku z hornin třídy těžitelnosti I skupiny 1 až 3 do 100 m3</t>
  </si>
  <si>
    <t>-1983939509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</si>
  <si>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</si>
  <si>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</si>
  <si>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Poznámka k položce:_x000d_
- naložení zeminy z důvodu výměny pro náhradní výsadbu dřevin k likvidaci dle platné legislativy_x000d_
- ponechána 1/4 z výkopku hl. 0,4 m (0,2 m ornice+0,2m zeminy podorniční)</t>
  </si>
  <si>
    <t>68,01*0,2 "naložení sejmuté ornice"</t>
  </si>
  <si>
    <t>68,01*0,1 "naložení zeminy z důvodu výměny půdy pro náhradní výsadbu"</t>
  </si>
  <si>
    <t>184802111</t>
  </si>
  <si>
    <t>Chemické odplevelení před založením kultury nad 20 m2 postřikem na široko v rovině a svahu do 1:5</t>
  </si>
  <si>
    <t>1107388778</t>
  </si>
  <si>
    <t xml:space="preserve">Chemické odplevelení půdy před založením kultury, trávníku nebo zpevněných ploch  o výměře jednotlivě přes 20 m2 v rovině nebo na svahu do 1:5 postřikem na široko</t>
  </si>
  <si>
    <t>https://podminky.urs.cz/item/CS_URS_2022_01/184802111</t>
  </si>
  <si>
    <t>Poznámka k položce:_x000d_
- chem. postřik před provedení náhradní výsadby (např.: Roundup biaktiv)</t>
  </si>
  <si>
    <t>60,8</t>
  </si>
  <si>
    <t>182303111-1</t>
  </si>
  <si>
    <t>Doplnění zeminy nebo substrátu na travnatých plochách tl přes 50 mm rovina v rovinně a svahu do 1:5</t>
  </si>
  <si>
    <t>121130326</t>
  </si>
  <si>
    <t>Poznámka k položce:_x000d_
- dodávka nové zeminy, z důvodu výměny pro potřeby náhradní výsadby_x000d_
- předpokládaný poměr 2 : 1 (kvalitní ornice : zahradnický substrát)</t>
  </si>
  <si>
    <t>20,403</t>
  </si>
  <si>
    <t>10364101-1</t>
  </si>
  <si>
    <t xml:space="preserve">zemina pro terénní úpravy -  ornice (kvalitní)</t>
  </si>
  <si>
    <t>175126144</t>
  </si>
  <si>
    <t>2/3*20,403</t>
  </si>
  <si>
    <t>10311100-1</t>
  </si>
  <si>
    <t>zahradnický substrát univerzální</t>
  </si>
  <si>
    <t>1040556836</t>
  </si>
  <si>
    <t>Poznámka k položce:_x000d_
zahradnický substrát univerzální</t>
  </si>
  <si>
    <t>1/3*20,403</t>
  </si>
  <si>
    <t>116951211-1</t>
  </si>
  <si>
    <t>Promísení zeminy a substrátu</t>
  </si>
  <si>
    <t>-1983494072</t>
  </si>
  <si>
    <t>Poznámka k položce:_x000d_
- promísení zbylé původní zeminy, kvalitní ornice a zahradnického substrátu</t>
  </si>
  <si>
    <t>60,8*0,4</t>
  </si>
  <si>
    <t>183151111</t>
  </si>
  <si>
    <t>Hloubení jam pro výsadbu dřevin strojně v rovině nebo ve svahu do 1:5 obj jamky do 0,2 m3</t>
  </si>
  <si>
    <t>-1915838186</t>
  </si>
  <si>
    <t>Hloubení jam pro výsadbu dřevin strojně v rovině nebo ve svahu do 1:5, objem do 0,20 m3</t>
  </si>
  <si>
    <t>https://podminky.urs.cz/item/CS_URS_2022_01/183151111</t>
  </si>
  <si>
    <t>183151112</t>
  </si>
  <si>
    <t>Hloubení jam pro výsadbu dřevin strojně v rovině nebo ve svahu do 1:5 obj jamky přes 0,2 do 0,3 m3</t>
  </si>
  <si>
    <t>-984811743</t>
  </si>
  <si>
    <t>Hloubení jam pro výsadbu dřevin strojně v rovině nebo ve svahu do 1:5, objem přes 0,20 do 0,30 m3</t>
  </si>
  <si>
    <t>https://podminky.urs.cz/item/CS_URS_2022_01/183151112</t>
  </si>
  <si>
    <t>184215411-1</t>
  </si>
  <si>
    <t>Zhotovení závlahové mísy dřevin D do 0,5 m v rovině nebo na svahu do 1:5</t>
  </si>
  <si>
    <t>-1753615137</t>
  </si>
  <si>
    <t>88</t>
  </si>
  <si>
    <t>58343872</t>
  </si>
  <si>
    <t>kamenivo drcené hrubé frakce 8/16</t>
  </si>
  <si>
    <t>-1463911117</t>
  </si>
  <si>
    <t>88*0,008 'Přepočtené koeficientem množství</t>
  </si>
  <si>
    <t>184102110-1</t>
  </si>
  <si>
    <t xml:space="preserve">Výsadba dřeviny (keře) s kontejnerem do předem vyhloubené jamky se zalitím  v rovině nebo na svahu do 1:5, při průměru balu do 100 mm</t>
  </si>
  <si>
    <t>2114782549</t>
  </si>
  <si>
    <t>010-01</t>
  </si>
  <si>
    <t>čilimník rozložený "Cytissus decumbens" 10-20 cm, kontejner 1 l</t>
  </si>
  <si>
    <t>-387623639</t>
  </si>
  <si>
    <t>184102111-1</t>
  </si>
  <si>
    <t xml:space="preserve">Výsadba dřeviny (keře) s kontejnerem do předem vyhloubené jamky se zalitím  v rovině nebo na svahu do 1:5, při průměru balu přes 100 do 200 mm</t>
  </si>
  <si>
    <t>239912975</t>
  </si>
  <si>
    <t>020-01</t>
  </si>
  <si>
    <t>svída krvavá ´Aurea´ "Cornus alba ´Aurea´" 60-100 cm, kontejner 5 l</t>
  </si>
  <si>
    <t>-1804796457</t>
  </si>
  <si>
    <t>020-02</t>
  </si>
  <si>
    <t>borovice černá ´Pyramidalis´ "Pinus nigra ´Pyramidalis´" 80-100 cm, kontejner 12 l</t>
  </si>
  <si>
    <t>-240090614</t>
  </si>
  <si>
    <t>020-03</t>
  </si>
  <si>
    <t>brslen Fortunův ´Emerald´n Gold´ "Euonymus fortunei ´Emerald´n Gold´" 20-40 cm, kontejner 9 l</t>
  </si>
  <si>
    <t>-23600154</t>
  </si>
  <si>
    <t>020-04</t>
  </si>
  <si>
    <t>brslen Fortunův ´Coloratus´ "Euonymus fortunei ´Coloratus´" 20-40 cm, kontejner 2 l</t>
  </si>
  <si>
    <t>-395962809</t>
  </si>
  <si>
    <t>020-05</t>
  </si>
  <si>
    <t>brslen Fortunův ´Emerald´n Gold´ "Euonymus fortunei ´Emerald´n Gold´" 150-200 cm, na kmínku, kontejner 9 l</t>
  </si>
  <si>
    <t>1794301788</t>
  </si>
  <si>
    <t>020-06</t>
  </si>
  <si>
    <t>tavolník popelavý ´Grefsheim´ "Spiraea x cinerea ´Grefsheim´" 40-60 cm, kontejner 5 l</t>
  </si>
  <si>
    <t>1424024321</t>
  </si>
  <si>
    <t>020-07</t>
  </si>
  <si>
    <t xml:space="preserve">vajgélie květnatá ´Variegata´ "Weigela florida ´Variegata´" 40-60 cm, kontejner 5 l </t>
  </si>
  <si>
    <t>1737477523</t>
  </si>
  <si>
    <t>020-08</t>
  </si>
  <si>
    <t>kalina obecná "Viburnum opulu" 60-100 cm, kontejner 12 l</t>
  </si>
  <si>
    <t>-1555119128</t>
  </si>
  <si>
    <t>184102112</t>
  </si>
  <si>
    <t xml:space="preserve">Výsadba dřeviny (keře) s kontejnerem do předem vyhloubené jamky se zalitím  v rovině nebo na svahu do 1:5, při průměru balu přes 200 do 300 mm</t>
  </si>
  <si>
    <t>1094348344</t>
  </si>
  <si>
    <t>https://podminky.urs.cz/item/CS_URS_2022_01/184102112</t>
  </si>
  <si>
    <t>030-01</t>
  </si>
  <si>
    <t>tis červený ´Fastigiata´ "Taxus baccata ´Fastigiata´" 80-100 cm, kontejner 25 l</t>
  </si>
  <si>
    <t>-133503736</t>
  </si>
  <si>
    <t>030-02</t>
  </si>
  <si>
    <t>myrobalán červenolistý ´Nigra´ "Prunus cerasifera ´Nigra´" 150-200 cm, kmen obvod 8-10 cm, kontejner 30 l</t>
  </si>
  <si>
    <t>50489630</t>
  </si>
  <si>
    <t>184816111</t>
  </si>
  <si>
    <t>Hnojení sazenic průmyslovými hnojivy do 0,25 kg k jedné sazenici</t>
  </si>
  <si>
    <t>-663181301</t>
  </si>
  <si>
    <t xml:space="preserve">Hnojení sazenic  průmyslovými hnojivy v množství do 0,25 kg k jedné sazenici</t>
  </si>
  <si>
    <t>https://podminky.urs.cz/item/CS_URS_2022_01/184816111</t>
  </si>
  <si>
    <t>Poznámka k položce:_x000d_
- např. tabletové hnojivo SILVAMIX forte _x000d_
dávkování:_x000d_
- 3 ks / keř _x000d_
- 6 ks / strom_x000d_
(1 tableta = cca 10 g)</t>
  </si>
  <si>
    <t>(8*6)+(80*3)</t>
  </si>
  <si>
    <t>25191155</t>
  </si>
  <si>
    <t>hnojivo průmyslové</t>
  </si>
  <si>
    <t>1156885655</t>
  </si>
  <si>
    <t>Poznámka k položce:_x000d_
doporučené množství 0,25 kg/kus</t>
  </si>
  <si>
    <t>288*0,01 'Přepočtené koeficientem množství</t>
  </si>
  <si>
    <t>184806111</t>
  </si>
  <si>
    <t>Řez stromů netrnitých průklestem D koruny do 2 m</t>
  </si>
  <si>
    <t>-1634427097</t>
  </si>
  <si>
    <t>Řez stromů, keřů nebo růží průklestem stromů netrnitých, o průměru koruny do 2 m</t>
  </si>
  <si>
    <t>https://podminky.urs.cz/item/CS_URS_2022_01/184806111</t>
  </si>
  <si>
    <t>Poznámka k položce:_x000d_
- výchovný (tvarovací) řez po výsadbě dřevin</t>
  </si>
  <si>
    <t>184813136-1</t>
  </si>
  <si>
    <t>Ochrana dřevin před okusem zvěří chemicky postřikem či nátěrem v rovině a svahu do 1:5</t>
  </si>
  <si>
    <t>ks</t>
  </si>
  <si>
    <t>-1744402015</t>
  </si>
  <si>
    <t xml:space="preserve">Poznámka k položce:_x000d_
- aplikace ochraného postřiku včetně jeho dodání  (např.: Morsuvin)</t>
  </si>
  <si>
    <t>184911421</t>
  </si>
  <si>
    <t>Mulčování rostlin kůrou tl do 0,1 m v rovině a svahu do 1:5</t>
  </si>
  <si>
    <t>-49111299</t>
  </si>
  <si>
    <t>Mulčování vysazených rostlin mulčovací kůrou, tl. do 100 mm v rovině nebo na svahu do 1:5</t>
  </si>
  <si>
    <t>https://podminky.urs.cz/item/CS_URS_2022_01/184911421</t>
  </si>
  <si>
    <t>10391100</t>
  </si>
  <si>
    <t>kůra mulčovací VL</t>
  </si>
  <si>
    <t>701289875</t>
  </si>
  <si>
    <t>60,8*0,103 'Přepočtené koeficientem množství</t>
  </si>
  <si>
    <t>185851121</t>
  </si>
  <si>
    <t>Dovoz vody pro zálivku rostlin za vzdálenost do 1000 m</t>
  </si>
  <si>
    <t>1750487152</t>
  </si>
  <si>
    <t xml:space="preserve">Dovoz vody pro zálivku rostlin  na vzdálenost do 1000 m</t>
  </si>
  <si>
    <t>https://podminky.urs.cz/item/CS_URS_2022_01/185851121</t>
  </si>
  <si>
    <t>(8*100+80*50)/1000</t>
  </si>
  <si>
    <t>185804311</t>
  </si>
  <si>
    <t>Zalití rostlin vodou plocha do 20 m2</t>
  </si>
  <si>
    <t>689345500</t>
  </si>
  <si>
    <t>Zalití rostlin vodou plochy záhonů jednotlivě do 20 m2</t>
  </si>
  <si>
    <t>https://podminky.urs.cz/item/CS_URS_2022_01/185804311</t>
  </si>
  <si>
    <t>348951111-1</t>
  </si>
  <si>
    <t>Osazení oplocení lesních kultur z tyčoviny výšky do 1,2 m</t>
  </si>
  <si>
    <t>-1126345228</t>
  </si>
  <si>
    <t>Osazení oplocení lesních kultur včetně dřevěných kůlů průměru do 120 mm, v osové vzdálenosti 3 m (dodávka řeziva ve specifikaci) v oplocení výšky do 1,2 m s 1 madlem a 1 paždíkem z tyčoviny</t>
  </si>
  <si>
    <t>90,7</t>
  </si>
  <si>
    <t>60591251-1</t>
  </si>
  <si>
    <t>kůl dřevěný impregnovaný D 8cm dl 1,5m</t>
  </si>
  <si>
    <t>591329271</t>
  </si>
  <si>
    <t xml:space="preserve">Poznámka k položce:_x000d_
 - kůly k oplocence,  předpoklad 56 ks</t>
  </si>
  <si>
    <t>31324800-1</t>
  </si>
  <si>
    <t>pletivo drátěné - uzlíkové pletivo lesní v. 120 cm, 1,6/2,0 mm, 10 drátů</t>
  </si>
  <si>
    <t>-1948405020</t>
  </si>
  <si>
    <t>90,7*1,10</t>
  </si>
  <si>
    <t>-344695270</t>
  </si>
  <si>
    <t>64,33</t>
  </si>
  <si>
    <t>-1931414822</t>
  </si>
  <si>
    <t>64,33*0,051 'Přepočtené koeficientem množství</t>
  </si>
  <si>
    <t>-1938854237</t>
  </si>
  <si>
    <t>76531443</t>
  </si>
  <si>
    <t>64,33*0,02 'Přepočtené koeficientem množství</t>
  </si>
  <si>
    <t>998231411</t>
  </si>
  <si>
    <t>Ruční přesun hmot pro sadovnické a krajinářské úpravy do 100 m</t>
  </si>
  <si>
    <t>1657522647</t>
  </si>
  <si>
    <t>Přesun hmot pro sadovnické a krajinářské úpravy - ručně bez užití mechanizace vodorovná dopravní vzdálenost do 100 m</t>
  </si>
  <si>
    <t>https://podminky.urs.cz/item/CS_URS_2022_01/998231411</t>
  </si>
  <si>
    <t>18,658</t>
  </si>
  <si>
    <t>167101011-5</t>
  </si>
  <si>
    <t>Likvidace biologického odpadu v souladu s platnou legislativou - odvoz, uložení a poplatek za likvidaci</t>
  </si>
  <si>
    <t>1479732368</t>
  </si>
  <si>
    <t>Poznámka k položce:_x000d_
Předpoklad uložení biologického odpadu na skládce odpadů Klášter Hradiště nad Jizerou_x000d_
v rámci ceny položky zahrnuta cena:_x000d_
-přesun materiálu na skládku do 15km_x000d_
-uložení na skládku _x000d_
-poplatek za uložení na skládce_x000d_
Zhotovitel případně zajistí vlastní způsob likvidace v souladu s platnou legislativou</t>
  </si>
  <si>
    <t>0,331+0,993+0,39</t>
  </si>
  <si>
    <t>Související činnosti</t>
  </si>
  <si>
    <t>963015111-1</t>
  </si>
  <si>
    <t>Zajištění odčerpání a vývozu fekálií před započetím demoličních prací</t>
  </si>
  <si>
    <t>-1570743933</t>
  </si>
  <si>
    <t>Poznámka k položce:_x000d_
Zajištění odčerpání a vývozu fekálií před započetím demoličních prací v souladu s platnou legislativou_x000d_
- předpoklad 19,5 m3 fekálií_x000d_
- součástí prací bude rovněž propláchnutí stávajícího potrubí a objektu před jeho demolicí</t>
  </si>
  <si>
    <t>SO4 - Rekonstrukce vnitřních rozvodů odpadu</t>
  </si>
  <si>
    <t xml:space="preserve">    1 - Bourací a zemní práce</t>
  </si>
  <si>
    <t xml:space="preserve">    2 - Trubní vedení</t>
  </si>
  <si>
    <t xml:space="preserve">    3 - Instalace odvětrávání</t>
  </si>
  <si>
    <t xml:space="preserve">    4 - Obnova povchů a obkladačské práce</t>
  </si>
  <si>
    <t xml:space="preserve">    5 - Obnova skladby podlahy</t>
  </si>
  <si>
    <t xml:space="preserve">    6 - Malířské práce</t>
  </si>
  <si>
    <t xml:space="preserve">    7 - Vybavení hygienických zařízení</t>
  </si>
  <si>
    <t>Bourací a zemní práce</t>
  </si>
  <si>
    <t>725210821</t>
  </si>
  <si>
    <t>Demontáž umyvadel bez výtokových armatur</t>
  </si>
  <si>
    <t>-21745914</t>
  </si>
  <si>
    <t xml:space="preserve">Demontáž umyvadel  bez výtokových armatur umyvadel</t>
  </si>
  <si>
    <t>https://podminky.urs.cz/item/CS_URS_2022_01/725210821</t>
  </si>
  <si>
    <t>Poznámka k položce:_x000d_
- demontáž umyvadla v objektu st.172 a st. 173</t>
  </si>
  <si>
    <t>725240811</t>
  </si>
  <si>
    <t>Demontáž kabin sprchových bez výtokových armatur</t>
  </si>
  <si>
    <t>169196071</t>
  </si>
  <si>
    <t xml:space="preserve">Demontáž sprchových kabin a vaniček  bez výtokových armatur kabin</t>
  </si>
  <si>
    <t>https://podminky.urs.cz/item/CS_URS_2022_01/725240811</t>
  </si>
  <si>
    <t>Poznámka k položce:_x000d_
- demontáž sprchového koutu v objektu st.172 a st. 173</t>
  </si>
  <si>
    <t>725110814</t>
  </si>
  <si>
    <t>Demontáž klozetu Kombi</t>
  </si>
  <si>
    <t>-1858640788</t>
  </si>
  <si>
    <t xml:space="preserve">Demontáž klozetů  kombi</t>
  </si>
  <si>
    <t>https://podminky.urs.cz/item/CS_URS_2022_01/725110814</t>
  </si>
  <si>
    <t>Poznámka k položce:_x000d_
- demontáž WC v objektu st.172 a st. 173</t>
  </si>
  <si>
    <t>978059361</t>
  </si>
  <si>
    <t>Bourání obkladů z mozaiky plochy přes 1 m2</t>
  </si>
  <si>
    <t>1107688823</t>
  </si>
  <si>
    <t xml:space="preserve">Odsekání obkladů  stěn včetně otlučení podkladní omítky až na zdivo z mozaikových lepenců keramických nebo skleněných přes 1 m2</t>
  </si>
  <si>
    <t>https://podminky.urs.cz/item/CS_URS_2022_01/978059361</t>
  </si>
  <si>
    <t>14 "wc st.173"</t>
  </si>
  <si>
    <t>14 "WC st.172"</t>
  </si>
  <si>
    <t>18,7 "koupelna st.173"</t>
  </si>
  <si>
    <t>18,7 "koupelna st.172"</t>
  </si>
  <si>
    <t>974031121</t>
  </si>
  <si>
    <t>Vysekání rýh ve zdivu cihelném hl do 30 mm š do 30 mm</t>
  </si>
  <si>
    <t>-288818495</t>
  </si>
  <si>
    <t xml:space="preserve">Vysekání rýh ve zdivu cihelném na maltu vápennou nebo vápenocementovou  do hl. 30 mm a šířky do 30 mm</t>
  </si>
  <si>
    <t>https://podminky.urs.cz/item/CS_URS_2022_01/974031121</t>
  </si>
  <si>
    <t>14+14 "el. rozvody st. 173 a st. 172"</t>
  </si>
  <si>
    <t>974031153</t>
  </si>
  <si>
    <t>Vysekání rýh ve zdivu cihelném hl do 100 mm š do 100 mm</t>
  </si>
  <si>
    <t>-1765894717</t>
  </si>
  <si>
    <t xml:space="preserve">Vysekání rýh ve zdivu cihelném na maltu vápennou nebo vápenocementovou  do hl. 100 mm a šířky do 100 mm</t>
  </si>
  <si>
    <t>https://podminky.urs.cz/item/CS_URS_2022_01/974031153</t>
  </si>
  <si>
    <t>1,6+1,5 "odpad st.173"</t>
  </si>
  <si>
    <t>1,6+1,5 "odpad st.172"</t>
  </si>
  <si>
    <t>977151122</t>
  </si>
  <si>
    <t>Jádrové vrty diamantovými korunkami do stavebních materiálů D přes 120 do 130 mm</t>
  </si>
  <si>
    <t>1595902461</t>
  </si>
  <si>
    <t>Jádrové vrty diamantovými korunkami do stavebních materiálů (železobetonu, betonu, cihel, obkladů, dlažeb, kamene) průměru přes 120 do 130 mm</t>
  </si>
  <si>
    <t>https://podminky.urs.cz/item/CS_URS_2022_01/977151122</t>
  </si>
  <si>
    <t>0,3*4 "prostupy odvětrávání"</t>
  </si>
  <si>
    <t>977151125</t>
  </si>
  <si>
    <t>Jádrové vrty diamantovými korunkami do stavebních materiálů D přes 180 do 200 mm</t>
  </si>
  <si>
    <t>126617067</t>
  </si>
  <si>
    <t>Jádrové vrty diamantovými korunkami do stavebních materiálů (železobetonu, betonu, cihel, obkladů, dlažeb, kamene) průměru přes 180 do 200 mm</t>
  </si>
  <si>
    <t>https://podminky.urs.cz/item/CS_URS_2022_01/977151125</t>
  </si>
  <si>
    <t>0,4*2 "prostup kanalizace"</t>
  </si>
  <si>
    <t>965081213</t>
  </si>
  <si>
    <t>Bourání podlah z dlaždic keramických nebo xylolitových tl do 10 mm plochy přes 1 m2</t>
  </si>
  <si>
    <t>315415563</t>
  </si>
  <si>
    <t>Bourání podlah z dlaždic bez podkladního lože nebo mazaniny, s jakoukoliv výplní spár keramických nebo xylolitových tl. do 10 mm, plochy přes 1 m2</t>
  </si>
  <si>
    <t>https://podminky.urs.cz/item/CS_URS_2022_01/965081213</t>
  </si>
  <si>
    <t>2,25 "WC st.172"</t>
  </si>
  <si>
    <t>4,88 "koupelna st.172"</t>
  </si>
  <si>
    <t>2,25 "WC st.173"</t>
  </si>
  <si>
    <t>4,88 "koupelna st.173"</t>
  </si>
  <si>
    <t>965042121</t>
  </si>
  <si>
    <t>Bourání podkladů pod dlažby nebo mazanin betonových nebo z litého asfaltu tl do 100 mm pl do 1 m2</t>
  </si>
  <si>
    <t>-1774607425</t>
  </si>
  <si>
    <t>Bourání mazanin betonových nebo z litého asfaltu tl. do 100 mm, plochy do 1 m2</t>
  </si>
  <si>
    <t>https://podminky.urs.cz/item/CS_URS_2022_01/965042121</t>
  </si>
  <si>
    <t>(1*0,055) "WC st.173"</t>
  </si>
  <si>
    <t>(0,96*0,055) "WC st.172"</t>
  </si>
  <si>
    <t>965042131</t>
  </si>
  <si>
    <t>Bourání podkladů pod dlažby nebo mazanin betonových nebo z litého asfaltu tl do 100 mm pl do 4 m2</t>
  </si>
  <si>
    <t>-1165637506</t>
  </si>
  <si>
    <t>Bourání mazanin betonových nebo z litého asfaltu tl. do 100 mm, plochy do 4 m2</t>
  </si>
  <si>
    <t>https://podminky.urs.cz/item/CS_URS_2022_01/965042131</t>
  </si>
  <si>
    <t>(2,10*0,055) "WC st.172)</t>
  </si>
  <si>
    <t>(1,85*0,055) "WC st.173)</t>
  </si>
  <si>
    <t>961055111</t>
  </si>
  <si>
    <t>Bourání základů ze ŽB</t>
  </si>
  <si>
    <t>-114573110</t>
  </si>
  <si>
    <t xml:space="preserve">Bourání základů z betonu  železového</t>
  </si>
  <si>
    <t>https://podminky.urs.cz/item/CS_URS_2022_01/961055111</t>
  </si>
  <si>
    <t>Poznámka k položce:_x000d_
- bourání části základové desky tl.150 mm (rýha pro vedení nové kanalizace)</t>
  </si>
  <si>
    <t>0,15*(3,10) "objekt st.173"</t>
  </si>
  <si>
    <t>0,15*(2,81) "objekt st.172"</t>
  </si>
  <si>
    <t>132212121</t>
  </si>
  <si>
    <t>Hloubení zapažených rýh šířky do 800 mm v soudržných horninách třídy těžitelnosti I skupiny 3 ručně</t>
  </si>
  <si>
    <t>-1232426198</t>
  </si>
  <si>
    <t>Hloubení zapažených rýh šířky do 800 mm ručně s urovnáním dna do předepsaného profilu a spádu v hornině třídy těžitelnosti I skupiny 3 soudržných</t>
  </si>
  <si>
    <t>https://podminky.urs.cz/item/CS_URS_2022_01/132212121</t>
  </si>
  <si>
    <t>(0,5*0,78)+(0,8*1,14)+(0,8*1,02) "výkop st. 173"</t>
  </si>
  <si>
    <t>(0,5*0,75)+(0,8*0,95)+(0,8*0,74) "výkop st. 172"</t>
  </si>
  <si>
    <t>-1133748768</t>
  </si>
  <si>
    <t xml:space="preserve">Zřízení pažení a rozepření stěn rýh pro podzemní vedení pro všechny šířky rýhy  příložné pro jakoukoliv mezerovitost, hloubky do 2 m</t>
  </si>
  <si>
    <t>2*2 "st. 173"</t>
  </si>
  <si>
    <t>2*1,34 "st. 172"</t>
  </si>
  <si>
    <t>159600846</t>
  </si>
  <si>
    <t>6,68</t>
  </si>
  <si>
    <t>488272992</t>
  </si>
  <si>
    <t>0,1*(0,92+2,18) "st. 173"</t>
  </si>
  <si>
    <t>0,1*(0,90+2,25) "st. 172"</t>
  </si>
  <si>
    <t>-557285090</t>
  </si>
  <si>
    <t>Poznámka k položce:_x000d_
- pro první vrstvu obsypu použit fr. 0/4 mm_x000d_
- následně využita výkopová zemina včetně prohození</t>
  </si>
  <si>
    <t xml:space="preserve">((0,2+0,15)*1,13)+((0,2+0,1)*0,94)  "st. 173"</t>
  </si>
  <si>
    <t xml:space="preserve">((0,2+0,15)*1,00)+((0,2+0,1)*1,00)  "st. 172"</t>
  </si>
  <si>
    <t>-1596441118</t>
  </si>
  <si>
    <t>175111109</t>
  </si>
  <si>
    <t>Příplatek k obsypání potrubí za ruční prohození sypaniny, uložené do 3 m</t>
  </si>
  <si>
    <t>-316640750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</si>
  <si>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</si>
  <si>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https://podminky.urs.cz/item/CS_URS_2022_01/175111109</t>
  </si>
  <si>
    <t>0,664</t>
  </si>
  <si>
    <t>167111101</t>
  </si>
  <si>
    <t>Nakládání výkopku z hornin třídy těžitelnosti I skupiny 1 až 3 ručně</t>
  </si>
  <si>
    <t>1048020570</t>
  </si>
  <si>
    <t>Nakládání, skládání a překládání neulehlého výkopku nebo sypaniny ručně nakládání, z hornin třídy těžitelnosti I, skupiny 1 až 3</t>
  </si>
  <si>
    <t>https://podminky.urs.cz/item/CS_URS_2022_01/167111101</t>
  </si>
  <si>
    <t>1,892</t>
  </si>
  <si>
    <t>162211201</t>
  </si>
  <si>
    <t>Vodorovné přemístění do 10 m nošením výkopku z horniny třídy těžitelnosti I skupiny 1 až 3</t>
  </si>
  <si>
    <t>627047360</t>
  </si>
  <si>
    <t>Vodorovné přemístění výkopku nebo sypaniny nošením s vyprázdněním nádoby na hromady nebo do dopravního prostředku na vzdálenost do 10 m z horniny třídy těžitelnosti I, skupiny 1 až 3</t>
  </si>
  <si>
    <t>https://podminky.urs.cz/item/CS_URS_2022_01/162211201</t>
  </si>
  <si>
    <t>174111102</t>
  </si>
  <si>
    <t>Zásyp v uzavřených prostorech sypaninou se zhutněním ručně</t>
  </si>
  <si>
    <t>1720976508</t>
  </si>
  <si>
    <t>Zásyp sypaninou z jakékoliv horniny ručně s uložením výkopku ve vrstvách se zhutněním v uzavřených prostorách s urovnáním povrchu zásypu</t>
  </si>
  <si>
    <t>https://podminky.urs.cz/item/CS_URS_2022_01/174111102</t>
  </si>
  <si>
    <t>Poznámka k položce:_x000d_
- míra hutnění dle TZ SO4</t>
  </si>
  <si>
    <t>3,845-1,328-0,625</t>
  </si>
  <si>
    <t>677511900</t>
  </si>
  <si>
    <t>1,76+5,132</t>
  </si>
  <si>
    <t>-757192508</t>
  </si>
  <si>
    <t>Likvidace stavební suti (směsný stavební odpad) v souladu s platnou legislativou - odvoz, uložení a poplatek za likvidaci</t>
  </si>
  <si>
    <t>1524181426</t>
  </si>
  <si>
    <t>Poznámka k položce:_x000d_
Předpoklad uložení stavební suti na skládce odpadů Klášter Hradiště nad Jizerou_x000d_
- likvidace vybouraných hmot a zařizovacích předmětů_x000d_
v rámci ceny položky zahrnuta cena:_x000d_
- přesun materiálu na skládku do 15km_x000d_
- uložení na skládku _x000d_
- poplatek za uložení na skládce_x000d_
Zhotovitel případně zajistí vlastní způsob likvidace v souladu s platnou legislativou</t>
  </si>
  <si>
    <t>-718515750</t>
  </si>
  <si>
    <t>Poznámka k položce:_x000d_
Předpoklad uložení zeminy na skládce odpadů Klášter Hradiště nad Jizerou_x000d_
v rámci ceny položky zahrnuta cena:_x000d_
- přesun materiálu na skládku do 15km_x000d_
- uložení na skládku _x000d_
- poplatek za uložení na skládce_x000d_
Návrh likvidace zeminy dle projektanta - skládkování, zhotovitel případně zajistí vlastní způsob likvidace v souladu s platnou legislativou.</t>
  </si>
  <si>
    <t>1,25+1,328 "zemina místo šp lože a obsypu"</t>
  </si>
  <si>
    <t>115201501-1</t>
  </si>
  <si>
    <t>Kanalizační potrubí vnitřních rozvodů vč. tvarovek a montáže objekt st. 173</t>
  </si>
  <si>
    <t>-382947189</t>
  </si>
  <si>
    <t xml:space="preserve">Poznámka k položce:_x000d_
položka zahrnuje (předpokládaný rozsah trubního vedení a tvarovek viz výkres D.3.4.1):_x000d_
1)Připojovací potrubí – napojení kuchyň odpad_x000d_
-potrubí HT PP DN 50 mm, dl. 2,20 m_x000d_
-4x koleno 45° HT PP DN 50 mm_x000d_
-1x koleno 87° HT PP DN 50 mm_x000d_
_x000d_
2)Připojovací potrubí – napojení umyvadlo_x000d_
-potrubí HT PP DN 50 mm, dl. 1,80 m_x000d_
-4x koleno 45° HT PP DN 50 mm_x000d_
-1x koleno 87° HT PP DN 50 mm_x000d_
_x000d_
3)Připojovací potrubí – napojení sprchový kout_x000d_
-potrubí HT PP DN 50 mm, dl. 2,40 m_x000d_
-4x koleno 45° HT PP DN 50 mm_x000d_
-1x koleno 87° HT PP DN 50 mm_x000d_
-1x redukce HT PP 110/50_x000d_
_x000d_
4)Připojovací potrubí – podlahová vpusť WC_x000d_
-potrubí HT PP DN 50 mm, dl. 1,00 m_x000d_
-2x koleno 45° HT PP DN 50 mm_x000d_
_x000d_
5)Připojovací potrubí – podlahová vpusť koupelna_x000d_
-potrubí HT PP DN 50 mm, dl. 1,50 m_x000d_
-3x koleno 45° HT PP DN 50 mm_x000d_
-1x redukce HT PP 110/50_x000d_
_x000d_
6)Svodné potrubí_x000d_
-potrubí PVC KG SDR11 DN 100 mm, dl. 3,00 m_x000d_
-2x koleno 45° PVC KG DN 100 mm_x000d_
-2x odbočka 45° 110/110/50 HT PP_x000d_
-1x odbočka 87° 110/110/50 HT PP_x000d_
-1x redukce KG PVC 160/110_x000d_
-potrubí PVC KG SDR11 DN 150 mm, dl. 2,80 m_x000d_
-4x koleno 45° PVC KG DN 150 mm_x000d_
-2x odbočka 45° 160/160/110 HT PP_x000d_
_x000d_
7) Podlahová vpusť 105x105/50 mm, nerez mřížka, plastový sifon_x000d_
</t>
  </si>
  <si>
    <t>115201501-2</t>
  </si>
  <si>
    <t>Kanalizační potrubí vnitřních rozvodů vč. tvarovek a montáže objekt st. 172</t>
  </si>
  <si>
    <t>694373283</t>
  </si>
  <si>
    <t>Poznámka k položce:_x000d_
položka zahrnuje (předpokládaný rozsah trubního vedení a tvarovek viz výkres D.3.4.1):_x000d_
1)Připojovací potrubí – napojení kuchyň odpad_x000d_
-potrubí HT PP DN 50 mm, dl. 2,20 m_x000d_
-4x koleno 45° HT PP DN 50 mm _x000d_
-1x koleno 87° HT PP DN 50 mm_x000d_
_x000d_
2)Připojovací potrubí – napojení umyvadlo_x000d_
-potrubí HT PP DN 50 mm, dl. 1,80 m_x000d_
-4x koleno 45° HT PP DN 50 mm_x000d_
-1x koleno 87° HT PP DN 50 mm_x000d_
_x000d_
3)Připojovací potrubí – napojení sprchový kout_x000d_
-potrubí HT PP DN 50 mm, dl. 2,80 m_x000d_
-5x koleno 45° HT PP DN 50 mm_x000d_
-1x koleno 87° HT PP DN 50 mm_x000d_
-1x redukce HT PP 110/50_x000d_
_x000d_
4)Připojovací potrubí – podlahová vpusť WC_x000d_
-potrubí HT PP DN 50 mm, dl. 1,00 m_x000d_
-2x koleno 45° HT PP DN 50 mm_x000d_
_x000d_
5)Připojovací potrubí – podlahová vpusť koupelna_x000d_
-potrubí HT PP DN 50 mm, dl. 1,50 m_x000d_
-3x koleno 45° HT PP DN 50 mm_x000d_
-1x redukce HT PP 110/50_x000d_
_x000d_
6)Svodné potrubí_x000d_
-potrubí PVC KG SDR11 DN 100 mm, dl. 3,00 m_x000d_
-2x koleno 45° PVC KG DN 100 mm_x000d_
-2x odbočka 45° 110/110/50 HT PP_x000d_
-1x odbočka 87° 110/110/50 HT PP_x000d_
-1x redukce KG PVC 160/110_x000d_
-potrubí PVC KG SDR11 DN 150 mm, dl. 2,60 m_x000d_
-4x koleno 45° PVC KG DN 150 mm_x000d_
-2x odbočka 45° 160/160/110 HT PP_x000d_
_x000d_
7) Podlahová vpusť 105x105/50 mm, nerez mřížka, plastový sifon</t>
  </si>
  <si>
    <t>711786066-1</t>
  </si>
  <si>
    <t xml:space="preserve">Izolace proti vodě těsnění trubních prostupů do 200 mm </t>
  </si>
  <si>
    <t>-220280970</t>
  </si>
  <si>
    <t>Poznámka k položce:_x000d_
např. segmnentové těsnění či gumová průchodka s kombinací cem. zálivky a bentonitového pásku + těsnící pružný tmel_x000d_
- dodávka + montáž</t>
  </si>
  <si>
    <t>Instalace odvětrávání</t>
  </si>
  <si>
    <t>751111011-1</t>
  </si>
  <si>
    <t>Montáž koupelnového (záchodového) ventilátoru spolu se zapojením</t>
  </si>
  <si>
    <t>137274979</t>
  </si>
  <si>
    <t>Montáž koupelnového(záchodového) ventilátoru spolu se zapojením a el. rozvody</t>
  </si>
  <si>
    <t xml:space="preserve">Poznámka k položce:_x000d_
položka zahrnuje:_x000d_
- dodávku + materiál_x000d_
1. Koupelnový(záchodový) ventilátor_x000d_
Pp = 14 W, 230 V, 50 Hz, 0,1 A, IP 34, do max. 40°_x000d_
2. Protidešťová žaluzie-nerezová, napojení na DN 100 mm_x000d_
3. Odvětrávací potrubí DN 100 mm dl. 400 mm_x000d_
4. el. rozvody kabely cyky celk. délky 14 m_x000d_
5.tlačítko_x000d_
6. krabice elektroinstalační_x000d_
7. spojovací materiál pro el. rozvody_x000d_
</t>
  </si>
  <si>
    <t>1 "koupelna st.172"</t>
  </si>
  <si>
    <t>1 "koupelna st.173"</t>
  </si>
  <si>
    <t>1 "WC st.172"</t>
  </si>
  <si>
    <t>1 "WC st.173"</t>
  </si>
  <si>
    <t>711786066-2</t>
  </si>
  <si>
    <t xml:space="preserve">Izolace proti vodě těsnění trubních prostupů do 150 mm </t>
  </si>
  <si>
    <t>-1501447687</t>
  </si>
  <si>
    <t>Obnova povchů a obkladačské práce</t>
  </si>
  <si>
    <t>612121101</t>
  </si>
  <si>
    <t>Zatření spár cementovou maltou vnitřních stěn z cihel</t>
  </si>
  <si>
    <t>-1292342492</t>
  </si>
  <si>
    <t>Zatření spár vnitřních povrchů cementovou maltou, ploch z cihel stěn</t>
  </si>
  <si>
    <t>https://podminky.urs.cz/item/CS_URS_2022_01/612121101</t>
  </si>
  <si>
    <t>Poznámka k položce:_x000d_
- zatažení drážek pro vitřní rozvody vápenocementovou maltou</t>
  </si>
  <si>
    <t xml:space="preserve">2*((6+8)*0,05)  "st. 173 + st. 172 - elktroinstal."</t>
  </si>
  <si>
    <t>2*((1,5*0,15)+(0,15*1,6)) "st. 173 + st. 172 - vodoinstal"</t>
  </si>
  <si>
    <t>781121011</t>
  </si>
  <si>
    <t>Nátěr penetrační na stěnu</t>
  </si>
  <si>
    <t>2069104027</t>
  </si>
  <si>
    <t>Příprava podkladu před provedením obkladu nátěr penetrační na stěnu</t>
  </si>
  <si>
    <t>https://podminky.urs.cz/item/CS_URS_2022_01/781121011</t>
  </si>
  <si>
    <t>2*(14+18,7) "st. 173"</t>
  </si>
  <si>
    <t>2*(14+18,7) "st. 172"</t>
  </si>
  <si>
    <t>612135002</t>
  </si>
  <si>
    <t>Vyrovnání podkladu vnitřních stěn maltou cementovou tl do 10 mm</t>
  </si>
  <si>
    <t>-1528208304</t>
  </si>
  <si>
    <t xml:space="preserve">Vyrovnání nerovností podkladu vnitřních omítaných ploch  maltou, tloušťky do 10 mm cementovou stěn</t>
  </si>
  <si>
    <t>https://podminky.urs.cz/item/CS_URS_2022_01/612135002</t>
  </si>
  <si>
    <t>65,4</t>
  </si>
  <si>
    <t>781474115</t>
  </si>
  <si>
    <t>Montáž obkladů vnitřních keramických hladkých přes 22 do 25 ks/m2 lepených flexibilním lepidlem</t>
  </si>
  <si>
    <t>-1912780974</t>
  </si>
  <si>
    <t>Montáž obkladů vnitřních stěn z dlaždic keramických lepených flexibilním lepidlem maloformátových hladkých přes 22 do 25 ks/m2</t>
  </si>
  <si>
    <t>https://podminky.urs.cz/item/CS_URS_2022_01/781474115</t>
  </si>
  <si>
    <t>Poznámka k položce:_x000d_
- včetně spárování_x000d_
- předpokládaný materiál viz výkres D.2.4.1 nebo D.2.4.2</t>
  </si>
  <si>
    <t>59761039</t>
  </si>
  <si>
    <t>obklad keramický hladký přes 22 do 25ks/m2</t>
  </si>
  <si>
    <t>-983996180</t>
  </si>
  <si>
    <t>65,4*1,1 'Přepočtené koeficientem množství</t>
  </si>
  <si>
    <t>781495211</t>
  </si>
  <si>
    <t>Čištění vnitřních ploch stěn po provedení obkladu chemickými prostředky</t>
  </si>
  <si>
    <t>-1193755970</t>
  </si>
  <si>
    <t>Čištění vnitřních ploch po provedení obkladu stěn chemickými prostředky</t>
  </si>
  <si>
    <t>https://podminky.urs.cz/item/CS_URS_2022_01/781495211</t>
  </si>
  <si>
    <t>Obnova skladby podlahy</t>
  </si>
  <si>
    <t>273313711-1</t>
  </si>
  <si>
    <t>Obnova základové desky z prostého betonu tř. C 20/25 vč. betonářské konstrukční výztuže (kari síť)</t>
  </si>
  <si>
    <t>-1321657834</t>
  </si>
  <si>
    <t>0,15*(0,92+2,18) "objekt st.173"</t>
  </si>
  <si>
    <t>0,15*(0,90+2,25) "objekt st.172"</t>
  </si>
  <si>
    <t>711111051</t>
  </si>
  <si>
    <t>Provedení izolace proti zemní vlhkosti vodorovné za studena 2x nátěr tekutou elastickou hydroizolací</t>
  </si>
  <si>
    <t>1376072821</t>
  </si>
  <si>
    <t xml:space="preserve">Provedení izolace proti zemní vlhkosti natěradly a tmely za studena  na ploše vodorovné V dvojnásobným nátěrem tekutou elastickou hydroizolací</t>
  </si>
  <si>
    <t>https://podminky.urs.cz/item/CS_URS_2022_01/711111051</t>
  </si>
  <si>
    <t>0,92+2,18 "st.173"</t>
  </si>
  <si>
    <t>0,90+2,25 "st.172"</t>
  </si>
  <si>
    <t>24617150</t>
  </si>
  <si>
    <t>nátěr hydroizolační na bázi asfaltu a plastu do spodní stavby</t>
  </si>
  <si>
    <t>1183031847</t>
  </si>
  <si>
    <t>Poznámka k položce:_x000d_
Spotřeba: min. 1,0–1,5 l/m²</t>
  </si>
  <si>
    <t>6,25*1,5 'Přepočtené koeficientem množství</t>
  </si>
  <si>
    <t>632451214</t>
  </si>
  <si>
    <t>Potěr cementový samonivelační litý C20 tl přes 45 do 50 mm</t>
  </si>
  <si>
    <t>-1987971918</t>
  </si>
  <si>
    <t>Potěr cementový samonivelační litý tř. C 20, tl. přes 45 do 50 mm</t>
  </si>
  <si>
    <t>https://podminky.urs.cz/item/CS_URS_2022_01/632451214</t>
  </si>
  <si>
    <t>0,05*(0,92+2,18) "st.173"</t>
  </si>
  <si>
    <t>0,05*(0,9+2,25) "st.172"</t>
  </si>
  <si>
    <t>633811111</t>
  </si>
  <si>
    <t>Broušení nerovností betonových podlah do 2 mm - stržení šlemu</t>
  </si>
  <si>
    <t>1396804453</t>
  </si>
  <si>
    <t xml:space="preserve">Broušení betonových podlah  nerovností do 2 mm (stržení šlemu)</t>
  </si>
  <si>
    <t>https://podminky.urs.cz/item/CS_URS_2022_01/633811111</t>
  </si>
  <si>
    <t>2,25+4,88 "st.173"</t>
  </si>
  <si>
    <t>2,25+4,88 "st.172"</t>
  </si>
  <si>
    <t>771111011</t>
  </si>
  <si>
    <t>Vysátí podkladu před pokládkou dlažby</t>
  </si>
  <si>
    <t>-2083564201</t>
  </si>
  <si>
    <t>Příprava podkladu před provedením dlažby vysátí podlah</t>
  </si>
  <si>
    <t>https://podminky.urs.cz/item/CS_URS_2022_01/771111011</t>
  </si>
  <si>
    <t>2*(2,25+4,88) "st. 173 + st. 172"</t>
  </si>
  <si>
    <t>771121011</t>
  </si>
  <si>
    <t>Nátěr penetrační na podlahu</t>
  </si>
  <si>
    <t>-1903791194</t>
  </si>
  <si>
    <t>Příprava podkladu před provedením dlažby nátěr penetrační na podlahu</t>
  </si>
  <si>
    <t>https://podminky.urs.cz/item/CS_URS_2022_01/771121011</t>
  </si>
  <si>
    <t>2*(2,25+4,88)*2 "st. 173 + st. 172"</t>
  </si>
  <si>
    <t>771151011</t>
  </si>
  <si>
    <t>Samonivelační stěrka podlah pevnosti 20 MPa tl 3 mm</t>
  </si>
  <si>
    <t>1640262581</t>
  </si>
  <si>
    <t>Příprava podkladu před provedením dlažby samonivelační stěrka min.pevnosti 20 MPa, tloušťky do 3 mm</t>
  </si>
  <si>
    <t>https://podminky.urs.cz/item/CS_URS_2022_01/771151011</t>
  </si>
  <si>
    <t>771574263</t>
  </si>
  <si>
    <t>Montáž podlah keramických pro mechanické zatížení protiskluzných lepených flexibilním lepidlem přes 9 do 12 ks/m2</t>
  </si>
  <si>
    <t>1527339885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</si>
  <si>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</si>
  <si>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https://podminky.urs.cz/item/CS_URS_2022_01/771574263</t>
  </si>
  <si>
    <t>Poznámka k položce:_x000d_
- předpokládaný materiál viz výkres D.2.4.1 nebo D.2.4.2</t>
  </si>
  <si>
    <t>59761409</t>
  </si>
  <si>
    <t>dlažba keramická slinutá protiskluzná do interiéru i exteriéru pro vysoké mechanické namáhání přes 9 do 12ks/m2</t>
  </si>
  <si>
    <t>-1918694605</t>
  </si>
  <si>
    <t>14,26*1,1 'Přepočtené koeficientem množství</t>
  </si>
  <si>
    <t>771577111</t>
  </si>
  <si>
    <t>Příplatek k montáži podlah keramických lepených flexibilním lepidlem za plochu do 5 m2</t>
  </si>
  <si>
    <t>85954829</t>
  </si>
  <si>
    <t>Montáž podlah z dlaždic keramických lepených flexibilním lepidlem Příplatek k cenám za plochu do 5 m2 jednotlivě</t>
  </si>
  <si>
    <t>https://podminky.urs.cz/item/CS_URS_2022_01/771577111</t>
  </si>
  <si>
    <t>771577112</t>
  </si>
  <si>
    <t>Příplatek k montáži podlah keramických lepených flexibilním lepidlem za omezený prostor</t>
  </si>
  <si>
    <t>1715794200</t>
  </si>
  <si>
    <t>Montáž podlah z dlaždic keramických lepených flexibilním lepidlem Příplatek k cenám za podlahy v omezeném prostoru</t>
  </si>
  <si>
    <t>https://podminky.urs.cz/item/CS_URS_2022_01/771577112</t>
  </si>
  <si>
    <t>771577114</t>
  </si>
  <si>
    <t>Příplatek k montáži podlah keramických lepených flexibilním lepidlem za spárování tmelem dvousložkovým</t>
  </si>
  <si>
    <t>1818540011</t>
  </si>
  <si>
    <t>Montáž podlah z dlaždic keramických lepených flexibilním lepidlem Příplatek k cenám za dvousložkový spárovací tmel</t>
  </si>
  <si>
    <t>https://podminky.urs.cz/item/CS_URS_2022_01/771577114</t>
  </si>
  <si>
    <t>771591115</t>
  </si>
  <si>
    <t>Podlahy spárování silikonem</t>
  </si>
  <si>
    <t>2116851216</t>
  </si>
  <si>
    <t>Podlahy - dokončovací práce spárování silikonem</t>
  </si>
  <si>
    <t>https://podminky.urs.cz/item/CS_URS_2022_01/771591115</t>
  </si>
  <si>
    <t>Poznámka k položce:_x000d_
- spára po obvodu místnosti</t>
  </si>
  <si>
    <t>2*(6,8+8,9) "st. 173 + st. 172"</t>
  </si>
  <si>
    <t>771592011</t>
  </si>
  <si>
    <t>Čištění vnitřních ploch podlah nebo schodišť po položení dlažby chemickými prostředky</t>
  </si>
  <si>
    <t>324089049</t>
  </si>
  <si>
    <t>Čištění vnitřních ploch po položení dlažby podlah nebo schodišť chemickými prostředky</t>
  </si>
  <si>
    <t>https://podminky.urs.cz/item/CS_URS_2022_01/771592011</t>
  </si>
  <si>
    <t>Malířské práce</t>
  </si>
  <si>
    <t>784121001</t>
  </si>
  <si>
    <t>Oškrabání malby v mísnostech v do 3,80 m</t>
  </si>
  <si>
    <t>1921422124</t>
  </si>
  <si>
    <t>Oškrabání malby v místnostech výšky do 3,80 m</t>
  </si>
  <si>
    <t>https://podminky.urs.cz/item/CS_URS_2022_01/784121001</t>
  </si>
  <si>
    <t>784111001</t>
  </si>
  <si>
    <t>Oprášení (ometení ) podkladu v místnostech v do 3,80 m</t>
  </si>
  <si>
    <t>-626141242</t>
  </si>
  <si>
    <t>Oprášení (ometení) podkladu v místnostech výšky do 3,80 m</t>
  </si>
  <si>
    <t>https://podminky.urs.cz/item/CS_URS_2022_01/784111001</t>
  </si>
  <si>
    <t>784161001</t>
  </si>
  <si>
    <t>Tmelení spar a rohů šířky do 3 mm akrylátovým tmelem v místnostech v do 3,80 m</t>
  </si>
  <si>
    <t>1585967560</t>
  </si>
  <si>
    <t>Tmelení spar a rohů, šířky do 3 mm akrylátovým tmelem v místnostech výšky do 3,80 m</t>
  </si>
  <si>
    <t>https://podminky.urs.cz/item/CS_URS_2022_01/784161001</t>
  </si>
  <si>
    <t>784181121</t>
  </si>
  <si>
    <t>Hloubková jednonásobná bezbarvá penetrace podkladu v místnostech v do 3,80 m</t>
  </si>
  <si>
    <t>-1768609721</t>
  </si>
  <si>
    <t>Penetrace podkladu jednonásobná hloubková akrylátová bezbarvá v místnostech výšky do 3,80 m</t>
  </si>
  <si>
    <t>https://podminky.urs.cz/item/CS_URS_2022_01/784181121</t>
  </si>
  <si>
    <t>784161401</t>
  </si>
  <si>
    <t>Celoplošné vyhlazení podkladu sádrovou stěrkou v místnostech v do 3,80 m</t>
  </si>
  <si>
    <t>2052352721</t>
  </si>
  <si>
    <t>Celoplošné vyrovnání podkladu sádrovou stěrkou, tloušťky do 3 mm vyhlazením v místnostech výšky do 3,80 m</t>
  </si>
  <si>
    <t>https://podminky.urs.cz/item/CS_URS_2022_01/784161401</t>
  </si>
  <si>
    <t>784211101</t>
  </si>
  <si>
    <t>Dvojnásobné bílé malby ze směsí za mokra výborně oděruvzdorných v místnostech v do 3,80 m</t>
  </si>
  <si>
    <t>1020583334</t>
  </si>
  <si>
    <t>Malby z malířských směsí oděruvzdorných za mokra dvojnásobné, bílé za mokra oděruvzdorné výborně v místnostech výšky do 3,80 m</t>
  </si>
  <si>
    <t>https://podminky.urs.cz/item/CS_URS_2022_01/784211101</t>
  </si>
  <si>
    <t>784211141</t>
  </si>
  <si>
    <t>Příplatek k cenám 2x maleb ze směsí za mokra oděruvzdorných za provádění pl do 5 m2</t>
  </si>
  <si>
    <t>-1625941546</t>
  </si>
  <si>
    <t>Malby z malířských směsí oděruvzdorných za mokra Příplatek k cenám dvojnásobných maleb za zvýšenou pracnost při provádění malého rozsahu plochy do 5 m2</t>
  </si>
  <si>
    <t>https://podminky.urs.cz/item/CS_URS_2022_01/784211141</t>
  </si>
  <si>
    <t>784191007-1</t>
  </si>
  <si>
    <t>Čištění vnitřních ploch podlah po provedení malířských prací</t>
  </si>
  <si>
    <t>772649625</t>
  </si>
  <si>
    <t>Poznámka k položce:_x000d_
- úklid na čisto_x000d_
- umytí vodou a chemickými prostředky</t>
  </si>
  <si>
    <t>Vybavení hygienických zařízení</t>
  </si>
  <si>
    <t>725112173-1</t>
  </si>
  <si>
    <t>Hygienické zařízení - záchod vč. instalace</t>
  </si>
  <si>
    <t>-1517375436</t>
  </si>
  <si>
    <t>Poznámka k položce:_x000d_
- stojící kombinovaná keramická toaleta s bočním napouštěním a s hlubokým splachováním, dl. 68 cm, výška sedáku cca 40 cm, odpadní potrubí DN 100 mm._x000d_
- položka zahrnuje rovněž montáž a dodávku_x000d_
- položka zahrnuje napojení na rozvod vody a dále případnou aplikaci těsnícího tmelu_x000d_
- konkrétní výrobek bude obdobné či lepší kvality (příklad uveden níže) a odsouhlasen před jeho zajištěním investorem akce_x000d_
(při zpracování PD bylo uvažováno s např.: Wc kombi komplet Jika Mio vario odpad + bidetová sprška Ravak chrom X07P269)</t>
  </si>
  <si>
    <t>725211601-1</t>
  </si>
  <si>
    <t>Hygienické zařízení - umyvadlo vč. instalace</t>
  </si>
  <si>
    <t>-1999424585</t>
  </si>
  <si>
    <t>Poznámka k položce:_x000d_
- keramické umyvadlo se skříňkou šířky 70 (75) cm, osazeno do výšky 85 cm s napojením na odpad DN 50 mm včetně baterie_x000d_
- položka zahrnuje rovněž montáž a dodávku_x000d_
- položka zahrnuje napojení na rozvod vody a novou umyvadlovou baterii a dále případnou aplikaci těsnícího tmelu_x000d_
- konkrétní výrobek bude obdobné či lepší kvality (příklad uveden níže) a odsouhlasen před jeho zajištěním investorem akce_x000d_
(při zpracování PD bylo uvažováno s např.: K-CUBITO-KLASIK s keramickým umyvadlem Jika a umyvadlová baterie Jika Deep s výpustí chrom včetně umyvadlového sifonu)</t>
  </si>
  <si>
    <t>725241112-1</t>
  </si>
  <si>
    <t>Hygienické zařízení - sprchový kout vč. instalace</t>
  </si>
  <si>
    <t>1184367205</t>
  </si>
  <si>
    <t>Poznámka k položce:_x000d_
- čtvercový sprchový kout 900x900x1900 mm s nízkou vanou vč. baterie_x000d_
- výplň stěn bezpečnostní matné sklo, napojení odpadu na DN 50 mm_x000d_
- položka zahrnuje dodávku a montáž_x000d_
- položka zahrnuje rovněž napojení na rozvod/odpady vody a novou baterii do sprcha a dále případnou aplikaci těsnícího tmelu_x000d_
- konkrétní výrobek bude obdobné či lepší kvality (příklad uveden níže) a odsouhlasen před jeho zajištěním investorem akce_x000d_
(při zpracování PD bylo uvažováno s např.: sprchový kout čtverec 90x90x190 cm Ravak Blix chrom lesklý, sprchová vanička čtvercová Ravak Angela 90x90 cm akrylát, sprchový set RAVAK 10° Free chrom, sifon pro sprchový kout)</t>
  </si>
  <si>
    <t>998011001</t>
  </si>
  <si>
    <t>Přesun hmot pro budovy zděné v do 6 m</t>
  </si>
  <si>
    <t>-2093618355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</si>
  <si>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</si>
  <si>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https://podminky.urs.cz/item/CS_URS_2022_01/998011001</t>
  </si>
  <si>
    <t>7,413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</si>
  <si>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</si>
  <si>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</si>
  <si>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</si>
  <si>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</si>
  <si>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</si>
  <si>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</si>
  <si>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012002000-1</t>
  </si>
  <si>
    <t>Zajištění veškerých geodetických prací souvisejících s realizací díla</t>
  </si>
  <si>
    <t>1024</t>
  </si>
  <si>
    <t>1238983947</t>
  </si>
  <si>
    <t>Poznámka k položce:_x000d_
např.: vytyčení šachet a objektů, rozsah náhradní výsadby apod.</t>
  </si>
  <si>
    <t>012002000-2</t>
  </si>
  <si>
    <t>Vypracování geodetického zaměření skutečného stavu</t>
  </si>
  <si>
    <t>465365474</t>
  </si>
  <si>
    <t>Poznámka k položce:_x000d_
zaměření stavby zpracované ve 2 paré + 1 x CD</t>
  </si>
  <si>
    <t>013254000-1</t>
  </si>
  <si>
    <t>Vypracování projektu skutečného provedení díla</t>
  </si>
  <si>
    <t>-303947606</t>
  </si>
  <si>
    <t>Poznámka k položce:_x000d_
Dokumentace skutečného provedení díla - vyhotovení dokumenace skutečného provedení díla a její předání objednateli v požadované formě. 3 paré + 1 x CD viz příloha B</t>
  </si>
  <si>
    <t>013203000-1</t>
  </si>
  <si>
    <t>Zpracování realizační dokumentace zhotovitele, dílenských výkresů, technologických předpisů</t>
  </si>
  <si>
    <t>-744252951</t>
  </si>
  <si>
    <t>013294000-1</t>
  </si>
  <si>
    <t>Zajištění zpracování provozního řádu po dokončení realizace</t>
  </si>
  <si>
    <t>1811182480</t>
  </si>
  <si>
    <t>Poznámka k položce:_x000d_
6 paré + 1 x CD (případně dle předaného vzoru objednatele)</t>
  </si>
  <si>
    <t>VRN3</t>
  </si>
  <si>
    <t>Zařízení staveniště</t>
  </si>
  <si>
    <t>030001000</t>
  </si>
  <si>
    <t>Zajištění kompletního zařízení staveniště a jeho připojení na sítě</t>
  </si>
  <si>
    <t>405880600</t>
  </si>
  <si>
    <t>https://podminky.urs.cz/item/CS_URS_2022_01/030001000</t>
  </si>
  <si>
    <t xml:space="preserve">Poznámka k položce:_x000d_
Zajištění kompletního zařízení staveniště a jeho připojení na sítě_x000d_
- zajištění ohlášení všech staveb zařízení staveniště dle §104 odst. (2) zákona č. 183/2006 Sb._x000d_
- zajištění oplocení prostoru ZS, jeho napojení na inž. sítě_x000d_
- zajištění následné likvidace všech objektů ZS včetně připojení na sítě_x000d_
- zajištění zřízení a odstranění dočasných komunikací, sjezdů a nájezdů pro realizaci stavby_x000d_
- zajištění ostrahy stavby a staveniště po dobu realizace stavby_x000d_
- zajištění podmínek pro použití přístupových komunikací dotčených stavbou s příslušnými vlastníky či správci a zajištění jejich splnění_x000d_
- zřízení čisticích zón před výjezdem z obvodu staveniště_x000d_
- provedení takových opatření, aby plochy obvodu staveniště nebyly znečištěny ropnými látkami a jinými podobnými produkty_x000d_
- provedení takových opatření, aby nebyly překročeny limity prašnosti a hlučnosti dané obecně závaznou vyhláškou_x000d_
- zajištění péče o nepředané objekty a konstrukce stavby, jejich ošetřování a zimní opatření_x000d_
- zajištění ochrany veškeré zeleně v prostoru staveniště a v jeho bezprostřední blízkosti pro poškození během realizace stavby_x000d_
</t>
  </si>
  <si>
    <t>031002000-1</t>
  </si>
  <si>
    <t>Zajištění šetření o podzemních sítích vč. zajištění nových vyjádření v případě, že před realizací pozbyly platnosti</t>
  </si>
  <si>
    <t>458930115</t>
  </si>
  <si>
    <t>Poznámka k položce:_x000d_
- aktualizace vyjádření IS v rozsahu dokládaných stanovisek v rámci dokladové části PD</t>
  </si>
  <si>
    <t>031002000-2</t>
  </si>
  <si>
    <t>Zajištění vytyčení veškerých podzemních zařízení</t>
  </si>
  <si>
    <t>2051219542</t>
  </si>
  <si>
    <t xml:space="preserve">Poznámka k položce:_x000d_
- vytyčení, označení a ochrana stávajících IS a zařízení v obvodu staveniště_x000d_
- doklady o vytyčení, včetně zaměření, budou před zahájením stavebníh prací předány objednateli v tištěné, příp. digitální formě._x000d_
- v rámci prostor staveniště budou provedeny ověřovací kopané sondy pro určení polohy IS ve správě investora, rozsah IS viz situační výkresy - zejména vodovod a podzemní el. kabely - předpoklad zhotovení v místě křížení s největší akumulací IS či v místě křížení s nově navrženými sondami (předpoklad 5 sond)_x000d_
_x000d_
</t>
  </si>
  <si>
    <t>039203000-1</t>
  </si>
  <si>
    <t>Zajištění obnovy nezpevněné komunikace</t>
  </si>
  <si>
    <t>-1644610614</t>
  </si>
  <si>
    <t>Poznámka k položce:_x000d_
- obnova příjezdových komunikací k zájmové stavbě či pozemků dotčených pohybem mechanizace v případě jejich poškození_x000d_
- předpokládaná plocha dle rozsahu dotčených pozemků umístním zájmové stavby stavby 63x4 m</t>
  </si>
  <si>
    <t>039203000-2</t>
  </si>
  <si>
    <t>Zajištění obnovy zpevněné komunikace</t>
  </si>
  <si>
    <t>463045448</t>
  </si>
  <si>
    <t>Poznámka k položce:_x000d_
- obnova příjezdových komunikací k zájmové stavbě či pozemků dotčených pohybem mechanizace v případě jejich poškození_x000d_
- předpokládaná plocha v místě sjezdu a napojení zpevněné a nezpevněné komunikace (plocha 20x4 m)</t>
  </si>
  <si>
    <t>032803000-1</t>
  </si>
  <si>
    <t>Jímkování a zajištění odvodnění stavby po dobu realizace</t>
  </si>
  <si>
    <t>898405489</t>
  </si>
  <si>
    <t>Poznámka k položce:_x000d_
- zřízení a následné zrušení drenáže v případě výskytu podzemní vody ve výkopu_x000d_
- zajištění čerpání průsakových vod či odčerpání srážkových vod z prostor výkopů</t>
  </si>
  <si>
    <t>VRN4</t>
  </si>
  <si>
    <t>Inženýrská činnost</t>
  </si>
  <si>
    <t>043002000-1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</si>
  <si>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</si>
  <si>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-1233314291</t>
  </si>
  <si>
    <t xml:space="preserve">Poznámka k položce:_x000d_
- revize el. zařízení a elektroinstalací, tlakové zkoušky těsnosti potrubí - gravitační kanalizace, tlakové rozvody kanlaizace, tlakové zkoušky nových vnitřních rozvodů, míra zhutnění obsypů, únostnost základové spáry apod._x000d_
- náklady na zlušební provoz zařízení ČOV do doby jejího zaběhnutí_x000d_
- zaškolení obsluhy z hlediska provozu zařízení (ČOV + čerpací stanice)_x000d_
</t>
  </si>
  <si>
    <t>049002000-1</t>
  </si>
  <si>
    <t>Provedení pasportizace stávajících nemovitostí (vč. pozemků) a jejich příslušenství, zajištění fotodokumentace stávajícího stavu přístupových komunikací</t>
  </si>
  <si>
    <t>2100977473</t>
  </si>
  <si>
    <t>Poznámka k položce:_x000d_
Provedení pasportizace stávajících nemovitostí (vč. pozemků) a jejich příslušenství, zajištění fotodokumentace stávajícího stavu přístupových komunikací</t>
  </si>
  <si>
    <t>049002000-2</t>
  </si>
  <si>
    <t>Protokolární předání stavbou dotčených pozemků a komunikací, které budou po dokončení stavebních prací uvedeny do stavu shodného se stavem před realizací</t>
  </si>
  <si>
    <t>147383837</t>
  </si>
  <si>
    <t>049002000-3</t>
  </si>
  <si>
    <t>Zajištění fotodokumentace veškerých konstrukcí, které budou v průběhu výstavby skryty nebo zakryty</t>
  </si>
  <si>
    <t>-372671794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</si>
</sst>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03" TargetMode="External" /><Relationship Id="rId2" Type="http://schemas.openxmlformats.org/officeDocument/2006/relationships/hyperlink" Target="https://podminky.urs.cz/item/CS_URS_2022_01/113107137" TargetMode="External" /><Relationship Id="rId3" Type="http://schemas.openxmlformats.org/officeDocument/2006/relationships/hyperlink" Target="https://podminky.urs.cz/item/CS_URS_2022_01/132354202" TargetMode="External" /><Relationship Id="rId4" Type="http://schemas.openxmlformats.org/officeDocument/2006/relationships/hyperlink" Target="https://podminky.urs.cz/item/CS_URS_2022_01/151101101" TargetMode="External" /><Relationship Id="rId5" Type="http://schemas.openxmlformats.org/officeDocument/2006/relationships/hyperlink" Target="https://podminky.urs.cz/item/CS_URS_2022_01/151101111" TargetMode="External" /><Relationship Id="rId6" Type="http://schemas.openxmlformats.org/officeDocument/2006/relationships/hyperlink" Target="https://podminky.urs.cz/item/CS_URS_2022_01/451573111" TargetMode="External" /><Relationship Id="rId7" Type="http://schemas.openxmlformats.org/officeDocument/2006/relationships/hyperlink" Target="https://podminky.urs.cz/item/CS_URS_2022_01/451315114" TargetMode="External" /><Relationship Id="rId8" Type="http://schemas.openxmlformats.org/officeDocument/2006/relationships/hyperlink" Target="https://podminky.urs.cz/item/CS_URS_2022_01/175111101" TargetMode="External" /><Relationship Id="rId9" Type="http://schemas.openxmlformats.org/officeDocument/2006/relationships/hyperlink" Target="https://podminky.urs.cz/item/CS_URS_2022_01/175111209" TargetMode="External" /><Relationship Id="rId10" Type="http://schemas.openxmlformats.org/officeDocument/2006/relationships/hyperlink" Target="https://podminky.urs.cz/item/CS_URS_2022_01/174101101" TargetMode="External" /><Relationship Id="rId11" Type="http://schemas.openxmlformats.org/officeDocument/2006/relationships/hyperlink" Target="https://podminky.urs.cz/item/CS_URS_2022_01/181311103" TargetMode="External" /><Relationship Id="rId12" Type="http://schemas.openxmlformats.org/officeDocument/2006/relationships/hyperlink" Target="https://podminky.urs.cz/item/CS_URS_2022_01/631351101" TargetMode="External" /><Relationship Id="rId13" Type="http://schemas.openxmlformats.org/officeDocument/2006/relationships/hyperlink" Target="https://podminky.urs.cz/item/CS_URS_2022_01/631351102" TargetMode="External" /><Relationship Id="rId14" Type="http://schemas.openxmlformats.org/officeDocument/2006/relationships/hyperlink" Target="https://podminky.urs.cz/item/CS_URS_2022_01/167151102" TargetMode="External" /><Relationship Id="rId15" Type="http://schemas.openxmlformats.org/officeDocument/2006/relationships/hyperlink" Target="https://podminky.urs.cz/item/CS_URS_2022_01/162251122" TargetMode="External" /><Relationship Id="rId16" Type="http://schemas.openxmlformats.org/officeDocument/2006/relationships/hyperlink" Target="https://podminky.urs.cz/item/CS_URS_2022_01/181111111" TargetMode="External" /><Relationship Id="rId17" Type="http://schemas.openxmlformats.org/officeDocument/2006/relationships/hyperlink" Target="https://podminky.urs.cz/item/CS_URS_2022_01/182303111" TargetMode="External" /><Relationship Id="rId18" Type="http://schemas.openxmlformats.org/officeDocument/2006/relationships/hyperlink" Target="https://podminky.urs.cz/item/CS_URS_2022_01/181411131" TargetMode="External" /><Relationship Id="rId19" Type="http://schemas.openxmlformats.org/officeDocument/2006/relationships/hyperlink" Target="https://podminky.urs.cz/item/CS_URS_2022_01/997321511" TargetMode="External" /><Relationship Id="rId20" Type="http://schemas.openxmlformats.org/officeDocument/2006/relationships/hyperlink" Target="https://podminky.urs.cz/item/CS_URS_2022_01/997321611" TargetMode="External" /><Relationship Id="rId21" Type="http://schemas.openxmlformats.org/officeDocument/2006/relationships/hyperlink" Target="https://podminky.urs.cz/item/CS_URS_2022_01/871313121" TargetMode="External" /><Relationship Id="rId22" Type="http://schemas.openxmlformats.org/officeDocument/2006/relationships/hyperlink" Target="https://podminky.urs.cz/item/CS_URS_2022_01/877315211" TargetMode="External" /><Relationship Id="rId23" Type="http://schemas.openxmlformats.org/officeDocument/2006/relationships/hyperlink" Target="https://podminky.urs.cz/item/CS_URS_2022_01/894812312" TargetMode="External" /><Relationship Id="rId24" Type="http://schemas.openxmlformats.org/officeDocument/2006/relationships/hyperlink" Target="https://podminky.urs.cz/item/CS_URS_2022_01/894812313" TargetMode="External" /><Relationship Id="rId25" Type="http://schemas.openxmlformats.org/officeDocument/2006/relationships/hyperlink" Target="https://podminky.urs.cz/item/CS_URS_2022_01/894812331" TargetMode="External" /><Relationship Id="rId26" Type="http://schemas.openxmlformats.org/officeDocument/2006/relationships/hyperlink" Target="https://podminky.urs.cz/item/CS_URS_2022_01/894812332" TargetMode="External" /><Relationship Id="rId27" Type="http://schemas.openxmlformats.org/officeDocument/2006/relationships/hyperlink" Target="https://podminky.urs.cz/item/CS_URS_2022_01/894812339" TargetMode="External" /><Relationship Id="rId28" Type="http://schemas.openxmlformats.org/officeDocument/2006/relationships/hyperlink" Target="https://podminky.urs.cz/item/CS_URS_2022_01/894812359" TargetMode="External" /><Relationship Id="rId29" Type="http://schemas.openxmlformats.org/officeDocument/2006/relationships/hyperlink" Target="https://podminky.urs.cz/item/CS_URS_2022_01/998276101" TargetMode="External" /><Relationship Id="rId3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03" TargetMode="External" /><Relationship Id="rId2" Type="http://schemas.openxmlformats.org/officeDocument/2006/relationships/hyperlink" Target="https://podminky.urs.cz/item/CS_URS_2022_01/132354201" TargetMode="External" /><Relationship Id="rId3" Type="http://schemas.openxmlformats.org/officeDocument/2006/relationships/hyperlink" Target="https://podminky.urs.cz/item/CS_URS_2022_01/131351104" TargetMode="External" /><Relationship Id="rId4" Type="http://schemas.openxmlformats.org/officeDocument/2006/relationships/hyperlink" Target="https://podminky.urs.cz/item/CS_URS_2022_01/132351101" TargetMode="External" /><Relationship Id="rId5" Type="http://schemas.openxmlformats.org/officeDocument/2006/relationships/hyperlink" Target="https://podminky.urs.cz/item/CS_URS_2022_01/132312131" TargetMode="External" /><Relationship Id="rId6" Type="http://schemas.openxmlformats.org/officeDocument/2006/relationships/hyperlink" Target="https://podminky.urs.cz/item/CS_URS_2022_01/151101201" TargetMode="External" /><Relationship Id="rId7" Type="http://schemas.openxmlformats.org/officeDocument/2006/relationships/hyperlink" Target="https://podminky.urs.cz/item/CS_URS_2022_01/151101301" TargetMode="External" /><Relationship Id="rId8" Type="http://schemas.openxmlformats.org/officeDocument/2006/relationships/hyperlink" Target="https://podminky.urs.cz/item/CS_URS_2022_01/151101311" TargetMode="External" /><Relationship Id="rId9" Type="http://schemas.openxmlformats.org/officeDocument/2006/relationships/hyperlink" Target="https://podminky.urs.cz/item/CS_URS_2022_01/151101211" TargetMode="External" /><Relationship Id="rId10" Type="http://schemas.openxmlformats.org/officeDocument/2006/relationships/hyperlink" Target="https://podminky.urs.cz/item/CS_URS_2022_01/451573111" TargetMode="External" /><Relationship Id="rId11" Type="http://schemas.openxmlformats.org/officeDocument/2006/relationships/hyperlink" Target="https://podminky.urs.cz/item/CS_URS_2022_01/175111101" TargetMode="External" /><Relationship Id="rId12" Type="http://schemas.openxmlformats.org/officeDocument/2006/relationships/hyperlink" Target="https://podminky.urs.cz/item/CS_URS_2022_01/451315114" TargetMode="External" /><Relationship Id="rId13" Type="http://schemas.openxmlformats.org/officeDocument/2006/relationships/hyperlink" Target="https://podminky.urs.cz/item/CS_URS_2022_01/460671112" TargetMode="External" /><Relationship Id="rId14" Type="http://schemas.openxmlformats.org/officeDocument/2006/relationships/hyperlink" Target="https://podminky.urs.cz/item/CS_URS_2022_01/899722112" TargetMode="External" /><Relationship Id="rId15" Type="http://schemas.openxmlformats.org/officeDocument/2006/relationships/hyperlink" Target="https://podminky.urs.cz/item/CS_URS_2022_01/457532111" TargetMode="External" /><Relationship Id="rId16" Type="http://schemas.openxmlformats.org/officeDocument/2006/relationships/hyperlink" Target="https://podminky.urs.cz/item/CS_URS_2022_01/899620141" TargetMode="External" /><Relationship Id="rId17" Type="http://schemas.openxmlformats.org/officeDocument/2006/relationships/hyperlink" Target="https://podminky.urs.cz/item/CS_URS_2022_01/899640112" TargetMode="External" /><Relationship Id="rId18" Type="http://schemas.openxmlformats.org/officeDocument/2006/relationships/hyperlink" Target="https://podminky.urs.cz/item/CS_URS_2022_01/167151102" TargetMode="External" /><Relationship Id="rId19" Type="http://schemas.openxmlformats.org/officeDocument/2006/relationships/hyperlink" Target="https://podminky.urs.cz/item/CS_URS_2022_01/162251122" TargetMode="External" /><Relationship Id="rId20" Type="http://schemas.openxmlformats.org/officeDocument/2006/relationships/hyperlink" Target="https://podminky.urs.cz/item/CS_URS_2022_01/174151101" TargetMode="External" /><Relationship Id="rId21" Type="http://schemas.openxmlformats.org/officeDocument/2006/relationships/hyperlink" Target="https://podminky.urs.cz/item/CS_URS_2022_01/181311103" TargetMode="External" /><Relationship Id="rId22" Type="http://schemas.openxmlformats.org/officeDocument/2006/relationships/hyperlink" Target="https://podminky.urs.cz/item/CS_URS_2022_01/181111111" TargetMode="External" /><Relationship Id="rId23" Type="http://schemas.openxmlformats.org/officeDocument/2006/relationships/hyperlink" Target="https://podminky.urs.cz/item/CS_URS_2022_01/182303111" TargetMode="External" /><Relationship Id="rId24" Type="http://schemas.openxmlformats.org/officeDocument/2006/relationships/hyperlink" Target="https://podminky.urs.cz/item/CS_URS_2022_01/181411131" TargetMode="External" /><Relationship Id="rId25" Type="http://schemas.openxmlformats.org/officeDocument/2006/relationships/hyperlink" Target="https://podminky.urs.cz/item/CS_URS_2022_01/871224201" TargetMode="External" /><Relationship Id="rId26" Type="http://schemas.openxmlformats.org/officeDocument/2006/relationships/hyperlink" Target="https://podminky.urs.cz/item/CS_URS_2022_01/871264201" TargetMode="External" /><Relationship Id="rId27" Type="http://schemas.openxmlformats.org/officeDocument/2006/relationships/hyperlink" Target="https://podminky.urs.cz/item/CS_URS_2022_01/871313121" TargetMode="External" /><Relationship Id="rId28" Type="http://schemas.openxmlformats.org/officeDocument/2006/relationships/hyperlink" Target="https://podminky.urs.cz/item/CS_URS_2022_01/871353121" TargetMode="External" /><Relationship Id="rId29" Type="http://schemas.openxmlformats.org/officeDocument/2006/relationships/hyperlink" Target="https://podminky.urs.cz/item/CS_URS_2022_01/877215201" TargetMode="External" /><Relationship Id="rId30" Type="http://schemas.openxmlformats.org/officeDocument/2006/relationships/hyperlink" Target="https://podminky.urs.cz/item/CS_URS_2022_01/877265212" TargetMode="External" /><Relationship Id="rId31" Type="http://schemas.openxmlformats.org/officeDocument/2006/relationships/hyperlink" Target="https://podminky.urs.cz/item/CS_URS_2022_01/877315211" TargetMode="External" /><Relationship Id="rId32" Type="http://schemas.openxmlformats.org/officeDocument/2006/relationships/hyperlink" Target="https://podminky.urs.cz/item/CS_URS_2022_01/894410213" TargetMode="External" /><Relationship Id="rId33" Type="http://schemas.openxmlformats.org/officeDocument/2006/relationships/hyperlink" Target="https://podminky.urs.cz/item/CS_URS_2022_01/894410211" TargetMode="External" /><Relationship Id="rId34" Type="http://schemas.openxmlformats.org/officeDocument/2006/relationships/hyperlink" Target="https://podminky.urs.cz/item/CS_URS_2022_01/894410302" TargetMode="External" /><Relationship Id="rId35" Type="http://schemas.openxmlformats.org/officeDocument/2006/relationships/hyperlink" Target="https://podminky.urs.cz/item/CS_URS_2022_01/452112112" TargetMode="External" /><Relationship Id="rId36" Type="http://schemas.openxmlformats.org/officeDocument/2006/relationships/hyperlink" Target="https://podminky.urs.cz/item/CS_URS_2022_01/899311111" TargetMode="External" /><Relationship Id="rId37" Type="http://schemas.openxmlformats.org/officeDocument/2006/relationships/hyperlink" Target="https://podminky.urs.cz/item/CS_URS_2022_01/767835008" TargetMode="External" /><Relationship Id="rId38" Type="http://schemas.openxmlformats.org/officeDocument/2006/relationships/hyperlink" Target="https://podminky.urs.cz/item/CS_URS_2022_01/894812314" TargetMode="External" /><Relationship Id="rId39" Type="http://schemas.openxmlformats.org/officeDocument/2006/relationships/hyperlink" Target="https://podminky.urs.cz/item/CS_URS_2022_01/894812331" TargetMode="External" /><Relationship Id="rId40" Type="http://schemas.openxmlformats.org/officeDocument/2006/relationships/hyperlink" Target="https://podminky.urs.cz/item/CS_URS_2022_01/894812339" TargetMode="External" /><Relationship Id="rId41" Type="http://schemas.openxmlformats.org/officeDocument/2006/relationships/hyperlink" Target="https://podminky.urs.cz/item/CS_URS_2022_01/460791212" TargetMode="External" /><Relationship Id="rId42" Type="http://schemas.openxmlformats.org/officeDocument/2006/relationships/hyperlink" Target="https://podminky.urs.cz/item/CS_URS_2022_01/460791213" TargetMode="External" /><Relationship Id="rId43" Type="http://schemas.openxmlformats.org/officeDocument/2006/relationships/hyperlink" Target="https://podminky.urs.cz/item/CS_URS_2022_01/977151116" TargetMode="External" /><Relationship Id="rId44" Type="http://schemas.openxmlformats.org/officeDocument/2006/relationships/hyperlink" Target="https://podminky.urs.cz/item/CS_URS_2022_01/977151118" TargetMode="External" /><Relationship Id="rId45" Type="http://schemas.openxmlformats.org/officeDocument/2006/relationships/hyperlink" Target="https://podminky.urs.cz/item/CS_URS_2022_01/977151127" TargetMode="External" /><Relationship Id="rId46" Type="http://schemas.openxmlformats.org/officeDocument/2006/relationships/hyperlink" Target="https://podminky.urs.cz/item/CS_URS_2022_01/998276101" TargetMode="External" /><Relationship Id="rId4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03" TargetMode="External" /><Relationship Id="rId2" Type="http://schemas.openxmlformats.org/officeDocument/2006/relationships/hyperlink" Target="https://podminky.urs.cz/item/CS_URS_2022_01/113107137" TargetMode="External" /><Relationship Id="rId3" Type="http://schemas.openxmlformats.org/officeDocument/2006/relationships/hyperlink" Target="https://podminky.urs.cz/item/CS_URS_2022_01/631351101" TargetMode="External" /><Relationship Id="rId4" Type="http://schemas.openxmlformats.org/officeDocument/2006/relationships/hyperlink" Target="https://podminky.urs.cz/item/CS_URS_2022_01/631351102" TargetMode="External" /><Relationship Id="rId5" Type="http://schemas.openxmlformats.org/officeDocument/2006/relationships/hyperlink" Target="https://podminky.urs.cz/item/CS_URS_2022_01/132351252" TargetMode="External" /><Relationship Id="rId6" Type="http://schemas.openxmlformats.org/officeDocument/2006/relationships/hyperlink" Target="https://podminky.urs.cz/item/CS_URS_2022_01/131351203" TargetMode="External" /><Relationship Id="rId7" Type="http://schemas.openxmlformats.org/officeDocument/2006/relationships/hyperlink" Target="https://podminky.urs.cz/item/CS_URS_2022_01/151101101" TargetMode="External" /><Relationship Id="rId8" Type="http://schemas.openxmlformats.org/officeDocument/2006/relationships/hyperlink" Target="https://podminky.urs.cz/item/CS_URS_2022_01/151101111" TargetMode="External" /><Relationship Id="rId9" Type="http://schemas.openxmlformats.org/officeDocument/2006/relationships/hyperlink" Target="https://podminky.urs.cz/item/CS_URS_2022_01/151101201" TargetMode="External" /><Relationship Id="rId10" Type="http://schemas.openxmlformats.org/officeDocument/2006/relationships/hyperlink" Target="https://podminky.urs.cz/item/CS_URS_2022_01/151101301" TargetMode="External" /><Relationship Id="rId11" Type="http://schemas.openxmlformats.org/officeDocument/2006/relationships/hyperlink" Target="https://podminky.urs.cz/item/CS_URS_2022_01/151101311" TargetMode="External" /><Relationship Id="rId12" Type="http://schemas.openxmlformats.org/officeDocument/2006/relationships/hyperlink" Target="https://podminky.urs.cz/item/CS_URS_2022_01/151101211" TargetMode="External" /><Relationship Id="rId13" Type="http://schemas.openxmlformats.org/officeDocument/2006/relationships/hyperlink" Target="https://podminky.urs.cz/item/CS_URS_2022_01/358315114" TargetMode="External" /><Relationship Id="rId14" Type="http://schemas.openxmlformats.org/officeDocument/2006/relationships/hyperlink" Target="https://podminky.urs.cz/item/CS_URS_2022_01/981511114" TargetMode="External" /><Relationship Id="rId15" Type="http://schemas.openxmlformats.org/officeDocument/2006/relationships/hyperlink" Target="https://podminky.urs.cz/item/CS_URS_2022_01/830311811" TargetMode="External" /><Relationship Id="rId16" Type="http://schemas.openxmlformats.org/officeDocument/2006/relationships/hyperlink" Target="https://podminky.urs.cz/item/CS_URS_2022_01/830361811" TargetMode="External" /><Relationship Id="rId17" Type="http://schemas.openxmlformats.org/officeDocument/2006/relationships/hyperlink" Target="https://podminky.urs.cz/item/CS_URS_2022_01/871351811" TargetMode="External" /><Relationship Id="rId18" Type="http://schemas.openxmlformats.org/officeDocument/2006/relationships/hyperlink" Target="https://podminky.urs.cz/item/CS_URS_2022_01/174151101" TargetMode="External" /><Relationship Id="rId19" Type="http://schemas.openxmlformats.org/officeDocument/2006/relationships/hyperlink" Target="https://podminky.urs.cz/item/CS_URS_2022_01/181311103" TargetMode="External" /><Relationship Id="rId20" Type="http://schemas.openxmlformats.org/officeDocument/2006/relationships/hyperlink" Target="https://podminky.urs.cz/item/CS_URS_2022_01/181111111" TargetMode="External" /><Relationship Id="rId21" Type="http://schemas.openxmlformats.org/officeDocument/2006/relationships/hyperlink" Target="https://podminky.urs.cz/item/CS_URS_2022_01/998331011" TargetMode="External" /><Relationship Id="rId22" Type="http://schemas.openxmlformats.org/officeDocument/2006/relationships/hyperlink" Target="https://podminky.urs.cz/item/CS_URS_2022_01/997321511" TargetMode="External" /><Relationship Id="rId23" Type="http://schemas.openxmlformats.org/officeDocument/2006/relationships/hyperlink" Target="https://podminky.urs.cz/item/CS_URS_2022_01/997321611" TargetMode="External" /><Relationship Id="rId24" Type="http://schemas.openxmlformats.org/officeDocument/2006/relationships/hyperlink" Target="https://podminky.urs.cz/item/CS_URS_2022_01/112151111" TargetMode="External" /><Relationship Id="rId25" Type="http://schemas.openxmlformats.org/officeDocument/2006/relationships/hyperlink" Target="https://podminky.urs.cz/item/CS_URS_2022_01/112151112" TargetMode="External" /><Relationship Id="rId26" Type="http://schemas.openxmlformats.org/officeDocument/2006/relationships/hyperlink" Target="https://podminky.urs.cz/item/CS_URS_2022_01/112251101" TargetMode="External" /><Relationship Id="rId27" Type="http://schemas.openxmlformats.org/officeDocument/2006/relationships/hyperlink" Target="https://podminky.urs.cz/item/CS_URS_2022_01/122251101" TargetMode="External" /><Relationship Id="rId28" Type="http://schemas.openxmlformats.org/officeDocument/2006/relationships/hyperlink" Target="https://podminky.urs.cz/item/CS_URS_2022_01/167151101" TargetMode="External" /><Relationship Id="rId29" Type="http://schemas.openxmlformats.org/officeDocument/2006/relationships/hyperlink" Target="https://podminky.urs.cz/item/CS_URS_2022_01/184802111" TargetMode="External" /><Relationship Id="rId30" Type="http://schemas.openxmlformats.org/officeDocument/2006/relationships/hyperlink" Target="https://podminky.urs.cz/item/CS_URS_2022_01/183151111" TargetMode="External" /><Relationship Id="rId31" Type="http://schemas.openxmlformats.org/officeDocument/2006/relationships/hyperlink" Target="https://podminky.urs.cz/item/CS_URS_2022_01/183151112" TargetMode="External" /><Relationship Id="rId32" Type="http://schemas.openxmlformats.org/officeDocument/2006/relationships/hyperlink" Target="https://podminky.urs.cz/item/CS_URS_2022_01/184102112" TargetMode="External" /><Relationship Id="rId33" Type="http://schemas.openxmlformats.org/officeDocument/2006/relationships/hyperlink" Target="https://podminky.urs.cz/item/CS_URS_2022_01/184816111" TargetMode="External" /><Relationship Id="rId34" Type="http://schemas.openxmlformats.org/officeDocument/2006/relationships/hyperlink" Target="https://podminky.urs.cz/item/CS_URS_2022_01/184806111" TargetMode="External" /><Relationship Id="rId35" Type="http://schemas.openxmlformats.org/officeDocument/2006/relationships/hyperlink" Target="https://podminky.urs.cz/item/CS_URS_2022_01/184911421" TargetMode="External" /><Relationship Id="rId36" Type="http://schemas.openxmlformats.org/officeDocument/2006/relationships/hyperlink" Target="https://podminky.urs.cz/item/CS_URS_2022_01/185851121" TargetMode="External" /><Relationship Id="rId37" Type="http://schemas.openxmlformats.org/officeDocument/2006/relationships/hyperlink" Target="https://podminky.urs.cz/item/CS_URS_2022_01/185804311" TargetMode="External" /><Relationship Id="rId38" Type="http://schemas.openxmlformats.org/officeDocument/2006/relationships/hyperlink" Target="https://podminky.urs.cz/item/CS_URS_2022_01/182303111" TargetMode="External" /><Relationship Id="rId39" Type="http://schemas.openxmlformats.org/officeDocument/2006/relationships/hyperlink" Target="https://podminky.urs.cz/item/CS_URS_2022_01/181411131" TargetMode="External" /><Relationship Id="rId40" Type="http://schemas.openxmlformats.org/officeDocument/2006/relationships/hyperlink" Target="https://podminky.urs.cz/item/CS_URS_2022_01/998231411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25210821" TargetMode="External" /><Relationship Id="rId2" Type="http://schemas.openxmlformats.org/officeDocument/2006/relationships/hyperlink" Target="https://podminky.urs.cz/item/CS_URS_2022_01/725240811" TargetMode="External" /><Relationship Id="rId3" Type="http://schemas.openxmlformats.org/officeDocument/2006/relationships/hyperlink" Target="https://podminky.urs.cz/item/CS_URS_2022_01/725110814" TargetMode="External" /><Relationship Id="rId4" Type="http://schemas.openxmlformats.org/officeDocument/2006/relationships/hyperlink" Target="https://podminky.urs.cz/item/CS_URS_2022_01/978059361" TargetMode="External" /><Relationship Id="rId5" Type="http://schemas.openxmlformats.org/officeDocument/2006/relationships/hyperlink" Target="https://podminky.urs.cz/item/CS_URS_2022_01/974031121" TargetMode="External" /><Relationship Id="rId6" Type="http://schemas.openxmlformats.org/officeDocument/2006/relationships/hyperlink" Target="https://podminky.urs.cz/item/CS_URS_2022_01/974031153" TargetMode="External" /><Relationship Id="rId7" Type="http://schemas.openxmlformats.org/officeDocument/2006/relationships/hyperlink" Target="https://podminky.urs.cz/item/CS_URS_2022_01/977151122" TargetMode="External" /><Relationship Id="rId8" Type="http://schemas.openxmlformats.org/officeDocument/2006/relationships/hyperlink" Target="https://podminky.urs.cz/item/CS_URS_2022_01/977151125" TargetMode="External" /><Relationship Id="rId9" Type="http://schemas.openxmlformats.org/officeDocument/2006/relationships/hyperlink" Target="https://podminky.urs.cz/item/CS_URS_2022_01/965081213" TargetMode="External" /><Relationship Id="rId10" Type="http://schemas.openxmlformats.org/officeDocument/2006/relationships/hyperlink" Target="https://podminky.urs.cz/item/CS_URS_2022_01/965042121" TargetMode="External" /><Relationship Id="rId11" Type="http://schemas.openxmlformats.org/officeDocument/2006/relationships/hyperlink" Target="https://podminky.urs.cz/item/CS_URS_2022_01/965042131" TargetMode="External" /><Relationship Id="rId12" Type="http://schemas.openxmlformats.org/officeDocument/2006/relationships/hyperlink" Target="https://podminky.urs.cz/item/CS_URS_2022_01/961055111" TargetMode="External" /><Relationship Id="rId13" Type="http://schemas.openxmlformats.org/officeDocument/2006/relationships/hyperlink" Target="https://podminky.urs.cz/item/CS_URS_2022_01/132212121" TargetMode="External" /><Relationship Id="rId14" Type="http://schemas.openxmlformats.org/officeDocument/2006/relationships/hyperlink" Target="https://podminky.urs.cz/item/CS_URS_2022_01/151101101" TargetMode="External" /><Relationship Id="rId15" Type="http://schemas.openxmlformats.org/officeDocument/2006/relationships/hyperlink" Target="https://podminky.urs.cz/item/CS_URS_2022_01/151101111" TargetMode="External" /><Relationship Id="rId16" Type="http://schemas.openxmlformats.org/officeDocument/2006/relationships/hyperlink" Target="https://podminky.urs.cz/item/CS_URS_2022_01/451573111" TargetMode="External" /><Relationship Id="rId17" Type="http://schemas.openxmlformats.org/officeDocument/2006/relationships/hyperlink" Target="https://podminky.urs.cz/item/CS_URS_2022_01/175111101" TargetMode="External" /><Relationship Id="rId18" Type="http://schemas.openxmlformats.org/officeDocument/2006/relationships/hyperlink" Target="https://podminky.urs.cz/item/CS_URS_2022_01/175111109" TargetMode="External" /><Relationship Id="rId19" Type="http://schemas.openxmlformats.org/officeDocument/2006/relationships/hyperlink" Target="https://podminky.urs.cz/item/CS_URS_2022_01/167111101" TargetMode="External" /><Relationship Id="rId20" Type="http://schemas.openxmlformats.org/officeDocument/2006/relationships/hyperlink" Target="https://podminky.urs.cz/item/CS_URS_2022_01/162211201" TargetMode="External" /><Relationship Id="rId21" Type="http://schemas.openxmlformats.org/officeDocument/2006/relationships/hyperlink" Target="https://podminky.urs.cz/item/CS_URS_2022_01/174111102" TargetMode="External" /><Relationship Id="rId22" Type="http://schemas.openxmlformats.org/officeDocument/2006/relationships/hyperlink" Target="https://podminky.urs.cz/item/CS_URS_2022_01/997321511" TargetMode="External" /><Relationship Id="rId23" Type="http://schemas.openxmlformats.org/officeDocument/2006/relationships/hyperlink" Target="https://podminky.urs.cz/item/CS_URS_2022_01/997321611" TargetMode="External" /><Relationship Id="rId24" Type="http://schemas.openxmlformats.org/officeDocument/2006/relationships/hyperlink" Target="https://podminky.urs.cz/item/CS_URS_2022_01/612121101" TargetMode="External" /><Relationship Id="rId25" Type="http://schemas.openxmlformats.org/officeDocument/2006/relationships/hyperlink" Target="https://podminky.urs.cz/item/CS_URS_2022_01/781121011" TargetMode="External" /><Relationship Id="rId26" Type="http://schemas.openxmlformats.org/officeDocument/2006/relationships/hyperlink" Target="https://podminky.urs.cz/item/CS_URS_2022_01/612135002" TargetMode="External" /><Relationship Id="rId27" Type="http://schemas.openxmlformats.org/officeDocument/2006/relationships/hyperlink" Target="https://podminky.urs.cz/item/CS_URS_2022_01/781474115" TargetMode="External" /><Relationship Id="rId28" Type="http://schemas.openxmlformats.org/officeDocument/2006/relationships/hyperlink" Target="https://podminky.urs.cz/item/CS_URS_2022_01/781495211" TargetMode="External" /><Relationship Id="rId29" Type="http://schemas.openxmlformats.org/officeDocument/2006/relationships/hyperlink" Target="https://podminky.urs.cz/item/CS_URS_2022_01/711111051" TargetMode="External" /><Relationship Id="rId30" Type="http://schemas.openxmlformats.org/officeDocument/2006/relationships/hyperlink" Target="https://podminky.urs.cz/item/CS_URS_2022_01/632451214" TargetMode="External" /><Relationship Id="rId31" Type="http://schemas.openxmlformats.org/officeDocument/2006/relationships/hyperlink" Target="https://podminky.urs.cz/item/CS_URS_2022_01/633811111" TargetMode="External" /><Relationship Id="rId32" Type="http://schemas.openxmlformats.org/officeDocument/2006/relationships/hyperlink" Target="https://podminky.urs.cz/item/CS_URS_2022_01/771111011" TargetMode="External" /><Relationship Id="rId33" Type="http://schemas.openxmlformats.org/officeDocument/2006/relationships/hyperlink" Target="https://podminky.urs.cz/item/CS_URS_2022_01/771121011" TargetMode="External" /><Relationship Id="rId34" Type="http://schemas.openxmlformats.org/officeDocument/2006/relationships/hyperlink" Target="https://podminky.urs.cz/item/CS_URS_2022_01/771151011" TargetMode="External" /><Relationship Id="rId35" Type="http://schemas.openxmlformats.org/officeDocument/2006/relationships/hyperlink" Target="https://podminky.urs.cz/item/CS_URS_2022_01/771574263" TargetMode="External" /><Relationship Id="rId36" Type="http://schemas.openxmlformats.org/officeDocument/2006/relationships/hyperlink" Target="https://podminky.urs.cz/item/CS_URS_2022_01/771577111" TargetMode="External" /><Relationship Id="rId37" Type="http://schemas.openxmlformats.org/officeDocument/2006/relationships/hyperlink" Target="https://podminky.urs.cz/item/CS_URS_2022_01/771577112" TargetMode="External" /><Relationship Id="rId38" Type="http://schemas.openxmlformats.org/officeDocument/2006/relationships/hyperlink" Target="https://podminky.urs.cz/item/CS_URS_2022_01/771577114" TargetMode="External" /><Relationship Id="rId39" Type="http://schemas.openxmlformats.org/officeDocument/2006/relationships/hyperlink" Target="https://podminky.urs.cz/item/CS_URS_2022_01/771591115" TargetMode="External" /><Relationship Id="rId40" Type="http://schemas.openxmlformats.org/officeDocument/2006/relationships/hyperlink" Target="https://podminky.urs.cz/item/CS_URS_2022_01/771592011" TargetMode="External" /><Relationship Id="rId41" Type="http://schemas.openxmlformats.org/officeDocument/2006/relationships/hyperlink" Target="https://podminky.urs.cz/item/CS_URS_2022_01/784121001" TargetMode="External" /><Relationship Id="rId42" Type="http://schemas.openxmlformats.org/officeDocument/2006/relationships/hyperlink" Target="https://podminky.urs.cz/item/CS_URS_2022_01/784111001" TargetMode="External" /><Relationship Id="rId43" Type="http://schemas.openxmlformats.org/officeDocument/2006/relationships/hyperlink" Target="https://podminky.urs.cz/item/CS_URS_2022_01/784161001" TargetMode="External" /><Relationship Id="rId44" Type="http://schemas.openxmlformats.org/officeDocument/2006/relationships/hyperlink" Target="https://podminky.urs.cz/item/CS_URS_2022_01/784181121" TargetMode="External" /><Relationship Id="rId45" Type="http://schemas.openxmlformats.org/officeDocument/2006/relationships/hyperlink" Target="https://podminky.urs.cz/item/CS_URS_2022_01/784161401" TargetMode="External" /><Relationship Id="rId46" Type="http://schemas.openxmlformats.org/officeDocument/2006/relationships/hyperlink" Target="https://podminky.urs.cz/item/CS_URS_2022_01/784211101" TargetMode="External" /><Relationship Id="rId47" Type="http://schemas.openxmlformats.org/officeDocument/2006/relationships/hyperlink" Target="https://podminky.urs.cz/item/CS_URS_2022_01/784211141" TargetMode="External" /><Relationship Id="rId48" Type="http://schemas.openxmlformats.org/officeDocument/2006/relationships/hyperlink" Target="https://podminky.urs.cz/item/CS_URS_2022_01/998011001" TargetMode="External" /><Relationship Id="rId4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0001000" TargetMode="External" /><Relationship Id="rId2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736717041-01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Rekreační objekty Srbsko, rekonstrukce kanalizace, č. 239160003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Srbsko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10. 6. 2022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Povodí Labe, státní podnik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Vodní zdroje Ekomonitor spol. s r. o.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1" t="s">
        <v>77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5</v>
      </c>
      <c r="BX94" s="116" t="s">
        <v>83</v>
      </c>
      <c r="CL94" s="116" t="s">
        <v>1</v>
      </c>
    </row>
    <row r="95" s="7" customFormat="1" ht="16.5" customHeight="1">
      <c r="A95" s="118" t="s">
        <v>84</v>
      </c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'SO1 - Splašková kanalizace'!J30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87</v>
      </c>
      <c r="AR95" s="125"/>
      <c r="AS95" s="126">
        <v>0</v>
      </c>
      <c r="AT95" s="127">
        <f>ROUND(SUM(AV95:AW95),2)</f>
        <v>0</v>
      </c>
      <c r="AU95" s="128">
        <f>'SO1 - Splašková kanalizace'!P120</f>
        <v>0</v>
      </c>
      <c r="AV95" s="127">
        <f>'SO1 - Splašková kanalizace'!J33</f>
        <v>0</v>
      </c>
      <c r="AW95" s="127">
        <f>'SO1 - Splašková kanalizace'!J34</f>
        <v>0</v>
      </c>
      <c r="AX95" s="127">
        <f>'SO1 - Splašková kanalizace'!J35</f>
        <v>0</v>
      </c>
      <c r="AY95" s="127">
        <f>'SO1 - Splašková kanalizace'!J36</f>
        <v>0</v>
      </c>
      <c r="AZ95" s="127">
        <f>'SO1 - Splašková kanalizace'!F33</f>
        <v>0</v>
      </c>
      <c r="BA95" s="127">
        <f>'SO1 - Splašková kanalizace'!F34</f>
        <v>0</v>
      </c>
      <c r="BB95" s="127">
        <f>'SO1 - Splašková kanalizace'!F35</f>
        <v>0</v>
      </c>
      <c r="BC95" s="127">
        <f>'SO1 - Splašková kanalizace'!F36</f>
        <v>0</v>
      </c>
      <c r="BD95" s="129">
        <f>'SO1 - Splašková kanalizace'!F37</f>
        <v>0</v>
      </c>
      <c r="BE95" s="7"/>
      <c r="BT95" s="130" t="s">
        <v>88</v>
      </c>
      <c r="BV95" s="130" t="s">
        <v>82</v>
      </c>
      <c r="BW95" s="130" t="s">
        <v>89</v>
      </c>
      <c r="BX95" s="130" t="s">
        <v>5</v>
      </c>
      <c r="CL95" s="130" t="s">
        <v>1</v>
      </c>
      <c r="CM95" s="130" t="s">
        <v>90</v>
      </c>
    </row>
    <row r="96" s="7" customFormat="1" ht="24.75" customHeight="1">
      <c r="A96" s="118" t="s">
        <v>84</v>
      </c>
      <c r="B96" s="119"/>
      <c r="C96" s="120"/>
      <c r="D96" s="121" t="s">
        <v>91</v>
      </c>
      <c r="E96" s="121"/>
      <c r="F96" s="121"/>
      <c r="G96" s="121"/>
      <c r="H96" s="121"/>
      <c r="I96" s="122"/>
      <c r="J96" s="121" t="s">
        <v>92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'SO2 - Domovní ČOV spolu s...'!J30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87</v>
      </c>
      <c r="AR96" s="125"/>
      <c r="AS96" s="126">
        <v>0</v>
      </c>
      <c r="AT96" s="127">
        <f>ROUND(SUM(AV96:AW96),2)</f>
        <v>0</v>
      </c>
      <c r="AU96" s="128">
        <f>'SO2 - Domovní ČOV spolu s...'!P124</f>
        <v>0</v>
      </c>
      <c r="AV96" s="127">
        <f>'SO2 - Domovní ČOV spolu s...'!J33</f>
        <v>0</v>
      </c>
      <c r="AW96" s="127">
        <f>'SO2 - Domovní ČOV spolu s...'!J34</f>
        <v>0</v>
      </c>
      <c r="AX96" s="127">
        <f>'SO2 - Domovní ČOV spolu s...'!J35</f>
        <v>0</v>
      </c>
      <c r="AY96" s="127">
        <f>'SO2 - Domovní ČOV spolu s...'!J36</f>
        <v>0</v>
      </c>
      <c r="AZ96" s="127">
        <f>'SO2 - Domovní ČOV spolu s...'!F33</f>
        <v>0</v>
      </c>
      <c r="BA96" s="127">
        <f>'SO2 - Domovní ČOV spolu s...'!F34</f>
        <v>0</v>
      </c>
      <c r="BB96" s="127">
        <f>'SO2 - Domovní ČOV spolu s...'!F35</f>
        <v>0</v>
      </c>
      <c r="BC96" s="127">
        <f>'SO2 - Domovní ČOV spolu s...'!F36</f>
        <v>0</v>
      </c>
      <c r="BD96" s="129">
        <f>'SO2 - Domovní ČOV spolu s...'!F37</f>
        <v>0</v>
      </c>
      <c r="BE96" s="7"/>
      <c r="BT96" s="130" t="s">
        <v>88</v>
      </c>
      <c r="BV96" s="130" t="s">
        <v>82</v>
      </c>
      <c r="BW96" s="130" t="s">
        <v>93</v>
      </c>
      <c r="BX96" s="130" t="s">
        <v>5</v>
      </c>
      <c r="CL96" s="130" t="s">
        <v>1</v>
      </c>
      <c r="CM96" s="130" t="s">
        <v>90</v>
      </c>
    </row>
    <row r="97" s="7" customFormat="1" ht="16.5" customHeight="1">
      <c r="A97" s="118" t="s">
        <v>84</v>
      </c>
      <c r="B97" s="119"/>
      <c r="C97" s="120"/>
      <c r="D97" s="121" t="s">
        <v>94</v>
      </c>
      <c r="E97" s="121"/>
      <c r="F97" s="121"/>
      <c r="G97" s="121"/>
      <c r="H97" s="121"/>
      <c r="I97" s="122"/>
      <c r="J97" s="121" t="s">
        <v>95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'SO3 - Parkové úpravy a bo...'!J30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87</v>
      </c>
      <c r="AR97" s="125"/>
      <c r="AS97" s="126">
        <v>0</v>
      </c>
      <c r="AT97" s="127">
        <f>ROUND(SUM(AV97:AW97),2)</f>
        <v>0</v>
      </c>
      <c r="AU97" s="128">
        <f>'SO3 - Parkové úpravy a bo...'!P120</f>
        <v>0</v>
      </c>
      <c r="AV97" s="127">
        <f>'SO3 - Parkové úpravy a bo...'!J33</f>
        <v>0</v>
      </c>
      <c r="AW97" s="127">
        <f>'SO3 - Parkové úpravy a bo...'!J34</f>
        <v>0</v>
      </c>
      <c r="AX97" s="127">
        <f>'SO3 - Parkové úpravy a bo...'!J35</f>
        <v>0</v>
      </c>
      <c r="AY97" s="127">
        <f>'SO3 - Parkové úpravy a bo...'!J36</f>
        <v>0</v>
      </c>
      <c r="AZ97" s="127">
        <f>'SO3 - Parkové úpravy a bo...'!F33</f>
        <v>0</v>
      </c>
      <c r="BA97" s="127">
        <f>'SO3 - Parkové úpravy a bo...'!F34</f>
        <v>0</v>
      </c>
      <c r="BB97" s="127">
        <f>'SO3 - Parkové úpravy a bo...'!F35</f>
        <v>0</v>
      </c>
      <c r="BC97" s="127">
        <f>'SO3 - Parkové úpravy a bo...'!F36</f>
        <v>0</v>
      </c>
      <c r="BD97" s="129">
        <f>'SO3 - Parkové úpravy a bo...'!F37</f>
        <v>0</v>
      </c>
      <c r="BE97" s="7"/>
      <c r="BT97" s="130" t="s">
        <v>88</v>
      </c>
      <c r="BV97" s="130" t="s">
        <v>82</v>
      </c>
      <c r="BW97" s="130" t="s">
        <v>96</v>
      </c>
      <c r="BX97" s="130" t="s">
        <v>5</v>
      </c>
      <c r="CL97" s="130" t="s">
        <v>1</v>
      </c>
      <c r="CM97" s="130" t="s">
        <v>90</v>
      </c>
    </row>
    <row r="98" s="7" customFormat="1" ht="16.5" customHeight="1">
      <c r="A98" s="118" t="s">
        <v>84</v>
      </c>
      <c r="B98" s="119"/>
      <c r="C98" s="120"/>
      <c r="D98" s="121" t="s">
        <v>97</v>
      </c>
      <c r="E98" s="121"/>
      <c r="F98" s="121"/>
      <c r="G98" s="121"/>
      <c r="H98" s="121"/>
      <c r="I98" s="122"/>
      <c r="J98" s="121" t="s">
        <v>98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'SO4 - Rekonstrukce vnitřn...'!J30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87</v>
      </c>
      <c r="AR98" s="125"/>
      <c r="AS98" s="126">
        <v>0</v>
      </c>
      <c r="AT98" s="127">
        <f>ROUND(SUM(AV98:AW98),2)</f>
        <v>0</v>
      </c>
      <c r="AU98" s="128">
        <f>'SO4 - Rekonstrukce vnitřn...'!P125</f>
        <v>0</v>
      </c>
      <c r="AV98" s="127">
        <f>'SO4 - Rekonstrukce vnitřn...'!J33</f>
        <v>0</v>
      </c>
      <c r="AW98" s="127">
        <f>'SO4 - Rekonstrukce vnitřn...'!J34</f>
        <v>0</v>
      </c>
      <c r="AX98" s="127">
        <f>'SO4 - Rekonstrukce vnitřn...'!J35</f>
        <v>0</v>
      </c>
      <c r="AY98" s="127">
        <f>'SO4 - Rekonstrukce vnitřn...'!J36</f>
        <v>0</v>
      </c>
      <c r="AZ98" s="127">
        <f>'SO4 - Rekonstrukce vnitřn...'!F33</f>
        <v>0</v>
      </c>
      <c r="BA98" s="127">
        <f>'SO4 - Rekonstrukce vnitřn...'!F34</f>
        <v>0</v>
      </c>
      <c r="BB98" s="127">
        <f>'SO4 - Rekonstrukce vnitřn...'!F35</f>
        <v>0</v>
      </c>
      <c r="BC98" s="127">
        <f>'SO4 - Rekonstrukce vnitřn...'!F36</f>
        <v>0</v>
      </c>
      <c r="BD98" s="129">
        <f>'SO4 - Rekonstrukce vnitřn...'!F37</f>
        <v>0</v>
      </c>
      <c r="BE98" s="7"/>
      <c r="BT98" s="130" t="s">
        <v>88</v>
      </c>
      <c r="BV98" s="130" t="s">
        <v>82</v>
      </c>
      <c r="BW98" s="130" t="s">
        <v>99</v>
      </c>
      <c r="BX98" s="130" t="s">
        <v>5</v>
      </c>
      <c r="CL98" s="130" t="s">
        <v>1</v>
      </c>
      <c r="CM98" s="130" t="s">
        <v>90</v>
      </c>
    </row>
    <row r="99" s="7" customFormat="1" ht="16.5" customHeight="1">
      <c r="A99" s="118" t="s">
        <v>84</v>
      </c>
      <c r="B99" s="119"/>
      <c r="C99" s="120"/>
      <c r="D99" s="121" t="s">
        <v>100</v>
      </c>
      <c r="E99" s="121"/>
      <c r="F99" s="121"/>
      <c r="G99" s="121"/>
      <c r="H99" s="121"/>
      <c r="I99" s="122"/>
      <c r="J99" s="121" t="s">
        <v>101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'VRN - Vedlejší rozpočtové...'!J30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87</v>
      </c>
      <c r="AR99" s="125"/>
      <c r="AS99" s="131">
        <v>0</v>
      </c>
      <c r="AT99" s="132">
        <f>ROUND(SUM(AV99:AW99),2)</f>
        <v>0</v>
      </c>
      <c r="AU99" s="133">
        <f>'VRN - Vedlejší rozpočtové...'!P120</f>
        <v>0</v>
      </c>
      <c r="AV99" s="132">
        <f>'VRN - Vedlejší rozpočtové...'!J33</f>
        <v>0</v>
      </c>
      <c r="AW99" s="132">
        <f>'VRN - Vedlejší rozpočtové...'!J34</f>
        <v>0</v>
      </c>
      <c r="AX99" s="132">
        <f>'VRN - Vedlejší rozpočtové...'!J35</f>
        <v>0</v>
      </c>
      <c r="AY99" s="132">
        <f>'VRN - Vedlejší rozpočtové...'!J36</f>
        <v>0</v>
      </c>
      <c r="AZ99" s="132">
        <f>'VRN - Vedlejší rozpočtové...'!F33</f>
        <v>0</v>
      </c>
      <c r="BA99" s="132">
        <f>'VRN - Vedlejší rozpočtové...'!F34</f>
        <v>0</v>
      </c>
      <c r="BB99" s="132">
        <f>'VRN - Vedlejší rozpočtové...'!F35</f>
        <v>0</v>
      </c>
      <c r="BC99" s="132">
        <f>'VRN - Vedlejší rozpočtové...'!F36</f>
        <v>0</v>
      </c>
      <c r="BD99" s="134">
        <f>'VRN - Vedlejší rozpočtové...'!F37</f>
        <v>0</v>
      </c>
      <c r="BE99" s="7"/>
      <c r="BT99" s="130" t="s">
        <v>88</v>
      </c>
      <c r="BV99" s="130" t="s">
        <v>82</v>
      </c>
      <c r="BW99" s="130" t="s">
        <v>102</v>
      </c>
      <c r="BX99" s="130" t="s">
        <v>5</v>
      </c>
      <c r="CL99" s="130" t="s">
        <v>1</v>
      </c>
      <c r="CM99" s="130" t="s">
        <v>90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JvsUNUCH+UkSY9w5XLnWktRH7szxsyTdRArB+4gqpJwnUIAL1YpCrU2MNmMcpWh4Sw1Eo0amKPwb2DbYM2FBkg==" hashValue="1fXYb19Mo4CfKKoQbjs1uMkLeTlvZKQsQaJ3bK4ttqzJ919eQlPRk19niPD+go528WH/Wh4D9Vb3mUtBN5R8h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1 - Splašková kanalizace'!C2" display="/"/>
    <hyperlink ref="A96" location="'SO2 - Domovní ČOV spolu s...'!C2" display="/"/>
    <hyperlink ref="A97" location="'SO3 - Parkové úpravy a bo...'!C2" display="/"/>
    <hyperlink ref="A98" location="'SO4 - Rekonstrukce vnitřn...'!C2" display="/"/>
    <hyperlink ref="A99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Rekreační objekty Srbsko, rekonstrukce kanalizace, č. 239160003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ROUND((SUM(BE120:BE338)),  2)</f>
        <v>0</v>
      </c>
      <c r="G33" s="37"/>
      <c r="H33" s="37"/>
      <c r="I33" s="154">
        <v>0.20999999999999999</v>
      </c>
      <c r="J33" s="153">
        <f>ROUND(((SUM(BE120:BE338))*I33),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ROUND((SUM(BF120:BF338)),  2)</f>
        <v>0</v>
      </c>
      <c r="G34" s="37"/>
      <c r="H34" s="37"/>
      <c r="I34" s="154">
        <v>0.14999999999999999</v>
      </c>
      <c r="J34" s="153">
        <f>ROUND(((SUM(BF120:BF338))*I34),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ROUND((SUM(BG120:BG338)),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ROUND((SUM(BH120:BH338)),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ROUND((SUM(BI120:BI338)),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Rekreační objekty Srbsko, rekonstrukce kanalizace, č. 239160003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SO1 - Splašková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Srbsko</v>
      </c>
      <c r="G89" s="39"/>
      <c r="H89" s="39"/>
      <c r="I89" s="31" t="s">
        <v>22</v>
      </c>
      <c r="J89" s="78" t="str">
        <f>IF(J12="","",J12)</f>
        <v>10. 6. 2022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112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113</v>
      </c>
      <c r="E99" s="187"/>
      <c r="F99" s="187"/>
      <c r="G99" s="187"/>
      <c r="H99" s="187"/>
      <c r="I99" s="187"/>
      <c r="J99" s="188">
        <f>J283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114</v>
      </c>
      <c r="E100" s="187"/>
      <c r="F100" s="187"/>
      <c r="G100" s="187"/>
      <c r="H100" s="187"/>
      <c r="I100" s="187"/>
      <c r="J100" s="188">
        <f>J326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115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Rekreační objekty Srbsko, rekonstrukce kanalizace, č. 239160003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SO1 - Splašková kanalizace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Srbsko</v>
      </c>
      <c r="G114" s="39"/>
      <c r="H114" s="39"/>
      <c r="I114" s="31" t="s">
        <v>22</v>
      </c>
      <c r="J114" s="78" t="str">
        <f>IF(J12="","",J12)</f>
        <v>10. 6. 2022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Povodí Labe, státní podnik</v>
      </c>
      <c r="G116" s="39"/>
      <c r="H116" s="39"/>
      <c r="I116" s="31" t="s">
        <v>32</v>
      </c>
      <c r="J116" s="35" t="str">
        <f>E21</f>
        <v>Vodní zdroje Ekomonitor spol. s r. 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116</v>
      </c>
      <c r="D119" s="193" t="s">
        <v>65</v>
      </c>
      <c r="E119" s="193" t="s">
        <v>61</v>
      </c>
      <c r="F119" s="193" t="s">
        <v>62</v>
      </c>
      <c r="G119" s="193" t="s">
        <v>117</v>
      </c>
      <c r="H119" s="193" t="s">
        <v>118</v>
      </c>
      <c r="I119" s="193" t="s">
        <v>119</v>
      </c>
      <c r="J119" s="194" t="s">
        <v>108</v>
      </c>
      <c r="K119" s="195" t="s">
        <v>120</v>
      </c>
      <c r="L119" s="196"/>
      <c r="M119" s="99" t="s">
        <v>1</v>
      </c>
      <c r="N119" s="100" t="s">
        <v>44</v>
      </c>
      <c r="O119" s="100" t="s">
        <v>121</v>
      </c>
      <c r="P119" s="100" t="s">
        <v>122</v>
      </c>
      <c r="Q119" s="100" t="s">
        <v>123</v>
      </c>
      <c r="R119" s="100" t="s">
        <v>124</v>
      </c>
      <c r="S119" s="100" t="s">
        <v>125</v>
      </c>
      <c r="T119" s="101" t="s">
        <v>126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127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23.34976692</v>
      </c>
      <c r="S120" s="103"/>
      <c r="T120" s="200">
        <f>T121</f>
        <v>0.252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79</v>
      </c>
      <c r="AU120" s="16" t="s">
        <v>110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79</v>
      </c>
      <c r="E121" s="205" t="s">
        <v>128</v>
      </c>
      <c r="F121" s="205" t="s">
        <v>129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P122+P283+P326</f>
        <v>0</v>
      </c>
      <c r="Q121" s="210"/>
      <c r="R121" s="211">
        <f>R122+R283+R326</f>
        <v>23.34976692</v>
      </c>
      <c r="S121" s="210"/>
      <c r="T121" s="212">
        <f>T122+T283+T326</f>
        <v>0.252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79</v>
      </c>
      <c r="AU121" s="214" t="s">
        <v>80</v>
      </c>
      <c r="AY121" s="213" t="s">
        <v>130</v>
      </c>
      <c r="BK121" s="215">
        <f>BK122+BK283+BK326</f>
        <v>0</v>
      </c>
    </row>
    <row r="122" s="12" customFormat="1" ht="22.8" customHeight="1">
      <c r="A122" s="12"/>
      <c r="B122" s="202"/>
      <c r="C122" s="203"/>
      <c r="D122" s="204" t="s">
        <v>79</v>
      </c>
      <c r="E122" s="216" t="s">
        <v>88</v>
      </c>
      <c r="F122" s="216" t="s">
        <v>131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SUM(P123:P282)</f>
        <v>0</v>
      </c>
      <c r="Q122" s="210"/>
      <c r="R122" s="211">
        <f>SUM(R123:R282)</f>
        <v>22.508711999999999</v>
      </c>
      <c r="S122" s="210"/>
      <c r="T122" s="212">
        <f>SUM(T123:T282)</f>
        <v>0.252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88</v>
      </c>
      <c r="AT122" s="214" t="s">
        <v>79</v>
      </c>
      <c r="AU122" s="214" t="s">
        <v>88</v>
      </c>
      <c r="AY122" s="213" t="s">
        <v>130</v>
      </c>
      <c r="BK122" s="215">
        <f>SUM(BK123:BK282)</f>
        <v>0</v>
      </c>
    </row>
    <row r="123" s="2" customFormat="1" ht="16.5" customHeight="1">
      <c r="A123" s="37"/>
      <c r="B123" s="38"/>
      <c r="C123" s="218" t="s">
        <v>88</v>
      </c>
      <c r="D123" s="218" t="s">
        <v>132</v>
      </c>
      <c r="E123" s="219" t="s">
        <v>133</v>
      </c>
      <c r="F123" s="220" t="s">
        <v>134</v>
      </c>
      <c r="G123" s="221" t="s">
        <v>135</v>
      </c>
      <c r="H123" s="222">
        <v>35.006999999999998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45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136</v>
      </c>
      <c r="AT123" s="230" t="s">
        <v>132</v>
      </c>
      <c r="AU123" s="230" t="s">
        <v>90</v>
      </c>
      <c r="AY123" s="16" t="s">
        <v>130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88</v>
      </c>
      <c r="BK123" s="231">
        <f>ROUND(I123*H123,2)</f>
        <v>0</v>
      </c>
      <c r="BL123" s="16" t="s">
        <v>136</v>
      </c>
      <c r="BM123" s="230" t="s">
        <v>137</v>
      </c>
    </row>
    <row r="124" s="2" customFormat="1">
      <c r="A124" s="37"/>
      <c r="B124" s="38"/>
      <c r="C124" s="39"/>
      <c r="D124" s="232" t="s">
        <v>138</v>
      </c>
      <c r="E124" s="39"/>
      <c r="F124" s="233" t="s">
        <v>139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138</v>
      </c>
      <c r="AU124" s="16" t="s">
        <v>90</v>
      </c>
    </row>
    <row r="125" s="2" customFormat="1">
      <c r="A125" s="37"/>
      <c r="B125" s="38"/>
      <c r="C125" s="39"/>
      <c r="D125" s="237" t="s">
        <v>140</v>
      </c>
      <c r="E125" s="39"/>
      <c r="F125" s="238" t="s">
        <v>141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140</v>
      </c>
      <c r="AU125" s="16" t="s">
        <v>90</v>
      </c>
    </row>
    <row r="126" s="13" customFormat="1">
      <c r="A126" s="13"/>
      <c r="B126" s="239"/>
      <c r="C126" s="240"/>
      <c r="D126" s="232" t="s">
        <v>142</v>
      </c>
      <c r="E126" s="241" t="s">
        <v>1</v>
      </c>
      <c r="F126" s="242" t="s">
        <v>143</v>
      </c>
      <c r="G126" s="240"/>
      <c r="H126" s="243">
        <v>23.359999999999999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142</v>
      </c>
      <c r="AU126" s="249" t="s">
        <v>90</v>
      </c>
      <c r="AV126" s="13" t="s">
        <v>90</v>
      </c>
      <c r="AW126" s="13" t="s">
        <v>36</v>
      </c>
      <c r="AX126" s="13" t="s">
        <v>80</v>
      </c>
      <c r="AY126" s="249" t="s">
        <v>130</v>
      </c>
    </row>
    <row r="127" s="13" customFormat="1">
      <c r="A127" s="13"/>
      <c r="B127" s="239"/>
      <c r="C127" s="240"/>
      <c r="D127" s="232" t="s">
        <v>142</v>
      </c>
      <c r="E127" s="241" t="s">
        <v>1</v>
      </c>
      <c r="F127" s="242" t="s">
        <v>144</v>
      </c>
      <c r="G127" s="240"/>
      <c r="H127" s="243">
        <v>11.647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142</v>
      </c>
      <c r="AU127" s="249" t="s">
        <v>90</v>
      </c>
      <c r="AV127" s="13" t="s">
        <v>90</v>
      </c>
      <c r="AW127" s="13" t="s">
        <v>36</v>
      </c>
      <c r="AX127" s="13" t="s">
        <v>80</v>
      </c>
      <c r="AY127" s="249" t="s">
        <v>130</v>
      </c>
    </row>
    <row r="128" s="14" customFormat="1">
      <c r="A128" s="14"/>
      <c r="B128" s="250"/>
      <c r="C128" s="251"/>
      <c r="D128" s="232" t="s">
        <v>142</v>
      </c>
      <c r="E128" s="252" t="s">
        <v>1</v>
      </c>
      <c r="F128" s="253" t="s">
        <v>145</v>
      </c>
      <c r="G128" s="251"/>
      <c r="H128" s="254">
        <v>35.006999999999998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142</v>
      </c>
      <c r="AU128" s="260" t="s">
        <v>90</v>
      </c>
      <c r="AV128" s="14" t="s">
        <v>136</v>
      </c>
      <c r="AW128" s="14" t="s">
        <v>36</v>
      </c>
      <c r="AX128" s="14" t="s">
        <v>88</v>
      </c>
      <c r="AY128" s="260" t="s">
        <v>130</v>
      </c>
    </row>
    <row r="129" s="2" customFormat="1" ht="16.5" customHeight="1">
      <c r="A129" s="37"/>
      <c r="B129" s="38"/>
      <c r="C129" s="218" t="s">
        <v>90</v>
      </c>
      <c r="D129" s="218" t="s">
        <v>132</v>
      </c>
      <c r="E129" s="219" t="s">
        <v>146</v>
      </c>
      <c r="F129" s="220" t="s">
        <v>147</v>
      </c>
      <c r="G129" s="221" t="s">
        <v>135</v>
      </c>
      <c r="H129" s="222">
        <v>0.40000000000000002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45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0.63</v>
      </c>
      <c r="T129" s="229">
        <f>S129*H129</f>
        <v>0.252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136</v>
      </c>
      <c r="AT129" s="230" t="s">
        <v>132</v>
      </c>
      <c r="AU129" s="230" t="s">
        <v>90</v>
      </c>
      <c r="AY129" s="16" t="s">
        <v>130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88</v>
      </c>
      <c r="BK129" s="231">
        <f>ROUND(I129*H129,2)</f>
        <v>0</v>
      </c>
      <c r="BL129" s="16" t="s">
        <v>136</v>
      </c>
      <c r="BM129" s="230" t="s">
        <v>148</v>
      </c>
    </row>
    <row r="130" s="2" customFormat="1">
      <c r="A130" s="37"/>
      <c r="B130" s="38"/>
      <c r="C130" s="39"/>
      <c r="D130" s="232" t="s">
        <v>138</v>
      </c>
      <c r="E130" s="39"/>
      <c r="F130" s="233" t="s">
        <v>149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138</v>
      </c>
      <c r="AU130" s="16" t="s">
        <v>90</v>
      </c>
    </row>
    <row r="131" s="2" customFormat="1">
      <c r="A131" s="37"/>
      <c r="B131" s="38"/>
      <c r="C131" s="39"/>
      <c r="D131" s="237" t="s">
        <v>140</v>
      </c>
      <c r="E131" s="39"/>
      <c r="F131" s="238" t="s">
        <v>150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140</v>
      </c>
      <c r="AU131" s="16" t="s">
        <v>90</v>
      </c>
    </row>
    <row r="132" s="2" customFormat="1">
      <c r="A132" s="37"/>
      <c r="B132" s="38"/>
      <c r="C132" s="39"/>
      <c r="D132" s="232" t="s">
        <v>151</v>
      </c>
      <c r="E132" s="39"/>
      <c r="F132" s="261" t="s">
        <v>152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151</v>
      </c>
      <c r="AU132" s="16" t="s">
        <v>90</v>
      </c>
    </row>
    <row r="133" s="13" customFormat="1">
      <c r="A133" s="13"/>
      <c r="B133" s="239"/>
      <c r="C133" s="240"/>
      <c r="D133" s="232" t="s">
        <v>142</v>
      </c>
      <c r="E133" s="241" t="s">
        <v>1</v>
      </c>
      <c r="F133" s="242" t="s">
        <v>153</v>
      </c>
      <c r="G133" s="240"/>
      <c r="H133" s="243">
        <v>0.40000000000000002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142</v>
      </c>
      <c r="AU133" s="249" t="s">
        <v>90</v>
      </c>
      <c r="AV133" s="13" t="s">
        <v>90</v>
      </c>
      <c r="AW133" s="13" t="s">
        <v>36</v>
      </c>
      <c r="AX133" s="13" t="s">
        <v>88</v>
      </c>
      <c r="AY133" s="249" t="s">
        <v>130</v>
      </c>
    </row>
    <row r="134" s="2" customFormat="1" ht="21.75" customHeight="1">
      <c r="A134" s="37"/>
      <c r="B134" s="38"/>
      <c r="C134" s="218" t="s">
        <v>154</v>
      </c>
      <c r="D134" s="218" t="s">
        <v>132</v>
      </c>
      <c r="E134" s="219" t="s">
        <v>155</v>
      </c>
      <c r="F134" s="220" t="s">
        <v>156</v>
      </c>
      <c r="G134" s="221" t="s">
        <v>157</v>
      </c>
      <c r="H134" s="222">
        <v>38.433999999999998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45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136</v>
      </c>
      <c r="AT134" s="230" t="s">
        <v>132</v>
      </c>
      <c r="AU134" s="230" t="s">
        <v>90</v>
      </c>
      <c r="AY134" s="16" t="s">
        <v>130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88</v>
      </c>
      <c r="BK134" s="231">
        <f>ROUND(I134*H134,2)</f>
        <v>0</v>
      </c>
      <c r="BL134" s="16" t="s">
        <v>136</v>
      </c>
      <c r="BM134" s="230" t="s">
        <v>158</v>
      </c>
    </row>
    <row r="135" s="2" customFormat="1">
      <c r="A135" s="37"/>
      <c r="B135" s="38"/>
      <c r="C135" s="39"/>
      <c r="D135" s="232" t="s">
        <v>138</v>
      </c>
      <c r="E135" s="39"/>
      <c r="F135" s="233" t="s">
        <v>159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138</v>
      </c>
      <c r="AU135" s="16" t="s">
        <v>90</v>
      </c>
    </row>
    <row r="136" s="2" customFormat="1">
      <c r="A136" s="37"/>
      <c r="B136" s="38"/>
      <c r="C136" s="39"/>
      <c r="D136" s="237" t="s">
        <v>140</v>
      </c>
      <c r="E136" s="39"/>
      <c r="F136" s="238" t="s">
        <v>160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140</v>
      </c>
      <c r="AU136" s="16" t="s">
        <v>90</v>
      </c>
    </row>
    <row r="137" s="13" customFormat="1">
      <c r="A137" s="13"/>
      <c r="B137" s="239"/>
      <c r="C137" s="240"/>
      <c r="D137" s="232" t="s">
        <v>142</v>
      </c>
      <c r="E137" s="241" t="s">
        <v>1</v>
      </c>
      <c r="F137" s="242" t="s">
        <v>161</v>
      </c>
      <c r="G137" s="240"/>
      <c r="H137" s="243">
        <v>16.079999999999998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142</v>
      </c>
      <c r="AU137" s="249" t="s">
        <v>90</v>
      </c>
      <c r="AV137" s="13" t="s">
        <v>90</v>
      </c>
      <c r="AW137" s="13" t="s">
        <v>36</v>
      </c>
      <c r="AX137" s="13" t="s">
        <v>80</v>
      </c>
      <c r="AY137" s="249" t="s">
        <v>130</v>
      </c>
    </row>
    <row r="138" s="13" customFormat="1">
      <c r="A138" s="13"/>
      <c r="B138" s="239"/>
      <c r="C138" s="240"/>
      <c r="D138" s="232" t="s">
        <v>142</v>
      </c>
      <c r="E138" s="241" t="s">
        <v>1</v>
      </c>
      <c r="F138" s="242" t="s">
        <v>162</v>
      </c>
      <c r="G138" s="240"/>
      <c r="H138" s="243">
        <v>13.119999999999999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142</v>
      </c>
      <c r="AU138" s="249" t="s">
        <v>90</v>
      </c>
      <c r="AV138" s="13" t="s">
        <v>90</v>
      </c>
      <c r="AW138" s="13" t="s">
        <v>36</v>
      </c>
      <c r="AX138" s="13" t="s">
        <v>80</v>
      </c>
      <c r="AY138" s="249" t="s">
        <v>130</v>
      </c>
    </row>
    <row r="139" s="13" customFormat="1">
      <c r="A139" s="13"/>
      <c r="B139" s="239"/>
      <c r="C139" s="240"/>
      <c r="D139" s="232" t="s">
        <v>142</v>
      </c>
      <c r="E139" s="241" t="s">
        <v>1</v>
      </c>
      <c r="F139" s="242" t="s">
        <v>163</v>
      </c>
      <c r="G139" s="240"/>
      <c r="H139" s="243">
        <v>1.835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142</v>
      </c>
      <c r="AU139" s="249" t="s">
        <v>90</v>
      </c>
      <c r="AV139" s="13" t="s">
        <v>90</v>
      </c>
      <c r="AW139" s="13" t="s">
        <v>36</v>
      </c>
      <c r="AX139" s="13" t="s">
        <v>80</v>
      </c>
      <c r="AY139" s="249" t="s">
        <v>130</v>
      </c>
    </row>
    <row r="140" s="13" customFormat="1">
      <c r="A140" s="13"/>
      <c r="B140" s="239"/>
      <c r="C140" s="240"/>
      <c r="D140" s="232" t="s">
        <v>142</v>
      </c>
      <c r="E140" s="241" t="s">
        <v>1</v>
      </c>
      <c r="F140" s="242" t="s">
        <v>164</v>
      </c>
      <c r="G140" s="240"/>
      <c r="H140" s="243">
        <v>1.7709999999999999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142</v>
      </c>
      <c r="AU140" s="249" t="s">
        <v>90</v>
      </c>
      <c r="AV140" s="13" t="s">
        <v>90</v>
      </c>
      <c r="AW140" s="13" t="s">
        <v>36</v>
      </c>
      <c r="AX140" s="13" t="s">
        <v>80</v>
      </c>
      <c r="AY140" s="249" t="s">
        <v>130</v>
      </c>
    </row>
    <row r="141" s="13" customFormat="1">
      <c r="A141" s="13"/>
      <c r="B141" s="239"/>
      <c r="C141" s="240"/>
      <c r="D141" s="232" t="s">
        <v>142</v>
      </c>
      <c r="E141" s="241" t="s">
        <v>1</v>
      </c>
      <c r="F141" s="242" t="s">
        <v>165</v>
      </c>
      <c r="G141" s="240"/>
      <c r="H141" s="243">
        <v>5.6280000000000001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142</v>
      </c>
      <c r="AU141" s="249" t="s">
        <v>90</v>
      </c>
      <c r="AV141" s="13" t="s">
        <v>90</v>
      </c>
      <c r="AW141" s="13" t="s">
        <v>36</v>
      </c>
      <c r="AX141" s="13" t="s">
        <v>80</v>
      </c>
      <c r="AY141" s="249" t="s">
        <v>130</v>
      </c>
    </row>
    <row r="142" s="14" customFormat="1">
      <c r="A142" s="14"/>
      <c r="B142" s="250"/>
      <c r="C142" s="251"/>
      <c r="D142" s="232" t="s">
        <v>142</v>
      </c>
      <c r="E142" s="252" t="s">
        <v>1</v>
      </c>
      <c r="F142" s="253" t="s">
        <v>145</v>
      </c>
      <c r="G142" s="251"/>
      <c r="H142" s="254">
        <v>38.433999999999998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142</v>
      </c>
      <c r="AU142" s="260" t="s">
        <v>90</v>
      </c>
      <c r="AV142" s="14" t="s">
        <v>136</v>
      </c>
      <c r="AW142" s="14" t="s">
        <v>36</v>
      </c>
      <c r="AX142" s="14" t="s">
        <v>88</v>
      </c>
      <c r="AY142" s="260" t="s">
        <v>130</v>
      </c>
    </row>
    <row r="143" s="2" customFormat="1" ht="24.15" customHeight="1">
      <c r="A143" s="37"/>
      <c r="B143" s="38"/>
      <c r="C143" s="218" t="s">
        <v>136</v>
      </c>
      <c r="D143" s="218" t="s">
        <v>132</v>
      </c>
      <c r="E143" s="219" t="s">
        <v>166</v>
      </c>
      <c r="F143" s="220" t="s">
        <v>167</v>
      </c>
      <c r="G143" s="221" t="s">
        <v>157</v>
      </c>
      <c r="H143" s="222">
        <v>13.696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45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136</v>
      </c>
      <c r="AT143" s="230" t="s">
        <v>132</v>
      </c>
      <c r="AU143" s="230" t="s">
        <v>90</v>
      </c>
      <c r="AY143" s="16" t="s">
        <v>130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88</v>
      </c>
      <c r="BK143" s="231">
        <f>ROUND(I143*H143,2)</f>
        <v>0</v>
      </c>
      <c r="BL143" s="16" t="s">
        <v>136</v>
      </c>
      <c r="BM143" s="230" t="s">
        <v>168</v>
      </c>
    </row>
    <row r="144" s="2" customFormat="1">
      <c r="A144" s="37"/>
      <c r="B144" s="38"/>
      <c r="C144" s="39"/>
      <c r="D144" s="232" t="s">
        <v>138</v>
      </c>
      <c r="E144" s="39"/>
      <c r="F144" s="233" t="s">
        <v>167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138</v>
      </c>
      <c r="AU144" s="16" t="s">
        <v>90</v>
      </c>
    </row>
    <row r="145" s="2" customFormat="1">
      <c r="A145" s="37"/>
      <c r="B145" s="38"/>
      <c r="C145" s="39"/>
      <c r="D145" s="232" t="s">
        <v>151</v>
      </c>
      <c r="E145" s="39"/>
      <c r="F145" s="261" t="s">
        <v>169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151</v>
      </c>
      <c r="AU145" s="16" t="s">
        <v>90</v>
      </c>
    </row>
    <row r="146" s="13" customFormat="1">
      <c r="A146" s="13"/>
      <c r="B146" s="239"/>
      <c r="C146" s="240"/>
      <c r="D146" s="232" t="s">
        <v>142</v>
      </c>
      <c r="E146" s="241" t="s">
        <v>1</v>
      </c>
      <c r="F146" s="242" t="s">
        <v>170</v>
      </c>
      <c r="G146" s="240"/>
      <c r="H146" s="243">
        <v>8.9890000000000008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142</v>
      </c>
      <c r="AU146" s="249" t="s">
        <v>90</v>
      </c>
      <c r="AV146" s="13" t="s">
        <v>90</v>
      </c>
      <c r="AW146" s="13" t="s">
        <v>36</v>
      </c>
      <c r="AX146" s="13" t="s">
        <v>80</v>
      </c>
      <c r="AY146" s="249" t="s">
        <v>130</v>
      </c>
    </row>
    <row r="147" s="13" customFormat="1">
      <c r="A147" s="13"/>
      <c r="B147" s="239"/>
      <c r="C147" s="240"/>
      <c r="D147" s="232" t="s">
        <v>142</v>
      </c>
      <c r="E147" s="241" t="s">
        <v>1</v>
      </c>
      <c r="F147" s="242" t="s">
        <v>171</v>
      </c>
      <c r="G147" s="240"/>
      <c r="H147" s="243">
        <v>4.7069999999999999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142</v>
      </c>
      <c r="AU147" s="249" t="s">
        <v>90</v>
      </c>
      <c r="AV147" s="13" t="s">
        <v>90</v>
      </c>
      <c r="AW147" s="13" t="s">
        <v>36</v>
      </c>
      <c r="AX147" s="13" t="s">
        <v>80</v>
      </c>
      <c r="AY147" s="249" t="s">
        <v>130</v>
      </c>
    </row>
    <row r="148" s="14" customFormat="1">
      <c r="A148" s="14"/>
      <c r="B148" s="250"/>
      <c r="C148" s="251"/>
      <c r="D148" s="232" t="s">
        <v>142</v>
      </c>
      <c r="E148" s="252" t="s">
        <v>1</v>
      </c>
      <c r="F148" s="253" t="s">
        <v>145</v>
      </c>
      <c r="G148" s="251"/>
      <c r="H148" s="254">
        <v>13.696000000000002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142</v>
      </c>
      <c r="AU148" s="260" t="s">
        <v>90</v>
      </c>
      <c r="AV148" s="14" t="s">
        <v>136</v>
      </c>
      <c r="AW148" s="14" t="s">
        <v>36</v>
      </c>
      <c r="AX148" s="14" t="s">
        <v>88</v>
      </c>
      <c r="AY148" s="260" t="s">
        <v>130</v>
      </c>
    </row>
    <row r="149" s="2" customFormat="1" ht="16.5" customHeight="1">
      <c r="A149" s="37"/>
      <c r="B149" s="38"/>
      <c r="C149" s="218" t="s">
        <v>172</v>
      </c>
      <c r="D149" s="218" t="s">
        <v>132</v>
      </c>
      <c r="E149" s="219" t="s">
        <v>173</v>
      </c>
      <c r="F149" s="220" t="s">
        <v>174</v>
      </c>
      <c r="G149" s="221" t="s">
        <v>135</v>
      </c>
      <c r="H149" s="222">
        <v>30.600000000000001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45</v>
      </c>
      <c r="O149" s="90"/>
      <c r="P149" s="228">
        <f>O149*H149</f>
        <v>0</v>
      </c>
      <c r="Q149" s="228">
        <v>0.00084000000000000003</v>
      </c>
      <c r="R149" s="228">
        <f>Q149*H149</f>
        <v>0.025704000000000001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136</v>
      </c>
      <c r="AT149" s="230" t="s">
        <v>132</v>
      </c>
      <c r="AU149" s="230" t="s">
        <v>90</v>
      </c>
      <c r="AY149" s="16" t="s">
        <v>130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88</v>
      </c>
      <c r="BK149" s="231">
        <f>ROUND(I149*H149,2)</f>
        <v>0</v>
      </c>
      <c r="BL149" s="16" t="s">
        <v>136</v>
      </c>
      <c r="BM149" s="230" t="s">
        <v>175</v>
      </c>
    </row>
    <row r="150" s="2" customFormat="1">
      <c r="A150" s="37"/>
      <c r="B150" s="38"/>
      <c r="C150" s="39"/>
      <c r="D150" s="232" t="s">
        <v>138</v>
      </c>
      <c r="E150" s="39"/>
      <c r="F150" s="233" t="s">
        <v>176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138</v>
      </c>
      <c r="AU150" s="16" t="s">
        <v>90</v>
      </c>
    </row>
    <row r="151" s="2" customFormat="1">
      <c r="A151" s="37"/>
      <c r="B151" s="38"/>
      <c r="C151" s="39"/>
      <c r="D151" s="237" t="s">
        <v>140</v>
      </c>
      <c r="E151" s="39"/>
      <c r="F151" s="238" t="s">
        <v>177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140</v>
      </c>
      <c r="AU151" s="16" t="s">
        <v>90</v>
      </c>
    </row>
    <row r="152" s="13" customFormat="1">
      <c r="A152" s="13"/>
      <c r="B152" s="239"/>
      <c r="C152" s="240"/>
      <c r="D152" s="232" t="s">
        <v>142</v>
      </c>
      <c r="E152" s="241" t="s">
        <v>1</v>
      </c>
      <c r="F152" s="242" t="s">
        <v>178</v>
      </c>
      <c r="G152" s="240"/>
      <c r="H152" s="243">
        <v>15.6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142</v>
      </c>
      <c r="AU152" s="249" t="s">
        <v>90</v>
      </c>
      <c r="AV152" s="13" t="s">
        <v>90</v>
      </c>
      <c r="AW152" s="13" t="s">
        <v>36</v>
      </c>
      <c r="AX152" s="13" t="s">
        <v>80</v>
      </c>
      <c r="AY152" s="249" t="s">
        <v>130</v>
      </c>
    </row>
    <row r="153" s="13" customFormat="1">
      <c r="A153" s="13"/>
      <c r="B153" s="239"/>
      <c r="C153" s="240"/>
      <c r="D153" s="232" t="s">
        <v>142</v>
      </c>
      <c r="E153" s="241" t="s">
        <v>1</v>
      </c>
      <c r="F153" s="242" t="s">
        <v>179</v>
      </c>
      <c r="G153" s="240"/>
      <c r="H153" s="243">
        <v>15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142</v>
      </c>
      <c r="AU153" s="249" t="s">
        <v>90</v>
      </c>
      <c r="AV153" s="13" t="s">
        <v>90</v>
      </c>
      <c r="AW153" s="13" t="s">
        <v>36</v>
      </c>
      <c r="AX153" s="13" t="s">
        <v>80</v>
      </c>
      <c r="AY153" s="249" t="s">
        <v>130</v>
      </c>
    </row>
    <row r="154" s="14" customFormat="1">
      <c r="A154" s="14"/>
      <c r="B154" s="250"/>
      <c r="C154" s="251"/>
      <c r="D154" s="232" t="s">
        <v>142</v>
      </c>
      <c r="E154" s="252" t="s">
        <v>1</v>
      </c>
      <c r="F154" s="253" t="s">
        <v>145</v>
      </c>
      <c r="G154" s="251"/>
      <c r="H154" s="254">
        <v>30.600000000000001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142</v>
      </c>
      <c r="AU154" s="260" t="s">
        <v>90</v>
      </c>
      <c r="AV154" s="14" t="s">
        <v>136</v>
      </c>
      <c r="AW154" s="14" t="s">
        <v>36</v>
      </c>
      <c r="AX154" s="14" t="s">
        <v>88</v>
      </c>
      <c r="AY154" s="260" t="s">
        <v>130</v>
      </c>
    </row>
    <row r="155" s="2" customFormat="1" ht="16.5" customHeight="1">
      <c r="A155" s="37"/>
      <c r="B155" s="38"/>
      <c r="C155" s="218" t="s">
        <v>180</v>
      </c>
      <c r="D155" s="218" t="s">
        <v>132</v>
      </c>
      <c r="E155" s="219" t="s">
        <v>181</v>
      </c>
      <c r="F155" s="220" t="s">
        <v>182</v>
      </c>
      <c r="G155" s="221" t="s">
        <v>135</v>
      </c>
      <c r="H155" s="222">
        <v>30.600000000000001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45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136</v>
      </c>
      <c r="AT155" s="230" t="s">
        <v>132</v>
      </c>
      <c r="AU155" s="230" t="s">
        <v>90</v>
      </c>
      <c r="AY155" s="16" t="s">
        <v>130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88</v>
      </c>
      <c r="BK155" s="231">
        <f>ROUND(I155*H155,2)</f>
        <v>0</v>
      </c>
      <c r="BL155" s="16" t="s">
        <v>136</v>
      </c>
      <c r="BM155" s="230" t="s">
        <v>183</v>
      </c>
    </row>
    <row r="156" s="2" customFormat="1">
      <c r="A156" s="37"/>
      <c r="B156" s="38"/>
      <c r="C156" s="39"/>
      <c r="D156" s="232" t="s">
        <v>138</v>
      </c>
      <c r="E156" s="39"/>
      <c r="F156" s="233" t="s">
        <v>184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138</v>
      </c>
      <c r="AU156" s="16" t="s">
        <v>90</v>
      </c>
    </row>
    <row r="157" s="2" customFormat="1">
      <c r="A157" s="37"/>
      <c r="B157" s="38"/>
      <c r="C157" s="39"/>
      <c r="D157" s="237" t="s">
        <v>140</v>
      </c>
      <c r="E157" s="39"/>
      <c r="F157" s="238" t="s">
        <v>185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140</v>
      </c>
      <c r="AU157" s="16" t="s">
        <v>90</v>
      </c>
    </row>
    <row r="158" s="13" customFormat="1">
      <c r="A158" s="13"/>
      <c r="B158" s="239"/>
      <c r="C158" s="240"/>
      <c r="D158" s="232" t="s">
        <v>142</v>
      </c>
      <c r="E158" s="241" t="s">
        <v>1</v>
      </c>
      <c r="F158" s="242" t="s">
        <v>186</v>
      </c>
      <c r="G158" s="240"/>
      <c r="H158" s="243">
        <v>15.6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142</v>
      </c>
      <c r="AU158" s="249" t="s">
        <v>90</v>
      </c>
      <c r="AV158" s="13" t="s">
        <v>90</v>
      </c>
      <c r="AW158" s="13" t="s">
        <v>36</v>
      </c>
      <c r="AX158" s="13" t="s">
        <v>80</v>
      </c>
      <c r="AY158" s="249" t="s">
        <v>130</v>
      </c>
    </row>
    <row r="159" s="13" customFormat="1">
      <c r="A159" s="13"/>
      <c r="B159" s="239"/>
      <c r="C159" s="240"/>
      <c r="D159" s="232" t="s">
        <v>142</v>
      </c>
      <c r="E159" s="241" t="s">
        <v>1</v>
      </c>
      <c r="F159" s="242" t="s">
        <v>187</v>
      </c>
      <c r="G159" s="240"/>
      <c r="H159" s="243">
        <v>15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142</v>
      </c>
      <c r="AU159" s="249" t="s">
        <v>90</v>
      </c>
      <c r="AV159" s="13" t="s">
        <v>90</v>
      </c>
      <c r="AW159" s="13" t="s">
        <v>36</v>
      </c>
      <c r="AX159" s="13" t="s">
        <v>80</v>
      </c>
      <c r="AY159" s="249" t="s">
        <v>130</v>
      </c>
    </row>
    <row r="160" s="14" customFormat="1">
      <c r="A160" s="14"/>
      <c r="B160" s="250"/>
      <c r="C160" s="251"/>
      <c r="D160" s="232" t="s">
        <v>142</v>
      </c>
      <c r="E160" s="252" t="s">
        <v>1</v>
      </c>
      <c r="F160" s="253" t="s">
        <v>145</v>
      </c>
      <c r="G160" s="251"/>
      <c r="H160" s="254">
        <v>30.600000000000001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142</v>
      </c>
      <c r="AU160" s="260" t="s">
        <v>90</v>
      </c>
      <c r="AV160" s="14" t="s">
        <v>136</v>
      </c>
      <c r="AW160" s="14" t="s">
        <v>36</v>
      </c>
      <c r="AX160" s="14" t="s">
        <v>88</v>
      </c>
      <c r="AY160" s="260" t="s">
        <v>130</v>
      </c>
    </row>
    <row r="161" s="2" customFormat="1" ht="16.5" customHeight="1">
      <c r="A161" s="37"/>
      <c r="B161" s="38"/>
      <c r="C161" s="218" t="s">
        <v>188</v>
      </c>
      <c r="D161" s="218" t="s">
        <v>132</v>
      </c>
      <c r="E161" s="219" t="s">
        <v>189</v>
      </c>
      <c r="F161" s="220" t="s">
        <v>190</v>
      </c>
      <c r="G161" s="221" t="s">
        <v>157</v>
      </c>
      <c r="H161" s="222">
        <v>2.6360000000000001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45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136</v>
      </c>
      <c r="AT161" s="230" t="s">
        <v>132</v>
      </c>
      <c r="AU161" s="230" t="s">
        <v>90</v>
      </c>
      <c r="AY161" s="16" t="s">
        <v>130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88</v>
      </c>
      <c r="BK161" s="231">
        <f>ROUND(I161*H161,2)</f>
        <v>0</v>
      </c>
      <c r="BL161" s="16" t="s">
        <v>136</v>
      </c>
      <c r="BM161" s="230" t="s">
        <v>191</v>
      </c>
    </row>
    <row r="162" s="2" customFormat="1">
      <c r="A162" s="37"/>
      <c r="B162" s="38"/>
      <c r="C162" s="39"/>
      <c r="D162" s="232" t="s">
        <v>138</v>
      </c>
      <c r="E162" s="39"/>
      <c r="F162" s="233" t="s">
        <v>192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138</v>
      </c>
      <c r="AU162" s="16" t="s">
        <v>90</v>
      </c>
    </row>
    <row r="163" s="2" customFormat="1">
      <c r="A163" s="37"/>
      <c r="B163" s="38"/>
      <c r="C163" s="39"/>
      <c r="D163" s="237" t="s">
        <v>140</v>
      </c>
      <c r="E163" s="39"/>
      <c r="F163" s="238" t="s">
        <v>193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140</v>
      </c>
      <c r="AU163" s="16" t="s">
        <v>90</v>
      </c>
    </row>
    <row r="164" s="13" customFormat="1">
      <c r="A164" s="13"/>
      <c r="B164" s="239"/>
      <c r="C164" s="240"/>
      <c r="D164" s="232" t="s">
        <v>142</v>
      </c>
      <c r="E164" s="241" t="s">
        <v>1</v>
      </c>
      <c r="F164" s="242" t="s">
        <v>194</v>
      </c>
      <c r="G164" s="240"/>
      <c r="H164" s="243">
        <v>2.3359999999999999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142</v>
      </c>
      <c r="AU164" s="249" t="s">
        <v>90</v>
      </c>
      <c r="AV164" s="13" t="s">
        <v>90</v>
      </c>
      <c r="AW164" s="13" t="s">
        <v>36</v>
      </c>
      <c r="AX164" s="13" t="s">
        <v>80</v>
      </c>
      <c r="AY164" s="249" t="s">
        <v>130</v>
      </c>
    </row>
    <row r="165" s="13" customFormat="1">
      <c r="A165" s="13"/>
      <c r="B165" s="239"/>
      <c r="C165" s="240"/>
      <c r="D165" s="232" t="s">
        <v>142</v>
      </c>
      <c r="E165" s="241" t="s">
        <v>1</v>
      </c>
      <c r="F165" s="242" t="s">
        <v>195</v>
      </c>
      <c r="G165" s="240"/>
      <c r="H165" s="243">
        <v>0.10000000000000001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142</v>
      </c>
      <c r="AU165" s="249" t="s">
        <v>90</v>
      </c>
      <c r="AV165" s="13" t="s">
        <v>90</v>
      </c>
      <c r="AW165" s="13" t="s">
        <v>36</v>
      </c>
      <c r="AX165" s="13" t="s">
        <v>80</v>
      </c>
      <c r="AY165" s="249" t="s">
        <v>130</v>
      </c>
    </row>
    <row r="166" s="13" customFormat="1">
      <c r="A166" s="13"/>
      <c r="B166" s="239"/>
      <c r="C166" s="240"/>
      <c r="D166" s="232" t="s">
        <v>142</v>
      </c>
      <c r="E166" s="241" t="s">
        <v>1</v>
      </c>
      <c r="F166" s="242" t="s">
        <v>196</v>
      </c>
      <c r="G166" s="240"/>
      <c r="H166" s="243">
        <v>0.10000000000000001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142</v>
      </c>
      <c r="AU166" s="249" t="s">
        <v>90</v>
      </c>
      <c r="AV166" s="13" t="s">
        <v>90</v>
      </c>
      <c r="AW166" s="13" t="s">
        <v>36</v>
      </c>
      <c r="AX166" s="13" t="s">
        <v>80</v>
      </c>
      <c r="AY166" s="249" t="s">
        <v>130</v>
      </c>
    </row>
    <row r="167" s="13" customFormat="1">
      <c r="A167" s="13"/>
      <c r="B167" s="239"/>
      <c r="C167" s="240"/>
      <c r="D167" s="232" t="s">
        <v>142</v>
      </c>
      <c r="E167" s="241" t="s">
        <v>1</v>
      </c>
      <c r="F167" s="242" t="s">
        <v>197</v>
      </c>
      <c r="G167" s="240"/>
      <c r="H167" s="243">
        <v>0.10000000000000001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142</v>
      </c>
      <c r="AU167" s="249" t="s">
        <v>90</v>
      </c>
      <c r="AV167" s="13" t="s">
        <v>90</v>
      </c>
      <c r="AW167" s="13" t="s">
        <v>36</v>
      </c>
      <c r="AX167" s="13" t="s">
        <v>80</v>
      </c>
      <c r="AY167" s="249" t="s">
        <v>130</v>
      </c>
    </row>
    <row r="168" s="14" customFormat="1">
      <c r="A168" s="14"/>
      <c r="B168" s="250"/>
      <c r="C168" s="251"/>
      <c r="D168" s="232" t="s">
        <v>142</v>
      </c>
      <c r="E168" s="252" t="s">
        <v>1</v>
      </c>
      <c r="F168" s="253" t="s">
        <v>145</v>
      </c>
      <c r="G168" s="251"/>
      <c r="H168" s="254">
        <v>2.6360000000000001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142</v>
      </c>
      <c r="AU168" s="260" t="s">
        <v>90</v>
      </c>
      <c r="AV168" s="14" t="s">
        <v>136</v>
      </c>
      <c r="AW168" s="14" t="s">
        <v>36</v>
      </c>
      <c r="AX168" s="14" t="s">
        <v>88</v>
      </c>
      <c r="AY168" s="260" t="s">
        <v>130</v>
      </c>
    </row>
    <row r="169" s="2" customFormat="1" ht="16.5" customHeight="1">
      <c r="A169" s="37"/>
      <c r="B169" s="38"/>
      <c r="C169" s="218" t="s">
        <v>198</v>
      </c>
      <c r="D169" s="218" t="s">
        <v>132</v>
      </c>
      <c r="E169" s="219" t="s">
        <v>199</v>
      </c>
      <c r="F169" s="220" t="s">
        <v>200</v>
      </c>
      <c r="G169" s="221" t="s">
        <v>135</v>
      </c>
      <c r="H169" s="222">
        <v>1.9199999999999999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45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136</v>
      </c>
      <c r="AT169" s="230" t="s">
        <v>132</v>
      </c>
      <c r="AU169" s="230" t="s">
        <v>90</v>
      </c>
      <c r="AY169" s="16" t="s">
        <v>130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88</v>
      </c>
      <c r="BK169" s="231">
        <f>ROUND(I169*H169,2)</f>
        <v>0</v>
      </c>
      <c r="BL169" s="16" t="s">
        <v>136</v>
      </c>
      <c r="BM169" s="230" t="s">
        <v>201</v>
      </c>
    </row>
    <row r="170" s="2" customFormat="1">
      <c r="A170" s="37"/>
      <c r="B170" s="38"/>
      <c r="C170" s="39"/>
      <c r="D170" s="232" t="s">
        <v>138</v>
      </c>
      <c r="E170" s="39"/>
      <c r="F170" s="233" t="s">
        <v>202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138</v>
      </c>
      <c r="AU170" s="16" t="s">
        <v>90</v>
      </c>
    </row>
    <row r="171" s="2" customFormat="1">
      <c r="A171" s="37"/>
      <c r="B171" s="38"/>
      <c r="C171" s="39"/>
      <c r="D171" s="237" t="s">
        <v>140</v>
      </c>
      <c r="E171" s="39"/>
      <c r="F171" s="238" t="s">
        <v>203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140</v>
      </c>
      <c r="AU171" s="16" t="s">
        <v>90</v>
      </c>
    </row>
    <row r="172" s="2" customFormat="1">
      <c r="A172" s="37"/>
      <c r="B172" s="38"/>
      <c r="C172" s="39"/>
      <c r="D172" s="232" t="s">
        <v>151</v>
      </c>
      <c r="E172" s="39"/>
      <c r="F172" s="261" t="s">
        <v>204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151</v>
      </c>
      <c r="AU172" s="16" t="s">
        <v>90</v>
      </c>
    </row>
    <row r="173" s="13" customFormat="1">
      <c r="A173" s="13"/>
      <c r="B173" s="239"/>
      <c r="C173" s="240"/>
      <c r="D173" s="232" t="s">
        <v>142</v>
      </c>
      <c r="E173" s="241" t="s">
        <v>1</v>
      </c>
      <c r="F173" s="242" t="s">
        <v>205</v>
      </c>
      <c r="G173" s="240"/>
      <c r="H173" s="243">
        <v>0.64000000000000001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142</v>
      </c>
      <c r="AU173" s="249" t="s">
        <v>90</v>
      </c>
      <c r="AV173" s="13" t="s">
        <v>90</v>
      </c>
      <c r="AW173" s="13" t="s">
        <v>36</v>
      </c>
      <c r="AX173" s="13" t="s">
        <v>80</v>
      </c>
      <c r="AY173" s="249" t="s">
        <v>130</v>
      </c>
    </row>
    <row r="174" s="13" customFormat="1">
      <c r="A174" s="13"/>
      <c r="B174" s="239"/>
      <c r="C174" s="240"/>
      <c r="D174" s="232" t="s">
        <v>142</v>
      </c>
      <c r="E174" s="241" t="s">
        <v>1</v>
      </c>
      <c r="F174" s="242" t="s">
        <v>206</v>
      </c>
      <c r="G174" s="240"/>
      <c r="H174" s="243">
        <v>0.64000000000000001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142</v>
      </c>
      <c r="AU174" s="249" t="s">
        <v>90</v>
      </c>
      <c r="AV174" s="13" t="s">
        <v>90</v>
      </c>
      <c r="AW174" s="13" t="s">
        <v>36</v>
      </c>
      <c r="AX174" s="13" t="s">
        <v>80</v>
      </c>
      <c r="AY174" s="249" t="s">
        <v>130</v>
      </c>
    </row>
    <row r="175" s="13" customFormat="1">
      <c r="A175" s="13"/>
      <c r="B175" s="239"/>
      <c r="C175" s="240"/>
      <c r="D175" s="232" t="s">
        <v>142</v>
      </c>
      <c r="E175" s="241" t="s">
        <v>1</v>
      </c>
      <c r="F175" s="242" t="s">
        <v>207</v>
      </c>
      <c r="G175" s="240"/>
      <c r="H175" s="243">
        <v>0.64000000000000001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142</v>
      </c>
      <c r="AU175" s="249" t="s">
        <v>90</v>
      </c>
      <c r="AV175" s="13" t="s">
        <v>90</v>
      </c>
      <c r="AW175" s="13" t="s">
        <v>36</v>
      </c>
      <c r="AX175" s="13" t="s">
        <v>80</v>
      </c>
      <c r="AY175" s="249" t="s">
        <v>130</v>
      </c>
    </row>
    <row r="176" s="14" customFormat="1">
      <c r="A176" s="14"/>
      <c r="B176" s="250"/>
      <c r="C176" s="251"/>
      <c r="D176" s="232" t="s">
        <v>142</v>
      </c>
      <c r="E176" s="252" t="s">
        <v>1</v>
      </c>
      <c r="F176" s="253" t="s">
        <v>145</v>
      </c>
      <c r="G176" s="251"/>
      <c r="H176" s="254">
        <v>1.9199999999999999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142</v>
      </c>
      <c r="AU176" s="260" t="s">
        <v>90</v>
      </c>
      <c r="AV176" s="14" t="s">
        <v>136</v>
      </c>
      <c r="AW176" s="14" t="s">
        <v>36</v>
      </c>
      <c r="AX176" s="14" t="s">
        <v>88</v>
      </c>
      <c r="AY176" s="260" t="s">
        <v>130</v>
      </c>
    </row>
    <row r="177" s="2" customFormat="1" ht="16.5" customHeight="1">
      <c r="A177" s="37"/>
      <c r="B177" s="38"/>
      <c r="C177" s="218" t="s">
        <v>208</v>
      </c>
      <c r="D177" s="218" t="s">
        <v>132</v>
      </c>
      <c r="E177" s="219" t="s">
        <v>209</v>
      </c>
      <c r="F177" s="220" t="s">
        <v>210</v>
      </c>
      <c r="G177" s="221" t="s">
        <v>157</v>
      </c>
      <c r="H177" s="222">
        <v>10.965999999999999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45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136</v>
      </c>
      <c r="AT177" s="230" t="s">
        <v>132</v>
      </c>
      <c r="AU177" s="230" t="s">
        <v>90</v>
      </c>
      <c r="AY177" s="16" t="s">
        <v>130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88</v>
      </c>
      <c r="BK177" s="231">
        <f>ROUND(I177*H177,2)</f>
        <v>0</v>
      </c>
      <c r="BL177" s="16" t="s">
        <v>136</v>
      </c>
      <c r="BM177" s="230" t="s">
        <v>211</v>
      </c>
    </row>
    <row r="178" s="2" customFormat="1">
      <c r="A178" s="37"/>
      <c r="B178" s="38"/>
      <c r="C178" s="39"/>
      <c r="D178" s="232" t="s">
        <v>138</v>
      </c>
      <c r="E178" s="39"/>
      <c r="F178" s="233" t="s">
        <v>212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138</v>
      </c>
      <c r="AU178" s="16" t="s">
        <v>90</v>
      </c>
    </row>
    <row r="179" s="2" customFormat="1">
      <c r="A179" s="37"/>
      <c r="B179" s="38"/>
      <c r="C179" s="39"/>
      <c r="D179" s="237" t="s">
        <v>140</v>
      </c>
      <c r="E179" s="39"/>
      <c r="F179" s="238" t="s">
        <v>213</v>
      </c>
      <c r="G179" s="39"/>
      <c r="H179" s="39"/>
      <c r="I179" s="234"/>
      <c r="J179" s="39"/>
      <c r="K179" s="39"/>
      <c r="L179" s="43"/>
      <c r="M179" s="235"/>
      <c r="N179" s="236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140</v>
      </c>
      <c r="AU179" s="16" t="s">
        <v>90</v>
      </c>
    </row>
    <row r="180" s="13" customFormat="1">
      <c r="A180" s="13"/>
      <c r="B180" s="239"/>
      <c r="C180" s="240"/>
      <c r="D180" s="232" t="s">
        <v>142</v>
      </c>
      <c r="E180" s="241" t="s">
        <v>1</v>
      </c>
      <c r="F180" s="242" t="s">
        <v>214</v>
      </c>
      <c r="G180" s="240"/>
      <c r="H180" s="243">
        <v>10.146000000000001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142</v>
      </c>
      <c r="AU180" s="249" t="s">
        <v>90</v>
      </c>
      <c r="AV180" s="13" t="s">
        <v>90</v>
      </c>
      <c r="AW180" s="13" t="s">
        <v>36</v>
      </c>
      <c r="AX180" s="13" t="s">
        <v>80</v>
      </c>
      <c r="AY180" s="249" t="s">
        <v>130</v>
      </c>
    </row>
    <row r="181" s="13" customFormat="1">
      <c r="A181" s="13"/>
      <c r="B181" s="239"/>
      <c r="C181" s="240"/>
      <c r="D181" s="232" t="s">
        <v>142</v>
      </c>
      <c r="E181" s="241" t="s">
        <v>1</v>
      </c>
      <c r="F181" s="242" t="s">
        <v>215</v>
      </c>
      <c r="G181" s="240"/>
      <c r="H181" s="243">
        <v>0.29499999999999998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142</v>
      </c>
      <c r="AU181" s="249" t="s">
        <v>90</v>
      </c>
      <c r="AV181" s="13" t="s">
        <v>90</v>
      </c>
      <c r="AW181" s="13" t="s">
        <v>36</v>
      </c>
      <c r="AX181" s="13" t="s">
        <v>80</v>
      </c>
      <c r="AY181" s="249" t="s">
        <v>130</v>
      </c>
    </row>
    <row r="182" s="13" customFormat="1">
      <c r="A182" s="13"/>
      <c r="B182" s="239"/>
      <c r="C182" s="240"/>
      <c r="D182" s="232" t="s">
        <v>142</v>
      </c>
      <c r="E182" s="241" t="s">
        <v>1</v>
      </c>
      <c r="F182" s="242" t="s">
        <v>216</v>
      </c>
      <c r="G182" s="240"/>
      <c r="H182" s="243">
        <v>0.29499999999999998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142</v>
      </c>
      <c r="AU182" s="249" t="s">
        <v>90</v>
      </c>
      <c r="AV182" s="13" t="s">
        <v>90</v>
      </c>
      <c r="AW182" s="13" t="s">
        <v>36</v>
      </c>
      <c r="AX182" s="13" t="s">
        <v>80</v>
      </c>
      <c r="AY182" s="249" t="s">
        <v>130</v>
      </c>
    </row>
    <row r="183" s="13" customFormat="1">
      <c r="A183" s="13"/>
      <c r="B183" s="239"/>
      <c r="C183" s="240"/>
      <c r="D183" s="232" t="s">
        <v>142</v>
      </c>
      <c r="E183" s="241" t="s">
        <v>1</v>
      </c>
      <c r="F183" s="242" t="s">
        <v>217</v>
      </c>
      <c r="G183" s="240"/>
      <c r="H183" s="243">
        <v>0.23000000000000001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142</v>
      </c>
      <c r="AU183" s="249" t="s">
        <v>90</v>
      </c>
      <c r="AV183" s="13" t="s">
        <v>90</v>
      </c>
      <c r="AW183" s="13" t="s">
        <v>36</v>
      </c>
      <c r="AX183" s="13" t="s">
        <v>80</v>
      </c>
      <c r="AY183" s="249" t="s">
        <v>130</v>
      </c>
    </row>
    <row r="184" s="14" customFormat="1">
      <c r="A184" s="14"/>
      <c r="B184" s="250"/>
      <c r="C184" s="251"/>
      <c r="D184" s="232" t="s">
        <v>142</v>
      </c>
      <c r="E184" s="252" t="s">
        <v>1</v>
      </c>
      <c r="F184" s="253" t="s">
        <v>145</v>
      </c>
      <c r="G184" s="251"/>
      <c r="H184" s="254">
        <v>10.966000000000001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142</v>
      </c>
      <c r="AU184" s="260" t="s">
        <v>90</v>
      </c>
      <c r="AV184" s="14" t="s">
        <v>136</v>
      </c>
      <c r="AW184" s="14" t="s">
        <v>36</v>
      </c>
      <c r="AX184" s="14" t="s">
        <v>88</v>
      </c>
      <c r="AY184" s="260" t="s">
        <v>130</v>
      </c>
    </row>
    <row r="185" s="2" customFormat="1" ht="16.5" customHeight="1">
      <c r="A185" s="37"/>
      <c r="B185" s="38"/>
      <c r="C185" s="262" t="s">
        <v>218</v>
      </c>
      <c r="D185" s="262" t="s">
        <v>219</v>
      </c>
      <c r="E185" s="263" t="s">
        <v>220</v>
      </c>
      <c r="F185" s="264" t="s">
        <v>221</v>
      </c>
      <c r="G185" s="265" t="s">
        <v>222</v>
      </c>
      <c r="H185" s="266">
        <v>21.931999999999999</v>
      </c>
      <c r="I185" s="267"/>
      <c r="J185" s="268">
        <f>ROUND(I185*H185,2)</f>
        <v>0</v>
      </c>
      <c r="K185" s="269"/>
      <c r="L185" s="270"/>
      <c r="M185" s="271" t="s">
        <v>1</v>
      </c>
      <c r="N185" s="272" t="s">
        <v>45</v>
      </c>
      <c r="O185" s="90"/>
      <c r="P185" s="228">
        <f>O185*H185</f>
        <v>0</v>
      </c>
      <c r="Q185" s="228">
        <v>1</v>
      </c>
      <c r="R185" s="228">
        <f>Q185*H185</f>
        <v>21.931999999999999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198</v>
      </c>
      <c r="AT185" s="230" t="s">
        <v>219</v>
      </c>
      <c r="AU185" s="230" t="s">
        <v>90</v>
      </c>
      <c r="AY185" s="16" t="s">
        <v>130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88</v>
      </c>
      <c r="BK185" s="231">
        <f>ROUND(I185*H185,2)</f>
        <v>0</v>
      </c>
      <c r="BL185" s="16" t="s">
        <v>136</v>
      </c>
      <c r="BM185" s="230" t="s">
        <v>223</v>
      </c>
    </row>
    <row r="186" s="2" customFormat="1">
      <c r="A186" s="37"/>
      <c r="B186" s="38"/>
      <c r="C186" s="39"/>
      <c r="D186" s="232" t="s">
        <v>138</v>
      </c>
      <c r="E186" s="39"/>
      <c r="F186" s="233" t="s">
        <v>221</v>
      </c>
      <c r="G186" s="39"/>
      <c r="H186" s="39"/>
      <c r="I186" s="234"/>
      <c r="J186" s="39"/>
      <c r="K186" s="39"/>
      <c r="L186" s="43"/>
      <c r="M186" s="235"/>
      <c r="N186" s="23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138</v>
      </c>
      <c r="AU186" s="16" t="s">
        <v>90</v>
      </c>
    </row>
    <row r="187" s="13" customFormat="1">
      <c r="A187" s="13"/>
      <c r="B187" s="239"/>
      <c r="C187" s="240"/>
      <c r="D187" s="232" t="s">
        <v>142</v>
      </c>
      <c r="E187" s="240"/>
      <c r="F187" s="242" t="s">
        <v>224</v>
      </c>
      <c r="G187" s="240"/>
      <c r="H187" s="243">
        <v>21.931999999999999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142</v>
      </c>
      <c r="AU187" s="249" t="s">
        <v>90</v>
      </c>
      <c r="AV187" s="13" t="s">
        <v>90</v>
      </c>
      <c r="AW187" s="13" t="s">
        <v>4</v>
      </c>
      <c r="AX187" s="13" t="s">
        <v>88</v>
      </c>
      <c r="AY187" s="249" t="s">
        <v>130</v>
      </c>
    </row>
    <row r="188" s="2" customFormat="1" ht="16.5" customHeight="1">
      <c r="A188" s="37"/>
      <c r="B188" s="38"/>
      <c r="C188" s="218" t="s">
        <v>225</v>
      </c>
      <c r="D188" s="218" t="s">
        <v>132</v>
      </c>
      <c r="E188" s="219" t="s">
        <v>226</v>
      </c>
      <c r="F188" s="220" t="s">
        <v>227</v>
      </c>
      <c r="G188" s="221" t="s">
        <v>157</v>
      </c>
      <c r="H188" s="222">
        <v>2.9729999999999999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45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136</v>
      </c>
      <c r="AT188" s="230" t="s">
        <v>132</v>
      </c>
      <c r="AU188" s="230" t="s">
        <v>90</v>
      </c>
      <c r="AY188" s="16" t="s">
        <v>130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88</v>
      </c>
      <c r="BK188" s="231">
        <f>ROUND(I188*H188,2)</f>
        <v>0</v>
      </c>
      <c r="BL188" s="16" t="s">
        <v>136</v>
      </c>
      <c r="BM188" s="230" t="s">
        <v>228</v>
      </c>
    </row>
    <row r="189" s="2" customFormat="1">
      <c r="A189" s="37"/>
      <c r="B189" s="38"/>
      <c r="C189" s="39"/>
      <c r="D189" s="232" t="s">
        <v>138</v>
      </c>
      <c r="E189" s="39"/>
      <c r="F189" s="233" t="s">
        <v>229</v>
      </c>
      <c r="G189" s="39"/>
      <c r="H189" s="39"/>
      <c r="I189" s="234"/>
      <c r="J189" s="39"/>
      <c r="K189" s="39"/>
      <c r="L189" s="43"/>
      <c r="M189" s="235"/>
      <c r="N189" s="23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138</v>
      </c>
      <c r="AU189" s="16" t="s">
        <v>90</v>
      </c>
    </row>
    <row r="190" s="2" customFormat="1">
      <c r="A190" s="37"/>
      <c r="B190" s="38"/>
      <c r="C190" s="39"/>
      <c r="D190" s="232" t="s">
        <v>151</v>
      </c>
      <c r="E190" s="39"/>
      <c r="F190" s="261" t="s">
        <v>230</v>
      </c>
      <c r="G190" s="39"/>
      <c r="H190" s="39"/>
      <c r="I190" s="234"/>
      <c r="J190" s="39"/>
      <c r="K190" s="39"/>
      <c r="L190" s="43"/>
      <c r="M190" s="235"/>
      <c r="N190" s="23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151</v>
      </c>
      <c r="AU190" s="16" t="s">
        <v>90</v>
      </c>
    </row>
    <row r="191" s="13" customFormat="1">
      <c r="A191" s="13"/>
      <c r="B191" s="239"/>
      <c r="C191" s="240"/>
      <c r="D191" s="232" t="s">
        <v>142</v>
      </c>
      <c r="E191" s="241" t="s">
        <v>1</v>
      </c>
      <c r="F191" s="242" t="s">
        <v>231</v>
      </c>
      <c r="G191" s="240"/>
      <c r="H191" s="243">
        <v>0.72799999999999998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142</v>
      </c>
      <c r="AU191" s="249" t="s">
        <v>90</v>
      </c>
      <c r="AV191" s="13" t="s">
        <v>90</v>
      </c>
      <c r="AW191" s="13" t="s">
        <v>36</v>
      </c>
      <c r="AX191" s="13" t="s">
        <v>80</v>
      </c>
      <c r="AY191" s="249" t="s">
        <v>130</v>
      </c>
    </row>
    <row r="192" s="13" customFormat="1">
      <c r="A192" s="13"/>
      <c r="B192" s="239"/>
      <c r="C192" s="240"/>
      <c r="D192" s="232" t="s">
        <v>142</v>
      </c>
      <c r="E192" s="241" t="s">
        <v>1</v>
      </c>
      <c r="F192" s="242" t="s">
        <v>232</v>
      </c>
      <c r="G192" s="240"/>
      <c r="H192" s="243">
        <v>0.72799999999999998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142</v>
      </c>
      <c r="AU192" s="249" t="s">
        <v>90</v>
      </c>
      <c r="AV192" s="13" t="s">
        <v>90</v>
      </c>
      <c r="AW192" s="13" t="s">
        <v>36</v>
      </c>
      <c r="AX192" s="13" t="s">
        <v>80</v>
      </c>
      <c r="AY192" s="249" t="s">
        <v>130</v>
      </c>
    </row>
    <row r="193" s="13" customFormat="1">
      <c r="A193" s="13"/>
      <c r="B193" s="239"/>
      <c r="C193" s="240"/>
      <c r="D193" s="232" t="s">
        <v>142</v>
      </c>
      <c r="E193" s="241" t="s">
        <v>1</v>
      </c>
      <c r="F193" s="242" t="s">
        <v>233</v>
      </c>
      <c r="G193" s="240"/>
      <c r="H193" s="243">
        <v>1.5169999999999999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142</v>
      </c>
      <c r="AU193" s="249" t="s">
        <v>90</v>
      </c>
      <c r="AV193" s="13" t="s">
        <v>90</v>
      </c>
      <c r="AW193" s="13" t="s">
        <v>36</v>
      </c>
      <c r="AX193" s="13" t="s">
        <v>80</v>
      </c>
      <c r="AY193" s="249" t="s">
        <v>130</v>
      </c>
    </row>
    <row r="194" s="14" customFormat="1">
      <c r="A194" s="14"/>
      <c r="B194" s="250"/>
      <c r="C194" s="251"/>
      <c r="D194" s="232" t="s">
        <v>142</v>
      </c>
      <c r="E194" s="252" t="s">
        <v>1</v>
      </c>
      <c r="F194" s="253" t="s">
        <v>145</v>
      </c>
      <c r="G194" s="251"/>
      <c r="H194" s="254">
        <v>2.9729999999999999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142</v>
      </c>
      <c r="AU194" s="260" t="s">
        <v>90</v>
      </c>
      <c r="AV194" s="14" t="s">
        <v>136</v>
      </c>
      <c r="AW194" s="14" t="s">
        <v>36</v>
      </c>
      <c r="AX194" s="14" t="s">
        <v>88</v>
      </c>
      <c r="AY194" s="260" t="s">
        <v>130</v>
      </c>
    </row>
    <row r="195" s="2" customFormat="1" ht="16.5" customHeight="1">
      <c r="A195" s="37"/>
      <c r="B195" s="38"/>
      <c r="C195" s="218" t="s">
        <v>234</v>
      </c>
      <c r="D195" s="218" t="s">
        <v>132</v>
      </c>
      <c r="E195" s="219" t="s">
        <v>235</v>
      </c>
      <c r="F195" s="220" t="s">
        <v>236</v>
      </c>
      <c r="G195" s="221" t="s">
        <v>157</v>
      </c>
      <c r="H195" s="222">
        <v>2.9729999999999999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45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136</v>
      </c>
      <c r="AT195" s="230" t="s">
        <v>132</v>
      </c>
      <c r="AU195" s="230" t="s">
        <v>90</v>
      </c>
      <c r="AY195" s="16" t="s">
        <v>130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88</v>
      </c>
      <c r="BK195" s="231">
        <f>ROUND(I195*H195,2)</f>
        <v>0</v>
      </c>
      <c r="BL195" s="16" t="s">
        <v>136</v>
      </c>
      <c r="BM195" s="230" t="s">
        <v>237</v>
      </c>
    </row>
    <row r="196" s="2" customFormat="1">
      <c r="A196" s="37"/>
      <c r="B196" s="38"/>
      <c r="C196" s="39"/>
      <c r="D196" s="232" t="s">
        <v>138</v>
      </c>
      <c r="E196" s="39"/>
      <c r="F196" s="233" t="s">
        <v>238</v>
      </c>
      <c r="G196" s="39"/>
      <c r="H196" s="39"/>
      <c r="I196" s="234"/>
      <c r="J196" s="39"/>
      <c r="K196" s="39"/>
      <c r="L196" s="43"/>
      <c r="M196" s="235"/>
      <c r="N196" s="23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138</v>
      </c>
      <c r="AU196" s="16" t="s">
        <v>90</v>
      </c>
    </row>
    <row r="197" s="2" customFormat="1">
      <c r="A197" s="37"/>
      <c r="B197" s="38"/>
      <c r="C197" s="39"/>
      <c r="D197" s="237" t="s">
        <v>140</v>
      </c>
      <c r="E197" s="39"/>
      <c r="F197" s="238" t="s">
        <v>239</v>
      </c>
      <c r="G197" s="39"/>
      <c r="H197" s="39"/>
      <c r="I197" s="234"/>
      <c r="J197" s="39"/>
      <c r="K197" s="39"/>
      <c r="L197" s="43"/>
      <c r="M197" s="235"/>
      <c r="N197" s="23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140</v>
      </c>
      <c r="AU197" s="16" t="s">
        <v>90</v>
      </c>
    </row>
    <row r="198" s="13" customFormat="1">
      <c r="A198" s="13"/>
      <c r="B198" s="239"/>
      <c r="C198" s="240"/>
      <c r="D198" s="232" t="s">
        <v>142</v>
      </c>
      <c r="E198" s="241" t="s">
        <v>1</v>
      </c>
      <c r="F198" s="242" t="s">
        <v>240</v>
      </c>
      <c r="G198" s="240"/>
      <c r="H198" s="243">
        <v>2.9729999999999999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142</v>
      </c>
      <c r="AU198" s="249" t="s">
        <v>90</v>
      </c>
      <c r="AV198" s="13" t="s">
        <v>90</v>
      </c>
      <c r="AW198" s="13" t="s">
        <v>36</v>
      </c>
      <c r="AX198" s="13" t="s">
        <v>88</v>
      </c>
      <c r="AY198" s="249" t="s">
        <v>130</v>
      </c>
    </row>
    <row r="199" s="2" customFormat="1" ht="16.5" customHeight="1">
      <c r="A199" s="37"/>
      <c r="B199" s="38"/>
      <c r="C199" s="218" t="s">
        <v>241</v>
      </c>
      <c r="D199" s="218" t="s">
        <v>132</v>
      </c>
      <c r="E199" s="219" t="s">
        <v>242</v>
      </c>
      <c r="F199" s="220" t="s">
        <v>243</v>
      </c>
      <c r="G199" s="221" t="s">
        <v>157</v>
      </c>
      <c r="H199" s="222">
        <v>21.431999999999999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45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136</v>
      </c>
      <c r="AT199" s="230" t="s">
        <v>132</v>
      </c>
      <c r="AU199" s="230" t="s">
        <v>90</v>
      </c>
      <c r="AY199" s="16" t="s">
        <v>130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88</v>
      </c>
      <c r="BK199" s="231">
        <f>ROUND(I199*H199,2)</f>
        <v>0</v>
      </c>
      <c r="BL199" s="16" t="s">
        <v>136</v>
      </c>
      <c r="BM199" s="230" t="s">
        <v>244</v>
      </c>
    </row>
    <row r="200" s="2" customFormat="1">
      <c r="A200" s="37"/>
      <c r="B200" s="38"/>
      <c r="C200" s="39"/>
      <c r="D200" s="232" t="s">
        <v>138</v>
      </c>
      <c r="E200" s="39"/>
      <c r="F200" s="233" t="s">
        <v>245</v>
      </c>
      <c r="G200" s="39"/>
      <c r="H200" s="39"/>
      <c r="I200" s="234"/>
      <c r="J200" s="39"/>
      <c r="K200" s="39"/>
      <c r="L200" s="43"/>
      <c r="M200" s="235"/>
      <c r="N200" s="236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138</v>
      </c>
      <c r="AU200" s="16" t="s">
        <v>90</v>
      </c>
    </row>
    <row r="201" s="2" customFormat="1">
      <c r="A201" s="37"/>
      <c r="B201" s="38"/>
      <c r="C201" s="39"/>
      <c r="D201" s="237" t="s">
        <v>140</v>
      </c>
      <c r="E201" s="39"/>
      <c r="F201" s="238" t="s">
        <v>246</v>
      </c>
      <c r="G201" s="39"/>
      <c r="H201" s="39"/>
      <c r="I201" s="234"/>
      <c r="J201" s="39"/>
      <c r="K201" s="39"/>
      <c r="L201" s="43"/>
      <c r="M201" s="235"/>
      <c r="N201" s="236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140</v>
      </c>
      <c r="AU201" s="16" t="s">
        <v>90</v>
      </c>
    </row>
    <row r="202" s="2" customFormat="1">
      <c r="A202" s="37"/>
      <c r="B202" s="38"/>
      <c r="C202" s="39"/>
      <c r="D202" s="232" t="s">
        <v>151</v>
      </c>
      <c r="E202" s="39"/>
      <c r="F202" s="261" t="s">
        <v>247</v>
      </c>
      <c r="G202" s="39"/>
      <c r="H202" s="39"/>
      <c r="I202" s="234"/>
      <c r="J202" s="39"/>
      <c r="K202" s="39"/>
      <c r="L202" s="43"/>
      <c r="M202" s="235"/>
      <c r="N202" s="23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151</v>
      </c>
      <c r="AU202" s="16" t="s">
        <v>90</v>
      </c>
    </row>
    <row r="203" s="13" customFormat="1">
      <c r="A203" s="13"/>
      <c r="B203" s="239"/>
      <c r="C203" s="240"/>
      <c r="D203" s="232" t="s">
        <v>142</v>
      </c>
      <c r="E203" s="241" t="s">
        <v>1</v>
      </c>
      <c r="F203" s="242" t="s">
        <v>248</v>
      </c>
      <c r="G203" s="240"/>
      <c r="H203" s="243">
        <v>8.8239999999999998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142</v>
      </c>
      <c r="AU203" s="249" t="s">
        <v>90</v>
      </c>
      <c r="AV203" s="13" t="s">
        <v>90</v>
      </c>
      <c r="AW203" s="13" t="s">
        <v>36</v>
      </c>
      <c r="AX203" s="13" t="s">
        <v>80</v>
      </c>
      <c r="AY203" s="249" t="s">
        <v>130</v>
      </c>
    </row>
    <row r="204" s="13" customFormat="1">
      <c r="A204" s="13"/>
      <c r="B204" s="239"/>
      <c r="C204" s="240"/>
      <c r="D204" s="232" t="s">
        <v>142</v>
      </c>
      <c r="E204" s="241" t="s">
        <v>1</v>
      </c>
      <c r="F204" s="242" t="s">
        <v>249</v>
      </c>
      <c r="G204" s="240"/>
      <c r="H204" s="243">
        <v>7.2000000000000002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142</v>
      </c>
      <c r="AU204" s="249" t="s">
        <v>90</v>
      </c>
      <c r="AV204" s="13" t="s">
        <v>90</v>
      </c>
      <c r="AW204" s="13" t="s">
        <v>36</v>
      </c>
      <c r="AX204" s="13" t="s">
        <v>80</v>
      </c>
      <c r="AY204" s="249" t="s">
        <v>130</v>
      </c>
    </row>
    <row r="205" s="13" customFormat="1">
      <c r="A205" s="13"/>
      <c r="B205" s="239"/>
      <c r="C205" s="240"/>
      <c r="D205" s="232" t="s">
        <v>142</v>
      </c>
      <c r="E205" s="241" t="s">
        <v>1</v>
      </c>
      <c r="F205" s="242" t="s">
        <v>250</v>
      </c>
      <c r="G205" s="240"/>
      <c r="H205" s="243">
        <v>0.47499999999999998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142</v>
      </c>
      <c r="AU205" s="249" t="s">
        <v>90</v>
      </c>
      <c r="AV205" s="13" t="s">
        <v>90</v>
      </c>
      <c r="AW205" s="13" t="s">
        <v>36</v>
      </c>
      <c r="AX205" s="13" t="s">
        <v>80</v>
      </c>
      <c r="AY205" s="249" t="s">
        <v>130</v>
      </c>
    </row>
    <row r="206" s="13" customFormat="1">
      <c r="A206" s="13"/>
      <c r="B206" s="239"/>
      <c r="C206" s="240"/>
      <c r="D206" s="232" t="s">
        <v>142</v>
      </c>
      <c r="E206" s="241" t="s">
        <v>1</v>
      </c>
      <c r="F206" s="242" t="s">
        <v>251</v>
      </c>
      <c r="G206" s="240"/>
      <c r="H206" s="243">
        <v>0.42599999999999999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142</v>
      </c>
      <c r="AU206" s="249" t="s">
        <v>90</v>
      </c>
      <c r="AV206" s="13" t="s">
        <v>90</v>
      </c>
      <c r="AW206" s="13" t="s">
        <v>36</v>
      </c>
      <c r="AX206" s="13" t="s">
        <v>80</v>
      </c>
      <c r="AY206" s="249" t="s">
        <v>130</v>
      </c>
    </row>
    <row r="207" s="13" customFormat="1">
      <c r="A207" s="13"/>
      <c r="B207" s="239"/>
      <c r="C207" s="240"/>
      <c r="D207" s="232" t="s">
        <v>142</v>
      </c>
      <c r="E207" s="241" t="s">
        <v>1</v>
      </c>
      <c r="F207" s="242" t="s">
        <v>252</v>
      </c>
      <c r="G207" s="240"/>
      <c r="H207" s="243">
        <v>4.5069999999999997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142</v>
      </c>
      <c r="AU207" s="249" t="s">
        <v>90</v>
      </c>
      <c r="AV207" s="13" t="s">
        <v>90</v>
      </c>
      <c r="AW207" s="13" t="s">
        <v>36</v>
      </c>
      <c r="AX207" s="13" t="s">
        <v>80</v>
      </c>
      <c r="AY207" s="249" t="s">
        <v>130</v>
      </c>
    </row>
    <row r="208" s="14" customFormat="1">
      <c r="A208" s="14"/>
      <c r="B208" s="250"/>
      <c r="C208" s="251"/>
      <c r="D208" s="232" t="s">
        <v>142</v>
      </c>
      <c r="E208" s="252" t="s">
        <v>1</v>
      </c>
      <c r="F208" s="253" t="s">
        <v>145</v>
      </c>
      <c r="G208" s="251"/>
      <c r="H208" s="254">
        <v>21.432000000000002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142</v>
      </c>
      <c r="AU208" s="260" t="s">
        <v>90</v>
      </c>
      <c r="AV208" s="14" t="s">
        <v>136</v>
      </c>
      <c r="AW208" s="14" t="s">
        <v>36</v>
      </c>
      <c r="AX208" s="14" t="s">
        <v>88</v>
      </c>
      <c r="AY208" s="260" t="s">
        <v>130</v>
      </c>
    </row>
    <row r="209" s="2" customFormat="1" ht="16.5" customHeight="1">
      <c r="A209" s="37"/>
      <c r="B209" s="38"/>
      <c r="C209" s="218" t="s">
        <v>253</v>
      </c>
      <c r="D209" s="218" t="s">
        <v>132</v>
      </c>
      <c r="E209" s="219" t="s">
        <v>254</v>
      </c>
      <c r="F209" s="220" t="s">
        <v>255</v>
      </c>
      <c r="G209" s="221" t="s">
        <v>135</v>
      </c>
      <c r="H209" s="222">
        <v>5.2510000000000003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45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136</v>
      </c>
      <c r="AT209" s="230" t="s">
        <v>132</v>
      </c>
      <c r="AU209" s="230" t="s">
        <v>90</v>
      </c>
      <c r="AY209" s="16" t="s">
        <v>130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88</v>
      </c>
      <c r="BK209" s="231">
        <f>ROUND(I209*H209,2)</f>
        <v>0</v>
      </c>
      <c r="BL209" s="16" t="s">
        <v>136</v>
      </c>
      <c r="BM209" s="230" t="s">
        <v>256</v>
      </c>
    </row>
    <row r="210" s="2" customFormat="1">
      <c r="A210" s="37"/>
      <c r="B210" s="38"/>
      <c r="C210" s="39"/>
      <c r="D210" s="232" t="s">
        <v>138</v>
      </c>
      <c r="E210" s="39"/>
      <c r="F210" s="233" t="s">
        <v>257</v>
      </c>
      <c r="G210" s="39"/>
      <c r="H210" s="39"/>
      <c r="I210" s="234"/>
      <c r="J210" s="39"/>
      <c r="K210" s="39"/>
      <c r="L210" s="43"/>
      <c r="M210" s="235"/>
      <c r="N210" s="236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138</v>
      </c>
      <c r="AU210" s="16" t="s">
        <v>90</v>
      </c>
    </row>
    <row r="211" s="2" customFormat="1">
      <c r="A211" s="37"/>
      <c r="B211" s="38"/>
      <c r="C211" s="39"/>
      <c r="D211" s="237" t="s">
        <v>140</v>
      </c>
      <c r="E211" s="39"/>
      <c r="F211" s="238" t="s">
        <v>258</v>
      </c>
      <c r="G211" s="39"/>
      <c r="H211" s="39"/>
      <c r="I211" s="234"/>
      <c r="J211" s="39"/>
      <c r="K211" s="39"/>
      <c r="L211" s="43"/>
      <c r="M211" s="235"/>
      <c r="N211" s="23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140</v>
      </c>
      <c r="AU211" s="16" t="s">
        <v>90</v>
      </c>
    </row>
    <row r="212" s="13" customFormat="1">
      <c r="A212" s="13"/>
      <c r="B212" s="239"/>
      <c r="C212" s="240"/>
      <c r="D212" s="232" t="s">
        <v>142</v>
      </c>
      <c r="E212" s="241" t="s">
        <v>1</v>
      </c>
      <c r="F212" s="242" t="s">
        <v>259</v>
      </c>
      <c r="G212" s="240"/>
      <c r="H212" s="243">
        <v>5.2510000000000003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142</v>
      </c>
      <c r="AU212" s="249" t="s">
        <v>90</v>
      </c>
      <c r="AV212" s="13" t="s">
        <v>90</v>
      </c>
      <c r="AW212" s="13" t="s">
        <v>36</v>
      </c>
      <c r="AX212" s="13" t="s">
        <v>88</v>
      </c>
      <c r="AY212" s="249" t="s">
        <v>130</v>
      </c>
    </row>
    <row r="213" s="2" customFormat="1" ht="16.5" customHeight="1">
      <c r="A213" s="37"/>
      <c r="B213" s="38"/>
      <c r="C213" s="218" t="s">
        <v>8</v>
      </c>
      <c r="D213" s="218" t="s">
        <v>132</v>
      </c>
      <c r="E213" s="219" t="s">
        <v>260</v>
      </c>
      <c r="F213" s="220" t="s">
        <v>261</v>
      </c>
      <c r="G213" s="221" t="s">
        <v>135</v>
      </c>
      <c r="H213" s="222">
        <v>0.5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45</v>
      </c>
      <c r="O213" s="90"/>
      <c r="P213" s="228">
        <f>O213*H213</f>
        <v>0</v>
      </c>
      <c r="Q213" s="228">
        <v>0.013520000000000001</v>
      </c>
      <c r="R213" s="228">
        <f>Q213*H213</f>
        <v>0.0067600000000000004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136</v>
      </c>
      <c r="AT213" s="230" t="s">
        <v>132</v>
      </c>
      <c r="AU213" s="230" t="s">
        <v>90</v>
      </c>
      <c r="AY213" s="16" t="s">
        <v>130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88</v>
      </c>
      <c r="BK213" s="231">
        <f>ROUND(I213*H213,2)</f>
        <v>0</v>
      </c>
      <c r="BL213" s="16" t="s">
        <v>136</v>
      </c>
      <c r="BM213" s="230" t="s">
        <v>262</v>
      </c>
    </row>
    <row r="214" s="2" customFormat="1">
      <c r="A214" s="37"/>
      <c r="B214" s="38"/>
      <c r="C214" s="39"/>
      <c r="D214" s="232" t="s">
        <v>138</v>
      </c>
      <c r="E214" s="39"/>
      <c r="F214" s="233" t="s">
        <v>263</v>
      </c>
      <c r="G214" s="39"/>
      <c r="H214" s="39"/>
      <c r="I214" s="234"/>
      <c r="J214" s="39"/>
      <c r="K214" s="39"/>
      <c r="L214" s="43"/>
      <c r="M214" s="235"/>
      <c r="N214" s="236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138</v>
      </c>
      <c r="AU214" s="16" t="s">
        <v>90</v>
      </c>
    </row>
    <row r="215" s="2" customFormat="1">
      <c r="A215" s="37"/>
      <c r="B215" s="38"/>
      <c r="C215" s="39"/>
      <c r="D215" s="237" t="s">
        <v>140</v>
      </c>
      <c r="E215" s="39"/>
      <c r="F215" s="238" t="s">
        <v>264</v>
      </c>
      <c r="G215" s="39"/>
      <c r="H215" s="39"/>
      <c r="I215" s="234"/>
      <c r="J215" s="39"/>
      <c r="K215" s="39"/>
      <c r="L215" s="43"/>
      <c r="M215" s="235"/>
      <c r="N215" s="23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140</v>
      </c>
      <c r="AU215" s="16" t="s">
        <v>90</v>
      </c>
    </row>
    <row r="216" s="2" customFormat="1">
      <c r="A216" s="37"/>
      <c r="B216" s="38"/>
      <c r="C216" s="39"/>
      <c r="D216" s="232" t="s">
        <v>151</v>
      </c>
      <c r="E216" s="39"/>
      <c r="F216" s="261" t="s">
        <v>265</v>
      </c>
      <c r="G216" s="39"/>
      <c r="H216" s="39"/>
      <c r="I216" s="234"/>
      <c r="J216" s="39"/>
      <c r="K216" s="39"/>
      <c r="L216" s="43"/>
      <c r="M216" s="235"/>
      <c r="N216" s="236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151</v>
      </c>
      <c r="AU216" s="16" t="s">
        <v>90</v>
      </c>
    </row>
    <row r="217" s="13" customFormat="1">
      <c r="A217" s="13"/>
      <c r="B217" s="239"/>
      <c r="C217" s="240"/>
      <c r="D217" s="232" t="s">
        <v>142</v>
      </c>
      <c r="E217" s="241" t="s">
        <v>1</v>
      </c>
      <c r="F217" s="242" t="s">
        <v>266</v>
      </c>
      <c r="G217" s="240"/>
      <c r="H217" s="243">
        <v>0.5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142</v>
      </c>
      <c r="AU217" s="249" t="s">
        <v>90</v>
      </c>
      <c r="AV217" s="13" t="s">
        <v>90</v>
      </c>
      <c r="AW217" s="13" t="s">
        <v>36</v>
      </c>
      <c r="AX217" s="13" t="s">
        <v>88</v>
      </c>
      <c r="AY217" s="249" t="s">
        <v>130</v>
      </c>
    </row>
    <row r="218" s="2" customFormat="1" ht="16.5" customHeight="1">
      <c r="A218" s="37"/>
      <c r="B218" s="38"/>
      <c r="C218" s="218" t="s">
        <v>267</v>
      </c>
      <c r="D218" s="218" t="s">
        <v>132</v>
      </c>
      <c r="E218" s="219" t="s">
        <v>268</v>
      </c>
      <c r="F218" s="220" t="s">
        <v>269</v>
      </c>
      <c r="G218" s="221" t="s">
        <v>135</v>
      </c>
      <c r="H218" s="222">
        <v>0.5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45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136</v>
      </c>
      <c r="AT218" s="230" t="s">
        <v>132</v>
      </c>
      <c r="AU218" s="230" t="s">
        <v>90</v>
      </c>
      <c r="AY218" s="16" t="s">
        <v>130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88</v>
      </c>
      <c r="BK218" s="231">
        <f>ROUND(I218*H218,2)</f>
        <v>0</v>
      </c>
      <c r="BL218" s="16" t="s">
        <v>136</v>
      </c>
      <c r="BM218" s="230" t="s">
        <v>270</v>
      </c>
    </row>
    <row r="219" s="2" customFormat="1">
      <c r="A219" s="37"/>
      <c r="B219" s="38"/>
      <c r="C219" s="39"/>
      <c r="D219" s="232" t="s">
        <v>138</v>
      </c>
      <c r="E219" s="39"/>
      <c r="F219" s="233" t="s">
        <v>271</v>
      </c>
      <c r="G219" s="39"/>
      <c r="H219" s="39"/>
      <c r="I219" s="234"/>
      <c r="J219" s="39"/>
      <c r="K219" s="39"/>
      <c r="L219" s="43"/>
      <c r="M219" s="235"/>
      <c r="N219" s="236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138</v>
      </c>
      <c r="AU219" s="16" t="s">
        <v>90</v>
      </c>
    </row>
    <row r="220" s="2" customFormat="1">
      <c r="A220" s="37"/>
      <c r="B220" s="38"/>
      <c r="C220" s="39"/>
      <c r="D220" s="237" t="s">
        <v>140</v>
      </c>
      <c r="E220" s="39"/>
      <c r="F220" s="238" t="s">
        <v>272</v>
      </c>
      <c r="G220" s="39"/>
      <c r="H220" s="39"/>
      <c r="I220" s="234"/>
      <c r="J220" s="39"/>
      <c r="K220" s="39"/>
      <c r="L220" s="43"/>
      <c r="M220" s="235"/>
      <c r="N220" s="236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140</v>
      </c>
      <c r="AU220" s="16" t="s">
        <v>90</v>
      </c>
    </row>
    <row r="221" s="2" customFormat="1">
      <c r="A221" s="37"/>
      <c r="B221" s="38"/>
      <c r="C221" s="39"/>
      <c r="D221" s="232" t="s">
        <v>151</v>
      </c>
      <c r="E221" s="39"/>
      <c r="F221" s="261" t="s">
        <v>265</v>
      </c>
      <c r="G221" s="39"/>
      <c r="H221" s="39"/>
      <c r="I221" s="234"/>
      <c r="J221" s="39"/>
      <c r="K221" s="39"/>
      <c r="L221" s="43"/>
      <c r="M221" s="235"/>
      <c r="N221" s="236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151</v>
      </c>
      <c r="AU221" s="16" t="s">
        <v>90</v>
      </c>
    </row>
    <row r="222" s="13" customFormat="1">
      <c r="A222" s="13"/>
      <c r="B222" s="239"/>
      <c r="C222" s="240"/>
      <c r="D222" s="232" t="s">
        <v>142</v>
      </c>
      <c r="E222" s="241" t="s">
        <v>1</v>
      </c>
      <c r="F222" s="242" t="s">
        <v>266</v>
      </c>
      <c r="G222" s="240"/>
      <c r="H222" s="243">
        <v>0.5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142</v>
      </c>
      <c r="AU222" s="249" t="s">
        <v>90</v>
      </c>
      <c r="AV222" s="13" t="s">
        <v>90</v>
      </c>
      <c r="AW222" s="13" t="s">
        <v>36</v>
      </c>
      <c r="AX222" s="13" t="s">
        <v>88</v>
      </c>
      <c r="AY222" s="249" t="s">
        <v>130</v>
      </c>
    </row>
    <row r="223" s="2" customFormat="1" ht="16.5" customHeight="1">
      <c r="A223" s="37"/>
      <c r="B223" s="38"/>
      <c r="C223" s="218" t="s">
        <v>273</v>
      </c>
      <c r="D223" s="218" t="s">
        <v>132</v>
      </c>
      <c r="E223" s="219" t="s">
        <v>274</v>
      </c>
      <c r="F223" s="220" t="s">
        <v>275</v>
      </c>
      <c r="G223" s="221" t="s">
        <v>135</v>
      </c>
      <c r="H223" s="222">
        <v>0.40000000000000002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45</v>
      </c>
      <c r="O223" s="90"/>
      <c r="P223" s="228">
        <f>O223*H223</f>
        <v>0</v>
      </c>
      <c r="Q223" s="228">
        <v>0.29311999999999999</v>
      </c>
      <c r="R223" s="228">
        <f>Q223*H223</f>
        <v>0.11724800000000001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136</v>
      </c>
      <c r="AT223" s="230" t="s">
        <v>132</v>
      </c>
      <c r="AU223" s="230" t="s">
        <v>90</v>
      </c>
      <c r="AY223" s="16" t="s">
        <v>130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88</v>
      </c>
      <c r="BK223" s="231">
        <f>ROUND(I223*H223,2)</f>
        <v>0</v>
      </c>
      <c r="BL223" s="16" t="s">
        <v>136</v>
      </c>
      <c r="BM223" s="230" t="s">
        <v>276</v>
      </c>
    </row>
    <row r="224" s="2" customFormat="1">
      <c r="A224" s="37"/>
      <c r="B224" s="38"/>
      <c r="C224" s="39"/>
      <c r="D224" s="232" t="s">
        <v>138</v>
      </c>
      <c r="E224" s="39"/>
      <c r="F224" s="233" t="s">
        <v>275</v>
      </c>
      <c r="G224" s="39"/>
      <c r="H224" s="39"/>
      <c r="I224" s="234"/>
      <c r="J224" s="39"/>
      <c r="K224" s="39"/>
      <c r="L224" s="43"/>
      <c r="M224" s="235"/>
      <c r="N224" s="236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138</v>
      </c>
      <c r="AU224" s="16" t="s">
        <v>90</v>
      </c>
    </row>
    <row r="225" s="2" customFormat="1">
      <c r="A225" s="37"/>
      <c r="B225" s="38"/>
      <c r="C225" s="39"/>
      <c r="D225" s="232" t="s">
        <v>151</v>
      </c>
      <c r="E225" s="39"/>
      <c r="F225" s="261" t="s">
        <v>277</v>
      </c>
      <c r="G225" s="39"/>
      <c r="H225" s="39"/>
      <c r="I225" s="234"/>
      <c r="J225" s="39"/>
      <c r="K225" s="39"/>
      <c r="L225" s="43"/>
      <c r="M225" s="235"/>
      <c r="N225" s="23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151</v>
      </c>
      <c r="AU225" s="16" t="s">
        <v>90</v>
      </c>
    </row>
    <row r="226" s="13" customFormat="1">
      <c r="A226" s="13"/>
      <c r="B226" s="239"/>
      <c r="C226" s="240"/>
      <c r="D226" s="232" t="s">
        <v>142</v>
      </c>
      <c r="E226" s="241" t="s">
        <v>1</v>
      </c>
      <c r="F226" s="242" t="s">
        <v>153</v>
      </c>
      <c r="G226" s="240"/>
      <c r="H226" s="243">
        <v>0.40000000000000002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142</v>
      </c>
      <c r="AU226" s="249" t="s">
        <v>90</v>
      </c>
      <c r="AV226" s="13" t="s">
        <v>90</v>
      </c>
      <c r="AW226" s="13" t="s">
        <v>36</v>
      </c>
      <c r="AX226" s="13" t="s">
        <v>88</v>
      </c>
      <c r="AY226" s="249" t="s">
        <v>130</v>
      </c>
    </row>
    <row r="227" s="2" customFormat="1" ht="16.5" customHeight="1">
      <c r="A227" s="37"/>
      <c r="B227" s="38"/>
      <c r="C227" s="218" t="s">
        <v>278</v>
      </c>
      <c r="D227" s="218" t="s">
        <v>132</v>
      </c>
      <c r="E227" s="219" t="s">
        <v>279</v>
      </c>
      <c r="F227" s="220" t="s">
        <v>280</v>
      </c>
      <c r="G227" s="221" t="s">
        <v>157</v>
      </c>
      <c r="H227" s="222">
        <v>24.405000000000001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45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136</v>
      </c>
      <c r="AT227" s="230" t="s">
        <v>132</v>
      </c>
      <c r="AU227" s="230" t="s">
        <v>90</v>
      </c>
      <c r="AY227" s="16" t="s">
        <v>130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88</v>
      </c>
      <c r="BK227" s="231">
        <f>ROUND(I227*H227,2)</f>
        <v>0</v>
      </c>
      <c r="BL227" s="16" t="s">
        <v>136</v>
      </c>
      <c r="BM227" s="230" t="s">
        <v>281</v>
      </c>
    </row>
    <row r="228" s="2" customFormat="1">
      <c r="A228" s="37"/>
      <c r="B228" s="38"/>
      <c r="C228" s="39"/>
      <c r="D228" s="232" t="s">
        <v>138</v>
      </c>
      <c r="E228" s="39"/>
      <c r="F228" s="233" t="s">
        <v>282</v>
      </c>
      <c r="G228" s="39"/>
      <c r="H228" s="39"/>
      <c r="I228" s="234"/>
      <c r="J228" s="39"/>
      <c r="K228" s="39"/>
      <c r="L228" s="43"/>
      <c r="M228" s="235"/>
      <c r="N228" s="23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138</v>
      </c>
      <c r="AU228" s="16" t="s">
        <v>90</v>
      </c>
    </row>
    <row r="229" s="2" customFormat="1">
      <c r="A229" s="37"/>
      <c r="B229" s="38"/>
      <c r="C229" s="39"/>
      <c r="D229" s="237" t="s">
        <v>140</v>
      </c>
      <c r="E229" s="39"/>
      <c r="F229" s="238" t="s">
        <v>283</v>
      </c>
      <c r="G229" s="39"/>
      <c r="H229" s="39"/>
      <c r="I229" s="234"/>
      <c r="J229" s="39"/>
      <c r="K229" s="39"/>
      <c r="L229" s="43"/>
      <c r="M229" s="235"/>
      <c r="N229" s="236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140</v>
      </c>
      <c r="AU229" s="16" t="s">
        <v>90</v>
      </c>
    </row>
    <row r="230" s="13" customFormat="1">
      <c r="A230" s="13"/>
      <c r="B230" s="239"/>
      <c r="C230" s="240"/>
      <c r="D230" s="232" t="s">
        <v>142</v>
      </c>
      <c r="E230" s="241" t="s">
        <v>1</v>
      </c>
      <c r="F230" s="242" t="s">
        <v>284</v>
      </c>
      <c r="G230" s="240"/>
      <c r="H230" s="243">
        <v>24.405000000000001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142</v>
      </c>
      <c r="AU230" s="249" t="s">
        <v>90</v>
      </c>
      <c r="AV230" s="13" t="s">
        <v>90</v>
      </c>
      <c r="AW230" s="13" t="s">
        <v>36</v>
      </c>
      <c r="AX230" s="13" t="s">
        <v>88</v>
      </c>
      <c r="AY230" s="249" t="s">
        <v>130</v>
      </c>
    </row>
    <row r="231" s="2" customFormat="1" ht="21.75" customHeight="1">
      <c r="A231" s="37"/>
      <c r="B231" s="38"/>
      <c r="C231" s="218" t="s">
        <v>285</v>
      </c>
      <c r="D231" s="218" t="s">
        <v>132</v>
      </c>
      <c r="E231" s="219" t="s">
        <v>286</v>
      </c>
      <c r="F231" s="220" t="s">
        <v>287</v>
      </c>
      <c r="G231" s="221" t="s">
        <v>157</v>
      </c>
      <c r="H231" s="222">
        <v>24.405000000000001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45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136</v>
      </c>
      <c r="AT231" s="230" t="s">
        <v>132</v>
      </c>
      <c r="AU231" s="230" t="s">
        <v>90</v>
      </c>
      <c r="AY231" s="16" t="s">
        <v>130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88</v>
      </c>
      <c r="BK231" s="231">
        <f>ROUND(I231*H231,2)</f>
        <v>0</v>
      </c>
      <c r="BL231" s="16" t="s">
        <v>136</v>
      </c>
      <c r="BM231" s="230" t="s">
        <v>288</v>
      </c>
    </row>
    <row r="232" s="2" customFormat="1">
      <c r="A232" s="37"/>
      <c r="B232" s="38"/>
      <c r="C232" s="39"/>
      <c r="D232" s="232" t="s">
        <v>138</v>
      </c>
      <c r="E232" s="39"/>
      <c r="F232" s="233" t="s">
        <v>289</v>
      </c>
      <c r="G232" s="39"/>
      <c r="H232" s="39"/>
      <c r="I232" s="234"/>
      <c r="J232" s="39"/>
      <c r="K232" s="39"/>
      <c r="L232" s="43"/>
      <c r="M232" s="235"/>
      <c r="N232" s="236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138</v>
      </c>
      <c r="AU232" s="16" t="s">
        <v>90</v>
      </c>
    </row>
    <row r="233" s="2" customFormat="1">
      <c r="A233" s="37"/>
      <c r="B233" s="38"/>
      <c r="C233" s="39"/>
      <c r="D233" s="237" t="s">
        <v>140</v>
      </c>
      <c r="E233" s="39"/>
      <c r="F233" s="238" t="s">
        <v>290</v>
      </c>
      <c r="G233" s="39"/>
      <c r="H233" s="39"/>
      <c r="I233" s="234"/>
      <c r="J233" s="39"/>
      <c r="K233" s="39"/>
      <c r="L233" s="43"/>
      <c r="M233" s="235"/>
      <c r="N233" s="236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140</v>
      </c>
      <c r="AU233" s="16" t="s">
        <v>90</v>
      </c>
    </row>
    <row r="234" s="13" customFormat="1">
      <c r="A234" s="13"/>
      <c r="B234" s="239"/>
      <c r="C234" s="240"/>
      <c r="D234" s="232" t="s">
        <v>142</v>
      </c>
      <c r="E234" s="241" t="s">
        <v>1</v>
      </c>
      <c r="F234" s="242" t="s">
        <v>284</v>
      </c>
      <c r="G234" s="240"/>
      <c r="H234" s="243">
        <v>24.405000000000001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142</v>
      </c>
      <c r="AU234" s="249" t="s">
        <v>90</v>
      </c>
      <c r="AV234" s="13" t="s">
        <v>90</v>
      </c>
      <c r="AW234" s="13" t="s">
        <v>36</v>
      </c>
      <c r="AX234" s="13" t="s">
        <v>88</v>
      </c>
      <c r="AY234" s="249" t="s">
        <v>130</v>
      </c>
    </row>
    <row r="235" s="2" customFormat="1" ht="24.15" customHeight="1">
      <c r="A235" s="37"/>
      <c r="B235" s="38"/>
      <c r="C235" s="218" t="s">
        <v>291</v>
      </c>
      <c r="D235" s="218" t="s">
        <v>132</v>
      </c>
      <c r="E235" s="219" t="s">
        <v>292</v>
      </c>
      <c r="F235" s="220" t="s">
        <v>293</v>
      </c>
      <c r="G235" s="221" t="s">
        <v>135</v>
      </c>
      <c r="H235" s="222">
        <v>35.008000000000003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45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136</v>
      </c>
      <c r="AT235" s="230" t="s">
        <v>132</v>
      </c>
      <c r="AU235" s="230" t="s">
        <v>90</v>
      </c>
      <c r="AY235" s="16" t="s">
        <v>130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88</v>
      </c>
      <c r="BK235" s="231">
        <f>ROUND(I235*H235,2)</f>
        <v>0</v>
      </c>
      <c r="BL235" s="16" t="s">
        <v>136</v>
      </c>
      <c r="BM235" s="230" t="s">
        <v>294</v>
      </c>
    </row>
    <row r="236" s="2" customFormat="1">
      <c r="A236" s="37"/>
      <c r="B236" s="38"/>
      <c r="C236" s="39"/>
      <c r="D236" s="232" t="s">
        <v>138</v>
      </c>
      <c r="E236" s="39"/>
      <c r="F236" s="233" t="s">
        <v>295</v>
      </c>
      <c r="G236" s="39"/>
      <c r="H236" s="39"/>
      <c r="I236" s="234"/>
      <c r="J236" s="39"/>
      <c r="K236" s="39"/>
      <c r="L236" s="43"/>
      <c r="M236" s="235"/>
      <c r="N236" s="236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138</v>
      </c>
      <c r="AU236" s="16" t="s">
        <v>90</v>
      </c>
    </row>
    <row r="237" s="2" customFormat="1">
      <c r="A237" s="37"/>
      <c r="B237" s="38"/>
      <c r="C237" s="39"/>
      <c r="D237" s="237" t="s">
        <v>140</v>
      </c>
      <c r="E237" s="39"/>
      <c r="F237" s="238" t="s">
        <v>296</v>
      </c>
      <c r="G237" s="39"/>
      <c r="H237" s="39"/>
      <c r="I237" s="234"/>
      <c r="J237" s="39"/>
      <c r="K237" s="39"/>
      <c r="L237" s="43"/>
      <c r="M237" s="235"/>
      <c r="N237" s="236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140</v>
      </c>
      <c r="AU237" s="16" t="s">
        <v>90</v>
      </c>
    </row>
    <row r="238" s="13" customFormat="1">
      <c r="A238" s="13"/>
      <c r="B238" s="239"/>
      <c r="C238" s="240"/>
      <c r="D238" s="232" t="s">
        <v>142</v>
      </c>
      <c r="E238" s="241" t="s">
        <v>1</v>
      </c>
      <c r="F238" s="242" t="s">
        <v>297</v>
      </c>
      <c r="G238" s="240"/>
      <c r="H238" s="243">
        <v>23.359999999999999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142</v>
      </c>
      <c r="AU238" s="249" t="s">
        <v>90</v>
      </c>
      <c r="AV238" s="13" t="s">
        <v>90</v>
      </c>
      <c r="AW238" s="13" t="s">
        <v>36</v>
      </c>
      <c r="AX238" s="13" t="s">
        <v>80</v>
      </c>
      <c r="AY238" s="249" t="s">
        <v>130</v>
      </c>
    </row>
    <row r="239" s="13" customFormat="1">
      <c r="A239" s="13"/>
      <c r="B239" s="239"/>
      <c r="C239" s="240"/>
      <c r="D239" s="232" t="s">
        <v>142</v>
      </c>
      <c r="E239" s="241" t="s">
        <v>1</v>
      </c>
      <c r="F239" s="242" t="s">
        <v>298</v>
      </c>
      <c r="G239" s="240"/>
      <c r="H239" s="243">
        <v>1.613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142</v>
      </c>
      <c r="AU239" s="249" t="s">
        <v>90</v>
      </c>
      <c r="AV239" s="13" t="s">
        <v>90</v>
      </c>
      <c r="AW239" s="13" t="s">
        <v>36</v>
      </c>
      <c r="AX239" s="13" t="s">
        <v>80</v>
      </c>
      <c r="AY239" s="249" t="s">
        <v>130</v>
      </c>
    </row>
    <row r="240" s="13" customFormat="1">
      <c r="A240" s="13"/>
      <c r="B240" s="239"/>
      <c r="C240" s="240"/>
      <c r="D240" s="232" t="s">
        <v>142</v>
      </c>
      <c r="E240" s="241" t="s">
        <v>1</v>
      </c>
      <c r="F240" s="242" t="s">
        <v>299</v>
      </c>
      <c r="G240" s="240"/>
      <c r="H240" s="243">
        <v>1.613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142</v>
      </c>
      <c r="AU240" s="249" t="s">
        <v>90</v>
      </c>
      <c r="AV240" s="13" t="s">
        <v>90</v>
      </c>
      <c r="AW240" s="13" t="s">
        <v>36</v>
      </c>
      <c r="AX240" s="13" t="s">
        <v>80</v>
      </c>
      <c r="AY240" s="249" t="s">
        <v>130</v>
      </c>
    </row>
    <row r="241" s="13" customFormat="1">
      <c r="A241" s="13"/>
      <c r="B241" s="239"/>
      <c r="C241" s="240"/>
      <c r="D241" s="232" t="s">
        <v>142</v>
      </c>
      <c r="E241" s="241" t="s">
        <v>1</v>
      </c>
      <c r="F241" s="242" t="s">
        <v>300</v>
      </c>
      <c r="G241" s="240"/>
      <c r="H241" s="243">
        <v>8.4220000000000006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142</v>
      </c>
      <c r="AU241" s="249" t="s">
        <v>90</v>
      </c>
      <c r="AV241" s="13" t="s">
        <v>90</v>
      </c>
      <c r="AW241" s="13" t="s">
        <v>36</v>
      </c>
      <c r="AX241" s="13" t="s">
        <v>80</v>
      </c>
      <c r="AY241" s="249" t="s">
        <v>130</v>
      </c>
    </row>
    <row r="242" s="14" customFormat="1">
      <c r="A242" s="14"/>
      <c r="B242" s="250"/>
      <c r="C242" s="251"/>
      <c r="D242" s="232" t="s">
        <v>142</v>
      </c>
      <c r="E242" s="252" t="s">
        <v>1</v>
      </c>
      <c r="F242" s="253" t="s">
        <v>145</v>
      </c>
      <c r="G242" s="251"/>
      <c r="H242" s="254">
        <v>35.007999999999996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142</v>
      </c>
      <c r="AU242" s="260" t="s">
        <v>90</v>
      </c>
      <c r="AV242" s="14" t="s">
        <v>136</v>
      </c>
      <c r="AW242" s="14" t="s">
        <v>36</v>
      </c>
      <c r="AX242" s="14" t="s">
        <v>88</v>
      </c>
      <c r="AY242" s="260" t="s">
        <v>130</v>
      </c>
    </row>
    <row r="243" s="2" customFormat="1" ht="21.75" customHeight="1">
      <c r="A243" s="37"/>
      <c r="B243" s="38"/>
      <c r="C243" s="218" t="s">
        <v>7</v>
      </c>
      <c r="D243" s="218" t="s">
        <v>132</v>
      </c>
      <c r="E243" s="219" t="s">
        <v>301</v>
      </c>
      <c r="F243" s="220" t="s">
        <v>302</v>
      </c>
      <c r="G243" s="221" t="s">
        <v>135</v>
      </c>
      <c r="H243" s="222">
        <v>35.008000000000003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45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136</v>
      </c>
      <c r="AT243" s="230" t="s">
        <v>132</v>
      </c>
      <c r="AU243" s="230" t="s">
        <v>90</v>
      </c>
      <c r="AY243" s="16" t="s">
        <v>130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88</v>
      </c>
      <c r="BK243" s="231">
        <f>ROUND(I243*H243,2)</f>
        <v>0</v>
      </c>
      <c r="BL243" s="16" t="s">
        <v>136</v>
      </c>
      <c r="BM243" s="230" t="s">
        <v>303</v>
      </c>
    </row>
    <row r="244" s="2" customFormat="1">
      <c r="A244" s="37"/>
      <c r="B244" s="38"/>
      <c r="C244" s="39"/>
      <c r="D244" s="232" t="s">
        <v>138</v>
      </c>
      <c r="E244" s="39"/>
      <c r="F244" s="233" t="s">
        <v>304</v>
      </c>
      <c r="G244" s="39"/>
      <c r="H244" s="39"/>
      <c r="I244" s="234"/>
      <c r="J244" s="39"/>
      <c r="K244" s="39"/>
      <c r="L244" s="43"/>
      <c r="M244" s="235"/>
      <c r="N244" s="236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138</v>
      </c>
      <c r="AU244" s="16" t="s">
        <v>90</v>
      </c>
    </row>
    <row r="245" s="2" customFormat="1">
      <c r="A245" s="37"/>
      <c r="B245" s="38"/>
      <c r="C245" s="39"/>
      <c r="D245" s="237" t="s">
        <v>140</v>
      </c>
      <c r="E245" s="39"/>
      <c r="F245" s="238" t="s">
        <v>305</v>
      </c>
      <c r="G245" s="39"/>
      <c r="H245" s="39"/>
      <c r="I245" s="234"/>
      <c r="J245" s="39"/>
      <c r="K245" s="39"/>
      <c r="L245" s="43"/>
      <c r="M245" s="235"/>
      <c r="N245" s="23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140</v>
      </c>
      <c r="AU245" s="16" t="s">
        <v>90</v>
      </c>
    </row>
    <row r="246" s="13" customFormat="1">
      <c r="A246" s="13"/>
      <c r="B246" s="239"/>
      <c r="C246" s="240"/>
      <c r="D246" s="232" t="s">
        <v>142</v>
      </c>
      <c r="E246" s="241" t="s">
        <v>1</v>
      </c>
      <c r="F246" s="242" t="s">
        <v>297</v>
      </c>
      <c r="G246" s="240"/>
      <c r="H246" s="243">
        <v>23.359999999999999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142</v>
      </c>
      <c r="AU246" s="249" t="s">
        <v>90</v>
      </c>
      <c r="AV246" s="13" t="s">
        <v>90</v>
      </c>
      <c r="AW246" s="13" t="s">
        <v>36</v>
      </c>
      <c r="AX246" s="13" t="s">
        <v>80</v>
      </c>
      <c r="AY246" s="249" t="s">
        <v>130</v>
      </c>
    </row>
    <row r="247" s="13" customFormat="1">
      <c r="A247" s="13"/>
      <c r="B247" s="239"/>
      <c r="C247" s="240"/>
      <c r="D247" s="232" t="s">
        <v>142</v>
      </c>
      <c r="E247" s="241" t="s">
        <v>1</v>
      </c>
      <c r="F247" s="242" t="s">
        <v>306</v>
      </c>
      <c r="G247" s="240"/>
      <c r="H247" s="243">
        <v>11.648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142</v>
      </c>
      <c r="AU247" s="249" t="s">
        <v>90</v>
      </c>
      <c r="AV247" s="13" t="s">
        <v>90</v>
      </c>
      <c r="AW247" s="13" t="s">
        <v>36</v>
      </c>
      <c r="AX247" s="13" t="s">
        <v>80</v>
      </c>
      <c r="AY247" s="249" t="s">
        <v>130</v>
      </c>
    </row>
    <row r="248" s="14" customFormat="1">
      <c r="A248" s="14"/>
      <c r="B248" s="250"/>
      <c r="C248" s="251"/>
      <c r="D248" s="232" t="s">
        <v>142</v>
      </c>
      <c r="E248" s="252" t="s">
        <v>1</v>
      </c>
      <c r="F248" s="253" t="s">
        <v>145</v>
      </c>
      <c r="G248" s="251"/>
      <c r="H248" s="254">
        <v>35.007999999999996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142</v>
      </c>
      <c r="AU248" s="260" t="s">
        <v>90</v>
      </c>
      <c r="AV248" s="14" t="s">
        <v>136</v>
      </c>
      <c r="AW248" s="14" t="s">
        <v>36</v>
      </c>
      <c r="AX248" s="14" t="s">
        <v>88</v>
      </c>
      <c r="AY248" s="260" t="s">
        <v>130</v>
      </c>
    </row>
    <row r="249" s="2" customFormat="1" ht="16.5" customHeight="1">
      <c r="A249" s="37"/>
      <c r="B249" s="38"/>
      <c r="C249" s="262" t="s">
        <v>307</v>
      </c>
      <c r="D249" s="262" t="s">
        <v>219</v>
      </c>
      <c r="E249" s="263" t="s">
        <v>308</v>
      </c>
      <c r="F249" s="264" t="s">
        <v>309</v>
      </c>
      <c r="G249" s="265" t="s">
        <v>157</v>
      </c>
      <c r="H249" s="266">
        <v>2.0299999999999998</v>
      </c>
      <c r="I249" s="267"/>
      <c r="J249" s="268">
        <f>ROUND(I249*H249,2)</f>
        <v>0</v>
      </c>
      <c r="K249" s="269"/>
      <c r="L249" s="270"/>
      <c r="M249" s="271" t="s">
        <v>1</v>
      </c>
      <c r="N249" s="272" t="s">
        <v>45</v>
      </c>
      <c r="O249" s="90"/>
      <c r="P249" s="228">
        <f>O249*H249</f>
        <v>0</v>
      </c>
      <c r="Q249" s="228">
        <v>0.20999999999999999</v>
      </c>
      <c r="R249" s="228">
        <f>Q249*H249</f>
        <v>0.42629999999999996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198</v>
      </c>
      <c r="AT249" s="230" t="s">
        <v>219</v>
      </c>
      <c r="AU249" s="230" t="s">
        <v>90</v>
      </c>
      <c r="AY249" s="16" t="s">
        <v>130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88</v>
      </c>
      <c r="BK249" s="231">
        <f>ROUND(I249*H249,2)</f>
        <v>0</v>
      </c>
      <c r="BL249" s="16" t="s">
        <v>136</v>
      </c>
      <c r="BM249" s="230" t="s">
        <v>310</v>
      </c>
    </row>
    <row r="250" s="2" customFormat="1">
      <c r="A250" s="37"/>
      <c r="B250" s="38"/>
      <c r="C250" s="39"/>
      <c r="D250" s="232" t="s">
        <v>138</v>
      </c>
      <c r="E250" s="39"/>
      <c r="F250" s="233" t="s">
        <v>309</v>
      </c>
      <c r="G250" s="39"/>
      <c r="H250" s="39"/>
      <c r="I250" s="234"/>
      <c r="J250" s="39"/>
      <c r="K250" s="39"/>
      <c r="L250" s="43"/>
      <c r="M250" s="235"/>
      <c r="N250" s="236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138</v>
      </c>
      <c r="AU250" s="16" t="s">
        <v>90</v>
      </c>
    </row>
    <row r="251" s="13" customFormat="1">
      <c r="A251" s="13"/>
      <c r="B251" s="239"/>
      <c r="C251" s="240"/>
      <c r="D251" s="232" t="s">
        <v>142</v>
      </c>
      <c r="E251" s="240"/>
      <c r="F251" s="242" t="s">
        <v>311</v>
      </c>
      <c r="G251" s="240"/>
      <c r="H251" s="243">
        <v>2.0299999999999998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142</v>
      </c>
      <c r="AU251" s="249" t="s">
        <v>90</v>
      </c>
      <c r="AV251" s="13" t="s">
        <v>90</v>
      </c>
      <c r="AW251" s="13" t="s">
        <v>4</v>
      </c>
      <c r="AX251" s="13" t="s">
        <v>88</v>
      </c>
      <c r="AY251" s="249" t="s">
        <v>130</v>
      </c>
    </row>
    <row r="252" s="2" customFormat="1" ht="16.5" customHeight="1">
      <c r="A252" s="37"/>
      <c r="B252" s="38"/>
      <c r="C252" s="218" t="s">
        <v>312</v>
      </c>
      <c r="D252" s="218" t="s">
        <v>132</v>
      </c>
      <c r="E252" s="219" t="s">
        <v>313</v>
      </c>
      <c r="F252" s="220" t="s">
        <v>314</v>
      </c>
      <c r="G252" s="221" t="s">
        <v>135</v>
      </c>
      <c r="H252" s="222">
        <v>35.008000000000003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45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136</v>
      </c>
      <c r="AT252" s="230" t="s">
        <v>132</v>
      </c>
      <c r="AU252" s="230" t="s">
        <v>90</v>
      </c>
      <c r="AY252" s="16" t="s">
        <v>130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88</v>
      </c>
      <c r="BK252" s="231">
        <f>ROUND(I252*H252,2)</f>
        <v>0</v>
      </c>
      <c r="BL252" s="16" t="s">
        <v>136</v>
      </c>
      <c r="BM252" s="230" t="s">
        <v>315</v>
      </c>
    </row>
    <row r="253" s="2" customFormat="1">
      <c r="A253" s="37"/>
      <c r="B253" s="38"/>
      <c r="C253" s="39"/>
      <c r="D253" s="232" t="s">
        <v>138</v>
      </c>
      <c r="E253" s="39"/>
      <c r="F253" s="233" t="s">
        <v>316</v>
      </c>
      <c r="G253" s="39"/>
      <c r="H253" s="39"/>
      <c r="I253" s="234"/>
      <c r="J253" s="39"/>
      <c r="K253" s="39"/>
      <c r="L253" s="43"/>
      <c r="M253" s="235"/>
      <c r="N253" s="236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138</v>
      </c>
      <c r="AU253" s="16" t="s">
        <v>90</v>
      </c>
    </row>
    <row r="254" s="2" customFormat="1">
      <c r="A254" s="37"/>
      <c r="B254" s="38"/>
      <c r="C254" s="39"/>
      <c r="D254" s="237" t="s">
        <v>140</v>
      </c>
      <c r="E254" s="39"/>
      <c r="F254" s="238" t="s">
        <v>317</v>
      </c>
      <c r="G254" s="39"/>
      <c r="H254" s="39"/>
      <c r="I254" s="234"/>
      <c r="J254" s="39"/>
      <c r="K254" s="39"/>
      <c r="L254" s="43"/>
      <c r="M254" s="235"/>
      <c r="N254" s="236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140</v>
      </c>
      <c r="AU254" s="16" t="s">
        <v>90</v>
      </c>
    </row>
    <row r="255" s="13" customFormat="1">
      <c r="A255" s="13"/>
      <c r="B255" s="239"/>
      <c r="C255" s="240"/>
      <c r="D255" s="232" t="s">
        <v>142</v>
      </c>
      <c r="E255" s="241" t="s">
        <v>1</v>
      </c>
      <c r="F255" s="242" t="s">
        <v>318</v>
      </c>
      <c r="G255" s="240"/>
      <c r="H255" s="243">
        <v>35.008000000000003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142</v>
      </c>
      <c r="AU255" s="249" t="s">
        <v>90</v>
      </c>
      <c r="AV255" s="13" t="s">
        <v>90</v>
      </c>
      <c r="AW255" s="13" t="s">
        <v>36</v>
      </c>
      <c r="AX255" s="13" t="s">
        <v>88</v>
      </c>
      <c r="AY255" s="249" t="s">
        <v>130</v>
      </c>
    </row>
    <row r="256" s="2" customFormat="1" ht="16.5" customHeight="1">
      <c r="A256" s="37"/>
      <c r="B256" s="38"/>
      <c r="C256" s="262" t="s">
        <v>319</v>
      </c>
      <c r="D256" s="262" t="s">
        <v>219</v>
      </c>
      <c r="E256" s="263" t="s">
        <v>320</v>
      </c>
      <c r="F256" s="264" t="s">
        <v>321</v>
      </c>
      <c r="G256" s="265" t="s">
        <v>322</v>
      </c>
      <c r="H256" s="266">
        <v>0.69999999999999996</v>
      </c>
      <c r="I256" s="267"/>
      <c r="J256" s="268">
        <f>ROUND(I256*H256,2)</f>
        <v>0</v>
      </c>
      <c r="K256" s="269"/>
      <c r="L256" s="270"/>
      <c r="M256" s="271" t="s">
        <v>1</v>
      </c>
      <c r="N256" s="272" t="s">
        <v>45</v>
      </c>
      <c r="O256" s="90"/>
      <c r="P256" s="228">
        <f>O256*H256</f>
        <v>0</v>
      </c>
      <c r="Q256" s="228">
        <v>0.001</v>
      </c>
      <c r="R256" s="228">
        <f>Q256*H256</f>
        <v>0.00069999999999999999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198</v>
      </c>
      <c r="AT256" s="230" t="s">
        <v>219</v>
      </c>
      <c r="AU256" s="230" t="s">
        <v>90</v>
      </c>
      <c r="AY256" s="16" t="s">
        <v>130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88</v>
      </c>
      <c r="BK256" s="231">
        <f>ROUND(I256*H256,2)</f>
        <v>0</v>
      </c>
      <c r="BL256" s="16" t="s">
        <v>136</v>
      </c>
      <c r="BM256" s="230" t="s">
        <v>323</v>
      </c>
    </row>
    <row r="257" s="2" customFormat="1">
      <c r="A257" s="37"/>
      <c r="B257" s="38"/>
      <c r="C257" s="39"/>
      <c r="D257" s="232" t="s">
        <v>138</v>
      </c>
      <c r="E257" s="39"/>
      <c r="F257" s="233" t="s">
        <v>321</v>
      </c>
      <c r="G257" s="39"/>
      <c r="H257" s="39"/>
      <c r="I257" s="234"/>
      <c r="J257" s="39"/>
      <c r="K257" s="39"/>
      <c r="L257" s="43"/>
      <c r="M257" s="235"/>
      <c r="N257" s="236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138</v>
      </c>
      <c r="AU257" s="16" t="s">
        <v>90</v>
      </c>
    </row>
    <row r="258" s="13" customFormat="1">
      <c r="A258" s="13"/>
      <c r="B258" s="239"/>
      <c r="C258" s="240"/>
      <c r="D258" s="232" t="s">
        <v>142</v>
      </c>
      <c r="E258" s="240"/>
      <c r="F258" s="242" t="s">
        <v>324</v>
      </c>
      <c r="G258" s="240"/>
      <c r="H258" s="243">
        <v>0.69999999999999996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142</v>
      </c>
      <c r="AU258" s="249" t="s">
        <v>90</v>
      </c>
      <c r="AV258" s="13" t="s">
        <v>90</v>
      </c>
      <c r="AW258" s="13" t="s">
        <v>4</v>
      </c>
      <c r="AX258" s="13" t="s">
        <v>88</v>
      </c>
      <c r="AY258" s="249" t="s">
        <v>130</v>
      </c>
    </row>
    <row r="259" s="2" customFormat="1" ht="16.5" customHeight="1">
      <c r="A259" s="37"/>
      <c r="B259" s="38"/>
      <c r="C259" s="218" t="s">
        <v>325</v>
      </c>
      <c r="D259" s="218" t="s">
        <v>132</v>
      </c>
      <c r="E259" s="219" t="s">
        <v>326</v>
      </c>
      <c r="F259" s="220" t="s">
        <v>327</v>
      </c>
      <c r="G259" s="221" t="s">
        <v>222</v>
      </c>
      <c r="H259" s="222">
        <v>1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45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136</v>
      </c>
      <c r="AT259" s="230" t="s">
        <v>132</v>
      </c>
      <c r="AU259" s="230" t="s">
        <v>90</v>
      </c>
      <c r="AY259" s="16" t="s">
        <v>130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88</v>
      </c>
      <c r="BK259" s="231">
        <f>ROUND(I259*H259,2)</f>
        <v>0</v>
      </c>
      <c r="BL259" s="16" t="s">
        <v>136</v>
      </c>
      <c r="BM259" s="230" t="s">
        <v>328</v>
      </c>
    </row>
    <row r="260" s="2" customFormat="1">
      <c r="A260" s="37"/>
      <c r="B260" s="38"/>
      <c r="C260" s="39"/>
      <c r="D260" s="232" t="s">
        <v>138</v>
      </c>
      <c r="E260" s="39"/>
      <c r="F260" s="233" t="s">
        <v>329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138</v>
      </c>
      <c r="AU260" s="16" t="s">
        <v>90</v>
      </c>
    </row>
    <row r="261" s="2" customFormat="1">
      <c r="A261" s="37"/>
      <c r="B261" s="38"/>
      <c r="C261" s="39"/>
      <c r="D261" s="237" t="s">
        <v>140</v>
      </c>
      <c r="E261" s="39"/>
      <c r="F261" s="238" t="s">
        <v>330</v>
      </c>
      <c r="G261" s="39"/>
      <c r="H261" s="39"/>
      <c r="I261" s="234"/>
      <c r="J261" s="39"/>
      <c r="K261" s="39"/>
      <c r="L261" s="43"/>
      <c r="M261" s="235"/>
      <c r="N261" s="236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140</v>
      </c>
      <c r="AU261" s="16" t="s">
        <v>90</v>
      </c>
    </row>
    <row r="262" s="13" customFormat="1">
      <c r="A262" s="13"/>
      <c r="B262" s="239"/>
      <c r="C262" s="240"/>
      <c r="D262" s="232" t="s">
        <v>142</v>
      </c>
      <c r="E262" s="241" t="s">
        <v>1</v>
      </c>
      <c r="F262" s="242" t="s">
        <v>331</v>
      </c>
      <c r="G262" s="240"/>
      <c r="H262" s="243">
        <v>1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142</v>
      </c>
      <c r="AU262" s="249" t="s">
        <v>90</v>
      </c>
      <c r="AV262" s="13" t="s">
        <v>90</v>
      </c>
      <c r="AW262" s="13" t="s">
        <v>36</v>
      </c>
      <c r="AX262" s="13" t="s">
        <v>88</v>
      </c>
      <c r="AY262" s="249" t="s">
        <v>130</v>
      </c>
    </row>
    <row r="263" s="2" customFormat="1" ht="16.5" customHeight="1">
      <c r="A263" s="37"/>
      <c r="B263" s="38"/>
      <c r="C263" s="218" t="s">
        <v>332</v>
      </c>
      <c r="D263" s="218" t="s">
        <v>132</v>
      </c>
      <c r="E263" s="219" t="s">
        <v>333</v>
      </c>
      <c r="F263" s="220" t="s">
        <v>334</v>
      </c>
      <c r="G263" s="221" t="s">
        <v>222</v>
      </c>
      <c r="H263" s="222">
        <v>1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45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136</v>
      </c>
      <c r="AT263" s="230" t="s">
        <v>132</v>
      </c>
      <c r="AU263" s="230" t="s">
        <v>90</v>
      </c>
      <c r="AY263" s="16" t="s">
        <v>130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88</v>
      </c>
      <c r="BK263" s="231">
        <f>ROUND(I263*H263,2)</f>
        <v>0</v>
      </c>
      <c r="BL263" s="16" t="s">
        <v>136</v>
      </c>
      <c r="BM263" s="230" t="s">
        <v>335</v>
      </c>
    </row>
    <row r="264" s="2" customFormat="1">
      <c r="A264" s="37"/>
      <c r="B264" s="38"/>
      <c r="C264" s="39"/>
      <c r="D264" s="232" t="s">
        <v>138</v>
      </c>
      <c r="E264" s="39"/>
      <c r="F264" s="233" t="s">
        <v>336</v>
      </c>
      <c r="G264" s="39"/>
      <c r="H264" s="39"/>
      <c r="I264" s="234"/>
      <c r="J264" s="39"/>
      <c r="K264" s="39"/>
      <c r="L264" s="43"/>
      <c r="M264" s="235"/>
      <c r="N264" s="236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138</v>
      </c>
      <c r="AU264" s="16" t="s">
        <v>90</v>
      </c>
    </row>
    <row r="265" s="2" customFormat="1">
      <c r="A265" s="37"/>
      <c r="B265" s="38"/>
      <c r="C265" s="39"/>
      <c r="D265" s="237" t="s">
        <v>140</v>
      </c>
      <c r="E265" s="39"/>
      <c r="F265" s="238" t="s">
        <v>337</v>
      </c>
      <c r="G265" s="39"/>
      <c r="H265" s="39"/>
      <c r="I265" s="234"/>
      <c r="J265" s="39"/>
      <c r="K265" s="39"/>
      <c r="L265" s="43"/>
      <c r="M265" s="235"/>
      <c r="N265" s="236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140</v>
      </c>
      <c r="AU265" s="16" t="s">
        <v>90</v>
      </c>
    </row>
    <row r="266" s="13" customFormat="1">
      <c r="A266" s="13"/>
      <c r="B266" s="239"/>
      <c r="C266" s="240"/>
      <c r="D266" s="232" t="s">
        <v>142</v>
      </c>
      <c r="E266" s="241" t="s">
        <v>1</v>
      </c>
      <c r="F266" s="242" t="s">
        <v>331</v>
      </c>
      <c r="G266" s="240"/>
      <c r="H266" s="243">
        <v>1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142</v>
      </c>
      <c r="AU266" s="249" t="s">
        <v>90</v>
      </c>
      <c r="AV266" s="13" t="s">
        <v>90</v>
      </c>
      <c r="AW266" s="13" t="s">
        <v>36</v>
      </c>
      <c r="AX266" s="13" t="s">
        <v>88</v>
      </c>
      <c r="AY266" s="249" t="s">
        <v>130</v>
      </c>
    </row>
    <row r="267" s="2" customFormat="1" ht="21.75" customHeight="1">
      <c r="A267" s="37"/>
      <c r="B267" s="38"/>
      <c r="C267" s="218" t="s">
        <v>338</v>
      </c>
      <c r="D267" s="218" t="s">
        <v>132</v>
      </c>
      <c r="E267" s="219" t="s">
        <v>339</v>
      </c>
      <c r="F267" s="220" t="s">
        <v>340</v>
      </c>
      <c r="G267" s="221" t="s">
        <v>222</v>
      </c>
      <c r="H267" s="222">
        <v>1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45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136</v>
      </c>
      <c r="AT267" s="230" t="s">
        <v>132</v>
      </c>
      <c r="AU267" s="230" t="s">
        <v>90</v>
      </c>
      <c r="AY267" s="16" t="s">
        <v>130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88</v>
      </c>
      <c r="BK267" s="231">
        <f>ROUND(I267*H267,2)</f>
        <v>0</v>
      </c>
      <c r="BL267" s="16" t="s">
        <v>136</v>
      </c>
      <c r="BM267" s="230" t="s">
        <v>341</v>
      </c>
    </row>
    <row r="268" s="2" customFormat="1">
      <c r="A268" s="37"/>
      <c r="B268" s="38"/>
      <c r="C268" s="39"/>
      <c r="D268" s="232" t="s">
        <v>138</v>
      </c>
      <c r="E268" s="39"/>
      <c r="F268" s="233" t="s">
        <v>340</v>
      </c>
      <c r="G268" s="39"/>
      <c r="H268" s="39"/>
      <c r="I268" s="234"/>
      <c r="J268" s="39"/>
      <c r="K268" s="39"/>
      <c r="L268" s="43"/>
      <c r="M268" s="235"/>
      <c r="N268" s="236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138</v>
      </c>
      <c r="AU268" s="16" t="s">
        <v>90</v>
      </c>
    </row>
    <row r="269" s="2" customFormat="1">
      <c r="A269" s="37"/>
      <c r="B269" s="38"/>
      <c r="C269" s="39"/>
      <c r="D269" s="232" t="s">
        <v>151</v>
      </c>
      <c r="E269" s="39"/>
      <c r="F269" s="261" t="s">
        <v>342</v>
      </c>
      <c r="G269" s="39"/>
      <c r="H269" s="39"/>
      <c r="I269" s="234"/>
      <c r="J269" s="39"/>
      <c r="K269" s="39"/>
      <c r="L269" s="43"/>
      <c r="M269" s="235"/>
      <c r="N269" s="236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151</v>
      </c>
      <c r="AU269" s="16" t="s">
        <v>90</v>
      </c>
    </row>
    <row r="270" s="13" customFormat="1">
      <c r="A270" s="13"/>
      <c r="B270" s="239"/>
      <c r="C270" s="240"/>
      <c r="D270" s="232" t="s">
        <v>142</v>
      </c>
      <c r="E270" s="241" t="s">
        <v>1</v>
      </c>
      <c r="F270" s="242" t="s">
        <v>88</v>
      </c>
      <c r="G270" s="240"/>
      <c r="H270" s="243">
        <v>1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142</v>
      </c>
      <c r="AU270" s="249" t="s">
        <v>90</v>
      </c>
      <c r="AV270" s="13" t="s">
        <v>90</v>
      </c>
      <c r="AW270" s="13" t="s">
        <v>36</v>
      </c>
      <c r="AX270" s="13" t="s">
        <v>88</v>
      </c>
      <c r="AY270" s="249" t="s">
        <v>130</v>
      </c>
    </row>
    <row r="271" s="2" customFormat="1" ht="16.5" customHeight="1">
      <c r="A271" s="37"/>
      <c r="B271" s="38"/>
      <c r="C271" s="218" t="s">
        <v>343</v>
      </c>
      <c r="D271" s="218" t="s">
        <v>132</v>
      </c>
      <c r="E271" s="219" t="s">
        <v>344</v>
      </c>
      <c r="F271" s="220" t="s">
        <v>345</v>
      </c>
      <c r="G271" s="221" t="s">
        <v>222</v>
      </c>
      <c r="H271" s="222">
        <v>6.3739999999999997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45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136</v>
      </c>
      <c r="AT271" s="230" t="s">
        <v>132</v>
      </c>
      <c r="AU271" s="230" t="s">
        <v>90</v>
      </c>
      <c r="AY271" s="16" t="s">
        <v>130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88</v>
      </c>
      <c r="BK271" s="231">
        <f>ROUND(I271*H271,2)</f>
        <v>0</v>
      </c>
      <c r="BL271" s="16" t="s">
        <v>136</v>
      </c>
      <c r="BM271" s="230" t="s">
        <v>346</v>
      </c>
    </row>
    <row r="272" s="2" customFormat="1">
      <c r="A272" s="37"/>
      <c r="B272" s="38"/>
      <c r="C272" s="39"/>
      <c r="D272" s="232" t="s">
        <v>138</v>
      </c>
      <c r="E272" s="39"/>
      <c r="F272" s="233" t="s">
        <v>345</v>
      </c>
      <c r="G272" s="39"/>
      <c r="H272" s="39"/>
      <c r="I272" s="234"/>
      <c r="J272" s="39"/>
      <c r="K272" s="39"/>
      <c r="L272" s="43"/>
      <c r="M272" s="235"/>
      <c r="N272" s="236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138</v>
      </c>
      <c r="AU272" s="16" t="s">
        <v>90</v>
      </c>
    </row>
    <row r="273" s="2" customFormat="1">
      <c r="A273" s="37"/>
      <c r="B273" s="38"/>
      <c r="C273" s="39"/>
      <c r="D273" s="232" t="s">
        <v>151</v>
      </c>
      <c r="E273" s="39"/>
      <c r="F273" s="261" t="s">
        <v>347</v>
      </c>
      <c r="G273" s="39"/>
      <c r="H273" s="39"/>
      <c r="I273" s="234"/>
      <c r="J273" s="39"/>
      <c r="K273" s="39"/>
      <c r="L273" s="43"/>
      <c r="M273" s="235"/>
      <c r="N273" s="236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151</v>
      </c>
      <c r="AU273" s="16" t="s">
        <v>90</v>
      </c>
    </row>
    <row r="274" s="13" customFormat="1">
      <c r="A274" s="13"/>
      <c r="B274" s="239"/>
      <c r="C274" s="240"/>
      <c r="D274" s="232" t="s">
        <v>142</v>
      </c>
      <c r="E274" s="241" t="s">
        <v>1</v>
      </c>
      <c r="F274" s="242" t="s">
        <v>348</v>
      </c>
      <c r="G274" s="240"/>
      <c r="H274" s="243">
        <v>1.2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142</v>
      </c>
      <c r="AU274" s="249" t="s">
        <v>90</v>
      </c>
      <c r="AV274" s="13" t="s">
        <v>90</v>
      </c>
      <c r="AW274" s="13" t="s">
        <v>36</v>
      </c>
      <c r="AX274" s="13" t="s">
        <v>80</v>
      </c>
      <c r="AY274" s="249" t="s">
        <v>130</v>
      </c>
    </row>
    <row r="275" s="13" customFormat="1">
      <c r="A275" s="13"/>
      <c r="B275" s="239"/>
      <c r="C275" s="240"/>
      <c r="D275" s="232" t="s">
        <v>142</v>
      </c>
      <c r="E275" s="241" t="s">
        <v>1</v>
      </c>
      <c r="F275" s="242" t="s">
        <v>349</v>
      </c>
      <c r="G275" s="240"/>
      <c r="H275" s="243">
        <v>0.92800000000000005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142</v>
      </c>
      <c r="AU275" s="249" t="s">
        <v>90</v>
      </c>
      <c r="AV275" s="13" t="s">
        <v>90</v>
      </c>
      <c r="AW275" s="13" t="s">
        <v>36</v>
      </c>
      <c r="AX275" s="13" t="s">
        <v>80</v>
      </c>
      <c r="AY275" s="249" t="s">
        <v>130</v>
      </c>
    </row>
    <row r="276" s="13" customFormat="1">
      <c r="A276" s="13"/>
      <c r="B276" s="239"/>
      <c r="C276" s="240"/>
      <c r="D276" s="232" t="s">
        <v>142</v>
      </c>
      <c r="E276" s="241" t="s">
        <v>1</v>
      </c>
      <c r="F276" s="242" t="s">
        <v>350</v>
      </c>
      <c r="G276" s="240"/>
      <c r="H276" s="243">
        <v>0.86799999999999999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142</v>
      </c>
      <c r="AU276" s="249" t="s">
        <v>90</v>
      </c>
      <c r="AV276" s="13" t="s">
        <v>90</v>
      </c>
      <c r="AW276" s="13" t="s">
        <v>36</v>
      </c>
      <c r="AX276" s="13" t="s">
        <v>80</v>
      </c>
      <c r="AY276" s="249" t="s">
        <v>130</v>
      </c>
    </row>
    <row r="277" s="13" customFormat="1">
      <c r="A277" s="13"/>
      <c r="B277" s="239"/>
      <c r="C277" s="240"/>
      <c r="D277" s="232" t="s">
        <v>142</v>
      </c>
      <c r="E277" s="241" t="s">
        <v>1</v>
      </c>
      <c r="F277" s="242" t="s">
        <v>351</v>
      </c>
      <c r="G277" s="240"/>
      <c r="H277" s="243">
        <v>1.228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142</v>
      </c>
      <c r="AU277" s="249" t="s">
        <v>90</v>
      </c>
      <c r="AV277" s="13" t="s">
        <v>90</v>
      </c>
      <c r="AW277" s="13" t="s">
        <v>36</v>
      </c>
      <c r="AX277" s="13" t="s">
        <v>80</v>
      </c>
      <c r="AY277" s="249" t="s">
        <v>130</v>
      </c>
    </row>
    <row r="278" s="13" customFormat="1">
      <c r="A278" s="13"/>
      <c r="B278" s="239"/>
      <c r="C278" s="240"/>
      <c r="D278" s="232" t="s">
        <v>142</v>
      </c>
      <c r="E278" s="241" t="s">
        <v>1</v>
      </c>
      <c r="F278" s="242" t="s">
        <v>352</v>
      </c>
      <c r="G278" s="240"/>
      <c r="H278" s="243">
        <v>0.51000000000000001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142</v>
      </c>
      <c r="AU278" s="249" t="s">
        <v>90</v>
      </c>
      <c r="AV278" s="13" t="s">
        <v>90</v>
      </c>
      <c r="AW278" s="13" t="s">
        <v>36</v>
      </c>
      <c r="AX278" s="13" t="s">
        <v>80</v>
      </c>
      <c r="AY278" s="249" t="s">
        <v>130</v>
      </c>
    </row>
    <row r="279" s="13" customFormat="1">
      <c r="A279" s="13"/>
      <c r="B279" s="239"/>
      <c r="C279" s="240"/>
      <c r="D279" s="232" t="s">
        <v>142</v>
      </c>
      <c r="E279" s="241" t="s">
        <v>1</v>
      </c>
      <c r="F279" s="242" t="s">
        <v>353</v>
      </c>
      <c r="G279" s="240"/>
      <c r="H279" s="243">
        <v>0.58999999999999997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142</v>
      </c>
      <c r="AU279" s="249" t="s">
        <v>90</v>
      </c>
      <c r="AV279" s="13" t="s">
        <v>90</v>
      </c>
      <c r="AW279" s="13" t="s">
        <v>36</v>
      </c>
      <c r="AX279" s="13" t="s">
        <v>80</v>
      </c>
      <c r="AY279" s="249" t="s">
        <v>130</v>
      </c>
    </row>
    <row r="280" s="13" customFormat="1">
      <c r="A280" s="13"/>
      <c r="B280" s="239"/>
      <c r="C280" s="240"/>
      <c r="D280" s="232" t="s">
        <v>142</v>
      </c>
      <c r="E280" s="241" t="s">
        <v>1</v>
      </c>
      <c r="F280" s="242" t="s">
        <v>354</v>
      </c>
      <c r="G280" s="240"/>
      <c r="H280" s="243">
        <v>0.58999999999999997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142</v>
      </c>
      <c r="AU280" s="249" t="s">
        <v>90</v>
      </c>
      <c r="AV280" s="13" t="s">
        <v>90</v>
      </c>
      <c r="AW280" s="13" t="s">
        <v>36</v>
      </c>
      <c r="AX280" s="13" t="s">
        <v>80</v>
      </c>
      <c r="AY280" s="249" t="s">
        <v>130</v>
      </c>
    </row>
    <row r="281" s="13" customFormat="1">
      <c r="A281" s="13"/>
      <c r="B281" s="239"/>
      <c r="C281" s="240"/>
      <c r="D281" s="232" t="s">
        <v>142</v>
      </c>
      <c r="E281" s="241" t="s">
        <v>1</v>
      </c>
      <c r="F281" s="242" t="s">
        <v>355</v>
      </c>
      <c r="G281" s="240"/>
      <c r="H281" s="243">
        <v>0.46000000000000002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142</v>
      </c>
      <c r="AU281" s="249" t="s">
        <v>90</v>
      </c>
      <c r="AV281" s="13" t="s">
        <v>90</v>
      </c>
      <c r="AW281" s="13" t="s">
        <v>36</v>
      </c>
      <c r="AX281" s="13" t="s">
        <v>80</v>
      </c>
      <c r="AY281" s="249" t="s">
        <v>130</v>
      </c>
    </row>
    <row r="282" s="14" customFormat="1">
      <c r="A282" s="14"/>
      <c r="B282" s="250"/>
      <c r="C282" s="251"/>
      <c r="D282" s="232" t="s">
        <v>142</v>
      </c>
      <c r="E282" s="252" t="s">
        <v>1</v>
      </c>
      <c r="F282" s="253" t="s">
        <v>145</v>
      </c>
      <c r="G282" s="251"/>
      <c r="H282" s="254">
        <v>6.3739999999999997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142</v>
      </c>
      <c r="AU282" s="260" t="s">
        <v>90</v>
      </c>
      <c r="AV282" s="14" t="s">
        <v>136</v>
      </c>
      <c r="AW282" s="14" t="s">
        <v>36</v>
      </c>
      <c r="AX282" s="14" t="s">
        <v>88</v>
      </c>
      <c r="AY282" s="260" t="s">
        <v>130</v>
      </c>
    </row>
    <row r="283" s="12" customFormat="1" ht="22.8" customHeight="1">
      <c r="A283" s="12"/>
      <c r="B283" s="202"/>
      <c r="C283" s="203"/>
      <c r="D283" s="204" t="s">
        <v>79</v>
      </c>
      <c r="E283" s="216" t="s">
        <v>198</v>
      </c>
      <c r="F283" s="216" t="s">
        <v>356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SUM(P284:P325)</f>
        <v>0</v>
      </c>
      <c r="Q283" s="210"/>
      <c r="R283" s="211">
        <f>SUM(R284:R325)</f>
        <v>0.84105492000000004</v>
      </c>
      <c r="S283" s="210"/>
      <c r="T283" s="212">
        <f>SUM(T284:T325)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88</v>
      </c>
      <c r="AT283" s="214" t="s">
        <v>79</v>
      </c>
      <c r="AU283" s="214" t="s">
        <v>88</v>
      </c>
      <c r="AY283" s="213" t="s">
        <v>130</v>
      </c>
      <c r="BK283" s="215">
        <f>SUM(BK284:BK325)</f>
        <v>0</v>
      </c>
    </row>
    <row r="284" s="2" customFormat="1" ht="21.75" customHeight="1">
      <c r="A284" s="37"/>
      <c r="B284" s="38"/>
      <c r="C284" s="218" t="s">
        <v>357</v>
      </c>
      <c r="D284" s="218" t="s">
        <v>132</v>
      </c>
      <c r="E284" s="219" t="s">
        <v>358</v>
      </c>
      <c r="F284" s="220" t="s">
        <v>359</v>
      </c>
      <c r="G284" s="221" t="s">
        <v>360</v>
      </c>
      <c r="H284" s="222">
        <v>29.199999999999999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45</v>
      </c>
      <c r="O284" s="90"/>
      <c r="P284" s="228">
        <f>O284*H284</f>
        <v>0</v>
      </c>
      <c r="Q284" s="228">
        <v>1.0000000000000001E-05</v>
      </c>
      <c r="R284" s="228">
        <f>Q284*H284</f>
        <v>0.000292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136</v>
      </c>
      <c r="AT284" s="230" t="s">
        <v>132</v>
      </c>
      <c r="AU284" s="230" t="s">
        <v>90</v>
      </c>
      <c r="AY284" s="16" t="s">
        <v>130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88</v>
      </c>
      <c r="BK284" s="231">
        <f>ROUND(I284*H284,2)</f>
        <v>0</v>
      </c>
      <c r="BL284" s="16" t="s">
        <v>136</v>
      </c>
      <c r="BM284" s="230" t="s">
        <v>361</v>
      </c>
    </row>
    <row r="285" s="2" customFormat="1">
      <c r="A285" s="37"/>
      <c r="B285" s="38"/>
      <c r="C285" s="39"/>
      <c r="D285" s="232" t="s">
        <v>138</v>
      </c>
      <c r="E285" s="39"/>
      <c r="F285" s="233" t="s">
        <v>362</v>
      </c>
      <c r="G285" s="39"/>
      <c r="H285" s="39"/>
      <c r="I285" s="234"/>
      <c r="J285" s="39"/>
      <c r="K285" s="39"/>
      <c r="L285" s="43"/>
      <c r="M285" s="235"/>
      <c r="N285" s="236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138</v>
      </c>
      <c r="AU285" s="16" t="s">
        <v>90</v>
      </c>
    </row>
    <row r="286" s="2" customFormat="1">
      <c r="A286" s="37"/>
      <c r="B286" s="38"/>
      <c r="C286" s="39"/>
      <c r="D286" s="237" t="s">
        <v>140</v>
      </c>
      <c r="E286" s="39"/>
      <c r="F286" s="238" t="s">
        <v>363</v>
      </c>
      <c r="G286" s="39"/>
      <c r="H286" s="39"/>
      <c r="I286" s="234"/>
      <c r="J286" s="39"/>
      <c r="K286" s="39"/>
      <c r="L286" s="43"/>
      <c r="M286" s="235"/>
      <c r="N286" s="236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140</v>
      </c>
      <c r="AU286" s="16" t="s">
        <v>90</v>
      </c>
    </row>
    <row r="287" s="13" customFormat="1">
      <c r="A287" s="13"/>
      <c r="B287" s="239"/>
      <c r="C287" s="240"/>
      <c r="D287" s="232" t="s">
        <v>142</v>
      </c>
      <c r="E287" s="241" t="s">
        <v>1</v>
      </c>
      <c r="F287" s="242" t="s">
        <v>364</v>
      </c>
      <c r="G287" s="240"/>
      <c r="H287" s="243">
        <v>29.199999999999999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142</v>
      </c>
      <c r="AU287" s="249" t="s">
        <v>90</v>
      </c>
      <c r="AV287" s="13" t="s">
        <v>90</v>
      </c>
      <c r="AW287" s="13" t="s">
        <v>36</v>
      </c>
      <c r="AX287" s="13" t="s">
        <v>88</v>
      </c>
      <c r="AY287" s="249" t="s">
        <v>130</v>
      </c>
    </row>
    <row r="288" s="2" customFormat="1" ht="16.5" customHeight="1">
      <c r="A288" s="37"/>
      <c r="B288" s="38"/>
      <c r="C288" s="262" t="s">
        <v>365</v>
      </c>
      <c r="D288" s="262" t="s">
        <v>219</v>
      </c>
      <c r="E288" s="263" t="s">
        <v>366</v>
      </c>
      <c r="F288" s="264" t="s">
        <v>367</v>
      </c>
      <c r="G288" s="265" t="s">
        <v>360</v>
      </c>
      <c r="H288" s="266">
        <v>30.076000000000001</v>
      </c>
      <c r="I288" s="267"/>
      <c r="J288" s="268">
        <f>ROUND(I288*H288,2)</f>
        <v>0</v>
      </c>
      <c r="K288" s="269"/>
      <c r="L288" s="270"/>
      <c r="M288" s="271" t="s">
        <v>1</v>
      </c>
      <c r="N288" s="272" t="s">
        <v>45</v>
      </c>
      <c r="O288" s="90"/>
      <c r="P288" s="228">
        <f>O288*H288</f>
        <v>0</v>
      </c>
      <c r="Q288" s="228">
        <v>0.0026700000000000001</v>
      </c>
      <c r="R288" s="228">
        <f>Q288*H288</f>
        <v>0.08030292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198</v>
      </c>
      <c r="AT288" s="230" t="s">
        <v>219</v>
      </c>
      <c r="AU288" s="230" t="s">
        <v>90</v>
      </c>
      <c r="AY288" s="16" t="s">
        <v>130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88</v>
      </c>
      <c r="BK288" s="231">
        <f>ROUND(I288*H288,2)</f>
        <v>0</v>
      </c>
      <c r="BL288" s="16" t="s">
        <v>136</v>
      </c>
      <c r="BM288" s="230" t="s">
        <v>368</v>
      </c>
    </row>
    <row r="289" s="2" customFormat="1">
      <c r="A289" s="37"/>
      <c r="B289" s="38"/>
      <c r="C289" s="39"/>
      <c r="D289" s="232" t="s">
        <v>138</v>
      </c>
      <c r="E289" s="39"/>
      <c r="F289" s="233" t="s">
        <v>367</v>
      </c>
      <c r="G289" s="39"/>
      <c r="H289" s="39"/>
      <c r="I289" s="234"/>
      <c r="J289" s="39"/>
      <c r="K289" s="39"/>
      <c r="L289" s="43"/>
      <c r="M289" s="235"/>
      <c r="N289" s="236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138</v>
      </c>
      <c r="AU289" s="16" t="s">
        <v>90</v>
      </c>
    </row>
    <row r="290" s="13" customFormat="1">
      <c r="A290" s="13"/>
      <c r="B290" s="239"/>
      <c r="C290" s="240"/>
      <c r="D290" s="232" t="s">
        <v>142</v>
      </c>
      <c r="E290" s="240"/>
      <c r="F290" s="242" t="s">
        <v>369</v>
      </c>
      <c r="G290" s="240"/>
      <c r="H290" s="243">
        <v>30.076000000000001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142</v>
      </c>
      <c r="AU290" s="249" t="s">
        <v>90</v>
      </c>
      <c r="AV290" s="13" t="s">
        <v>90</v>
      </c>
      <c r="AW290" s="13" t="s">
        <v>4</v>
      </c>
      <c r="AX290" s="13" t="s">
        <v>88</v>
      </c>
      <c r="AY290" s="249" t="s">
        <v>130</v>
      </c>
    </row>
    <row r="291" s="2" customFormat="1" ht="21.75" customHeight="1">
      <c r="A291" s="37"/>
      <c r="B291" s="38"/>
      <c r="C291" s="218" t="s">
        <v>370</v>
      </c>
      <c r="D291" s="218" t="s">
        <v>132</v>
      </c>
      <c r="E291" s="219" t="s">
        <v>371</v>
      </c>
      <c r="F291" s="220" t="s">
        <v>372</v>
      </c>
      <c r="G291" s="221" t="s">
        <v>373</v>
      </c>
      <c r="H291" s="222">
        <v>2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45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136</v>
      </c>
      <c r="AT291" s="230" t="s">
        <v>132</v>
      </c>
      <c r="AU291" s="230" t="s">
        <v>90</v>
      </c>
      <c r="AY291" s="16" t="s">
        <v>130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88</v>
      </c>
      <c r="BK291" s="231">
        <f>ROUND(I291*H291,2)</f>
        <v>0</v>
      </c>
      <c r="BL291" s="16" t="s">
        <v>136</v>
      </c>
      <c r="BM291" s="230" t="s">
        <v>374</v>
      </c>
    </row>
    <row r="292" s="2" customFormat="1">
      <c r="A292" s="37"/>
      <c r="B292" s="38"/>
      <c r="C292" s="39"/>
      <c r="D292" s="232" t="s">
        <v>138</v>
      </c>
      <c r="E292" s="39"/>
      <c r="F292" s="233" t="s">
        <v>375</v>
      </c>
      <c r="G292" s="39"/>
      <c r="H292" s="39"/>
      <c r="I292" s="234"/>
      <c r="J292" s="39"/>
      <c r="K292" s="39"/>
      <c r="L292" s="43"/>
      <c r="M292" s="235"/>
      <c r="N292" s="236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138</v>
      </c>
      <c r="AU292" s="16" t="s">
        <v>90</v>
      </c>
    </row>
    <row r="293" s="2" customFormat="1">
      <c r="A293" s="37"/>
      <c r="B293" s="38"/>
      <c r="C293" s="39"/>
      <c r="D293" s="237" t="s">
        <v>140</v>
      </c>
      <c r="E293" s="39"/>
      <c r="F293" s="238" t="s">
        <v>376</v>
      </c>
      <c r="G293" s="39"/>
      <c r="H293" s="39"/>
      <c r="I293" s="234"/>
      <c r="J293" s="39"/>
      <c r="K293" s="39"/>
      <c r="L293" s="43"/>
      <c r="M293" s="235"/>
      <c r="N293" s="236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140</v>
      </c>
      <c r="AU293" s="16" t="s">
        <v>90</v>
      </c>
    </row>
    <row r="294" s="13" customFormat="1">
      <c r="A294" s="13"/>
      <c r="B294" s="239"/>
      <c r="C294" s="240"/>
      <c r="D294" s="232" t="s">
        <v>142</v>
      </c>
      <c r="E294" s="241" t="s">
        <v>1</v>
      </c>
      <c r="F294" s="242" t="s">
        <v>90</v>
      </c>
      <c r="G294" s="240"/>
      <c r="H294" s="243">
        <v>2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142</v>
      </c>
      <c r="AU294" s="249" t="s">
        <v>90</v>
      </c>
      <c r="AV294" s="13" t="s">
        <v>90</v>
      </c>
      <c r="AW294" s="13" t="s">
        <v>36</v>
      </c>
      <c r="AX294" s="13" t="s">
        <v>88</v>
      </c>
      <c r="AY294" s="249" t="s">
        <v>130</v>
      </c>
    </row>
    <row r="295" s="2" customFormat="1" ht="16.5" customHeight="1">
      <c r="A295" s="37"/>
      <c r="B295" s="38"/>
      <c r="C295" s="262" t="s">
        <v>377</v>
      </c>
      <c r="D295" s="262" t="s">
        <v>219</v>
      </c>
      <c r="E295" s="263" t="s">
        <v>378</v>
      </c>
      <c r="F295" s="264" t="s">
        <v>379</v>
      </c>
      <c r="G295" s="265" t="s">
        <v>373</v>
      </c>
      <c r="H295" s="266">
        <v>2</v>
      </c>
      <c r="I295" s="267"/>
      <c r="J295" s="268">
        <f>ROUND(I295*H295,2)</f>
        <v>0</v>
      </c>
      <c r="K295" s="269"/>
      <c r="L295" s="270"/>
      <c r="M295" s="271" t="s">
        <v>1</v>
      </c>
      <c r="N295" s="272" t="s">
        <v>45</v>
      </c>
      <c r="O295" s="90"/>
      <c r="P295" s="228">
        <f>O295*H295</f>
        <v>0</v>
      </c>
      <c r="Q295" s="228">
        <v>0.00064000000000000005</v>
      </c>
      <c r="R295" s="228">
        <f>Q295*H295</f>
        <v>0.0012800000000000001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198</v>
      </c>
      <c r="AT295" s="230" t="s">
        <v>219</v>
      </c>
      <c r="AU295" s="230" t="s">
        <v>90</v>
      </c>
      <c r="AY295" s="16" t="s">
        <v>130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88</v>
      </c>
      <c r="BK295" s="231">
        <f>ROUND(I295*H295,2)</f>
        <v>0</v>
      </c>
      <c r="BL295" s="16" t="s">
        <v>136</v>
      </c>
      <c r="BM295" s="230" t="s">
        <v>380</v>
      </c>
    </row>
    <row r="296" s="2" customFormat="1">
      <c r="A296" s="37"/>
      <c r="B296" s="38"/>
      <c r="C296" s="39"/>
      <c r="D296" s="232" t="s">
        <v>138</v>
      </c>
      <c r="E296" s="39"/>
      <c r="F296" s="233" t="s">
        <v>379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138</v>
      </c>
      <c r="AU296" s="16" t="s">
        <v>90</v>
      </c>
    </row>
    <row r="297" s="2" customFormat="1" ht="16.5" customHeight="1">
      <c r="A297" s="37"/>
      <c r="B297" s="38"/>
      <c r="C297" s="218" t="s">
        <v>381</v>
      </c>
      <c r="D297" s="218" t="s">
        <v>132</v>
      </c>
      <c r="E297" s="219" t="s">
        <v>382</v>
      </c>
      <c r="F297" s="220" t="s">
        <v>383</v>
      </c>
      <c r="G297" s="221" t="s">
        <v>373</v>
      </c>
      <c r="H297" s="222">
        <v>2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45</v>
      </c>
      <c r="O297" s="90"/>
      <c r="P297" s="228">
        <f>O297*H297</f>
        <v>0</v>
      </c>
      <c r="Q297" s="228">
        <v>0.1056</v>
      </c>
      <c r="R297" s="228">
        <f>Q297*H297</f>
        <v>0.2112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136</v>
      </c>
      <c r="AT297" s="230" t="s">
        <v>132</v>
      </c>
      <c r="AU297" s="230" t="s">
        <v>90</v>
      </c>
      <c r="AY297" s="16" t="s">
        <v>130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88</v>
      </c>
      <c r="BK297" s="231">
        <f>ROUND(I297*H297,2)</f>
        <v>0</v>
      </c>
      <c r="BL297" s="16" t="s">
        <v>136</v>
      </c>
      <c r="BM297" s="230" t="s">
        <v>384</v>
      </c>
    </row>
    <row r="298" s="2" customFormat="1">
      <c r="A298" s="37"/>
      <c r="B298" s="38"/>
      <c r="C298" s="39"/>
      <c r="D298" s="232" t="s">
        <v>138</v>
      </c>
      <c r="E298" s="39"/>
      <c r="F298" s="233" t="s">
        <v>385</v>
      </c>
      <c r="G298" s="39"/>
      <c r="H298" s="39"/>
      <c r="I298" s="234"/>
      <c r="J298" s="39"/>
      <c r="K298" s="39"/>
      <c r="L298" s="43"/>
      <c r="M298" s="235"/>
      <c r="N298" s="236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138</v>
      </c>
      <c r="AU298" s="16" t="s">
        <v>90</v>
      </c>
    </row>
    <row r="299" s="2" customFormat="1">
      <c r="A299" s="37"/>
      <c r="B299" s="38"/>
      <c r="C299" s="39"/>
      <c r="D299" s="237" t="s">
        <v>140</v>
      </c>
      <c r="E299" s="39"/>
      <c r="F299" s="238" t="s">
        <v>386</v>
      </c>
      <c r="G299" s="39"/>
      <c r="H299" s="39"/>
      <c r="I299" s="234"/>
      <c r="J299" s="39"/>
      <c r="K299" s="39"/>
      <c r="L299" s="43"/>
      <c r="M299" s="235"/>
      <c r="N299" s="236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140</v>
      </c>
      <c r="AU299" s="16" t="s">
        <v>90</v>
      </c>
    </row>
    <row r="300" s="2" customFormat="1">
      <c r="A300" s="37"/>
      <c r="B300" s="38"/>
      <c r="C300" s="39"/>
      <c r="D300" s="232" t="s">
        <v>151</v>
      </c>
      <c r="E300" s="39"/>
      <c r="F300" s="261" t="s">
        <v>387</v>
      </c>
      <c r="G300" s="39"/>
      <c r="H300" s="39"/>
      <c r="I300" s="234"/>
      <c r="J300" s="39"/>
      <c r="K300" s="39"/>
      <c r="L300" s="43"/>
      <c r="M300" s="235"/>
      <c r="N300" s="236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151</v>
      </c>
      <c r="AU300" s="16" t="s">
        <v>90</v>
      </c>
    </row>
    <row r="301" s="13" customFormat="1">
      <c r="A301" s="13"/>
      <c r="B301" s="239"/>
      <c r="C301" s="240"/>
      <c r="D301" s="232" t="s">
        <v>142</v>
      </c>
      <c r="E301" s="241" t="s">
        <v>1</v>
      </c>
      <c r="F301" s="242" t="s">
        <v>388</v>
      </c>
      <c r="G301" s="240"/>
      <c r="H301" s="243">
        <v>2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142</v>
      </c>
      <c r="AU301" s="249" t="s">
        <v>90</v>
      </c>
      <c r="AV301" s="13" t="s">
        <v>90</v>
      </c>
      <c r="AW301" s="13" t="s">
        <v>36</v>
      </c>
      <c r="AX301" s="13" t="s">
        <v>88</v>
      </c>
      <c r="AY301" s="249" t="s">
        <v>130</v>
      </c>
    </row>
    <row r="302" s="2" customFormat="1" ht="16.5" customHeight="1">
      <c r="A302" s="37"/>
      <c r="B302" s="38"/>
      <c r="C302" s="218" t="s">
        <v>389</v>
      </c>
      <c r="D302" s="218" t="s">
        <v>132</v>
      </c>
      <c r="E302" s="219" t="s">
        <v>390</v>
      </c>
      <c r="F302" s="220" t="s">
        <v>391</v>
      </c>
      <c r="G302" s="221" t="s">
        <v>373</v>
      </c>
      <c r="H302" s="222">
        <v>1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45</v>
      </c>
      <c r="O302" s="90"/>
      <c r="P302" s="228">
        <f>O302*H302</f>
        <v>0</v>
      </c>
      <c r="Q302" s="228">
        <v>0.1056</v>
      </c>
      <c r="R302" s="228">
        <f>Q302*H302</f>
        <v>0.1056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136</v>
      </c>
      <c r="AT302" s="230" t="s">
        <v>132</v>
      </c>
      <c r="AU302" s="230" t="s">
        <v>90</v>
      </c>
      <c r="AY302" s="16" t="s">
        <v>130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88</v>
      </c>
      <c r="BK302" s="231">
        <f>ROUND(I302*H302,2)</f>
        <v>0</v>
      </c>
      <c r="BL302" s="16" t="s">
        <v>136</v>
      </c>
      <c r="BM302" s="230" t="s">
        <v>392</v>
      </c>
    </row>
    <row r="303" s="2" customFormat="1">
      <c r="A303" s="37"/>
      <c r="B303" s="38"/>
      <c r="C303" s="39"/>
      <c r="D303" s="232" t="s">
        <v>138</v>
      </c>
      <c r="E303" s="39"/>
      <c r="F303" s="233" t="s">
        <v>393</v>
      </c>
      <c r="G303" s="39"/>
      <c r="H303" s="39"/>
      <c r="I303" s="234"/>
      <c r="J303" s="39"/>
      <c r="K303" s="39"/>
      <c r="L303" s="43"/>
      <c r="M303" s="235"/>
      <c r="N303" s="236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138</v>
      </c>
      <c r="AU303" s="16" t="s">
        <v>90</v>
      </c>
    </row>
    <row r="304" s="2" customFormat="1">
      <c r="A304" s="37"/>
      <c r="B304" s="38"/>
      <c r="C304" s="39"/>
      <c r="D304" s="237" t="s">
        <v>140</v>
      </c>
      <c r="E304" s="39"/>
      <c r="F304" s="238" t="s">
        <v>394</v>
      </c>
      <c r="G304" s="39"/>
      <c r="H304" s="39"/>
      <c r="I304" s="234"/>
      <c r="J304" s="39"/>
      <c r="K304" s="39"/>
      <c r="L304" s="43"/>
      <c r="M304" s="235"/>
      <c r="N304" s="23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140</v>
      </c>
      <c r="AU304" s="16" t="s">
        <v>90</v>
      </c>
    </row>
    <row r="305" s="2" customFormat="1">
      <c r="A305" s="37"/>
      <c r="B305" s="38"/>
      <c r="C305" s="39"/>
      <c r="D305" s="232" t="s">
        <v>151</v>
      </c>
      <c r="E305" s="39"/>
      <c r="F305" s="261" t="s">
        <v>387</v>
      </c>
      <c r="G305" s="39"/>
      <c r="H305" s="39"/>
      <c r="I305" s="234"/>
      <c r="J305" s="39"/>
      <c r="K305" s="39"/>
      <c r="L305" s="43"/>
      <c r="M305" s="235"/>
      <c r="N305" s="236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151</v>
      </c>
      <c r="AU305" s="16" t="s">
        <v>90</v>
      </c>
    </row>
    <row r="306" s="13" customFormat="1">
      <c r="A306" s="13"/>
      <c r="B306" s="239"/>
      <c r="C306" s="240"/>
      <c r="D306" s="232" t="s">
        <v>142</v>
      </c>
      <c r="E306" s="241" t="s">
        <v>1</v>
      </c>
      <c r="F306" s="242" t="s">
        <v>395</v>
      </c>
      <c r="G306" s="240"/>
      <c r="H306" s="243">
        <v>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142</v>
      </c>
      <c r="AU306" s="249" t="s">
        <v>90</v>
      </c>
      <c r="AV306" s="13" t="s">
        <v>90</v>
      </c>
      <c r="AW306" s="13" t="s">
        <v>36</v>
      </c>
      <c r="AX306" s="13" t="s">
        <v>88</v>
      </c>
      <c r="AY306" s="249" t="s">
        <v>130</v>
      </c>
    </row>
    <row r="307" s="2" customFormat="1" ht="16.5" customHeight="1">
      <c r="A307" s="37"/>
      <c r="B307" s="38"/>
      <c r="C307" s="218" t="s">
        <v>396</v>
      </c>
      <c r="D307" s="218" t="s">
        <v>132</v>
      </c>
      <c r="E307" s="219" t="s">
        <v>397</v>
      </c>
      <c r="F307" s="220" t="s">
        <v>398</v>
      </c>
      <c r="G307" s="221" t="s">
        <v>373</v>
      </c>
      <c r="H307" s="222">
        <v>2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45</v>
      </c>
      <c r="O307" s="90"/>
      <c r="P307" s="228">
        <f>O307*H307</f>
        <v>0</v>
      </c>
      <c r="Q307" s="228">
        <v>0.012120000000000001</v>
      </c>
      <c r="R307" s="228">
        <f>Q307*H307</f>
        <v>0.024240000000000001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136</v>
      </c>
      <c r="AT307" s="230" t="s">
        <v>132</v>
      </c>
      <c r="AU307" s="230" t="s">
        <v>90</v>
      </c>
      <c r="AY307" s="16" t="s">
        <v>130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88</v>
      </c>
      <c r="BK307" s="231">
        <f>ROUND(I307*H307,2)</f>
        <v>0</v>
      </c>
      <c r="BL307" s="16" t="s">
        <v>136</v>
      </c>
      <c r="BM307" s="230" t="s">
        <v>399</v>
      </c>
    </row>
    <row r="308" s="2" customFormat="1">
      <c r="A308" s="37"/>
      <c r="B308" s="38"/>
      <c r="C308" s="39"/>
      <c r="D308" s="232" t="s">
        <v>138</v>
      </c>
      <c r="E308" s="39"/>
      <c r="F308" s="233" t="s">
        <v>400</v>
      </c>
      <c r="G308" s="39"/>
      <c r="H308" s="39"/>
      <c r="I308" s="234"/>
      <c r="J308" s="39"/>
      <c r="K308" s="39"/>
      <c r="L308" s="43"/>
      <c r="M308" s="235"/>
      <c r="N308" s="236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138</v>
      </c>
      <c r="AU308" s="16" t="s">
        <v>90</v>
      </c>
    </row>
    <row r="309" s="2" customFormat="1">
      <c r="A309" s="37"/>
      <c r="B309" s="38"/>
      <c r="C309" s="39"/>
      <c r="D309" s="237" t="s">
        <v>140</v>
      </c>
      <c r="E309" s="39"/>
      <c r="F309" s="238" t="s">
        <v>401</v>
      </c>
      <c r="G309" s="39"/>
      <c r="H309" s="39"/>
      <c r="I309" s="234"/>
      <c r="J309" s="39"/>
      <c r="K309" s="39"/>
      <c r="L309" s="43"/>
      <c r="M309" s="235"/>
      <c r="N309" s="236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140</v>
      </c>
      <c r="AU309" s="16" t="s">
        <v>90</v>
      </c>
    </row>
    <row r="310" s="2" customFormat="1">
      <c r="A310" s="37"/>
      <c r="B310" s="38"/>
      <c r="C310" s="39"/>
      <c r="D310" s="232" t="s">
        <v>151</v>
      </c>
      <c r="E310" s="39"/>
      <c r="F310" s="261" t="s">
        <v>387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151</v>
      </c>
      <c r="AU310" s="16" t="s">
        <v>90</v>
      </c>
    </row>
    <row r="311" s="13" customFormat="1">
      <c r="A311" s="13"/>
      <c r="B311" s="239"/>
      <c r="C311" s="240"/>
      <c r="D311" s="232" t="s">
        <v>142</v>
      </c>
      <c r="E311" s="241" t="s">
        <v>1</v>
      </c>
      <c r="F311" s="242" t="s">
        <v>388</v>
      </c>
      <c r="G311" s="240"/>
      <c r="H311" s="243">
        <v>2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142</v>
      </c>
      <c r="AU311" s="249" t="s">
        <v>90</v>
      </c>
      <c r="AV311" s="13" t="s">
        <v>90</v>
      </c>
      <c r="AW311" s="13" t="s">
        <v>36</v>
      </c>
      <c r="AX311" s="13" t="s">
        <v>88</v>
      </c>
      <c r="AY311" s="249" t="s">
        <v>130</v>
      </c>
    </row>
    <row r="312" s="2" customFormat="1" ht="16.5" customHeight="1">
      <c r="A312" s="37"/>
      <c r="B312" s="38"/>
      <c r="C312" s="218" t="s">
        <v>402</v>
      </c>
      <c r="D312" s="218" t="s">
        <v>132</v>
      </c>
      <c r="E312" s="219" t="s">
        <v>403</v>
      </c>
      <c r="F312" s="220" t="s">
        <v>404</v>
      </c>
      <c r="G312" s="221" t="s">
        <v>373</v>
      </c>
      <c r="H312" s="222">
        <v>1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45</v>
      </c>
      <c r="O312" s="90"/>
      <c r="P312" s="228">
        <f>O312*H312</f>
        <v>0</v>
      </c>
      <c r="Q312" s="228">
        <v>0.024240000000000001</v>
      </c>
      <c r="R312" s="228">
        <f>Q312*H312</f>
        <v>0.024240000000000001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136</v>
      </c>
      <c r="AT312" s="230" t="s">
        <v>132</v>
      </c>
      <c r="AU312" s="230" t="s">
        <v>90</v>
      </c>
      <c r="AY312" s="16" t="s">
        <v>130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88</v>
      </c>
      <c r="BK312" s="231">
        <f>ROUND(I312*H312,2)</f>
        <v>0</v>
      </c>
      <c r="BL312" s="16" t="s">
        <v>136</v>
      </c>
      <c r="BM312" s="230" t="s">
        <v>405</v>
      </c>
    </row>
    <row r="313" s="2" customFormat="1">
      <c r="A313" s="37"/>
      <c r="B313" s="38"/>
      <c r="C313" s="39"/>
      <c r="D313" s="232" t="s">
        <v>138</v>
      </c>
      <c r="E313" s="39"/>
      <c r="F313" s="233" t="s">
        <v>406</v>
      </c>
      <c r="G313" s="39"/>
      <c r="H313" s="39"/>
      <c r="I313" s="234"/>
      <c r="J313" s="39"/>
      <c r="K313" s="39"/>
      <c r="L313" s="43"/>
      <c r="M313" s="235"/>
      <c r="N313" s="23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138</v>
      </c>
      <c r="AU313" s="16" t="s">
        <v>90</v>
      </c>
    </row>
    <row r="314" s="2" customFormat="1">
      <c r="A314" s="37"/>
      <c r="B314" s="38"/>
      <c r="C314" s="39"/>
      <c r="D314" s="237" t="s">
        <v>140</v>
      </c>
      <c r="E314" s="39"/>
      <c r="F314" s="238" t="s">
        <v>407</v>
      </c>
      <c r="G314" s="39"/>
      <c r="H314" s="39"/>
      <c r="I314" s="234"/>
      <c r="J314" s="39"/>
      <c r="K314" s="39"/>
      <c r="L314" s="43"/>
      <c r="M314" s="235"/>
      <c r="N314" s="236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140</v>
      </c>
      <c r="AU314" s="16" t="s">
        <v>90</v>
      </c>
    </row>
    <row r="315" s="2" customFormat="1">
      <c r="A315" s="37"/>
      <c r="B315" s="38"/>
      <c r="C315" s="39"/>
      <c r="D315" s="232" t="s">
        <v>151</v>
      </c>
      <c r="E315" s="39"/>
      <c r="F315" s="261" t="s">
        <v>387</v>
      </c>
      <c r="G315" s="39"/>
      <c r="H315" s="39"/>
      <c r="I315" s="234"/>
      <c r="J315" s="39"/>
      <c r="K315" s="39"/>
      <c r="L315" s="43"/>
      <c r="M315" s="235"/>
      <c r="N315" s="236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151</v>
      </c>
      <c r="AU315" s="16" t="s">
        <v>90</v>
      </c>
    </row>
    <row r="316" s="13" customFormat="1">
      <c r="A316" s="13"/>
      <c r="B316" s="239"/>
      <c r="C316" s="240"/>
      <c r="D316" s="232" t="s">
        <v>142</v>
      </c>
      <c r="E316" s="241" t="s">
        <v>1</v>
      </c>
      <c r="F316" s="242" t="s">
        <v>395</v>
      </c>
      <c r="G316" s="240"/>
      <c r="H316" s="243">
        <v>1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142</v>
      </c>
      <c r="AU316" s="249" t="s">
        <v>90</v>
      </c>
      <c r="AV316" s="13" t="s">
        <v>90</v>
      </c>
      <c r="AW316" s="13" t="s">
        <v>36</v>
      </c>
      <c r="AX316" s="13" t="s">
        <v>88</v>
      </c>
      <c r="AY316" s="249" t="s">
        <v>130</v>
      </c>
    </row>
    <row r="317" s="2" customFormat="1" ht="16.5" customHeight="1">
      <c r="A317" s="37"/>
      <c r="B317" s="38"/>
      <c r="C317" s="218" t="s">
        <v>408</v>
      </c>
      <c r="D317" s="218" t="s">
        <v>132</v>
      </c>
      <c r="E317" s="219" t="s">
        <v>409</v>
      </c>
      <c r="F317" s="220" t="s">
        <v>410</v>
      </c>
      <c r="G317" s="221" t="s">
        <v>373</v>
      </c>
      <c r="H317" s="222">
        <v>3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45</v>
      </c>
      <c r="O317" s="90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136</v>
      </c>
      <c r="AT317" s="230" t="s">
        <v>132</v>
      </c>
      <c r="AU317" s="230" t="s">
        <v>90</v>
      </c>
      <c r="AY317" s="16" t="s">
        <v>130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88</v>
      </c>
      <c r="BK317" s="231">
        <f>ROUND(I317*H317,2)</f>
        <v>0</v>
      </c>
      <c r="BL317" s="16" t="s">
        <v>136</v>
      </c>
      <c r="BM317" s="230" t="s">
        <v>411</v>
      </c>
    </row>
    <row r="318" s="2" customFormat="1">
      <c r="A318" s="37"/>
      <c r="B318" s="38"/>
      <c r="C318" s="39"/>
      <c r="D318" s="232" t="s">
        <v>138</v>
      </c>
      <c r="E318" s="39"/>
      <c r="F318" s="233" t="s">
        <v>412</v>
      </c>
      <c r="G318" s="39"/>
      <c r="H318" s="39"/>
      <c r="I318" s="234"/>
      <c r="J318" s="39"/>
      <c r="K318" s="39"/>
      <c r="L318" s="43"/>
      <c r="M318" s="235"/>
      <c r="N318" s="236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138</v>
      </c>
      <c r="AU318" s="16" t="s">
        <v>90</v>
      </c>
    </row>
    <row r="319" s="2" customFormat="1">
      <c r="A319" s="37"/>
      <c r="B319" s="38"/>
      <c r="C319" s="39"/>
      <c r="D319" s="237" t="s">
        <v>140</v>
      </c>
      <c r="E319" s="39"/>
      <c r="F319" s="238" t="s">
        <v>413</v>
      </c>
      <c r="G319" s="39"/>
      <c r="H319" s="39"/>
      <c r="I319" s="234"/>
      <c r="J319" s="39"/>
      <c r="K319" s="39"/>
      <c r="L319" s="43"/>
      <c r="M319" s="235"/>
      <c r="N319" s="236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140</v>
      </c>
      <c r="AU319" s="16" t="s">
        <v>90</v>
      </c>
    </row>
    <row r="320" s="13" customFormat="1">
      <c r="A320" s="13"/>
      <c r="B320" s="239"/>
      <c r="C320" s="240"/>
      <c r="D320" s="232" t="s">
        <v>142</v>
      </c>
      <c r="E320" s="241" t="s">
        <v>1</v>
      </c>
      <c r="F320" s="242" t="s">
        <v>154</v>
      </c>
      <c r="G320" s="240"/>
      <c r="H320" s="243">
        <v>3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142</v>
      </c>
      <c r="AU320" s="249" t="s">
        <v>90</v>
      </c>
      <c r="AV320" s="13" t="s">
        <v>90</v>
      </c>
      <c r="AW320" s="13" t="s">
        <v>36</v>
      </c>
      <c r="AX320" s="13" t="s">
        <v>88</v>
      </c>
      <c r="AY320" s="249" t="s">
        <v>130</v>
      </c>
    </row>
    <row r="321" s="2" customFormat="1" ht="21.75" customHeight="1">
      <c r="A321" s="37"/>
      <c r="B321" s="38"/>
      <c r="C321" s="218" t="s">
        <v>414</v>
      </c>
      <c r="D321" s="218" t="s">
        <v>132</v>
      </c>
      <c r="E321" s="219" t="s">
        <v>415</v>
      </c>
      <c r="F321" s="220" t="s">
        <v>416</v>
      </c>
      <c r="G321" s="221" t="s">
        <v>373</v>
      </c>
      <c r="H321" s="222">
        <v>3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45</v>
      </c>
      <c r="O321" s="90"/>
      <c r="P321" s="228">
        <f>O321*H321</f>
        <v>0</v>
      </c>
      <c r="Q321" s="228">
        <v>0.1313</v>
      </c>
      <c r="R321" s="228">
        <f>Q321*H321</f>
        <v>0.39390000000000003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136</v>
      </c>
      <c r="AT321" s="230" t="s">
        <v>132</v>
      </c>
      <c r="AU321" s="230" t="s">
        <v>90</v>
      </c>
      <c r="AY321" s="16" t="s">
        <v>130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88</v>
      </c>
      <c r="BK321" s="231">
        <f>ROUND(I321*H321,2)</f>
        <v>0</v>
      </c>
      <c r="BL321" s="16" t="s">
        <v>136</v>
      </c>
      <c r="BM321" s="230" t="s">
        <v>417</v>
      </c>
    </row>
    <row r="322" s="2" customFormat="1">
      <c r="A322" s="37"/>
      <c r="B322" s="38"/>
      <c r="C322" s="39"/>
      <c r="D322" s="232" t="s">
        <v>138</v>
      </c>
      <c r="E322" s="39"/>
      <c r="F322" s="233" t="s">
        <v>418</v>
      </c>
      <c r="G322" s="39"/>
      <c r="H322" s="39"/>
      <c r="I322" s="234"/>
      <c r="J322" s="39"/>
      <c r="K322" s="39"/>
      <c r="L322" s="43"/>
      <c r="M322" s="235"/>
      <c r="N322" s="236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138</v>
      </c>
      <c r="AU322" s="16" t="s">
        <v>90</v>
      </c>
    </row>
    <row r="323" s="2" customFormat="1">
      <c r="A323" s="37"/>
      <c r="B323" s="38"/>
      <c r="C323" s="39"/>
      <c r="D323" s="237" t="s">
        <v>140</v>
      </c>
      <c r="E323" s="39"/>
      <c r="F323" s="238" t="s">
        <v>419</v>
      </c>
      <c r="G323" s="39"/>
      <c r="H323" s="39"/>
      <c r="I323" s="234"/>
      <c r="J323" s="39"/>
      <c r="K323" s="39"/>
      <c r="L323" s="43"/>
      <c r="M323" s="235"/>
      <c r="N323" s="236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140</v>
      </c>
      <c r="AU323" s="16" t="s">
        <v>90</v>
      </c>
    </row>
    <row r="324" s="2" customFormat="1">
      <c r="A324" s="37"/>
      <c r="B324" s="38"/>
      <c r="C324" s="39"/>
      <c r="D324" s="232" t="s">
        <v>151</v>
      </c>
      <c r="E324" s="39"/>
      <c r="F324" s="261" t="s">
        <v>387</v>
      </c>
      <c r="G324" s="39"/>
      <c r="H324" s="39"/>
      <c r="I324" s="234"/>
      <c r="J324" s="39"/>
      <c r="K324" s="39"/>
      <c r="L324" s="43"/>
      <c r="M324" s="235"/>
      <c r="N324" s="236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151</v>
      </c>
      <c r="AU324" s="16" t="s">
        <v>90</v>
      </c>
    </row>
    <row r="325" s="13" customFormat="1">
      <c r="A325" s="13"/>
      <c r="B325" s="239"/>
      <c r="C325" s="240"/>
      <c r="D325" s="232" t="s">
        <v>142</v>
      </c>
      <c r="E325" s="241" t="s">
        <v>1</v>
      </c>
      <c r="F325" s="242" t="s">
        <v>154</v>
      </c>
      <c r="G325" s="240"/>
      <c r="H325" s="243">
        <v>3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9" t="s">
        <v>142</v>
      </c>
      <c r="AU325" s="249" t="s">
        <v>90</v>
      </c>
      <c r="AV325" s="13" t="s">
        <v>90</v>
      </c>
      <c r="AW325" s="13" t="s">
        <v>36</v>
      </c>
      <c r="AX325" s="13" t="s">
        <v>88</v>
      </c>
      <c r="AY325" s="249" t="s">
        <v>130</v>
      </c>
    </row>
    <row r="326" s="12" customFormat="1" ht="22.8" customHeight="1">
      <c r="A326" s="12"/>
      <c r="B326" s="202"/>
      <c r="C326" s="203"/>
      <c r="D326" s="204" t="s">
        <v>79</v>
      </c>
      <c r="E326" s="216" t="s">
        <v>420</v>
      </c>
      <c r="F326" s="216" t="s">
        <v>421</v>
      </c>
      <c r="G326" s="203"/>
      <c r="H326" s="203"/>
      <c r="I326" s="206"/>
      <c r="J326" s="217">
        <f>BK326</f>
        <v>0</v>
      </c>
      <c r="K326" s="203"/>
      <c r="L326" s="208"/>
      <c r="M326" s="209"/>
      <c r="N326" s="210"/>
      <c r="O326" s="210"/>
      <c r="P326" s="211">
        <f>SUM(P327:P338)</f>
        <v>0</v>
      </c>
      <c r="Q326" s="210"/>
      <c r="R326" s="211">
        <f>SUM(R327:R338)</f>
        <v>0</v>
      </c>
      <c r="S326" s="210"/>
      <c r="T326" s="212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3" t="s">
        <v>88</v>
      </c>
      <c r="AT326" s="214" t="s">
        <v>79</v>
      </c>
      <c r="AU326" s="214" t="s">
        <v>88</v>
      </c>
      <c r="AY326" s="213" t="s">
        <v>130</v>
      </c>
      <c r="BK326" s="215">
        <f>SUM(BK327:BK338)</f>
        <v>0</v>
      </c>
    </row>
    <row r="327" s="2" customFormat="1" ht="16.5" customHeight="1">
      <c r="A327" s="37"/>
      <c r="B327" s="38"/>
      <c r="C327" s="218" t="s">
        <v>422</v>
      </c>
      <c r="D327" s="218" t="s">
        <v>132</v>
      </c>
      <c r="E327" s="219" t="s">
        <v>423</v>
      </c>
      <c r="F327" s="220" t="s">
        <v>424</v>
      </c>
      <c r="G327" s="221" t="s">
        <v>222</v>
      </c>
      <c r="H327" s="222">
        <v>29.978999999999999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45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136</v>
      </c>
      <c r="AT327" s="230" t="s">
        <v>132</v>
      </c>
      <c r="AU327" s="230" t="s">
        <v>90</v>
      </c>
      <c r="AY327" s="16" t="s">
        <v>130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88</v>
      </c>
      <c r="BK327" s="231">
        <f>ROUND(I327*H327,2)</f>
        <v>0</v>
      </c>
      <c r="BL327" s="16" t="s">
        <v>136</v>
      </c>
      <c r="BM327" s="230" t="s">
        <v>425</v>
      </c>
    </row>
    <row r="328" s="2" customFormat="1">
      <c r="A328" s="37"/>
      <c r="B328" s="38"/>
      <c r="C328" s="39"/>
      <c r="D328" s="232" t="s">
        <v>138</v>
      </c>
      <c r="E328" s="39"/>
      <c r="F328" s="233" t="s">
        <v>426</v>
      </c>
      <c r="G328" s="39"/>
      <c r="H328" s="39"/>
      <c r="I328" s="234"/>
      <c r="J328" s="39"/>
      <c r="K328" s="39"/>
      <c r="L328" s="43"/>
      <c r="M328" s="235"/>
      <c r="N328" s="236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138</v>
      </c>
      <c r="AU328" s="16" t="s">
        <v>90</v>
      </c>
    </row>
    <row r="329" s="2" customFormat="1">
      <c r="A329" s="37"/>
      <c r="B329" s="38"/>
      <c r="C329" s="39"/>
      <c r="D329" s="237" t="s">
        <v>140</v>
      </c>
      <c r="E329" s="39"/>
      <c r="F329" s="238" t="s">
        <v>427</v>
      </c>
      <c r="G329" s="39"/>
      <c r="H329" s="39"/>
      <c r="I329" s="234"/>
      <c r="J329" s="39"/>
      <c r="K329" s="39"/>
      <c r="L329" s="43"/>
      <c r="M329" s="235"/>
      <c r="N329" s="236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140</v>
      </c>
      <c r="AU329" s="16" t="s">
        <v>90</v>
      </c>
    </row>
    <row r="330" s="13" customFormat="1">
      <c r="A330" s="13"/>
      <c r="B330" s="239"/>
      <c r="C330" s="240"/>
      <c r="D330" s="232" t="s">
        <v>142</v>
      </c>
      <c r="E330" s="241" t="s">
        <v>1</v>
      </c>
      <c r="F330" s="242" t="s">
        <v>428</v>
      </c>
      <c r="G330" s="240"/>
      <c r="H330" s="243">
        <v>0.025999999999999999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142</v>
      </c>
      <c r="AU330" s="249" t="s">
        <v>90</v>
      </c>
      <c r="AV330" s="13" t="s">
        <v>90</v>
      </c>
      <c r="AW330" s="13" t="s">
        <v>36</v>
      </c>
      <c r="AX330" s="13" t="s">
        <v>80</v>
      </c>
      <c r="AY330" s="249" t="s">
        <v>130</v>
      </c>
    </row>
    <row r="331" s="13" customFormat="1">
      <c r="A331" s="13"/>
      <c r="B331" s="239"/>
      <c r="C331" s="240"/>
      <c r="D331" s="232" t="s">
        <v>142</v>
      </c>
      <c r="E331" s="241" t="s">
        <v>1</v>
      </c>
      <c r="F331" s="242" t="s">
        <v>429</v>
      </c>
      <c r="G331" s="240"/>
      <c r="H331" s="243">
        <v>5.2720000000000002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142</v>
      </c>
      <c r="AU331" s="249" t="s">
        <v>90</v>
      </c>
      <c r="AV331" s="13" t="s">
        <v>90</v>
      </c>
      <c r="AW331" s="13" t="s">
        <v>36</v>
      </c>
      <c r="AX331" s="13" t="s">
        <v>80</v>
      </c>
      <c r="AY331" s="249" t="s">
        <v>130</v>
      </c>
    </row>
    <row r="332" s="13" customFormat="1">
      <c r="A332" s="13"/>
      <c r="B332" s="239"/>
      <c r="C332" s="240"/>
      <c r="D332" s="232" t="s">
        <v>142</v>
      </c>
      <c r="E332" s="241" t="s">
        <v>1</v>
      </c>
      <c r="F332" s="242" t="s">
        <v>430</v>
      </c>
      <c r="G332" s="240"/>
      <c r="H332" s="243">
        <v>0.47999999999999998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142</v>
      </c>
      <c r="AU332" s="249" t="s">
        <v>90</v>
      </c>
      <c r="AV332" s="13" t="s">
        <v>90</v>
      </c>
      <c r="AW332" s="13" t="s">
        <v>36</v>
      </c>
      <c r="AX332" s="13" t="s">
        <v>80</v>
      </c>
      <c r="AY332" s="249" t="s">
        <v>130</v>
      </c>
    </row>
    <row r="333" s="13" customFormat="1">
      <c r="A333" s="13"/>
      <c r="B333" s="239"/>
      <c r="C333" s="240"/>
      <c r="D333" s="232" t="s">
        <v>142</v>
      </c>
      <c r="E333" s="241" t="s">
        <v>1</v>
      </c>
      <c r="F333" s="242" t="s">
        <v>431</v>
      </c>
      <c r="G333" s="240"/>
      <c r="H333" s="243">
        <v>21.931999999999999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142</v>
      </c>
      <c r="AU333" s="249" t="s">
        <v>90</v>
      </c>
      <c r="AV333" s="13" t="s">
        <v>90</v>
      </c>
      <c r="AW333" s="13" t="s">
        <v>36</v>
      </c>
      <c r="AX333" s="13" t="s">
        <v>80</v>
      </c>
      <c r="AY333" s="249" t="s">
        <v>130</v>
      </c>
    </row>
    <row r="334" s="13" customFormat="1">
      <c r="A334" s="13"/>
      <c r="B334" s="239"/>
      <c r="C334" s="240"/>
      <c r="D334" s="232" t="s">
        <v>142</v>
      </c>
      <c r="E334" s="241" t="s">
        <v>1</v>
      </c>
      <c r="F334" s="242" t="s">
        <v>432</v>
      </c>
      <c r="G334" s="240"/>
      <c r="H334" s="243">
        <v>1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142</v>
      </c>
      <c r="AU334" s="249" t="s">
        <v>90</v>
      </c>
      <c r="AV334" s="13" t="s">
        <v>90</v>
      </c>
      <c r="AW334" s="13" t="s">
        <v>36</v>
      </c>
      <c r="AX334" s="13" t="s">
        <v>80</v>
      </c>
      <c r="AY334" s="249" t="s">
        <v>130</v>
      </c>
    </row>
    <row r="335" s="13" customFormat="1">
      <c r="A335" s="13"/>
      <c r="B335" s="239"/>
      <c r="C335" s="240"/>
      <c r="D335" s="232" t="s">
        <v>142</v>
      </c>
      <c r="E335" s="241" t="s">
        <v>1</v>
      </c>
      <c r="F335" s="242" t="s">
        <v>433</v>
      </c>
      <c r="G335" s="240"/>
      <c r="H335" s="243">
        <v>0.001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142</v>
      </c>
      <c r="AU335" s="249" t="s">
        <v>90</v>
      </c>
      <c r="AV335" s="13" t="s">
        <v>90</v>
      </c>
      <c r="AW335" s="13" t="s">
        <v>36</v>
      </c>
      <c r="AX335" s="13" t="s">
        <v>80</v>
      </c>
      <c r="AY335" s="249" t="s">
        <v>130</v>
      </c>
    </row>
    <row r="336" s="13" customFormat="1">
      <c r="A336" s="13"/>
      <c r="B336" s="239"/>
      <c r="C336" s="240"/>
      <c r="D336" s="232" t="s">
        <v>142</v>
      </c>
      <c r="E336" s="241" t="s">
        <v>1</v>
      </c>
      <c r="F336" s="242" t="s">
        <v>434</v>
      </c>
      <c r="G336" s="240"/>
      <c r="H336" s="243">
        <v>0.42699999999999999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142</v>
      </c>
      <c r="AU336" s="249" t="s">
        <v>90</v>
      </c>
      <c r="AV336" s="13" t="s">
        <v>90</v>
      </c>
      <c r="AW336" s="13" t="s">
        <v>36</v>
      </c>
      <c r="AX336" s="13" t="s">
        <v>80</v>
      </c>
      <c r="AY336" s="249" t="s">
        <v>130</v>
      </c>
    </row>
    <row r="337" s="13" customFormat="1">
      <c r="A337" s="13"/>
      <c r="B337" s="239"/>
      <c r="C337" s="240"/>
      <c r="D337" s="232" t="s">
        <v>142</v>
      </c>
      <c r="E337" s="241" t="s">
        <v>1</v>
      </c>
      <c r="F337" s="242" t="s">
        <v>435</v>
      </c>
      <c r="G337" s="240"/>
      <c r="H337" s="243">
        <v>0.84099999999999997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142</v>
      </c>
      <c r="AU337" s="249" t="s">
        <v>90</v>
      </c>
      <c r="AV337" s="13" t="s">
        <v>90</v>
      </c>
      <c r="AW337" s="13" t="s">
        <v>36</v>
      </c>
      <c r="AX337" s="13" t="s">
        <v>80</v>
      </c>
      <c r="AY337" s="249" t="s">
        <v>130</v>
      </c>
    </row>
    <row r="338" s="14" customFormat="1">
      <c r="A338" s="14"/>
      <c r="B338" s="250"/>
      <c r="C338" s="251"/>
      <c r="D338" s="232" t="s">
        <v>142</v>
      </c>
      <c r="E338" s="252" t="s">
        <v>1</v>
      </c>
      <c r="F338" s="253" t="s">
        <v>145</v>
      </c>
      <c r="G338" s="251"/>
      <c r="H338" s="254">
        <v>29.979000000000003</v>
      </c>
      <c r="I338" s="255"/>
      <c r="J338" s="251"/>
      <c r="K338" s="251"/>
      <c r="L338" s="256"/>
      <c r="M338" s="273"/>
      <c r="N338" s="274"/>
      <c r="O338" s="274"/>
      <c r="P338" s="274"/>
      <c r="Q338" s="274"/>
      <c r="R338" s="274"/>
      <c r="S338" s="274"/>
      <c r="T338" s="27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142</v>
      </c>
      <c r="AU338" s="260" t="s">
        <v>90</v>
      </c>
      <c r="AV338" s="14" t="s">
        <v>136</v>
      </c>
      <c r="AW338" s="14" t="s">
        <v>36</v>
      </c>
      <c r="AX338" s="14" t="s">
        <v>88</v>
      </c>
      <c r="AY338" s="260" t="s">
        <v>130</v>
      </c>
    </row>
    <row r="339" s="2" customFormat="1" ht="6.96" customHeight="1">
      <c r="A339" s="37"/>
      <c r="B339" s="65"/>
      <c r="C339" s="66"/>
      <c r="D339" s="66"/>
      <c r="E339" s="66"/>
      <c r="F339" s="66"/>
      <c r="G339" s="66"/>
      <c r="H339" s="66"/>
      <c r="I339" s="66"/>
      <c r="J339" s="66"/>
      <c r="K339" s="66"/>
      <c r="L339" s="43"/>
      <c r="M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</row>
  </sheetData>
  <sheetProtection sheet="1" autoFilter="0" formatColumns="0" formatRows="0" objects="1" scenarios="1" spinCount="100000" saltValue="w3OqXIbCAxBf1F5PHSWcBH77LURF/uqxPbmtudUiT4aumDJ2JtvLtwbHw4vT4PjLVQPJlH2TkpCsSlTkm4MDjA==" hashValue="IoA3j4VXjZ/vxy1NWpHf7So384l5a2I4CBOZygIAr8EDfFtdriNMA0mmJRpxhsStsu5fRbhV2KErrGXbsJsawA==" algorithmName="SHA-512" password="CC35"/>
  <autoFilter ref="C119:K3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2_01/121151103"/>
    <hyperlink ref="F131" r:id="rId2" display="https://podminky.urs.cz/item/CS_URS_2022_01/113107137"/>
    <hyperlink ref="F136" r:id="rId3" display="https://podminky.urs.cz/item/CS_URS_2022_01/132354202"/>
    <hyperlink ref="F151" r:id="rId4" display="https://podminky.urs.cz/item/CS_URS_2022_01/151101101"/>
    <hyperlink ref="F157" r:id="rId5" display="https://podminky.urs.cz/item/CS_URS_2022_01/151101111"/>
    <hyperlink ref="F163" r:id="rId6" display="https://podminky.urs.cz/item/CS_URS_2022_01/451573111"/>
    <hyperlink ref="F171" r:id="rId7" display="https://podminky.urs.cz/item/CS_URS_2022_01/451315114"/>
    <hyperlink ref="F179" r:id="rId8" display="https://podminky.urs.cz/item/CS_URS_2022_01/175111101"/>
    <hyperlink ref="F197" r:id="rId9" display="https://podminky.urs.cz/item/CS_URS_2022_01/175111209"/>
    <hyperlink ref="F201" r:id="rId10" display="https://podminky.urs.cz/item/CS_URS_2022_01/174101101"/>
    <hyperlink ref="F211" r:id="rId11" display="https://podminky.urs.cz/item/CS_URS_2022_01/181311103"/>
    <hyperlink ref="F215" r:id="rId12" display="https://podminky.urs.cz/item/CS_URS_2022_01/631351101"/>
    <hyperlink ref="F220" r:id="rId13" display="https://podminky.urs.cz/item/CS_URS_2022_01/631351102"/>
    <hyperlink ref="F229" r:id="rId14" display="https://podminky.urs.cz/item/CS_URS_2022_01/167151102"/>
    <hyperlink ref="F233" r:id="rId15" display="https://podminky.urs.cz/item/CS_URS_2022_01/162251122"/>
    <hyperlink ref="F237" r:id="rId16" display="https://podminky.urs.cz/item/CS_URS_2022_01/181111111"/>
    <hyperlink ref="F245" r:id="rId17" display="https://podminky.urs.cz/item/CS_URS_2022_01/182303111"/>
    <hyperlink ref="F254" r:id="rId18" display="https://podminky.urs.cz/item/CS_URS_2022_01/181411131"/>
    <hyperlink ref="F261" r:id="rId19" display="https://podminky.urs.cz/item/CS_URS_2022_01/997321511"/>
    <hyperlink ref="F265" r:id="rId20" display="https://podminky.urs.cz/item/CS_URS_2022_01/997321611"/>
    <hyperlink ref="F286" r:id="rId21" display="https://podminky.urs.cz/item/CS_URS_2022_01/871313121"/>
    <hyperlink ref="F293" r:id="rId22" display="https://podminky.urs.cz/item/CS_URS_2022_01/877315211"/>
    <hyperlink ref="F299" r:id="rId23" display="https://podminky.urs.cz/item/CS_URS_2022_01/894812312"/>
    <hyperlink ref="F304" r:id="rId24" display="https://podminky.urs.cz/item/CS_URS_2022_01/894812313"/>
    <hyperlink ref="F309" r:id="rId25" display="https://podminky.urs.cz/item/CS_URS_2022_01/894812331"/>
    <hyperlink ref="F314" r:id="rId26" display="https://podminky.urs.cz/item/CS_URS_2022_01/894812332"/>
    <hyperlink ref="F319" r:id="rId27" display="https://podminky.urs.cz/item/CS_URS_2022_01/894812339"/>
    <hyperlink ref="F323" r:id="rId28" display="https://podminky.urs.cz/item/CS_URS_2022_01/894812359"/>
    <hyperlink ref="F329" r:id="rId29" display="https://podminky.urs.cz/item/CS_URS_2022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Rekreační objekty Srbsko, rekonstrukce kanalizace, č. 239160003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436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ROUND((SUM(BE124:BE522)),  2)</f>
        <v>0</v>
      </c>
      <c r="G33" s="37"/>
      <c r="H33" s="37"/>
      <c r="I33" s="154">
        <v>0.20999999999999999</v>
      </c>
      <c r="J33" s="153">
        <f>ROUND(((SUM(BE124:BE522))*I33),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ROUND((SUM(BF124:BF522)),  2)</f>
        <v>0</v>
      </c>
      <c r="G34" s="37"/>
      <c r="H34" s="37"/>
      <c r="I34" s="154">
        <v>0.14999999999999999</v>
      </c>
      <c r="J34" s="153">
        <f>ROUND(((SUM(BF124:BF522))*I34),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ROUND((SUM(BG124:BG522)),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ROUND((SUM(BH124:BH522)),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ROUND((SUM(BI124:BI522)),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Rekreační objekty Srbsko, rekonstrukce kanalizace, č. 239160003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SO2 - Domovní ČOV spolu se zasakovacím objektem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Srbsko</v>
      </c>
      <c r="G89" s="39"/>
      <c r="H89" s="39"/>
      <c r="I89" s="31" t="s">
        <v>22</v>
      </c>
      <c r="J89" s="78" t="str">
        <f>IF(J12="","",J12)</f>
        <v>10. 6. 2022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112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437</v>
      </c>
      <c r="E99" s="187"/>
      <c r="F99" s="187"/>
      <c r="G99" s="187"/>
      <c r="H99" s="187"/>
      <c r="I99" s="187"/>
      <c r="J99" s="188">
        <f>J307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438</v>
      </c>
      <c r="E100" s="187"/>
      <c r="F100" s="187"/>
      <c r="G100" s="187"/>
      <c r="H100" s="187"/>
      <c r="I100" s="187"/>
      <c r="J100" s="188">
        <f>J320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439</v>
      </c>
      <c r="E101" s="187"/>
      <c r="F101" s="187"/>
      <c r="G101" s="187"/>
      <c r="H101" s="187"/>
      <c r="I101" s="187"/>
      <c r="J101" s="188">
        <f>J337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113</v>
      </c>
      <c r="E102" s="187"/>
      <c r="F102" s="187"/>
      <c r="G102" s="187"/>
      <c r="H102" s="187"/>
      <c r="I102" s="187"/>
      <c r="J102" s="188">
        <f>J350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440</v>
      </c>
      <c r="E103" s="187"/>
      <c r="F103" s="187"/>
      <c r="G103" s="187"/>
      <c r="H103" s="187"/>
      <c r="I103" s="187"/>
      <c r="J103" s="188">
        <f>J492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114</v>
      </c>
      <c r="E104" s="187"/>
      <c r="F104" s="187"/>
      <c r="G104" s="187"/>
      <c r="H104" s="187"/>
      <c r="I104" s="187"/>
      <c r="J104" s="188">
        <f>J508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115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Rekreační objekty Srbsko, rekonstrukce kanalizace, č. 239160003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SO2 - Domovní ČOV spolu se zasakovacím objektem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Srbsko</v>
      </c>
      <c r="G118" s="39"/>
      <c r="H118" s="39"/>
      <c r="I118" s="31" t="s">
        <v>22</v>
      </c>
      <c r="J118" s="78" t="str">
        <f>IF(J12="","",J12)</f>
        <v>10. 6. 2022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24</v>
      </c>
      <c r="D120" s="39"/>
      <c r="E120" s="39"/>
      <c r="F120" s="26" t="str">
        <f>E15</f>
        <v>Povodí Labe, státní podnik</v>
      </c>
      <c r="G120" s="39"/>
      <c r="H120" s="39"/>
      <c r="I120" s="31" t="s">
        <v>32</v>
      </c>
      <c r="J120" s="35" t="str">
        <f>E21</f>
        <v>Vodní zdroje Ekomonitor spol. s r. 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31" t="s">
        <v>37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116</v>
      </c>
      <c r="D123" s="193" t="s">
        <v>65</v>
      </c>
      <c r="E123" s="193" t="s">
        <v>61</v>
      </c>
      <c r="F123" s="193" t="s">
        <v>62</v>
      </c>
      <c r="G123" s="193" t="s">
        <v>117</v>
      </c>
      <c r="H123" s="193" t="s">
        <v>118</v>
      </c>
      <c r="I123" s="193" t="s">
        <v>119</v>
      </c>
      <c r="J123" s="194" t="s">
        <v>108</v>
      </c>
      <c r="K123" s="195" t="s">
        <v>120</v>
      </c>
      <c r="L123" s="196"/>
      <c r="M123" s="99" t="s">
        <v>1</v>
      </c>
      <c r="N123" s="100" t="s">
        <v>44</v>
      </c>
      <c r="O123" s="100" t="s">
        <v>121</v>
      </c>
      <c r="P123" s="100" t="s">
        <v>122</v>
      </c>
      <c r="Q123" s="100" t="s">
        <v>123</v>
      </c>
      <c r="R123" s="100" t="s">
        <v>124</v>
      </c>
      <c r="S123" s="100" t="s">
        <v>125</v>
      </c>
      <c r="T123" s="101" t="s">
        <v>126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127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63.704324379999989</v>
      </c>
      <c r="S124" s="103"/>
      <c r="T124" s="200">
        <f>T125</f>
        <v>0.016559999999999998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79</v>
      </c>
      <c r="AU124" s="16" t="s">
        <v>110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79</v>
      </c>
      <c r="E125" s="205" t="s">
        <v>128</v>
      </c>
      <c r="F125" s="205" t="s">
        <v>129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P126+P307+P320+P337+P350+P492+P508</f>
        <v>0</v>
      </c>
      <c r="Q125" s="210"/>
      <c r="R125" s="211">
        <f>R126+R307+R320+R337+R350+R492+R508</f>
        <v>63.704324379999989</v>
      </c>
      <c r="S125" s="210"/>
      <c r="T125" s="212">
        <f>T126+T307+T320+T337+T350+T492+T508</f>
        <v>0.016559999999999998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88</v>
      </c>
      <c r="AT125" s="214" t="s">
        <v>79</v>
      </c>
      <c r="AU125" s="214" t="s">
        <v>80</v>
      </c>
      <c r="AY125" s="213" t="s">
        <v>130</v>
      </c>
      <c r="BK125" s="215">
        <f>BK126+BK307+BK320+BK337+BK350+BK492+BK508</f>
        <v>0</v>
      </c>
    </row>
    <row r="126" s="12" customFormat="1" ht="22.8" customHeight="1">
      <c r="A126" s="12"/>
      <c r="B126" s="202"/>
      <c r="C126" s="203"/>
      <c r="D126" s="204" t="s">
        <v>79</v>
      </c>
      <c r="E126" s="216" t="s">
        <v>88</v>
      </c>
      <c r="F126" s="216" t="s">
        <v>131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SUM(P127:P306)</f>
        <v>0</v>
      </c>
      <c r="Q126" s="210"/>
      <c r="R126" s="211">
        <f>SUM(R127:R306)</f>
        <v>56.45858719999999</v>
      </c>
      <c r="S126" s="210"/>
      <c r="T126" s="212">
        <f>SUM(T127:T306)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88</v>
      </c>
      <c r="AT126" s="214" t="s">
        <v>79</v>
      </c>
      <c r="AU126" s="214" t="s">
        <v>88</v>
      </c>
      <c r="AY126" s="213" t="s">
        <v>130</v>
      </c>
      <c r="BK126" s="215">
        <f>SUM(BK127:BK306)</f>
        <v>0</v>
      </c>
    </row>
    <row r="127" s="2" customFormat="1" ht="16.5" customHeight="1">
      <c r="A127" s="37"/>
      <c r="B127" s="38"/>
      <c r="C127" s="218" t="s">
        <v>88</v>
      </c>
      <c r="D127" s="218" t="s">
        <v>132</v>
      </c>
      <c r="E127" s="219" t="s">
        <v>133</v>
      </c>
      <c r="F127" s="220" t="s">
        <v>134</v>
      </c>
      <c r="G127" s="221" t="s">
        <v>135</v>
      </c>
      <c r="H127" s="222">
        <v>126.51600000000001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45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136</v>
      </c>
      <c r="AT127" s="230" t="s">
        <v>132</v>
      </c>
      <c r="AU127" s="230" t="s">
        <v>90</v>
      </c>
      <c r="AY127" s="16" t="s">
        <v>130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88</v>
      </c>
      <c r="BK127" s="231">
        <f>ROUND(I127*H127,2)</f>
        <v>0</v>
      </c>
      <c r="BL127" s="16" t="s">
        <v>136</v>
      </c>
      <c r="BM127" s="230" t="s">
        <v>441</v>
      </c>
    </row>
    <row r="128" s="2" customFormat="1">
      <c r="A128" s="37"/>
      <c r="B128" s="38"/>
      <c r="C128" s="39"/>
      <c r="D128" s="232" t="s">
        <v>138</v>
      </c>
      <c r="E128" s="39"/>
      <c r="F128" s="233" t="s">
        <v>139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138</v>
      </c>
      <c r="AU128" s="16" t="s">
        <v>90</v>
      </c>
    </row>
    <row r="129" s="2" customFormat="1">
      <c r="A129" s="37"/>
      <c r="B129" s="38"/>
      <c r="C129" s="39"/>
      <c r="D129" s="237" t="s">
        <v>140</v>
      </c>
      <c r="E129" s="39"/>
      <c r="F129" s="238" t="s">
        <v>141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140</v>
      </c>
      <c r="AU129" s="16" t="s">
        <v>90</v>
      </c>
    </row>
    <row r="130" s="2" customFormat="1">
      <c r="A130" s="37"/>
      <c r="B130" s="38"/>
      <c r="C130" s="39"/>
      <c r="D130" s="232" t="s">
        <v>151</v>
      </c>
      <c r="E130" s="39"/>
      <c r="F130" s="261" t="s">
        <v>442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151</v>
      </c>
      <c r="AU130" s="16" t="s">
        <v>90</v>
      </c>
    </row>
    <row r="131" s="13" customFormat="1">
      <c r="A131" s="13"/>
      <c r="B131" s="239"/>
      <c r="C131" s="240"/>
      <c r="D131" s="232" t="s">
        <v>142</v>
      </c>
      <c r="E131" s="241" t="s">
        <v>1</v>
      </c>
      <c r="F131" s="242" t="s">
        <v>443</v>
      </c>
      <c r="G131" s="240"/>
      <c r="H131" s="243">
        <v>38.055999999999997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142</v>
      </c>
      <c r="AU131" s="249" t="s">
        <v>90</v>
      </c>
      <c r="AV131" s="13" t="s">
        <v>90</v>
      </c>
      <c r="AW131" s="13" t="s">
        <v>36</v>
      </c>
      <c r="AX131" s="13" t="s">
        <v>80</v>
      </c>
      <c r="AY131" s="249" t="s">
        <v>130</v>
      </c>
    </row>
    <row r="132" s="13" customFormat="1">
      <c r="A132" s="13"/>
      <c r="B132" s="239"/>
      <c r="C132" s="240"/>
      <c r="D132" s="232" t="s">
        <v>142</v>
      </c>
      <c r="E132" s="241" t="s">
        <v>1</v>
      </c>
      <c r="F132" s="242" t="s">
        <v>444</v>
      </c>
      <c r="G132" s="240"/>
      <c r="H132" s="243">
        <v>34.759999999999998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142</v>
      </c>
      <c r="AU132" s="249" t="s">
        <v>90</v>
      </c>
      <c r="AV132" s="13" t="s">
        <v>90</v>
      </c>
      <c r="AW132" s="13" t="s">
        <v>36</v>
      </c>
      <c r="AX132" s="13" t="s">
        <v>80</v>
      </c>
      <c r="AY132" s="249" t="s">
        <v>130</v>
      </c>
    </row>
    <row r="133" s="13" customFormat="1">
      <c r="A133" s="13"/>
      <c r="B133" s="239"/>
      <c r="C133" s="240"/>
      <c r="D133" s="232" t="s">
        <v>142</v>
      </c>
      <c r="E133" s="241" t="s">
        <v>1</v>
      </c>
      <c r="F133" s="242" t="s">
        <v>445</v>
      </c>
      <c r="G133" s="240"/>
      <c r="H133" s="243">
        <v>35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142</v>
      </c>
      <c r="AU133" s="249" t="s">
        <v>90</v>
      </c>
      <c r="AV133" s="13" t="s">
        <v>90</v>
      </c>
      <c r="AW133" s="13" t="s">
        <v>36</v>
      </c>
      <c r="AX133" s="13" t="s">
        <v>80</v>
      </c>
      <c r="AY133" s="249" t="s">
        <v>130</v>
      </c>
    </row>
    <row r="134" s="13" customFormat="1">
      <c r="A134" s="13"/>
      <c r="B134" s="239"/>
      <c r="C134" s="240"/>
      <c r="D134" s="232" t="s">
        <v>142</v>
      </c>
      <c r="E134" s="241" t="s">
        <v>1</v>
      </c>
      <c r="F134" s="242" t="s">
        <v>446</v>
      </c>
      <c r="G134" s="240"/>
      <c r="H134" s="243">
        <v>2.7999999999999998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142</v>
      </c>
      <c r="AU134" s="249" t="s">
        <v>90</v>
      </c>
      <c r="AV134" s="13" t="s">
        <v>90</v>
      </c>
      <c r="AW134" s="13" t="s">
        <v>36</v>
      </c>
      <c r="AX134" s="13" t="s">
        <v>80</v>
      </c>
      <c r="AY134" s="249" t="s">
        <v>130</v>
      </c>
    </row>
    <row r="135" s="13" customFormat="1">
      <c r="A135" s="13"/>
      <c r="B135" s="239"/>
      <c r="C135" s="240"/>
      <c r="D135" s="232" t="s">
        <v>142</v>
      </c>
      <c r="E135" s="241" t="s">
        <v>1</v>
      </c>
      <c r="F135" s="242" t="s">
        <v>447</v>
      </c>
      <c r="G135" s="240"/>
      <c r="H135" s="243">
        <v>4.2000000000000002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142</v>
      </c>
      <c r="AU135" s="249" t="s">
        <v>90</v>
      </c>
      <c r="AV135" s="13" t="s">
        <v>90</v>
      </c>
      <c r="AW135" s="13" t="s">
        <v>36</v>
      </c>
      <c r="AX135" s="13" t="s">
        <v>80</v>
      </c>
      <c r="AY135" s="249" t="s">
        <v>130</v>
      </c>
    </row>
    <row r="136" s="13" customFormat="1">
      <c r="A136" s="13"/>
      <c r="B136" s="239"/>
      <c r="C136" s="240"/>
      <c r="D136" s="232" t="s">
        <v>142</v>
      </c>
      <c r="E136" s="241" t="s">
        <v>1</v>
      </c>
      <c r="F136" s="242" t="s">
        <v>448</v>
      </c>
      <c r="G136" s="240"/>
      <c r="H136" s="243">
        <v>1.2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142</v>
      </c>
      <c r="AU136" s="249" t="s">
        <v>90</v>
      </c>
      <c r="AV136" s="13" t="s">
        <v>90</v>
      </c>
      <c r="AW136" s="13" t="s">
        <v>36</v>
      </c>
      <c r="AX136" s="13" t="s">
        <v>80</v>
      </c>
      <c r="AY136" s="249" t="s">
        <v>130</v>
      </c>
    </row>
    <row r="137" s="13" customFormat="1">
      <c r="A137" s="13"/>
      <c r="B137" s="239"/>
      <c r="C137" s="240"/>
      <c r="D137" s="232" t="s">
        <v>142</v>
      </c>
      <c r="E137" s="241" t="s">
        <v>1</v>
      </c>
      <c r="F137" s="242" t="s">
        <v>449</v>
      </c>
      <c r="G137" s="240"/>
      <c r="H137" s="243">
        <v>10.5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142</v>
      </c>
      <c r="AU137" s="249" t="s">
        <v>90</v>
      </c>
      <c r="AV137" s="13" t="s">
        <v>90</v>
      </c>
      <c r="AW137" s="13" t="s">
        <v>36</v>
      </c>
      <c r="AX137" s="13" t="s">
        <v>80</v>
      </c>
      <c r="AY137" s="249" t="s">
        <v>130</v>
      </c>
    </row>
    <row r="138" s="14" customFormat="1">
      <c r="A138" s="14"/>
      <c r="B138" s="250"/>
      <c r="C138" s="251"/>
      <c r="D138" s="232" t="s">
        <v>142</v>
      </c>
      <c r="E138" s="252" t="s">
        <v>1</v>
      </c>
      <c r="F138" s="253" t="s">
        <v>145</v>
      </c>
      <c r="G138" s="251"/>
      <c r="H138" s="254">
        <v>126.51600000000001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142</v>
      </c>
      <c r="AU138" s="260" t="s">
        <v>90</v>
      </c>
      <c r="AV138" s="14" t="s">
        <v>136</v>
      </c>
      <c r="AW138" s="14" t="s">
        <v>36</v>
      </c>
      <c r="AX138" s="14" t="s">
        <v>88</v>
      </c>
      <c r="AY138" s="260" t="s">
        <v>130</v>
      </c>
    </row>
    <row r="139" s="2" customFormat="1" ht="21.75" customHeight="1">
      <c r="A139" s="37"/>
      <c r="B139" s="38"/>
      <c r="C139" s="218" t="s">
        <v>90</v>
      </c>
      <c r="D139" s="218" t="s">
        <v>132</v>
      </c>
      <c r="E139" s="219" t="s">
        <v>450</v>
      </c>
      <c r="F139" s="220" t="s">
        <v>451</v>
      </c>
      <c r="G139" s="221" t="s">
        <v>157</v>
      </c>
      <c r="H139" s="222">
        <v>1.24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45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136</v>
      </c>
      <c r="AT139" s="230" t="s">
        <v>132</v>
      </c>
      <c r="AU139" s="230" t="s">
        <v>90</v>
      </c>
      <c r="AY139" s="16" t="s">
        <v>130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88</v>
      </c>
      <c r="BK139" s="231">
        <f>ROUND(I139*H139,2)</f>
        <v>0</v>
      </c>
      <c r="BL139" s="16" t="s">
        <v>136</v>
      </c>
      <c r="BM139" s="230" t="s">
        <v>452</v>
      </c>
    </row>
    <row r="140" s="2" customFormat="1">
      <c r="A140" s="37"/>
      <c r="B140" s="38"/>
      <c r="C140" s="39"/>
      <c r="D140" s="232" t="s">
        <v>138</v>
      </c>
      <c r="E140" s="39"/>
      <c r="F140" s="233" t="s">
        <v>453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138</v>
      </c>
      <c r="AU140" s="16" t="s">
        <v>90</v>
      </c>
    </row>
    <row r="141" s="2" customFormat="1">
      <c r="A141" s="37"/>
      <c r="B141" s="38"/>
      <c r="C141" s="39"/>
      <c r="D141" s="237" t="s">
        <v>140</v>
      </c>
      <c r="E141" s="39"/>
      <c r="F141" s="238" t="s">
        <v>454</v>
      </c>
      <c r="G141" s="39"/>
      <c r="H141" s="39"/>
      <c r="I141" s="234"/>
      <c r="J141" s="39"/>
      <c r="K141" s="39"/>
      <c r="L141" s="43"/>
      <c r="M141" s="235"/>
      <c r="N141" s="23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140</v>
      </c>
      <c r="AU141" s="16" t="s">
        <v>90</v>
      </c>
    </row>
    <row r="142" s="13" customFormat="1">
      <c r="A142" s="13"/>
      <c r="B142" s="239"/>
      <c r="C142" s="240"/>
      <c r="D142" s="232" t="s">
        <v>142</v>
      </c>
      <c r="E142" s="241" t="s">
        <v>1</v>
      </c>
      <c r="F142" s="242" t="s">
        <v>455</v>
      </c>
      <c r="G142" s="240"/>
      <c r="H142" s="243">
        <v>0.54000000000000004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142</v>
      </c>
      <c r="AU142" s="249" t="s">
        <v>90</v>
      </c>
      <c r="AV142" s="13" t="s">
        <v>90</v>
      </c>
      <c r="AW142" s="13" t="s">
        <v>36</v>
      </c>
      <c r="AX142" s="13" t="s">
        <v>80</v>
      </c>
      <c r="AY142" s="249" t="s">
        <v>130</v>
      </c>
    </row>
    <row r="143" s="13" customFormat="1">
      <c r="A143" s="13"/>
      <c r="B143" s="239"/>
      <c r="C143" s="240"/>
      <c r="D143" s="232" t="s">
        <v>142</v>
      </c>
      <c r="E143" s="241" t="s">
        <v>1</v>
      </c>
      <c r="F143" s="242" t="s">
        <v>456</v>
      </c>
      <c r="G143" s="240"/>
      <c r="H143" s="243">
        <v>0.69999999999999996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142</v>
      </c>
      <c r="AU143" s="249" t="s">
        <v>90</v>
      </c>
      <c r="AV143" s="13" t="s">
        <v>90</v>
      </c>
      <c r="AW143" s="13" t="s">
        <v>36</v>
      </c>
      <c r="AX143" s="13" t="s">
        <v>80</v>
      </c>
      <c r="AY143" s="249" t="s">
        <v>130</v>
      </c>
    </row>
    <row r="144" s="14" customFormat="1">
      <c r="A144" s="14"/>
      <c r="B144" s="250"/>
      <c r="C144" s="251"/>
      <c r="D144" s="232" t="s">
        <v>142</v>
      </c>
      <c r="E144" s="252" t="s">
        <v>1</v>
      </c>
      <c r="F144" s="253" t="s">
        <v>145</v>
      </c>
      <c r="G144" s="251"/>
      <c r="H144" s="254">
        <v>1.24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142</v>
      </c>
      <c r="AU144" s="260" t="s">
        <v>90</v>
      </c>
      <c r="AV144" s="14" t="s">
        <v>136</v>
      </c>
      <c r="AW144" s="14" t="s">
        <v>36</v>
      </c>
      <c r="AX144" s="14" t="s">
        <v>88</v>
      </c>
      <c r="AY144" s="260" t="s">
        <v>130</v>
      </c>
    </row>
    <row r="145" s="2" customFormat="1" ht="16.5" customHeight="1">
      <c r="A145" s="37"/>
      <c r="B145" s="38"/>
      <c r="C145" s="218" t="s">
        <v>154</v>
      </c>
      <c r="D145" s="218" t="s">
        <v>132</v>
      </c>
      <c r="E145" s="219" t="s">
        <v>457</v>
      </c>
      <c r="F145" s="220" t="s">
        <v>458</v>
      </c>
      <c r="G145" s="221" t="s">
        <v>157</v>
      </c>
      <c r="H145" s="222">
        <v>183.70500000000001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45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136</v>
      </c>
      <c r="AT145" s="230" t="s">
        <v>132</v>
      </c>
      <c r="AU145" s="230" t="s">
        <v>90</v>
      </c>
      <c r="AY145" s="16" t="s">
        <v>130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88</v>
      </c>
      <c r="BK145" s="231">
        <f>ROUND(I145*H145,2)</f>
        <v>0</v>
      </c>
      <c r="BL145" s="16" t="s">
        <v>136</v>
      </c>
      <c r="BM145" s="230" t="s">
        <v>459</v>
      </c>
    </row>
    <row r="146" s="2" customFormat="1">
      <c r="A146" s="37"/>
      <c r="B146" s="38"/>
      <c r="C146" s="39"/>
      <c r="D146" s="232" t="s">
        <v>138</v>
      </c>
      <c r="E146" s="39"/>
      <c r="F146" s="233" t="s">
        <v>460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138</v>
      </c>
      <c r="AU146" s="16" t="s">
        <v>90</v>
      </c>
    </row>
    <row r="147" s="2" customFormat="1">
      <c r="A147" s="37"/>
      <c r="B147" s="38"/>
      <c r="C147" s="39"/>
      <c r="D147" s="237" t="s">
        <v>140</v>
      </c>
      <c r="E147" s="39"/>
      <c r="F147" s="238" t="s">
        <v>461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140</v>
      </c>
      <c r="AU147" s="16" t="s">
        <v>90</v>
      </c>
    </row>
    <row r="148" s="13" customFormat="1">
      <c r="A148" s="13"/>
      <c r="B148" s="239"/>
      <c r="C148" s="240"/>
      <c r="D148" s="232" t="s">
        <v>142</v>
      </c>
      <c r="E148" s="241" t="s">
        <v>1</v>
      </c>
      <c r="F148" s="242" t="s">
        <v>462</v>
      </c>
      <c r="G148" s="240"/>
      <c r="H148" s="243">
        <v>80.165999999999997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142</v>
      </c>
      <c r="AU148" s="249" t="s">
        <v>90</v>
      </c>
      <c r="AV148" s="13" t="s">
        <v>90</v>
      </c>
      <c r="AW148" s="13" t="s">
        <v>36</v>
      </c>
      <c r="AX148" s="13" t="s">
        <v>80</v>
      </c>
      <c r="AY148" s="249" t="s">
        <v>130</v>
      </c>
    </row>
    <row r="149" s="13" customFormat="1">
      <c r="A149" s="13"/>
      <c r="B149" s="239"/>
      <c r="C149" s="240"/>
      <c r="D149" s="232" t="s">
        <v>142</v>
      </c>
      <c r="E149" s="241" t="s">
        <v>1</v>
      </c>
      <c r="F149" s="242" t="s">
        <v>463</v>
      </c>
      <c r="G149" s="240"/>
      <c r="H149" s="243">
        <v>77.289000000000001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142</v>
      </c>
      <c r="AU149" s="249" t="s">
        <v>90</v>
      </c>
      <c r="AV149" s="13" t="s">
        <v>90</v>
      </c>
      <c r="AW149" s="13" t="s">
        <v>36</v>
      </c>
      <c r="AX149" s="13" t="s">
        <v>80</v>
      </c>
      <c r="AY149" s="249" t="s">
        <v>130</v>
      </c>
    </row>
    <row r="150" s="13" customFormat="1">
      <c r="A150" s="13"/>
      <c r="B150" s="239"/>
      <c r="C150" s="240"/>
      <c r="D150" s="232" t="s">
        <v>142</v>
      </c>
      <c r="E150" s="241" t="s">
        <v>1</v>
      </c>
      <c r="F150" s="242" t="s">
        <v>464</v>
      </c>
      <c r="G150" s="240"/>
      <c r="H150" s="243">
        <v>26.25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142</v>
      </c>
      <c r="AU150" s="249" t="s">
        <v>90</v>
      </c>
      <c r="AV150" s="13" t="s">
        <v>90</v>
      </c>
      <c r="AW150" s="13" t="s">
        <v>36</v>
      </c>
      <c r="AX150" s="13" t="s">
        <v>80</v>
      </c>
      <c r="AY150" s="249" t="s">
        <v>130</v>
      </c>
    </row>
    <row r="151" s="14" customFormat="1">
      <c r="A151" s="14"/>
      <c r="B151" s="250"/>
      <c r="C151" s="251"/>
      <c r="D151" s="232" t="s">
        <v>142</v>
      </c>
      <c r="E151" s="252" t="s">
        <v>1</v>
      </c>
      <c r="F151" s="253" t="s">
        <v>145</v>
      </c>
      <c r="G151" s="251"/>
      <c r="H151" s="254">
        <v>183.70500000000001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142</v>
      </c>
      <c r="AU151" s="260" t="s">
        <v>90</v>
      </c>
      <c r="AV151" s="14" t="s">
        <v>136</v>
      </c>
      <c r="AW151" s="14" t="s">
        <v>36</v>
      </c>
      <c r="AX151" s="14" t="s">
        <v>88</v>
      </c>
      <c r="AY151" s="260" t="s">
        <v>130</v>
      </c>
    </row>
    <row r="152" s="2" customFormat="1" ht="21.75" customHeight="1">
      <c r="A152" s="37"/>
      <c r="B152" s="38"/>
      <c r="C152" s="218" t="s">
        <v>136</v>
      </c>
      <c r="D152" s="218" t="s">
        <v>132</v>
      </c>
      <c r="E152" s="219" t="s">
        <v>465</v>
      </c>
      <c r="F152" s="220" t="s">
        <v>466</v>
      </c>
      <c r="G152" s="221" t="s">
        <v>157</v>
      </c>
      <c r="H152" s="222">
        <v>7.1749999999999998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45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136</v>
      </c>
      <c r="AT152" s="230" t="s">
        <v>132</v>
      </c>
      <c r="AU152" s="230" t="s">
        <v>90</v>
      </c>
      <c r="AY152" s="16" t="s">
        <v>130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88</v>
      </c>
      <c r="BK152" s="231">
        <f>ROUND(I152*H152,2)</f>
        <v>0</v>
      </c>
      <c r="BL152" s="16" t="s">
        <v>136</v>
      </c>
      <c r="BM152" s="230" t="s">
        <v>467</v>
      </c>
    </row>
    <row r="153" s="2" customFormat="1">
      <c r="A153" s="37"/>
      <c r="B153" s="38"/>
      <c r="C153" s="39"/>
      <c r="D153" s="232" t="s">
        <v>138</v>
      </c>
      <c r="E153" s="39"/>
      <c r="F153" s="233" t="s">
        <v>468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138</v>
      </c>
      <c r="AU153" s="16" t="s">
        <v>90</v>
      </c>
    </row>
    <row r="154" s="2" customFormat="1">
      <c r="A154" s="37"/>
      <c r="B154" s="38"/>
      <c r="C154" s="39"/>
      <c r="D154" s="237" t="s">
        <v>140</v>
      </c>
      <c r="E154" s="39"/>
      <c r="F154" s="238" t="s">
        <v>469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90</v>
      </c>
    </row>
    <row r="155" s="13" customFormat="1">
      <c r="A155" s="13"/>
      <c r="B155" s="239"/>
      <c r="C155" s="240"/>
      <c r="D155" s="232" t="s">
        <v>142</v>
      </c>
      <c r="E155" s="241" t="s">
        <v>1</v>
      </c>
      <c r="F155" s="242" t="s">
        <v>470</v>
      </c>
      <c r="G155" s="240"/>
      <c r="H155" s="243">
        <v>3.5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142</v>
      </c>
      <c r="AU155" s="249" t="s">
        <v>90</v>
      </c>
      <c r="AV155" s="13" t="s">
        <v>90</v>
      </c>
      <c r="AW155" s="13" t="s">
        <v>36</v>
      </c>
      <c r="AX155" s="13" t="s">
        <v>80</v>
      </c>
      <c r="AY155" s="249" t="s">
        <v>130</v>
      </c>
    </row>
    <row r="156" s="13" customFormat="1">
      <c r="A156" s="13"/>
      <c r="B156" s="239"/>
      <c r="C156" s="240"/>
      <c r="D156" s="232" t="s">
        <v>142</v>
      </c>
      <c r="E156" s="241" t="s">
        <v>1</v>
      </c>
      <c r="F156" s="242" t="s">
        <v>471</v>
      </c>
      <c r="G156" s="240"/>
      <c r="H156" s="243">
        <v>1.96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142</v>
      </c>
      <c r="AU156" s="249" t="s">
        <v>90</v>
      </c>
      <c r="AV156" s="13" t="s">
        <v>90</v>
      </c>
      <c r="AW156" s="13" t="s">
        <v>36</v>
      </c>
      <c r="AX156" s="13" t="s">
        <v>80</v>
      </c>
      <c r="AY156" s="249" t="s">
        <v>130</v>
      </c>
    </row>
    <row r="157" s="13" customFormat="1">
      <c r="A157" s="13"/>
      <c r="B157" s="239"/>
      <c r="C157" s="240"/>
      <c r="D157" s="232" t="s">
        <v>142</v>
      </c>
      <c r="E157" s="241" t="s">
        <v>1</v>
      </c>
      <c r="F157" s="242" t="s">
        <v>472</v>
      </c>
      <c r="G157" s="240"/>
      <c r="H157" s="243">
        <v>1.7150000000000001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142</v>
      </c>
      <c r="AU157" s="249" t="s">
        <v>90</v>
      </c>
      <c r="AV157" s="13" t="s">
        <v>90</v>
      </c>
      <c r="AW157" s="13" t="s">
        <v>36</v>
      </c>
      <c r="AX157" s="13" t="s">
        <v>80</v>
      </c>
      <c r="AY157" s="249" t="s">
        <v>130</v>
      </c>
    </row>
    <row r="158" s="14" customFormat="1">
      <c r="A158" s="14"/>
      <c r="B158" s="250"/>
      <c r="C158" s="251"/>
      <c r="D158" s="232" t="s">
        <v>142</v>
      </c>
      <c r="E158" s="252" t="s">
        <v>1</v>
      </c>
      <c r="F158" s="253" t="s">
        <v>145</v>
      </c>
      <c r="G158" s="251"/>
      <c r="H158" s="254">
        <v>7.1749999999999998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142</v>
      </c>
      <c r="AU158" s="260" t="s">
        <v>90</v>
      </c>
      <c r="AV158" s="14" t="s">
        <v>136</v>
      </c>
      <c r="AW158" s="14" t="s">
        <v>36</v>
      </c>
      <c r="AX158" s="14" t="s">
        <v>88</v>
      </c>
      <c r="AY158" s="260" t="s">
        <v>130</v>
      </c>
    </row>
    <row r="159" s="2" customFormat="1" ht="21.75" customHeight="1">
      <c r="A159" s="37"/>
      <c r="B159" s="38"/>
      <c r="C159" s="218" t="s">
        <v>172</v>
      </c>
      <c r="D159" s="218" t="s">
        <v>132</v>
      </c>
      <c r="E159" s="219" t="s">
        <v>473</v>
      </c>
      <c r="F159" s="220" t="s">
        <v>474</v>
      </c>
      <c r="G159" s="221" t="s">
        <v>157</v>
      </c>
      <c r="H159" s="222">
        <v>4.165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45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136</v>
      </c>
      <c r="AT159" s="230" t="s">
        <v>132</v>
      </c>
      <c r="AU159" s="230" t="s">
        <v>90</v>
      </c>
      <c r="AY159" s="16" t="s">
        <v>130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88</v>
      </c>
      <c r="BK159" s="231">
        <f>ROUND(I159*H159,2)</f>
        <v>0</v>
      </c>
      <c r="BL159" s="16" t="s">
        <v>136</v>
      </c>
      <c r="BM159" s="230" t="s">
        <v>475</v>
      </c>
    </row>
    <row r="160" s="2" customFormat="1">
      <c r="A160" s="37"/>
      <c r="B160" s="38"/>
      <c r="C160" s="39"/>
      <c r="D160" s="232" t="s">
        <v>138</v>
      </c>
      <c r="E160" s="39"/>
      <c r="F160" s="233" t="s">
        <v>476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138</v>
      </c>
      <c r="AU160" s="16" t="s">
        <v>90</v>
      </c>
    </row>
    <row r="161" s="2" customFormat="1">
      <c r="A161" s="37"/>
      <c r="B161" s="38"/>
      <c r="C161" s="39"/>
      <c r="D161" s="237" t="s">
        <v>140</v>
      </c>
      <c r="E161" s="39"/>
      <c r="F161" s="238" t="s">
        <v>477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140</v>
      </c>
      <c r="AU161" s="16" t="s">
        <v>90</v>
      </c>
    </row>
    <row r="162" s="2" customFormat="1">
      <c r="A162" s="37"/>
      <c r="B162" s="38"/>
      <c r="C162" s="39"/>
      <c r="D162" s="232" t="s">
        <v>151</v>
      </c>
      <c r="E162" s="39"/>
      <c r="F162" s="261" t="s">
        <v>478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151</v>
      </c>
      <c r="AU162" s="16" t="s">
        <v>90</v>
      </c>
    </row>
    <row r="163" s="13" customFormat="1">
      <c r="A163" s="13"/>
      <c r="B163" s="239"/>
      <c r="C163" s="240"/>
      <c r="D163" s="232" t="s">
        <v>142</v>
      </c>
      <c r="E163" s="241" t="s">
        <v>1</v>
      </c>
      <c r="F163" s="242" t="s">
        <v>479</v>
      </c>
      <c r="G163" s="240"/>
      <c r="H163" s="243">
        <v>1.2250000000000001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142</v>
      </c>
      <c r="AU163" s="249" t="s">
        <v>90</v>
      </c>
      <c r="AV163" s="13" t="s">
        <v>90</v>
      </c>
      <c r="AW163" s="13" t="s">
        <v>36</v>
      </c>
      <c r="AX163" s="13" t="s">
        <v>80</v>
      </c>
      <c r="AY163" s="249" t="s">
        <v>130</v>
      </c>
    </row>
    <row r="164" s="13" customFormat="1">
      <c r="A164" s="13"/>
      <c r="B164" s="239"/>
      <c r="C164" s="240"/>
      <c r="D164" s="232" t="s">
        <v>142</v>
      </c>
      <c r="E164" s="241" t="s">
        <v>1</v>
      </c>
      <c r="F164" s="242" t="s">
        <v>480</v>
      </c>
      <c r="G164" s="240"/>
      <c r="H164" s="243">
        <v>2.9399999999999999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142</v>
      </c>
      <c r="AU164" s="249" t="s">
        <v>90</v>
      </c>
      <c r="AV164" s="13" t="s">
        <v>90</v>
      </c>
      <c r="AW164" s="13" t="s">
        <v>36</v>
      </c>
      <c r="AX164" s="13" t="s">
        <v>80</v>
      </c>
      <c r="AY164" s="249" t="s">
        <v>130</v>
      </c>
    </row>
    <row r="165" s="14" customFormat="1">
      <c r="A165" s="14"/>
      <c r="B165" s="250"/>
      <c r="C165" s="251"/>
      <c r="D165" s="232" t="s">
        <v>142</v>
      </c>
      <c r="E165" s="252" t="s">
        <v>1</v>
      </c>
      <c r="F165" s="253" t="s">
        <v>145</v>
      </c>
      <c r="G165" s="251"/>
      <c r="H165" s="254">
        <v>4.165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142</v>
      </c>
      <c r="AU165" s="260" t="s">
        <v>90</v>
      </c>
      <c r="AV165" s="14" t="s">
        <v>136</v>
      </c>
      <c r="AW165" s="14" t="s">
        <v>36</v>
      </c>
      <c r="AX165" s="14" t="s">
        <v>88</v>
      </c>
      <c r="AY165" s="260" t="s">
        <v>130</v>
      </c>
    </row>
    <row r="166" s="2" customFormat="1" ht="16.5" customHeight="1">
      <c r="A166" s="37"/>
      <c r="B166" s="38"/>
      <c r="C166" s="218" t="s">
        <v>180</v>
      </c>
      <c r="D166" s="218" t="s">
        <v>132</v>
      </c>
      <c r="E166" s="219" t="s">
        <v>481</v>
      </c>
      <c r="F166" s="220" t="s">
        <v>482</v>
      </c>
      <c r="G166" s="221" t="s">
        <v>135</v>
      </c>
      <c r="H166" s="222">
        <v>19.117999999999999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45</v>
      </c>
      <c r="O166" s="90"/>
      <c r="P166" s="228">
        <f>O166*H166</f>
        <v>0</v>
      </c>
      <c r="Q166" s="228">
        <v>0.00069999999999999999</v>
      </c>
      <c r="R166" s="228">
        <f>Q166*H166</f>
        <v>0.0133826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136</v>
      </c>
      <c r="AT166" s="230" t="s">
        <v>132</v>
      </c>
      <c r="AU166" s="230" t="s">
        <v>90</v>
      </c>
      <c r="AY166" s="16" t="s">
        <v>130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88</v>
      </c>
      <c r="BK166" s="231">
        <f>ROUND(I166*H166,2)</f>
        <v>0</v>
      </c>
      <c r="BL166" s="16" t="s">
        <v>136</v>
      </c>
      <c r="BM166" s="230" t="s">
        <v>483</v>
      </c>
    </row>
    <row r="167" s="2" customFormat="1">
      <c r="A167" s="37"/>
      <c r="B167" s="38"/>
      <c r="C167" s="39"/>
      <c r="D167" s="232" t="s">
        <v>138</v>
      </c>
      <c r="E167" s="39"/>
      <c r="F167" s="233" t="s">
        <v>484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138</v>
      </c>
      <c r="AU167" s="16" t="s">
        <v>90</v>
      </c>
    </row>
    <row r="168" s="2" customFormat="1">
      <c r="A168" s="37"/>
      <c r="B168" s="38"/>
      <c r="C168" s="39"/>
      <c r="D168" s="237" t="s">
        <v>140</v>
      </c>
      <c r="E168" s="39"/>
      <c r="F168" s="238" t="s">
        <v>485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140</v>
      </c>
      <c r="AU168" s="16" t="s">
        <v>90</v>
      </c>
    </row>
    <row r="169" s="13" customFormat="1">
      <c r="A169" s="13"/>
      <c r="B169" s="239"/>
      <c r="C169" s="240"/>
      <c r="D169" s="232" t="s">
        <v>142</v>
      </c>
      <c r="E169" s="241" t="s">
        <v>1</v>
      </c>
      <c r="F169" s="242" t="s">
        <v>486</v>
      </c>
      <c r="G169" s="240"/>
      <c r="H169" s="243">
        <v>19.117999999999999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142</v>
      </c>
      <c r="AU169" s="249" t="s">
        <v>90</v>
      </c>
      <c r="AV169" s="13" t="s">
        <v>90</v>
      </c>
      <c r="AW169" s="13" t="s">
        <v>36</v>
      </c>
      <c r="AX169" s="13" t="s">
        <v>88</v>
      </c>
      <c r="AY169" s="249" t="s">
        <v>130</v>
      </c>
    </row>
    <row r="170" s="2" customFormat="1" ht="16.5" customHeight="1">
      <c r="A170" s="37"/>
      <c r="B170" s="38"/>
      <c r="C170" s="218" t="s">
        <v>188</v>
      </c>
      <c r="D170" s="218" t="s">
        <v>132</v>
      </c>
      <c r="E170" s="219" t="s">
        <v>487</v>
      </c>
      <c r="F170" s="220" t="s">
        <v>488</v>
      </c>
      <c r="G170" s="221" t="s">
        <v>157</v>
      </c>
      <c r="H170" s="222">
        <v>19.117999999999999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45</v>
      </c>
      <c r="O170" s="90"/>
      <c r="P170" s="228">
        <f>O170*H170</f>
        <v>0</v>
      </c>
      <c r="Q170" s="228">
        <v>0.00046000000000000001</v>
      </c>
      <c r="R170" s="228">
        <f>Q170*H170</f>
        <v>0.0087942799999999998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136</v>
      </c>
      <c r="AT170" s="230" t="s">
        <v>132</v>
      </c>
      <c r="AU170" s="230" t="s">
        <v>90</v>
      </c>
      <c r="AY170" s="16" t="s">
        <v>130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88</v>
      </c>
      <c r="BK170" s="231">
        <f>ROUND(I170*H170,2)</f>
        <v>0</v>
      </c>
      <c r="BL170" s="16" t="s">
        <v>136</v>
      </c>
      <c r="BM170" s="230" t="s">
        <v>489</v>
      </c>
    </row>
    <row r="171" s="2" customFormat="1">
      <c r="A171" s="37"/>
      <c r="B171" s="38"/>
      <c r="C171" s="39"/>
      <c r="D171" s="232" t="s">
        <v>138</v>
      </c>
      <c r="E171" s="39"/>
      <c r="F171" s="233" t="s">
        <v>490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138</v>
      </c>
      <c r="AU171" s="16" t="s">
        <v>90</v>
      </c>
    </row>
    <row r="172" s="2" customFormat="1">
      <c r="A172" s="37"/>
      <c r="B172" s="38"/>
      <c r="C172" s="39"/>
      <c r="D172" s="237" t="s">
        <v>140</v>
      </c>
      <c r="E172" s="39"/>
      <c r="F172" s="238" t="s">
        <v>491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140</v>
      </c>
      <c r="AU172" s="16" t="s">
        <v>90</v>
      </c>
    </row>
    <row r="173" s="13" customFormat="1">
      <c r="A173" s="13"/>
      <c r="B173" s="239"/>
      <c r="C173" s="240"/>
      <c r="D173" s="232" t="s">
        <v>142</v>
      </c>
      <c r="E173" s="241" t="s">
        <v>1</v>
      </c>
      <c r="F173" s="242" t="s">
        <v>492</v>
      </c>
      <c r="G173" s="240"/>
      <c r="H173" s="243">
        <v>19.117999999999999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142</v>
      </c>
      <c r="AU173" s="249" t="s">
        <v>90</v>
      </c>
      <c r="AV173" s="13" t="s">
        <v>90</v>
      </c>
      <c r="AW173" s="13" t="s">
        <v>36</v>
      </c>
      <c r="AX173" s="13" t="s">
        <v>88</v>
      </c>
      <c r="AY173" s="249" t="s">
        <v>130</v>
      </c>
    </row>
    <row r="174" s="2" customFormat="1" ht="16.5" customHeight="1">
      <c r="A174" s="37"/>
      <c r="B174" s="38"/>
      <c r="C174" s="218" t="s">
        <v>198</v>
      </c>
      <c r="D174" s="218" t="s">
        <v>132</v>
      </c>
      <c r="E174" s="219" t="s">
        <v>493</v>
      </c>
      <c r="F174" s="220" t="s">
        <v>494</v>
      </c>
      <c r="G174" s="221" t="s">
        <v>157</v>
      </c>
      <c r="H174" s="222">
        <v>19.117999999999999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45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136</v>
      </c>
      <c r="AT174" s="230" t="s">
        <v>132</v>
      </c>
      <c r="AU174" s="230" t="s">
        <v>90</v>
      </c>
      <c r="AY174" s="16" t="s">
        <v>130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88</v>
      </c>
      <c r="BK174" s="231">
        <f>ROUND(I174*H174,2)</f>
        <v>0</v>
      </c>
      <c r="BL174" s="16" t="s">
        <v>136</v>
      </c>
      <c r="BM174" s="230" t="s">
        <v>495</v>
      </c>
    </row>
    <row r="175" s="2" customFormat="1">
      <c r="A175" s="37"/>
      <c r="B175" s="38"/>
      <c r="C175" s="39"/>
      <c r="D175" s="232" t="s">
        <v>138</v>
      </c>
      <c r="E175" s="39"/>
      <c r="F175" s="233" t="s">
        <v>496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138</v>
      </c>
      <c r="AU175" s="16" t="s">
        <v>90</v>
      </c>
    </row>
    <row r="176" s="2" customFormat="1">
      <c r="A176" s="37"/>
      <c r="B176" s="38"/>
      <c r="C176" s="39"/>
      <c r="D176" s="237" t="s">
        <v>140</v>
      </c>
      <c r="E176" s="39"/>
      <c r="F176" s="238" t="s">
        <v>497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140</v>
      </c>
      <c r="AU176" s="16" t="s">
        <v>90</v>
      </c>
    </row>
    <row r="177" s="13" customFormat="1">
      <c r="A177" s="13"/>
      <c r="B177" s="239"/>
      <c r="C177" s="240"/>
      <c r="D177" s="232" t="s">
        <v>142</v>
      </c>
      <c r="E177" s="241" t="s">
        <v>1</v>
      </c>
      <c r="F177" s="242" t="s">
        <v>492</v>
      </c>
      <c r="G177" s="240"/>
      <c r="H177" s="243">
        <v>19.117999999999999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142</v>
      </c>
      <c r="AU177" s="249" t="s">
        <v>90</v>
      </c>
      <c r="AV177" s="13" t="s">
        <v>90</v>
      </c>
      <c r="AW177" s="13" t="s">
        <v>36</v>
      </c>
      <c r="AX177" s="13" t="s">
        <v>88</v>
      </c>
      <c r="AY177" s="249" t="s">
        <v>130</v>
      </c>
    </row>
    <row r="178" s="2" customFormat="1" ht="16.5" customHeight="1">
      <c r="A178" s="37"/>
      <c r="B178" s="38"/>
      <c r="C178" s="218" t="s">
        <v>208</v>
      </c>
      <c r="D178" s="218" t="s">
        <v>132</v>
      </c>
      <c r="E178" s="219" t="s">
        <v>498</v>
      </c>
      <c r="F178" s="220" t="s">
        <v>499</v>
      </c>
      <c r="G178" s="221" t="s">
        <v>135</v>
      </c>
      <c r="H178" s="222">
        <v>19.117999999999999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45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136</v>
      </c>
      <c r="AT178" s="230" t="s">
        <v>132</v>
      </c>
      <c r="AU178" s="230" t="s">
        <v>90</v>
      </c>
      <c r="AY178" s="16" t="s">
        <v>130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88</v>
      </c>
      <c r="BK178" s="231">
        <f>ROUND(I178*H178,2)</f>
        <v>0</v>
      </c>
      <c r="BL178" s="16" t="s">
        <v>136</v>
      </c>
      <c r="BM178" s="230" t="s">
        <v>500</v>
      </c>
    </row>
    <row r="179" s="2" customFormat="1">
      <c r="A179" s="37"/>
      <c r="B179" s="38"/>
      <c r="C179" s="39"/>
      <c r="D179" s="232" t="s">
        <v>138</v>
      </c>
      <c r="E179" s="39"/>
      <c r="F179" s="233" t="s">
        <v>501</v>
      </c>
      <c r="G179" s="39"/>
      <c r="H179" s="39"/>
      <c r="I179" s="234"/>
      <c r="J179" s="39"/>
      <c r="K179" s="39"/>
      <c r="L179" s="43"/>
      <c r="M179" s="235"/>
      <c r="N179" s="236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138</v>
      </c>
      <c r="AU179" s="16" t="s">
        <v>90</v>
      </c>
    </row>
    <row r="180" s="2" customFormat="1">
      <c r="A180" s="37"/>
      <c r="B180" s="38"/>
      <c r="C180" s="39"/>
      <c r="D180" s="237" t="s">
        <v>140</v>
      </c>
      <c r="E180" s="39"/>
      <c r="F180" s="238" t="s">
        <v>502</v>
      </c>
      <c r="G180" s="39"/>
      <c r="H180" s="39"/>
      <c r="I180" s="234"/>
      <c r="J180" s="39"/>
      <c r="K180" s="39"/>
      <c r="L180" s="43"/>
      <c r="M180" s="235"/>
      <c r="N180" s="23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140</v>
      </c>
      <c r="AU180" s="16" t="s">
        <v>90</v>
      </c>
    </row>
    <row r="181" s="13" customFormat="1">
      <c r="A181" s="13"/>
      <c r="B181" s="239"/>
      <c r="C181" s="240"/>
      <c r="D181" s="232" t="s">
        <v>142</v>
      </c>
      <c r="E181" s="241" t="s">
        <v>1</v>
      </c>
      <c r="F181" s="242" t="s">
        <v>486</v>
      </c>
      <c r="G181" s="240"/>
      <c r="H181" s="243">
        <v>19.117999999999999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142</v>
      </c>
      <c r="AU181" s="249" t="s">
        <v>90</v>
      </c>
      <c r="AV181" s="13" t="s">
        <v>90</v>
      </c>
      <c r="AW181" s="13" t="s">
        <v>36</v>
      </c>
      <c r="AX181" s="13" t="s">
        <v>88</v>
      </c>
      <c r="AY181" s="249" t="s">
        <v>130</v>
      </c>
    </row>
    <row r="182" s="2" customFormat="1" ht="16.5" customHeight="1">
      <c r="A182" s="37"/>
      <c r="B182" s="38"/>
      <c r="C182" s="218" t="s">
        <v>218</v>
      </c>
      <c r="D182" s="218" t="s">
        <v>132</v>
      </c>
      <c r="E182" s="219" t="s">
        <v>189</v>
      </c>
      <c r="F182" s="220" t="s">
        <v>190</v>
      </c>
      <c r="G182" s="221" t="s">
        <v>157</v>
      </c>
      <c r="H182" s="222">
        <v>5.3819999999999997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45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136</v>
      </c>
      <c r="AT182" s="230" t="s">
        <v>132</v>
      </c>
      <c r="AU182" s="230" t="s">
        <v>90</v>
      </c>
      <c r="AY182" s="16" t="s">
        <v>130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88</v>
      </c>
      <c r="BK182" s="231">
        <f>ROUND(I182*H182,2)</f>
        <v>0</v>
      </c>
      <c r="BL182" s="16" t="s">
        <v>136</v>
      </c>
      <c r="BM182" s="230" t="s">
        <v>503</v>
      </c>
    </row>
    <row r="183" s="2" customFormat="1">
      <c r="A183" s="37"/>
      <c r="B183" s="38"/>
      <c r="C183" s="39"/>
      <c r="D183" s="232" t="s">
        <v>138</v>
      </c>
      <c r="E183" s="39"/>
      <c r="F183" s="233" t="s">
        <v>192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138</v>
      </c>
      <c r="AU183" s="16" t="s">
        <v>90</v>
      </c>
    </row>
    <row r="184" s="2" customFormat="1">
      <c r="A184" s="37"/>
      <c r="B184" s="38"/>
      <c r="C184" s="39"/>
      <c r="D184" s="237" t="s">
        <v>140</v>
      </c>
      <c r="E184" s="39"/>
      <c r="F184" s="238" t="s">
        <v>193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140</v>
      </c>
      <c r="AU184" s="16" t="s">
        <v>90</v>
      </c>
    </row>
    <row r="185" s="13" customFormat="1">
      <c r="A185" s="13"/>
      <c r="B185" s="239"/>
      <c r="C185" s="240"/>
      <c r="D185" s="232" t="s">
        <v>142</v>
      </c>
      <c r="E185" s="241" t="s">
        <v>1</v>
      </c>
      <c r="F185" s="242" t="s">
        <v>504</v>
      </c>
      <c r="G185" s="240"/>
      <c r="H185" s="243">
        <v>0.59899999999999998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142</v>
      </c>
      <c r="AU185" s="249" t="s">
        <v>90</v>
      </c>
      <c r="AV185" s="13" t="s">
        <v>90</v>
      </c>
      <c r="AW185" s="13" t="s">
        <v>36</v>
      </c>
      <c r="AX185" s="13" t="s">
        <v>80</v>
      </c>
      <c r="AY185" s="249" t="s">
        <v>130</v>
      </c>
    </row>
    <row r="186" s="13" customFormat="1">
      <c r="A186" s="13"/>
      <c r="B186" s="239"/>
      <c r="C186" s="240"/>
      <c r="D186" s="232" t="s">
        <v>142</v>
      </c>
      <c r="E186" s="241" t="s">
        <v>1</v>
      </c>
      <c r="F186" s="242" t="s">
        <v>505</v>
      </c>
      <c r="G186" s="240"/>
      <c r="H186" s="243">
        <v>2.048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142</v>
      </c>
      <c r="AU186" s="249" t="s">
        <v>90</v>
      </c>
      <c r="AV186" s="13" t="s">
        <v>90</v>
      </c>
      <c r="AW186" s="13" t="s">
        <v>36</v>
      </c>
      <c r="AX186" s="13" t="s">
        <v>80</v>
      </c>
      <c r="AY186" s="249" t="s">
        <v>130</v>
      </c>
    </row>
    <row r="187" s="13" customFormat="1">
      <c r="A187" s="13"/>
      <c r="B187" s="239"/>
      <c r="C187" s="240"/>
      <c r="D187" s="232" t="s">
        <v>142</v>
      </c>
      <c r="E187" s="241" t="s">
        <v>1</v>
      </c>
      <c r="F187" s="242" t="s">
        <v>506</v>
      </c>
      <c r="G187" s="240"/>
      <c r="H187" s="243">
        <v>0.070000000000000007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142</v>
      </c>
      <c r="AU187" s="249" t="s">
        <v>90</v>
      </c>
      <c r="AV187" s="13" t="s">
        <v>90</v>
      </c>
      <c r="AW187" s="13" t="s">
        <v>36</v>
      </c>
      <c r="AX187" s="13" t="s">
        <v>80</v>
      </c>
      <c r="AY187" s="249" t="s">
        <v>130</v>
      </c>
    </row>
    <row r="188" s="13" customFormat="1">
      <c r="A188" s="13"/>
      <c r="B188" s="239"/>
      <c r="C188" s="240"/>
      <c r="D188" s="232" t="s">
        <v>142</v>
      </c>
      <c r="E188" s="241" t="s">
        <v>1</v>
      </c>
      <c r="F188" s="242" t="s">
        <v>507</v>
      </c>
      <c r="G188" s="240"/>
      <c r="H188" s="243">
        <v>0.069000000000000006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142</v>
      </c>
      <c r="AU188" s="249" t="s">
        <v>90</v>
      </c>
      <c r="AV188" s="13" t="s">
        <v>90</v>
      </c>
      <c r="AW188" s="13" t="s">
        <v>36</v>
      </c>
      <c r="AX188" s="13" t="s">
        <v>80</v>
      </c>
      <c r="AY188" s="249" t="s">
        <v>130</v>
      </c>
    </row>
    <row r="189" s="13" customFormat="1">
      <c r="A189" s="13"/>
      <c r="B189" s="239"/>
      <c r="C189" s="240"/>
      <c r="D189" s="232" t="s">
        <v>142</v>
      </c>
      <c r="E189" s="241" t="s">
        <v>1</v>
      </c>
      <c r="F189" s="242" t="s">
        <v>508</v>
      </c>
      <c r="G189" s="240"/>
      <c r="H189" s="243">
        <v>0.84599999999999997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142</v>
      </c>
      <c r="AU189" s="249" t="s">
        <v>90</v>
      </c>
      <c r="AV189" s="13" t="s">
        <v>90</v>
      </c>
      <c r="AW189" s="13" t="s">
        <v>36</v>
      </c>
      <c r="AX189" s="13" t="s">
        <v>80</v>
      </c>
      <c r="AY189" s="249" t="s">
        <v>130</v>
      </c>
    </row>
    <row r="190" s="13" customFormat="1">
      <c r="A190" s="13"/>
      <c r="B190" s="239"/>
      <c r="C190" s="240"/>
      <c r="D190" s="232" t="s">
        <v>142</v>
      </c>
      <c r="E190" s="241" t="s">
        <v>1</v>
      </c>
      <c r="F190" s="242" t="s">
        <v>509</v>
      </c>
      <c r="G190" s="240"/>
      <c r="H190" s="243">
        <v>0.69999999999999996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142</v>
      </c>
      <c r="AU190" s="249" t="s">
        <v>90</v>
      </c>
      <c r="AV190" s="13" t="s">
        <v>90</v>
      </c>
      <c r="AW190" s="13" t="s">
        <v>36</v>
      </c>
      <c r="AX190" s="13" t="s">
        <v>80</v>
      </c>
      <c r="AY190" s="249" t="s">
        <v>130</v>
      </c>
    </row>
    <row r="191" s="13" customFormat="1">
      <c r="A191" s="13"/>
      <c r="B191" s="239"/>
      <c r="C191" s="240"/>
      <c r="D191" s="232" t="s">
        <v>142</v>
      </c>
      <c r="E191" s="241" t="s">
        <v>1</v>
      </c>
      <c r="F191" s="242" t="s">
        <v>510</v>
      </c>
      <c r="G191" s="240"/>
      <c r="H191" s="243">
        <v>0.41999999999999998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142</v>
      </c>
      <c r="AU191" s="249" t="s">
        <v>90</v>
      </c>
      <c r="AV191" s="13" t="s">
        <v>90</v>
      </c>
      <c r="AW191" s="13" t="s">
        <v>36</v>
      </c>
      <c r="AX191" s="13" t="s">
        <v>80</v>
      </c>
      <c r="AY191" s="249" t="s">
        <v>130</v>
      </c>
    </row>
    <row r="192" s="13" customFormat="1">
      <c r="A192" s="13"/>
      <c r="B192" s="239"/>
      <c r="C192" s="240"/>
      <c r="D192" s="232" t="s">
        <v>142</v>
      </c>
      <c r="E192" s="241" t="s">
        <v>1</v>
      </c>
      <c r="F192" s="242" t="s">
        <v>511</v>
      </c>
      <c r="G192" s="240"/>
      <c r="H192" s="243">
        <v>0.34999999999999998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142</v>
      </c>
      <c r="AU192" s="249" t="s">
        <v>90</v>
      </c>
      <c r="AV192" s="13" t="s">
        <v>90</v>
      </c>
      <c r="AW192" s="13" t="s">
        <v>36</v>
      </c>
      <c r="AX192" s="13" t="s">
        <v>80</v>
      </c>
      <c r="AY192" s="249" t="s">
        <v>130</v>
      </c>
    </row>
    <row r="193" s="13" customFormat="1">
      <c r="A193" s="13"/>
      <c r="B193" s="239"/>
      <c r="C193" s="240"/>
      <c r="D193" s="232" t="s">
        <v>142</v>
      </c>
      <c r="E193" s="241" t="s">
        <v>1</v>
      </c>
      <c r="F193" s="242" t="s">
        <v>512</v>
      </c>
      <c r="G193" s="240"/>
      <c r="H193" s="243">
        <v>0.28000000000000003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142</v>
      </c>
      <c r="AU193" s="249" t="s">
        <v>90</v>
      </c>
      <c r="AV193" s="13" t="s">
        <v>90</v>
      </c>
      <c r="AW193" s="13" t="s">
        <v>36</v>
      </c>
      <c r="AX193" s="13" t="s">
        <v>80</v>
      </c>
      <c r="AY193" s="249" t="s">
        <v>130</v>
      </c>
    </row>
    <row r="194" s="14" customFormat="1">
      <c r="A194" s="14"/>
      <c r="B194" s="250"/>
      <c r="C194" s="251"/>
      <c r="D194" s="232" t="s">
        <v>142</v>
      </c>
      <c r="E194" s="252" t="s">
        <v>1</v>
      </c>
      <c r="F194" s="253" t="s">
        <v>145</v>
      </c>
      <c r="G194" s="251"/>
      <c r="H194" s="254">
        <v>5.3819999999999997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142</v>
      </c>
      <c r="AU194" s="260" t="s">
        <v>90</v>
      </c>
      <c r="AV194" s="14" t="s">
        <v>136</v>
      </c>
      <c r="AW194" s="14" t="s">
        <v>36</v>
      </c>
      <c r="AX194" s="14" t="s">
        <v>88</v>
      </c>
      <c r="AY194" s="260" t="s">
        <v>130</v>
      </c>
    </row>
    <row r="195" s="2" customFormat="1" ht="16.5" customHeight="1">
      <c r="A195" s="37"/>
      <c r="B195" s="38"/>
      <c r="C195" s="218" t="s">
        <v>225</v>
      </c>
      <c r="D195" s="218" t="s">
        <v>132</v>
      </c>
      <c r="E195" s="219" t="s">
        <v>209</v>
      </c>
      <c r="F195" s="220" t="s">
        <v>210</v>
      </c>
      <c r="G195" s="221" t="s">
        <v>157</v>
      </c>
      <c r="H195" s="222">
        <v>6.5460000000000003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45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136</v>
      </c>
      <c r="AT195" s="230" t="s">
        <v>132</v>
      </c>
      <c r="AU195" s="230" t="s">
        <v>90</v>
      </c>
      <c r="AY195" s="16" t="s">
        <v>130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88</v>
      </c>
      <c r="BK195" s="231">
        <f>ROUND(I195*H195,2)</f>
        <v>0</v>
      </c>
      <c r="BL195" s="16" t="s">
        <v>136</v>
      </c>
      <c r="BM195" s="230" t="s">
        <v>513</v>
      </c>
    </row>
    <row r="196" s="2" customFormat="1">
      <c r="A196" s="37"/>
      <c r="B196" s="38"/>
      <c r="C196" s="39"/>
      <c r="D196" s="232" t="s">
        <v>138</v>
      </c>
      <c r="E196" s="39"/>
      <c r="F196" s="233" t="s">
        <v>212</v>
      </c>
      <c r="G196" s="39"/>
      <c r="H196" s="39"/>
      <c r="I196" s="234"/>
      <c r="J196" s="39"/>
      <c r="K196" s="39"/>
      <c r="L196" s="43"/>
      <c r="M196" s="235"/>
      <c r="N196" s="23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138</v>
      </c>
      <c r="AU196" s="16" t="s">
        <v>90</v>
      </c>
    </row>
    <row r="197" s="2" customFormat="1">
      <c r="A197" s="37"/>
      <c r="B197" s="38"/>
      <c r="C197" s="39"/>
      <c r="D197" s="237" t="s">
        <v>140</v>
      </c>
      <c r="E197" s="39"/>
      <c r="F197" s="238" t="s">
        <v>213</v>
      </c>
      <c r="G197" s="39"/>
      <c r="H197" s="39"/>
      <c r="I197" s="234"/>
      <c r="J197" s="39"/>
      <c r="K197" s="39"/>
      <c r="L197" s="43"/>
      <c r="M197" s="235"/>
      <c r="N197" s="23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140</v>
      </c>
      <c r="AU197" s="16" t="s">
        <v>90</v>
      </c>
    </row>
    <row r="198" s="13" customFormat="1">
      <c r="A198" s="13"/>
      <c r="B198" s="239"/>
      <c r="C198" s="240"/>
      <c r="D198" s="232" t="s">
        <v>142</v>
      </c>
      <c r="E198" s="241" t="s">
        <v>1</v>
      </c>
      <c r="F198" s="242" t="s">
        <v>514</v>
      </c>
      <c r="G198" s="240"/>
      <c r="H198" s="243">
        <v>1.915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142</v>
      </c>
      <c r="AU198" s="249" t="s">
        <v>90</v>
      </c>
      <c r="AV198" s="13" t="s">
        <v>90</v>
      </c>
      <c r="AW198" s="13" t="s">
        <v>36</v>
      </c>
      <c r="AX198" s="13" t="s">
        <v>80</v>
      </c>
      <c r="AY198" s="249" t="s">
        <v>130</v>
      </c>
    </row>
    <row r="199" s="13" customFormat="1">
      <c r="A199" s="13"/>
      <c r="B199" s="239"/>
      <c r="C199" s="240"/>
      <c r="D199" s="232" t="s">
        <v>142</v>
      </c>
      <c r="E199" s="241" t="s">
        <v>1</v>
      </c>
      <c r="F199" s="242" t="s">
        <v>515</v>
      </c>
      <c r="G199" s="240"/>
      <c r="H199" s="243">
        <v>0.81299999999999994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142</v>
      </c>
      <c r="AU199" s="249" t="s">
        <v>90</v>
      </c>
      <c r="AV199" s="13" t="s">
        <v>90</v>
      </c>
      <c r="AW199" s="13" t="s">
        <v>36</v>
      </c>
      <c r="AX199" s="13" t="s">
        <v>80</v>
      </c>
      <c r="AY199" s="249" t="s">
        <v>130</v>
      </c>
    </row>
    <row r="200" s="13" customFormat="1">
      <c r="A200" s="13"/>
      <c r="B200" s="239"/>
      <c r="C200" s="240"/>
      <c r="D200" s="232" t="s">
        <v>142</v>
      </c>
      <c r="E200" s="241" t="s">
        <v>1</v>
      </c>
      <c r="F200" s="242" t="s">
        <v>516</v>
      </c>
      <c r="G200" s="240"/>
      <c r="H200" s="243">
        <v>1.0880000000000001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142</v>
      </c>
      <c r="AU200" s="249" t="s">
        <v>90</v>
      </c>
      <c r="AV200" s="13" t="s">
        <v>90</v>
      </c>
      <c r="AW200" s="13" t="s">
        <v>36</v>
      </c>
      <c r="AX200" s="13" t="s">
        <v>80</v>
      </c>
      <c r="AY200" s="249" t="s">
        <v>130</v>
      </c>
    </row>
    <row r="201" s="13" customFormat="1">
      <c r="A201" s="13"/>
      <c r="B201" s="239"/>
      <c r="C201" s="240"/>
      <c r="D201" s="232" t="s">
        <v>142</v>
      </c>
      <c r="E201" s="241" t="s">
        <v>1</v>
      </c>
      <c r="F201" s="242" t="s">
        <v>517</v>
      </c>
      <c r="G201" s="240"/>
      <c r="H201" s="243">
        <v>1.05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142</v>
      </c>
      <c r="AU201" s="249" t="s">
        <v>90</v>
      </c>
      <c r="AV201" s="13" t="s">
        <v>90</v>
      </c>
      <c r="AW201" s="13" t="s">
        <v>36</v>
      </c>
      <c r="AX201" s="13" t="s">
        <v>80</v>
      </c>
      <c r="AY201" s="249" t="s">
        <v>130</v>
      </c>
    </row>
    <row r="202" s="13" customFormat="1">
      <c r="A202" s="13"/>
      <c r="B202" s="239"/>
      <c r="C202" s="240"/>
      <c r="D202" s="232" t="s">
        <v>142</v>
      </c>
      <c r="E202" s="241" t="s">
        <v>1</v>
      </c>
      <c r="F202" s="242" t="s">
        <v>510</v>
      </c>
      <c r="G202" s="240"/>
      <c r="H202" s="243">
        <v>0.41999999999999998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142</v>
      </c>
      <c r="AU202" s="249" t="s">
        <v>90</v>
      </c>
      <c r="AV202" s="13" t="s">
        <v>90</v>
      </c>
      <c r="AW202" s="13" t="s">
        <v>36</v>
      </c>
      <c r="AX202" s="13" t="s">
        <v>80</v>
      </c>
      <c r="AY202" s="249" t="s">
        <v>130</v>
      </c>
    </row>
    <row r="203" s="13" customFormat="1">
      <c r="A203" s="13"/>
      <c r="B203" s="239"/>
      <c r="C203" s="240"/>
      <c r="D203" s="232" t="s">
        <v>142</v>
      </c>
      <c r="E203" s="241" t="s">
        <v>1</v>
      </c>
      <c r="F203" s="242" t="s">
        <v>518</v>
      </c>
      <c r="G203" s="240"/>
      <c r="H203" s="243">
        <v>0.69999999999999996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142</v>
      </c>
      <c r="AU203" s="249" t="s">
        <v>90</v>
      </c>
      <c r="AV203" s="13" t="s">
        <v>90</v>
      </c>
      <c r="AW203" s="13" t="s">
        <v>36</v>
      </c>
      <c r="AX203" s="13" t="s">
        <v>80</v>
      </c>
      <c r="AY203" s="249" t="s">
        <v>130</v>
      </c>
    </row>
    <row r="204" s="13" customFormat="1">
      <c r="A204" s="13"/>
      <c r="B204" s="239"/>
      <c r="C204" s="240"/>
      <c r="D204" s="232" t="s">
        <v>142</v>
      </c>
      <c r="E204" s="241" t="s">
        <v>1</v>
      </c>
      <c r="F204" s="242" t="s">
        <v>519</v>
      </c>
      <c r="G204" s="240"/>
      <c r="H204" s="243">
        <v>0.56000000000000005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142</v>
      </c>
      <c r="AU204" s="249" t="s">
        <v>90</v>
      </c>
      <c r="AV204" s="13" t="s">
        <v>90</v>
      </c>
      <c r="AW204" s="13" t="s">
        <v>36</v>
      </c>
      <c r="AX204" s="13" t="s">
        <v>80</v>
      </c>
      <c r="AY204" s="249" t="s">
        <v>130</v>
      </c>
    </row>
    <row r="205" s="14" customFormat="1">
      <c r="A205" s="14"/>
      <c r="B205" s="250"/>
      <c r="C205" s="251"/>
      <c r="D205" s="232" t="s">
        <v>142</v>
      </c>
      <c r="E205" s="252" t="s">
        <v>1</v>
      </c>
      <c r="F205" s="253" t="s">
        <v>145</v>
      </c>
      <c r="G205" s="251"/>
      <c r="H205" s="254">
        <v>6.5459999999999994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142</v>
      </c>
      <c r="AU205" s="260" t="s">
        <v>90</v>
      </c>
      <c r="AV205" s="14" t="s">
        <v>136</v>
      </c>
      <c r="AW205" s="14" t="s">
        <v>36</v>
      </c>
      <c r="AX205" s="14" t="s">
        <v>88</v>
      </c>
      <c r="AY205" s="260" t="s">
        <v>130</v>
      </c>
    </row>
    <row r="206" s="2" customFormat="1" ht="16.5" customHeight="1">
      <c r="A206" s="37"/>
      <c r="B206" s="38"/>
      <c r="C206" s="262" t="s">
        <v>234</v>
      </c>
      <c r="D206" s="262" t="s">
        <v>219</v>
      </c>
      <c r="E206" s="263" t="s">
        <v>220</v>
      </c>
      <c r="F206" s="264" t="s">
        <v>221</v>
      </c>
      <c r="G206" s="265" t="s">
        <v>222</v>
      </c>
      <c r="H206" s="266">
        <v>13.092000000000001</v>
      </c>
      <c r="I206" s="267"/>
      <c r="J206" s="268">
        <f>ROUND(I206*H206,2)</f>
        <v>0</v>
      </c>
      <c r="K206" s="269"/>
      <c r="L206" s="270"/>
      <c r="M206" s="271" t="s">
        <v>1</v>
      </c>
      <c r="N206" s="272" t="s">
        <v>45</v>
      </c>
      <c r="O206" s="90"/>
      <c r="P206" s="228">
        <f>O206*H206</f>
        <v>0</v>
      </c>
      <c r="Q206" s="228">
        <v>1</v>
      </c>
      <c r="R206" s="228">
        <f>Q206*H206</f>
        <v>13.092000000000001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198</v>
      </c>
      <c r="AT206" s="230" t="s">
        <v>219</v>
      </c>
      <c r="AU206" s="230" t="s">
        <v>90</v>
      </c>
      <c r="AY206" s="16" t="s">
        <v>130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88</v>
      </c>
      <c r="BK206" s="231">
        <f>ROUND(I206*H206,2)</f>
        <v>0</v>
      </c>
      <c r="BL206" s="16" t="s">
        <v>136</v>
      </c>
      <c r="BM206" s="230" t="s">
        <v>520</v>
      </c>
    </row>
    <row r="207" s="2" customFormat="1">
      <c r="A207" s="37"/>
      <c r="B207" s="38"/>
      <c r="C207" s="39"/>
      <c r="D207" s="232" t="s">
        <v>138</v>
      </c>
      <c r="E207" s="39"/>
      <c r="F207" s="233" t="s">
        <v>221</v>
      </c>
      <c r="G207" s="39"/>
      <c r="H207" s="39"/>
      <c r="I207" s="234"/>
      <c r="J207" s="39"/>
      <c r="K207" s="39"/>
      <c r="L207" s="43"/>
      <c r="M207" s="235"/>
      <c r="N207" s="236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138</v>
      </c>
      <c r="AU207" s="16" t="s">
        <v>90</v>
      </c>
    </row>
    <row r="208" s="13" customFormat="1">
      <c r="A208" s="13"/>
      <c r="B208" s="239"/>
      <c r="C208" s="240"/>
      <c r="D208" s="232" t="s">
        <v>142</v>
      </c>
      <c r="E208" s="240"/>
      <c r="F208" s="242" t="s">
        <v>521</v>
      </c>
      <c r="G208" s="240"/>
      <c r="H208" s="243">
        <v>13.092000000000001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142</v>
      </c>
      <c r="AU208" s="249" t="s">
        <v>90</v>
      </c>
      <c r="AV208" s="13" t="s">
        <v>90</v>
      </c>
      <c r="AW208" s="13" t="s">
        <v>4</v>
      </c>
      <c r="AX208" s="13" t="s">
        <v>88</v>
      </c>
      <c r="AY208" s="249" t="s">
        <v>130</v>
      </c>
    </row>
    <row r="209" s="2" customFormat="1" ht="16.5" customHeight="1">
      <c r="A209" s="37"/>
      <c r="B209" s="38"/>
      <c r="C209" s="218" t="s">
        <v>241</v>
      </c>
      <c r="D209" s="218" t="s">
        <v>132</v>
      </c>
      <c r="E209" s="219" t="s">
        <v>199</v>
      </c>
      <c r="F209" s="220" t="s">
        <v>200</v>
      </c>
      <c r="G209" s="221" t="s">
        <v>135</v>
      </c>
      <c r="H209" s="222">
        <v>10.09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45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136</v>
      </c>
      <c r="AT209" s="230" t="s">
        <v>132</v>
      </c>
      <c r="AU209" s="230" t="s">
        <v>90</v>
      </c>
      <c r="AY209" s="16" t="s">
        <v>130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88</v>
      </c>
      <c r="BK209" s="231">
        <f>ROUND(I209*H209,2)</f>
        <v>0</v>
      </c>
      <c r="BL209" s="16" t="s">
        <v>136</v>
      </c>
      <c r="BM209" s="230" t="s">
        <v>522</v>
      </c>
    </row>
    <row r="210" s="2" customFormat="1">
      <c r="A210" s="37"/>
      <c r="B210" s="38"/>
      <c r="C210" s="39"/>
      <c r="D210" s="232" t="s">
        <v>138</v>
      </c>
      <c r="E210" s="39"/>
      <c r="F210" s="233" t="s">
        <v>202</v>
      </c>
      <c r="G210" s="39"/>
      <c r="H210" s="39"/>
      <c r="I210" s="234"/>
      <c r="J210" s="39"/>
      <c r="K210" s="39"/>
      <c r="L210" s="43"/>
      <c r="M210" s="235"/>
      <c r="N210" s="236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138</v>
      </c>
      <c r="AU210" s="16" t="s">
        <v>90</v>
      </c>
    </row>
    <row r="211" s="2" customFormat="1">
      <c r="A211" s="37"/>
      <c r="B211" s="38"/>
      <c r="C211" s="39"/>
      <c r="D211" s="237" t="s">
        <v>140</v>
      </c>
      <c r="E211" s="39"/>
      <c r="F211" s="238" t="s">
        <v>203</v>
      </c>
      <c r="G211" s="39"/>
      <c r="H211" s="39"/>
      <c r="I211" s="234"/>
      <c r="J211" s="39"/>
      <c r="K211" s="39"/>
      <c r="L211" s="43"/>
      <c r="M211" s="235"/>
      <c r="N211" s="23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140</v>
      </c>
      <c r="AU211" s="16" t="s">
        <v>90</v>
      </c>
    </row>
    <row r="212" s="2" customFormat="1">
      <c r="A212" s="37"/>
      <c r="B212" s="38"/>
      <c r="C212" s="39"/>
      <c r="D212" s="232" t="s">
        <v>151</v>
      </c>
      <c r="E212" s="39"/>
      <c r="F212" s="261" t="s">
        <v>204</v>
      </c>
      <c r="G212" s="39"/>
      <c r="H212" s="39"/>
      <c r="I212" s="234"/>
      <c r="J212" s="39"/>
      <c r="K212" s="39"/>
      <c r="L212" s="43"/>
      <c r="M212" s="235"/>
      <c r="N212" s="236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151</v>
      </c>
      <c r="AU212" s="16" t="s">
        <v>90</v>
      </c>
    </row>
    <row r="213" s="13" customFormat="1">
      <c r="A213" s="13"/>
      <c r="B213" s="239"/>
      <c r="C213" s="240"/>
      <c r="D213" s="232" t="s">
        <v>142</v>
      </c>
      <c r="E213" s="241" t="s">
        <v>1</v>
      </c>
      <c r="F213" s="242" t="s">
        <v>523</v>
      </c>
      <c r="G213" s="240"/>
      <c r="H213" s="243">
        <v>2.25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142</v>
      </c>
      <c r="AU213" s="249" t="s">
        <v>90</v>
      </c>
      <c r="AV213" s="13" t="s">
        <v>90</v>
      </c>
      <c r="AW213" s="13" t="s">
        <v>36</v>
      </c>
      <c r="AX213" s="13" t="s">
        <v>80</v>
      </c>
      <c r="AY213" s="249" t="s">
        <v>130</v>
      </c>
    </row>
    <row r="214" s="13" customFormat="1">
      <c r="A214" s="13"/>
      <c r="B214" s="239"/>
      <c r="C214" s="240"/>
      <c r="D214" s="232" t="s">
        <v>142</v>
      </c>
      <c r="E214" s="241" t="s">
        <v>1</v>
      </c>
      <c r="F214" s="242" t="s">
        <v>524</v>
      </c>
      <c r="G214" s="240"/>
      <c r="H214" s="243">
        <v>7.8399999999999999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142</v>
      </c>
      <c r="AU214" s="249" t="s">
        <v>90</v>
      </c>
      <c r="AV214" s="13" t="s">
        <v>90</v>
      </c>
      <c r="AW214" s="13" t="s">
        <v>36</v>
      </c>
      <c r="AX214" s="13" t="s">
        <v>80</v>
      </c>
      <c r="AY214" s="249" t="s">
        <v>130</v>
      </c>
    </row>
    <row r="215" s="14" customFormat="1">
      <c r="A215" s="14"/>
      <c r="B215" s="250"/>
      <c r="C215" s="251"/>
      <c r="D215" s="232" t="s">
        <v>142</v>
      </c>
      <c r="E215" s="252" t="s">
        <v>1</v>
      </c>
      <c r="F215" s="253" t="s">
        <v>145</v>
      </c>
      <c r="G215" s="251"/>
      <c r="H215" s="254">
        <v>10.09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142</v>
      </c>
      <c r="AU215" s="260" t="s">
        <v>90</v>
      </c>
      <c r="AV215" s="14" t="s">
        <v>136</v>
      </c>
      <c r="AW215" s="14" t="s">
        <v>36</v>
      </c>
      <c r="AX215" s="14" t="s">
        <v>88</v>
      </c>
      <c r="AY215" s="260" t="s">
        <v>130</v>
      </c>
    </row>
    <row r="216" s="2" customFormat="1" ht="21.75" customHeight="1">
      <c r="A216" s="37"/>
      <c r="B216" s="38"/>
      <c r="C216" s="218" t="s">
        <v>253</v>
      </c>
      <c r="D216" s="218" t="s">
        <v>132</v>
      </c>
      <c r="E216" s="219" t="s">
        <v>525</v>
      </c>
      <c r="F216" s="220" t="s">
        <v>526</v>
      </c>
      <c r="G216" s="221" t="s">
        <v>135</v>
      </c>
      <c r="H216" s="222">
        <v>28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45</v>
      </c>
      <c r="O216" s="90"/>
      <c r="P216" s="228">
        <f>O216*H216</f>
        <v>0</v>
      </c>
      <c r="Q216" s="228">
        <v>0.00010000000000000001</v>
      </c>
      <c r="R216" s="228">
        <f>Q216*H216</f>
        <v>0.0028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136</v>
      </c>
      <c r="AT216" s="230" t="s">
        <v>132</v>
      </c>
      <c r="AU216" s="230" t="s">
        <v>90</v>
      </c>
      <c r="AY216" s="16" t="s">
        <v>130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88</v>
      </c>
      <c r="BK216" s="231">
        <f>ROUND(I216*H216,2)</f>
        <v>0</v>
      </c>
      <c r="BL216" s="16" t="s">
        <v>136</v>
      </c>
      <c r="BM216" s="230" t="s">
        <v>527</v>
      </c>
    </row>
    <row r="217" s="2" customFormat="1">
      <c r="A217" s="37"/>
      <c r="B217" s="38"/>
      <c r="C217" s="39"/>
      <c r="D217" s="232" t="s">
        <v>138</v>
      </c>
      <c r="E217" s="39"/>
      <c r="F217" s="233" t="s">
        <v>526</v>
      </c>
      <c r="G217" s="39"/>
      <c r="H217" s="39"/>
      <c r="I217" s="234"/>
      <c r="J217" s="39"/>
      <c r="K217" s="39"/>
      <c r="L217" s="43"/>
      <c r="M217" s="235"/>
      <c r="N217" s="23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138</v>
      </c>
      <c r="AU217" s="16" t="s">
        <v>90</v>
      </c>
    </row>
    <row r="218" s="2" customFormat="1">
      <c r="A218" s="37"/>
      <c r="B218" s="38"/>
      <c r="C218" s="39"/>
      <c r="D218" s="232" t="s">
        <v>151</v>
      </c>
      <c r="E218" s="39"/>
      <c r="F218" s="261" t="s">
        <v>528</v>
      </c>
      <c r="G218" s="39"/>
      <c r="H218" s="39"/>
      <c r="I218" s="234"/>
      <c r="J218" s="39"/>
      <c r="K218" s="39"/>
      <c r="L218" s="43"/>
      <c r="M218" s="235"/>
      <c r="N218" s="236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151</v>
      </c>
      <c r="AU218" s="16" t="s">
        <v>90</v>
      </c>
    </row>
    <row r="219" s="13" customFormat="1">
      <c r="A219" s="13"/>
      <c r="B219" s="239"/>
      <c r="C219" s="240"/>
      <c r="D219" s="232" t="s">
        <v>142</v>
      </c>
      <c r="E219" s="241" t="s">
        <v>1</v>
      </c>
      <c r="F219" s="242" t="s">
        <v>529</v>
      </c>
      <c r="G219" s="240"/>
      <c r="H219" s="243">
        <v>13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142</v>
      </c>
      <c r="AU219" s="249" t="s">
        <v>90</v>
      </c>
      <c r="AV219" s="13" t="s">
        <v>90</v>
      </c>
      <c r="AW219" s="13" t="s">
        <v>36</v>
      </c>
      <c r="AX219" s="13" t="s">
        <v>80</v>
      </c>
      <c r="AY219" s="249" t="s">
        <v>130</v>
      </c>
    </row>
    <row r="220" s="13" customFormat="1">
      <c r="A220" s="13"/>
      <c r="B220" s="239"/>
      <c r="C220" s="240"/>
      <c r="D220" s="232" t="s">
        <v>142</v>
      </c>
      <c r="E220" s="241" t="s">
        <v>1</v>
      </c>
      <c r="F220" s="242" t="s">
        <v>530</v>
      </c>
      <c r="G220" s="240"/>
      <c r="H220" s="243">
        <v>15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142</v>
      </c>
      <c r="AU220" s="249" t="s">
        <v>90</v>
      </c>
      <c r="AV220" s="13" t="s">
        <v>90</v>
      </c>
      <c r="AW220" s="13" t="s">
        <v>36</v>
      </c>
      <c r="AX220" s="13" t="s">
        <v>80</v>
      </c>
      <c r="AY220" s="249" t="s">
        <v>130</v>
      </c>
    </row>
    <row r="221" s="14" customFormat="1">
      <c r="A221" s="14"/>
      <c r="B221" s="250"/>
      <c r="C221" s="251"/>
      <c r="D221" s="232" t="s">
        <v>142</v>
      </c>
      <c r="E221" s="252" t="s">
        <v>1</v>
      </c>
      <c r="F221" s="253" t="s">
        <v>145</v>
      </c>
      <c r="G221" s="251"/>
      <c r="H221" s="254">
        <v>28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142</v>
      </c>
      <c r="AU221" s="260" t="s">
        <v>90</v>
      </c>
      <c r="AV221" s="14" t="s">
        <v>136</v>
      </c>
      <c r="AW221" s="14" t="s">
        <v>36</v>
      </c>
      <c r="AX221" s="14" t="s">
        <v>88</v>
      </c>
      <c r="AY221" s="260" t="s">
        <v>130</v>
      </c>
    </row>
    <row r="222" s="2" customFormat="1" ht="16.5" customHeight="1">
      <c r="A222" s="37"/>
      <c r="B222" s="38"/>
      <c r="C222" s="262" t="s">
        <v>8</v>
      </c>
      <c r="D222" s="262" t="s">
        <v>219</v>
      </c>
      <c r="E222" s="263" t="s">
        <v>531</v>
      </c>
      <c r="F222" s="264" t="s">
        <v>532</v>
      </c>
      <c r="G222" s="265" t="s">
        <v>135</v>
      </c>
      <c r="H222" s="266">
        <v>33.165999999999997</v>
      </c>
      <c r="I222" s="267"/>
      <c r="J222" s="268">
        <f>ROUND(I222*H222,2)</f>
        <v>0</v>
      </c>
      <c r="K222" s="269"/>
      <c r="L222" s="270"/>
      <c r="M222" s="271" t="s">
        <v>1</v>
      </c>
      <c r="N222" s="272" t="s">
        <v>45</v>
      </c>
      <c r="O222" s="90"/>
      <c r="P222" s="228">
        <f>O222*H222</f>
        <v>0</v>
      </c>
      <c r="Q222" s="228">
        <v>0.00080000000000000004</v>
      </c>
      <c r="R222" s="228">
        <f>Q222*H222</f>
        <v>0.026532799999999999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198</v>
      </c>
      <c r="AT222" s="230" t="s">
        <v>219</v>
      </c>
      <c r="AU222" s="230" t="s">
        <v>90</v>
      </c>
      <c r="AY222" s="16" t="s">
        <v>130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88</v>
      </c>
      <c r="BK222" s="231">
        <f>ROUND(I222*H222,2)</f>
        <v>0</v>
      </c>
      <c r="BL222" s="16" t="s">
        <v>136</v>
      </c>
      <c r="BM222" s="230" t="s">
        <v>533</v>
      </c>
    </row>
    <row r="223" s="2" customFormat="1">
      <c r="A223" s="37"/>
      <c r="B223" s="38"/>
      <c r="C223" s="39"/>
      <c r="D223" s="232" t="s">
        <v>138</v>
      </c>
      <c r="E223" s="39"/>
      <c r="F223" s="233" t="s">
        <v>532</v>
      </c>
      <c r="G223" s="39"/>
      <c r="H223" s="39"/>
      <c r="I223" s="234"/>
      <c r="J223" s="39"/>
      <c r="K223" s="39"/>
      <c r="L223" s="43"/>
      <c r="M223" s="235"/>
      <c r="N223" s="236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138</v>
      </c>
      <c r="AU223" s="16" t="s">
        <v>90</v>
      </c>
    </row>
    <row r="224" s="13" customFormat="1">
      <c r="A224" s="13"/>
      <c r="B224" s="239"/>
      <c r="C224" s="240"/>
      <c r="D224" s="232" t="s">
        <v>142</v>
      </c>
      <c r="E224" s="240"/>
      <c r="F224" s="242" t="s">
        <v>534</v>
      </c>
      <c r="G224" s="240"/>
      <c r="H224" s="243">
        <v>33.165999999999997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142</v>
      </c>
      <c r="AU224" s="249" t="s">
        <v>90</v>
      </c>
      <c r="AV224" s="13" t="s">
        <v>90</v>
      </c>
      <c r="AW224" s="13" t="s">
        <v>4</v>
      </c>
      <c r="AX224" s="13" t="s">
        <v>88</v>
      </c>
      <c r="AY224" s="249" t="s">
        <v>130</v>
      </c>
    </row>
    <row r="225" s="2" customFormat="1" ht="16.5" customHeight="1">
      <c r="A225" s="37"/>
      <c r="B225" s="38"/>
      <c r="C225" s="218" t="s">
        <v>267</v>
      </c>
      <c r="D225" s="218" t="s">
        <v>132</v>
      </c>
      <c r="E225" s="219" t="s">
        <v>535</v>
      </c>
      <c r="F225" s="220" t="s">
        <v>536</v>
      </c>
      <c r="G225" s="221" t="s">
        <v>360</v>
      </c>
      <c r="H225" s="222">
        <v>20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45</v>
      </c>
      <c r="O225" s="90"/>
      <c r="P225" s="228">
        <f>O225*H225</f>
        <v>0</v>
      </c>
      <c r="Q225" s="228">
        <v>6.9999999999999994E-05</v>
      </c>
      <c r="R225" s="228">
        <f>Q225*H225</f>
        <v>0.0013999999999999998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136</v>
      </c>
      <c r="AT225" s="230" t="s">
        <v>132</v>
      </c>
      <c r="AU225" s="230" t="s">
        <v>90</v>
      </c>
      <c r="AY225" s="16" t="s">
        <v>130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88</v>
      </c>
      <c r="BK225" s="231">
        <f>ROUND(I225*H225,2)</f>
        <v>0</v>
      </c>
      <c r="BL225" s="16" t="s">
        <v>136</v>
      </c>
      <c r="BM225" s="230" t="s">
        <v>537</v>
      </c>
    </row>
    <row r="226" s="2" customFormat="1">
      <c r="A226" s="37"/>
      <c r="B226" s="38"/>
      <c r="C226" s="39"/>
      <c r="D226" s="232" t="s">
        <v>138</v>
      </c>
      <c r="E226" s="39"/>
      <c r="F226" s="233" t="s">
        <v>538</v>
      </c>
      <c r="G226" s="39"/>
      <c r="H226" s="39"/>
      <c r="I226" s="234"/>
      <c r="J226" s="39"/>
      <c r="K226" s="39"/>
      <c r="L226" s="43"/>
      <c r="M226" s="235"/>
      <c r="N226" s="236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138</v>
      </c>
      <c r="AU226" s="16" t="s">
        <v>90</v>
      </c>
    </row>
    <row r="227" s="2" customFormat="1">
      <c r="A227" s="37"/>
      <c r="B227" s="38"/>
      <c r="C227" s="39"/>
      <c r="D227" s="237" t="s">
        <v>140</v>
      </c>
      <c r="E227" s="39"/>
      <c r="F227" s="238" t="s">
        <v>539</v>
      </c>
      <c r="G227" s="39"/>
      <c r="H227" s="39"/>
      <c r="I227" s="234"/>
      <c r="J227" s="39"/>
      <c r="K227" s="39"/>
      <c r="L227" s="43"/>
      <c r="M227" s="235"/>
      <c r="N227" s="236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140</v>
      </c>
      <c r="AU227" s="16" t="s">
        <v>90</v>
      </c>
    </row>
    <row r="228" s="13" customFormat="1">
      <c r="A228" s="13"/>
      <c r="B228" s="239"/>
      <c r="C228" s="240"/>
      <c r="D228" s="232" t="s">
        <v>142</v>
      </c>
      <c r="E228" s="241" t="s">
        <v>1</v>
      </c>
      <c r="F228" s="242" t="s">
        <v>540</v>
      </c>
      <c r="G228" s="240"/>
      <c r="H228" s="243">
        <v>20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142</v>
      </c>
      <c r="AU228" s="249" t="s">
        <v>90</v>
      </c>
      <c r="AV228" s="13" t="s">
        <v>90</v>
      </c>
      <c r="AW228" s="13" t="s">
        <v>36</v>
      </c>
      <c r="AX228" s="13" t="s">
        <v>88</v>
      </c>
      <c r="AY228" s="249" t="s">
        <v>130</v>
      </c>
    </row>
    <row r="229" s="2" customFormat="1" ht="16.5" customHeight="1">
      <c r="A229" s="37"/>
      <c r="B229" s="38"/>
      <c r="C229" s="218" t="s">
        <v>273</v>
      </c>
      <c r="D229" s="218" t="s">
        <v>132</v>
      </c>
      <c r="E229" s="219" t="s">
        <v>541</v>
      </c>
      <c r="F229" s="220" t="s">
        <v>542</v>
      </c>
      <c r="G229" s="221" t="s">
        <v>360</v>
      </c>
      <c r="H229" s="222">
        <v>7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45</v>
      </c>
      <c r="O229" s="90"/>
      <c r="P229" s="228">
        <f>O229*H229</f>
        <v>0</v>
      </c>
      <c r="Q229" s="228">
        <v>6.9999999999999994E-05</v>
      </c>
      <c r="R229" s="228">
        <f>Q229*H229</f>
        <v>0.00048999999999999998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136</v>
      </c>
      <c r="AT229" s="230" t="s">
        <v>132</v>
      </c>
      <c r="AU229" s="230" t="s">
        <v>90</v>
      </c>
      <c r="AY229" s="16" t="s">
        <v>130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88</v>
      </c>
      <c r="BK229" s="231">
        <f>ROUND(I229*H229,2)</f>
        <v>0</v>
      </c>
      <c r="BL229" s="16" t="s">
        <v>136</v>
      </c>
      <c r="BM229" s="230" t="s">
        <v>543</v>
      </c>
    </row>
    <row r="230" s="2" customFormat="1">
      <c r="A230" s="37"/>
      <c r="B230" s="38"/>
      <c r="C230" s="39"/>
      <c r="D230" s="232" t="s">
        <v>138</v>
      </c>
      <c r="E230" s="39"/>
      <c r="F230" s="233" t="s">
        <v>544</v>
      </c>
      <c r="G230" s="39"/>
      <c r="H230" s="39"/>
      <c r="I230" s="234"/>
      <c r="J230" s="39"/>
      <c r="K230" s="39"/>
      <c r="L230" s="43"/>
      <c r="M230" s="235"/>
      <c r="N230" s="236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138</v>
      </c>
      <c r="AU230" s="16" t="s">
        <v>90</v>
      </c>
    </row>
    <row r="231" s="2" customFormat="1">
      <c r="A231" s="37"/>
      <c r="B231" s="38"/>
      <c r="C231" s="39"/>
      <c r="D231" s="237" t="s">
        <v>140</v>
      </c>
      <c r="E231" s="39"/>
      <c r="F231" s="238" t="s">
        <v>545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140</v>
      </c>
      <c r="AU231" s="16" t="s">
        <v>90</v>
      </c>
    </row>
    <row r="232" s="2" customFormat="1">
      <c r="A232" s="37"/>
      <c r="B232" s="38"/>
      <c r="C232" s="39"/>
      <c r="D232" s="232" t="s">
        <v>151</v>
      </c>
      <c r="E232" s="39"/>
      <c r="F232" s="261" t="s">
        <v>546</v>
      </c>
      <c r="G232" s="39"/>
      <c r="H232" s="39"/>
      <c r="I232" s="234"/>
      <c r="J232" s="39"/>
      <c r="K232" s="39"/>
      <c r="L232" s="43"/>
      <c r="M232" s="235"/>
      <c r="N232" s="236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151</v>
      </c>
      <c r="AU232" s="16" t="s">
        <v>90</v>
      </c>
    </row>
    <row r="233" s="13" customFormat="1">
      <c r="A233" s="13"/>
      <c r="B233" s="239"/>
      <c r="C233" s="240"/>
      <c r="D233" s="232" t="s">
        <v>142</v>
      </c>
      <c r="E233" s="241" t="s">
        <v>1</v>
      </c>
      <c r="F233" s="242" t="s">
        <v>188</v>
      </c>
      <c r="G233" s="240"/>
      <c r="H233" s="243">
        <v>7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142</v>
      </c>
      <c r="AU233" s="249" t="s">
        <v>90</v>
      </c>
      <c r="AV233" s="13" t="s">
        <v>90</v>
      </c>
      <c r="AW233" s="13" t="s">
        <v>36</v>
      </c>
      <c r="AX233" s="13" t="s">
        <v>88</v>
      </c>
      <c r="AY233" s="249" t="s">
        <v>130</v>
      </c>
    </row>
    <row r="234" s="2" customFormat="1" ht="16.5" customHeight="1">
      <c r="A234" s="37"/>
      <c r="B234" s="38"/>
      <c r="C234" s="218" t="s">
        <v>278</v>
      </c>
      <c r="D234" s="218" t="s">
        <v>132</v>
      </c>
      <c r="E234" s="219" t="s">
        <v>547</v>
      </c>
      <c r="F234" s="220" t="s">
        <v>548</v>
      </c>
      <c r="G234" s="221" t="s">
        <v>157</v>
      </c>
      <c r="H234" s="222">
        <v>18.899999999999999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45</v>
      </c>
      <c r="O234" s="90"/>
      <c r="P234" s="228">
        <f>O234*H234</f>
        <v>0</v>
      </c>
      <c r="Q234" s="228">
        <v>2.2050000000000001</v>
      </c>
      <c r="R234" s="228">
        <f>Q234*H234</f>
        <v>41.674499999999995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136</v>
      </c>
      <c r="AT234" s="230" t="s">
        <v>132</v>
      </c>
      <c r="AU234" s="230" t="s">
        <v>90</v>
      </c>
      <c r="AY234" s="16" t="s">
        <v>130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88</v>
      </c>
      <c r="BK234" s="231">
        <f>ROUND(I234*H234,2)</f>
        <v>0</v>
      </c>
      <c r="BL234" s="16" t="s">
        <v>136</v>
      </c>
      <c r="BM234" s="230" t="s">
        <v>549</v>
      </c>
    </row>
    <row r="235" s="2" customFormat="1">
      <c r="A235" s="37"/>
      <c r="B235" s="38"/>
      <c r="C235" s="39"/>
      <c r="D235" s="232" t="s">
        <v>138</v>
      </c>
      <c r="E235" s="39"/>
      <c r="F235" s="233" t="s">
        <v>550</v>
      </c>
      <c r="G235" s="39"/>
      <c r="H235" s="39"/>
      <c r="I235" s="234"/>
      <c r="J235" s="39"/>
      <c r="K235" s="39"/>
      <c r="L235" s="43"/>
      <c r="M235" s="235"/>
      <c r="N235" s="236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138</v>
      </c>
      <c r="AU235" s="16" t="s">
        <v>90</v>
      </c>
    </row>
    <row r="236" s="2" customFormat="1">
      <c r="A236" s="37"/>
      <c r="B236" s="38"/>
      <c r="C236" s="39"/>
      <c r="D236" s="237" t="s">
        <v>140</v>
      </c>
      <c r="E236" s="39"/>
      <c r="F236" s="238" t="s">
        <v>551</v>
      </c>
      <c r="G236" s="39"/>
      <c r="H236" s="39"/>
      <c r="I236" s="234"/>
      <c r="J236" s="39"/>
      <c r="K236" s="39"/>
      <c r="L236" s="43"/>
      <c r="M236" s="235"/>
      <c r="N236" s="236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140</v>
      </c>
      <c r="AU236" s="16" t="s">
        <v>90</v>
      </c>
    </row>
    <row r="237" s="2" customFormat="1">
      <c r="A237" s="37"/>
      <c r="B237" s="38"/>
      <c r="C237" s="39"/>
      <c r="D237" s="232" t="s">
        <v>151</v>
      </c>
      <c r="E237" s="39"/>
      <c r="F237" s="261" t="s">
        <v>552</v>
      </c>
      <c r="G237" s="39"/>
      <c r="H237" s="39"/>
      <c r="I237" s="234"/>
      <c r="J237" s="39"/>
      <c r="K237" s="39"/>
      <c r="L237" s="43"/>
      <c r="M237" s="235"/>
      <c r="N237" s="236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151</v>
      </c>
      <c r="AU237" s="16" t="s">
        <v>90</v>
      </c>
    </row>
    <row r="238" s="13" customFormat="1">
      <c r="A238" s="13"/>
      <c r="B238" s="239"/>
      <c r="C238" s="240"/>
      <c r="D238" s="232" t="s">
        <v>142</v>
      </c>
      <c r="E238" s="241" t="s">
        <v>1</v>
      </c>
      <c r="F238" s="242" t="s">
        <v>553</v>
      </c>
      <c r="G238" s="240"/>
      <c r="H238" s="243">
        <v>18.899999999999999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142</v>
      </c>
      <c r="AU238" s="249" t="s">
        <v>90</v>
      </c>
      <c r="AV238" s="13" t="s">
        <v>90</v>
      </c>
      <c r="AW238" s="13" t="s">
        <v>36</v>
      </c>
      <c r="AX238" s="13" t="s">
        <v>88</v>
      </c>
      <c r="AY238" s="249" t="s">
        <v>130</v>
      </c>
    </row>
    <row r="239" s="2" customFormat="1" ht="16.5" customHeight="1">
      <c r="A239" s="37"/>
      <c r="B239" s="38"/>
      <c r="C239" s="218" t="s">
        <v>285</v>
      </c>
      <c r="D239" s="218" t="s">
        <v>132</v>
      </c>
      <c r="E239" s="219" t="s">
        <v>554</v>
      </c>
      <c r="F239" s="220" t="s">
        <v>555</v>
      </c>
      <c r="G239" s="221" t="s">
        <v>157</v>
      </c>
      <c r="H239" s="222">
        <v>4.2350000000000003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45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136</v>
      </c>
      <c r="AT239" s="230" t="s">
        <v>132</v>
      </c>
      <c r="AU239" s="230" t="s">
        <v>90</v>
      </c>
      <c r="AY239" s="16" t="s">
        <v>130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88</v>
      </c>
      <c r="BK239" s="231">
        <f>ROUND(I239*H239,2)</f>
        <v>0</v>
      </c>
      <c r="BL239" s="16" t="s">
        <v>136</v>
      </c>
      <c r="BM239" s="230" t="s">
        <v>556</v>
      </c>
    </row>
    <row r="240" s="2" customFormat="1">
      <c r="A240" s="37"/>
      <c r="B240" s="38"/>
      <c r="C240" s="39"/>
      <c r="D240" s="232" t="s">
        <v>138</v>
      </c>
      <c r="E240" s="39"/>
      <c r="F240" s="233" t="s">
        <v>557</v>
      </c>
      <c r="G240" s="39"/>
      <c r="H240" s="39"/>
      <c r="I240" s="234"/>
      <c r="J240" s="39"/>
      <c r="K240" s="39"/>
      <c r="L240" s="43"/>
      <c r="M240" s="235"/>
      <c r="N240" s="236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138</v>
      </c>
      <c r="AU240" s="16" t="s">
        <v>90</v>
      </c>
    </row>
    <row r="241" s="2" customFormat="1">
      <c r="A241" s="37"/>
      <c r="B241" s="38"/>
      <c r="C241" s="39"/>
      <c r="D241" s="237" t="s">
        <v>140</v>
      </c>
      <c r="E241" s="39"/>
      <c r="F241" s="238" t="s">
        <v>558</v>
      </c>
      <c r="G241" s="39"/>
      <c r="H241" s="39"/>
      <c r="I241" s="234"/>
      <c r="J241" s="39"/>
      <c r="K241" s="39"/>
      <c r="L241" s="43"/>
      <c r="M241" s="235"/>
      <c r="N241" s="23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140</v>
      </c>
      <c r="AU241" s="16" t="s">
        <v>90</v>
      </c>
    </row>
    <row r="242" s="2" customFormat="1">
      <c r="A242" s="37"/>
      <c r="B242" s="38"/>
      <c r="C242" s="39"/>
      <c r="D242" s="232" t="s">
        <v>151</v>
      </c>
      <c r="E242" s="39"/>
      <c r="F242" s="261" t="s">
        <v>559</v>
      </c>
      <c r="G242" s="39"/>
      <c r="H242" s="39"/>
      <c r="I242" s="234"/>
      <c r="J242" s="39"/>
      <c r="K242" s="39"/>
      <c r="L242" s="43"/>
      <c r="M242" s="235"/>
      <c r="N242" s="236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151</v>
      </c>
      <c r="AU242" s="16" t="s">
        <v>90</v>
      </c>
    </row>
    <row r="243" s="13" customFormat="1">
      <c r="A243" s="13"/>
      <c r="B243" s="239"/>
      <c r="C243" s="240"/>
      <c r="D243" s="232" t="s">
        <v>142</v>
      </c>
      <c r="E243" s="241" t="s">
        <v>1</v>
      </c>
      <c r="F243" s="242" t="s">
        <v>560</v>
      </c>
      <c r="G243" s="240"/>
      <c r="H243" s="243">
        <v>4.2350000000000003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142</v>
      </c>
      <c r="AU243" s="249" t="s">
        <v>90</v>
      </c>
      <c r="AV243" s="13" t="s">
        <v>90</v>
      </c>
      <c r="AW243" s="13" t="s">
        <v>36</v>
      </c>
      <c r="AX243" s="13" t="s">
        <v>88</v>
      </c>
      <c r="AY243" s="249" t="s">
        <v>130</v>
      </c>
    </row>
    <row r="244" s="2" customFormat="1" ht="16.5" customHeight="1">
      <c r="A244" s="37"/>
      <c r="B244" s="38"/>
      <c r="C244" s="218" t="s">
        <v>291</v>
      </c>
      <c r="D244" s="218" t="s">
        <v>132</v>
      </c>
      <c r="E244" s="219" t="s">
        <v>561</v>
      </c>
      <c r="F244" s="220" t="s">
        <v>562</v>
      </c>
      <c r="G244" s="221" t="s">
        <v>135</v>
      </c>
      <c r="H244" s="222">
        <v>23.675999999999998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45</v>
      </c>
      <c r="O244" s="90"/>
      <c r="P244" s="228">
        <f>O244*H244</f>
        <v>0</v>
      </c>
      <c r="Q244" s="228">
        <v>0.0040200000000000001</v>
      </c>
      <c r="R244" s="228">
        <f>Q244*H244</f>
        <v>0.095177520000000002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136</v>
      </c>
      <c r="AT244" s="230" t="s">
        <v>132</v>
      </c>
      <c r="AU244" s="230" t="s">
        <v>90</v>
      </c>
      <c r="AY244" s="16" t="s">
        <v>130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88</v>
      </c>
      <c r="BK244" s="231">
        <f>ROUND(I244*H244,2)</f>
        <v>0</v>
      </c>
      <c r="BL244" s="16" t="s">
        <v>136</v>
      </c>
      <c r="BM244" s="230" t="s">
        <v>563</v>
      </c>
    </row>
    <row r="245" s="2" customFormat="1">
      <c r="A245" s="37"/>
      <c r="B245" s="38"/>
      <c r="C245" s="39"/>
      <c r="D245" s="232" t="s">
        <v>138</v>
      </c>
      <c r="E245" s="39"/>
      <c r="F245" s="233" t="s">
        <v>564</v>
      </c>
      <c r="G245" s="39"/>
      <c r="H245" s="39"/>
      <c r="I245" s="234"/>
      <c r="J245" s="39"/>
      <c r="K245" s="39"/>
      <c r="L245" s="43"/>
      <c r="M245" s="235"/>
      <c r="N245" s="23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138</v>
      </c>
      <c r="AU245" s="16" t="s">
        <v>90</v>
      </c>
    </row>
    <row r="246" s="2" customFormat="1">
      <c r="A246" s="37"/>
      <c r="B246" s="38"/>
      <c r="C246" s="39"/>
      <c r="D246" s="237" t="s">
        <v>140</v>
      </c>
      <c r="E246" s="39"/>
      <c r="F246" s="238" t="s">
        <v>565</v>
      </c>
      <c r="G246" s="39"/>
      <c r="H246" s="39"/>
      <c r="I246" s="234"/>
      <c r="J246" s="39"/>
      <c r="K246" s="39"/>
      <c r="L246" s="43"/>
      <c r="M246" s="235"/>
      <c r="N246" s="236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140</v>
      </c>
      <c r="AU246" s="16" t="s">
        <v>90</v>
      </c>
    </row>
    <row r="247" s="2" customFormat="1">
      <c r="A247" s="37"/>
      <c r="B247" s="38"/>
      <c r="C247" s="39"/>
      <c r="D247" s="232" t="s">
        <v>151</v>
      </c>
      <c r="E247" s="39"/>
      <c r="F247" s="261" t="s">
        <v>566</v>
      </c>
      <c r="G247" s="39"/>
      <c r="H247" s="39"/>
      <c r="I247" s="234"/>
      <c r="J247" s="39"/>
      <c r="K247" s="39"/>
      <c r="L247" s="43"/>
      <c r="M247" s="235"/>
      <c r="N247" s="236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151</v>
      </c>
      <c r="AU247" s="16" t="s">
        <v>90</v>
      </c>
    </row>
    <row r="248" s="13" customFormat="1">
      <c r="A248" s="13"/>
      <c r="B248" s="239"/>
      <c r="C248" s="240"/>
      <c r="D248" s="232" t="s">
        <v>142</v>
      </c>
      <c r="E248" s="241" t="s">
        <v>1</v>
      </c>
      <c r="F248" s="242" t="s">
        <v>567</v>
      </c>
      <c r="G248" s="240"/>
      <c r="H248" s="243">
        <v>23.675999999999998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142</v>
      </c>
      <c r="AU248" s="249" t="s">
        <v>90</v>
      </c>
      <c r="AV248" s="13" t="s">
        <v>90</v>
      </c>
      <c r="AW248" s="13" t="s">
        <v>36</v>
      </c>
      <c r="AX248" s="13" t="s">
        <v>88</v>
      </c>
      <c r="AY248" s="249" t="s">
        <v>130</v>
      </c>
    </row>
    <row r="249" s="2" customFormat="1" ht="16.5" customHeight="1">
      <c r="A249" s="37"/>
      <c r="B249" s="38"/>
      <c r="C249" s="218" t="s">
        <v>7</v>
      </c>
      <c r="D249" s="218" t="s">
        <v>132</v>
      </c>
      <c r="E249" s="219" t="s">
        <v>279</v>
      </c>
      <c r="F249" s="220" t="s">
        <v>280</v>
      </c>
      <c r="G249" s="221" t="s">
        <v>157</v>
      </c>
      <c r="H249" s="222">
        <v>164.75700000000001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45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136</v>
      </c>
      <c r="AT249" s="230" t="s">
        <v>132</v>
      </c>
      <c r="AU249" s="230" t="s">
        <v>90</v>
      </c>
      <c r="AY249" s="16" t="s">
        <v>130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88</v>
      </c>
      <c r="BK249" s="231">
        <f>ROUND(I249*H249,2)</f>
        <v>0</v>
      </c>
      <c r="BL249" s="16" t="s">
        <v>136</v>
      </c>
      <c r="BM249" s="230" t="s">
        <v>568</v>
      </c>
    </row>
    <row r="250" s="2" customFormat="1">
      <c r="A250" s="37"/>
      <c r="B250" s="38"/>
      <c r="C250" s="39"/>
      <c r="D250" s="232" t="s">
        <v>138</v>
      </c>
      <c r="E250" s="39"/>
      <c r="F250" s="233" t="s">
        <v>282</v>
      </c>
      <c r="G250" s="39"/>
      <c r="H250" s="39"/>
      <c r="I250" s="234"/>
      <c r="J250" s="39"/>
      <c r="K250" s="39"/>
      <c r="L250" s="43"/>
      <c r="M250" s="235"/>
      <c r="N250" s="236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138</v>
      </c>
      <c r="AU250" s="16" t="s">
        <v>90</v>
      </c>
    </row>
    <row r="251" s="2" customFormat="1">
      <c r="A251" s="37"/>
      <c r="B251" s="38"/>
      <c r="C251" s="39"/>
      <c r="D251" s="237" t="s">
        <v>140</v>
      </c>
      <c r="E251" s="39"/>
      <c r="F251" s="238" t="s">
        <v>283</v>
      </c>
      <c r="G251" s="39"/>
      <c r="H251" s="39"/>
      <c r="I251" s="234"/>
      <c r="J251" s="39"/>
      <c r="K251" s="39"/>
      <c r="L251" s="43"/>
      <c r="M251" s="235"/>
      <c r="N251" s="236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140</v>
      </c>
      <c r="AU251" s="16" t="s">
        <v>90</v>
      </c>
    </row>
    <row r="252" s="13" customFormat="1">
      <c r="A252" s="13"/>
      <c r="B252" s="239"/>
      <c r="C252" s="240"/>
      <c r="D252" s="232" t="s">
        <v>142</v>
      </c>
      <c r="E252" s="241" t="s">
        <v>1</v>
      </c>
      <c r="F252" s="242" t="s">
        <v>569</v>
      </c>
      <c r="G252" s="240"/>
      <c r="H252" s="243">
        <v>164.75700000000001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142</v>
      </c>
      <c r="AU252" s="249" t="s">
        <v>90</v>
      </c>
      <c r="AV252" s="13" t="s">
        <v>90</v>
      </c>
      <c r="AW252" s="13" t="s">
        <v>36</v>
      </c>
      <c r="AX252" s="13" t="s">
        <v>88</v>
      </c>
      <c r="AY252" s="249" t="s">
        <v>130</v>
      </c>
    </row>
    <row r="253" s="2" customFormat="1" ht="21.75" customHeight="1">
      <c r="A253" s="37"/>
      <c r="B253" s="38"/>
      <c r="C253" s="218" t="s">
        <v>307</v>
      </c>
      <c r="D253" s="218" t="s">
        <v>132</v>
      </c>
      <c r="E253" s="219" t="s">
        <v>286</v>
      </c>
      <c r="F253" s="220" t="s">
        <v>287</v>
      </c>
      <c r="G253" s="221" t="s">
        <v>157</v>
      </c>
      <c r="H253" s="222">
        <v>164.75700000000001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45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136</v>
      </c>
      <c r="AT253" s="230" t="s">
        <v>132</v>
      </c>
      <c r="AU253" s="230" t="s">
        <v>90</v>
      </c>
      <c r="AY253" s="16" t="s">
        <v>130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88</v>
      </c>
      <c r="BK253" s="231">
        <f>ROUND(I253*H253,2)</f>
        <v>0</v>
      </c>
      <c r="BL253" s="16" t="s">
        <v>136</v>
      </c>
      <c r="BM253" s="230" t="s">
        <v>570</v>
      </c>
    </row>
    <row r="254" s="2" customFormat="1">
      <c r="A254" s="37"/>
      <c r="B254" s="38"/>
      <c r="C254" s="39"/>
      <c r="D254" s="232" t="s">
        <v>138</v>
      </c>
      <c r="E254" s="39"/>
      <c r="F254" s="233" t="s">
        <v>289</v>
      </c>
      <c r="G254" s="39"/>
      <c r="H254" s="39"/>
      <c r="I254" s="234"/>
      <c r="J254" s="39"/>
      <c r="K254" s="39"/>
      <c r="L254" s="43"/>
      <c r="M254" s="235"/>
      <c r="N254" s="236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138</v>
      </c>
      <c r="AU254" s="16" t="s">
        <v>90</v>
      </c>
    </row>
    <row r="255" s="2" customFormat="1">
      <c r="A255" s="37"/>
      <c r="B255" s="38"/>
      <c r="C255" s="39"/>
      <c r="D255" s="237" t="s">
        <v>140</v>
      </c>
      <c r="E255" s="39"/>
      <c r="F255" s="238" t="s">
        <v>290</v>
      </c>
      <c r="G255" s="39"/>
      <c r="H255" s="39"/>
      <c r="I255" s="234"/>
      <c r="J255" s="39"/>
      <c r="K255" s="39"/>
      <c r="L255" s="43"/>
      <c r="M255" s="235"/>
      <c r="N255" s="236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140</v>
      </c>
      <c r="AU255" s="16" t="s">
        <v>90</v>
      </c>
    </row>
    <row r="256" s="13" customFormat="1">
      <c r="A256" s="13"/>
      <c r="B256" s="239"/>
      <c r="C256" s="240"/>
      <c r="D256" s="232" t="s">
        <v>142</v>
      </c>
      <c r="E256" s="241" t="s">
        <v>1</v>
      </c>
      <c r="F256" s="242" t="s">
        <v>569</v>
      </c>
      <c r="G256" s="240"/>
      <c r="H256" s="243">
        <v>164.75700000000001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142</v>
      </c>
      <c r="AU256" s="249" t="s">
        <v>90</v>
      </c>
      <c r="AV256" s="13" t="s">
        <v>90</v>
      </c>
      <c r="AW256" s="13" t="s">
        <v>36</v>
      </c>
      <c r="AX256" s="13" t="s">
        <v>88</v>
      </c>
      <c r="AY256" s="249" t="s">
        <v>130</v>
      </c>
    </row>
    <row r="257" s="2" customFormat="1" ht="16.5" customHeight="1">
      <c r="A257" s="37"/>
      <c r="B257" s="38"/>
      <c r="C257" s="218" t="s">
        <v>312</v>
      </c>
      <c r="D257" s="218" t="s">
        <v>132</v>
      </c>
      <c r="E257" s="219" t="s">
        <v>571</v>
      </c>
      <c r="F257" s="220" t="s">
        <v>243</v>
      </c>
      <c r="G257" s="221" t="s">
        <v>157</v>
      </c>
      <c r="H257" s="222">
        <v>164.75700000000001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45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136</v>
      </c>
      <c r="AT257" s="230" t="s">
        <v>132</v>
      </c>
      <c r="AU257" s="230" t="s">
        <v>90</v>
      </c>
      <c r="AY257" s="16" t="s">
        <v>130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88</v>
      </c>
      <c r="BK257" s="231">
        <f>ROUND(I257*H257,2)</f>
        <v>0</v>
      </c>
      <c r="BL257" s="16" t="s">
        <v>136</v>
      </c>
      <c r="BM257" s="230" t="s">
        <v>572</v>
      </c>
    </row>
    <row r="258" s="2" customFormat="1">
      <c r="A258" s="37"/>
      <c r="B258" s="38"/>
      <c r="C258" s="39"/>
      <c r="D258" s="232" t="s">
        <v>138</v>
      </c>
      <c r="E258" s="39"/>
      <c r="F258" s="233" t="s">
        <v>573</v>
      </c>
      <c r="G258" s="39"/>
      <c r="H258" s="39"/>
      <c r="I258" s="234"/>
      <c r="J258" s="39"/>
      <c r="K258" s="39"/>
      <c r="L258" s="43"/>
      <c r="M258" s="235"/>
      <c r="N258" s="236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138</v>
      </c>
      <c r="AU258" s="16" t="s">
        <v>90</v>
      </c>
    </row>
    <row r="259" s="2" customFormat="1">
      <c r="A259" s="37"/>
      <c r="B259" s="38"/>
      <c r="C259" s="39"/>
      <c r="D259" s="237" t="s">
        <v>140</v>
      </c>
      <c r="E259" s="39"/>
      <c r="F259" s="238" t="s">
        <v>574</v>
      </c>
      <c r="G259" s="39"/>
      <c r="H259" s="39"/>
      <c r="I259" s="234"/>
      <c r="J259" s="39"/>
      <c r="K259" s="39"/>
      <c r="L259" s="43"/>
      <c r="M259" s="235"/>
      <c r="N259" s="236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140</v>
      </c>
      <c r="AU259" s="16" t="s">
        <v>90</v>
      </c>
    </row>
    <row r="260" s="2" customFormat="1">
      <c r="A260" s="37"/>
      <c r="B260" s="38"/>
      <c r="C260" s="39"/>
      <c r="D260" s="232" t="s">
        <v>151</v>
      </c>
      <c r="E260" s="39"/>
      <c r="F260" s="261" t="s">
        <v>575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151</v>
      </c>
      <c r="AU260" s="16" t="s">
        <v>90</v>
      </c>
    </row>
    <row r="261" s="13" customFormat="1">
      <c r="A261" s="13"/>
      <c r="B261" s="239"/>
      <c r="C261" s="240"/>
      <c r="D261" s="232" t="s">
        <v>142</v>
      </c>
      <c r="E261" s="241" t="s">
        <v>1</v>
      </c>
      <c r="F261" s="242" t="s">
        <v>576</v>
      </c>
      <c r="G261" s="240"/>
      <c r="H261" s="243">
        <v>157.05699999999999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142</v>
      </c>
      <c r="AU261" s="249" t="s">
        <v>90</v>
      </c>
      <c r="AV261" s="13" t="s">
        <v>90</v>
      </c>
      <c r="AW261" s="13" t="s">
        <v>36</v>
      </c>
      <c r="AX261" s="13" t="s">
        <v>80</v>
      </c>
      <c r="AY261" s="249" t="s">
        <v>130</v>
      </c>
    </row>
    <row r="262" s="13" customFormat="1">
      <c r="A262" s="13"/>
      <c r="B262" s="239"/>
      <c r="C262" s="240"/>
      <c r="D262" s="232" t="s">
        <v>142</v>
      </c>
      <c r="E262" s="241" t="s">
        <v>1</v>
      </c>
      <c r="F262" s="242" t="s">
        <v>577</v>
      </c>
      <c r="G262" s="240"/>
      <c r="H262" s="243">
        <v>2.1000000000000001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142</v>
      </c>
      <c r="AU262" s="249" t="s">
        <v>90</v>
      </c>
      <c r="AV262" s="13" t="s">
        <v>90</v>
      </c>
      <c r="AW262" s="13" t="s">
        <v>36</v>
      </c>
      <c r="AX262" s="13" t="s">
        <v>80</v>
      </c>
      <c r="AY262" s="249" t="s">
        <v>130</v>
      </c>
    </row>
    <row r="263" s="13" customFormat="1">
      <c r="A263" s="13"/>
      <c r="B263" s="239"/>
      <c r="C263" s="240"/>
      <c r="D263" s="232" t="s">
        <v>142</v>
      </c>
      <c r="E263" s="241" t="s">
        <v>1</v>
      </c>
      <c r="F263" s="242" t="s">
        <v>578</v>
      </c>
      <c r="G263" s="240"/>
      <c r="H263" s="243">
        <v>5.5999999999999996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142</v>
      </c>
      <c r="AU263" s="249" t="s">
        <v>90</v>
      </c>
      <c r="AV263" s="13" t="s">
        <v>90</v>
      </c>
      <c r="AW263" s="13" t="s">
        <v>36</v>
      </c>
      <c r="AX263" s="13" t="s">
        <v>80</v>
      </c>
      <c r="AY263" s="249" t="s">
        <v>130</v>
      </c>
    </row>
    <row r="264" s="14" customFormat="1">
      <c r="A264" s="14"/>
      <c r="B264" s="250"/>
      <c r="C264" s="251"/>
      <c r="D264" s="232" t="s">
        <v>142</v>
      </c>
      <c r="E264" s="252" t="s">
        <v>1</v>
      </c>
      <c r="F264" s="253" t="s">
        <v>145</v>
      </c>
      <c r="G264" s="251"/>
      <c r="H264" s="254">
        <v>164.75699999999998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142</v>
      </c>
      <c r="AU264" s="260" t="s">
        <v>90</v>
      </c>
      <c r="AV264" s="14" t="s">
        <v>136</v>
      </c>
      <c r="AW264" s="14" t="s">
        <v>36</v>
      </c>
      <c r="AX264" s="14" t="s">
        <v>88</v>
      </c>
      <c r="AY264" s="260" t="s">
        <v>130</v>
      </c>
    </row>
    <row r="265" s="2" customFormat="1" ht="16.5" customHeight="1">
      <c r="A265" s="37"/>
      <c r="B265" s="38"/>
      <c r="C265" s="218" t="s">
        <v>319</v>
      </c>
      <c r="D265" s="218" t="s">
        <v>132</v>
      </c>
      <c r="E265" s="219" t="s">
        <v>254</v>
      </c>
      <c r="F265" s="220" t="s">
        <v>255</v>
      </c>
      <c r="G265" s="221" t="s">
        <v>135</v>
      </c>
      <c r="H265" s="222">
        <v>126.51600000000001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45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136</v>
      </c>
      <c r="AT265" s="230" t="s">
        <v>132</v>
      </c>
      <c r="AU265" s="230" t="s">
        <v>90</v>
      </c>
      <c r="AY265" s="16" t="s">
        <v>130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88</v>
      </c>
      <c r="BK265" s="231">
        <f>ROUND(I265*H265,2)</f>
        <v>0</v>
      </c>
      <c r="BL265" s="16" t="s">
        <v>136</v>
      </c>
      <c r="BM265" s="230" t="s">
        <v>579</v>
      </c>
    </row>
    <row r="266" s="2" customFormat="1">
      <c r="A266" s="37"/>
      <c r="B266" s="38"/>
      <c r="C266" s="39"/>
      <c r="D266" s="232" t="s">
        <v>138</v>
      </c>
      <c r="E266" s="39"/>
      <c r="F266" s="233" t="s">
        <v>257</v>
      </c>
      <c r="G266" s="39"/>
      <c r="H266" s="39"/>
      <c r="I266" s="234"/>
      <c r="J266" s="39"/>
      <c r="K266" s="39"/>
      <c r="L266" s="43"/>
      <c r="M266" s="235"/>
      <c r="N266" s="236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138</v>
      </c>
      <c r="AU266" s="16" t="s">
        <v>90</v>
      </c>
    </row>
    <row r="267" s="2" customFormat="1">
      <c r="A267" s="37"/>
      <c r="B267" s="38"/>
      <c r="C267" s="39"/>
      <c r="D267" s="237" t="s">
        <v>140</v>
      </c>
      <c r="E267" s="39"/>
      <c r="F267" s="238" t="s">
        <v>258</v>
      </c>
      <c r="G267" s="39"/>
      <c r="H267" s="39"/>
      <c r="I267" s="234"/>
      <c r="J267" s="39"/>
      <c r="K267" s="39"/>
      <c r="L267" s="43"/>
      <c r="M267" s="235"/>
      <c r="N267" s="236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140</v>
      </c>
      <c r="AU267" s="16" t="s">
        <v>90</v>
      </c>
    </row>
    <row r="268" s="13" customFormat="1">
      <c r="A268" s="13"/>
      <c r="B268" s="239"/>
      <c r="C268" s="240"/>
      <c r="D268" s="232" t="s">
        <v>142</v>
      </c>
      <c r="E268" s="241" t="s">
        <v>1</v>
      </c>
      <c r="F268" s="242" t="s">
        <v>580</v>
      </c>
      <c r="G268" s="240"/>
      <c r="H268" s="243">
        <v>126.51600000000001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142</v>
      </c>
      <c r="AU268" s="249" t="s">
        <v>90</v>
      </c>
      <c r="AV268" s="13" t="s">
        <v>90</v>
      </c>
      <c r="AW268" s="13" t="s">
        <v>36</v>
      </c>
      <c r="AX268" s="13" t="s">
        <v>88</v>
      </c>
      <c r="AY268" s="249" t="s">
        <v>130</v>
      </c>
    </row>
    <row r="269" s="2" customFormat="1" ht="24.15" customHeight="1">
      <c r="A269" s="37"/>
      <c r="B269" s="38"/>
      <c r="C269" s="218" t="s">
        <v>325</v>
      </c>
      <c r="D269" s="218" t="s">
        <v>132</v>
      </c>
      <c r="E269" s="219" t="s">
        <v>292</v>
      </c>
      <c r="F269" s="220" t="s">
        <v>293</v>
      </c>
      <c r="G269" s="221" t="s">
        <v>135</v>
      </c>
      <c r="H269" s="222">
        <v>126.51600000000001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45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136</v>
      </c>
      <c r="AT269" s="230" t="s">
        <v>132</v>
      </c>
      <c r="AU269" s="230" t="s">
        <v>90</v>
      </c>
      <c r="AY269" s="16" t="s">
        <v>130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88</v>
      </c>
      <c r="BK269" s="231">
        <f>ROUND(I269*H269,2)</f>
        <v>0</v>
      </c>
      <c r="BL269" s="16" t="s">
        <v>136</v>
      </c>
      <c r="BM269" s="230" t="s">
        <v>581</v>
      </c>
    </row>
    <row r="270" s="2" customFormat="1">
      <c r="A270" s="37"/>
      <c r="B270" s="38"/>
      <c r="C270" s="39"/>
      <c r="D270" s="232" t="s">
        <v>138</v>
      </c>
      <c r="E270" s="39"/>
      <c r="F270" s="233" t="s">
        <v>295</v>
      </c>
      <c r="G270" s="39"/>
      <c r="H270" s="39"/>
      <c r="I270" s="234"/>
      <c r="J270" s="39"/>
      <c r="K270" s="39"/>
      <c r="L270" s="43"/>
      <c r="M270" s="235"/>
      <c r="N270" s="236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138</v>
      </c>
      <c r="AU270" s="16" t="s">
        <v>90</v>
      </c>
    </row>
    <row r="271" s="2" customFormat="1">
      <c r="A271" s="37"/>
      <c r="B271" s="38"/>
      <c r="C271" s="39"/>
      <c r="D271" s="237" t="s">
        <v>140</v>
      </c>
      <c r="E271" s="39"/>
      <c r="F271" s="238" t="s">
        <v>296</v>
      </c>
      <c r="G271" s="39"/>
      <c r="H271" s="39"/>
      <c r="I271" s="234"/>
      <c r="J271" s="39"/>
      <c r="K271" s="39"/>
      <c r="L271" s="43"/>
      <c r="M271" s="235"/>
      <c r="N271" s="236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140</v>
      </c>
      <c r="AU271" s="16" t="s">
        <v>90</v>
      </c>
    </row>
    <row r="272" s="13" customFormat="1">
      <c r="A272" s="13"/>
      <c r="B272" s="239"/>
      <c r="C272" s="240"/>
      <c r="D272" s="232" t="s">
        <v>142</v>
      </c>
      <c r="E272" s="241" t="s">
        <v>1</v>
      </c>
      <c r="F272" s="242" t="s">
        <v>582</v>
      </c>
      <c r="G272" s="240"/>
      <c r="H272" s="243">
        <v>38.055999999999997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142</v>
      </c>
      <c r="AU272" s="249" t="s">
        <v>90</v>
      </c>
      <c r="AV272" s="13" t="s">
        <v>90</v>
      </c>
      <c r="AW272" s="13" t="s">
        <v>36</v>
      </c>
      <c r="AX272" s="13" t="s">
        <v>80</v>
      </c>
      <c r="AY272" s="249" t="s">
        <v>130</v>
      </c>
    </row>
    <row r="273" s="13" customFormat="1">
      <c r="A273" s="13"/>
      <c r="B273" s="239"/>
      <c r="C273" s="240"/>
      <c r="D273" s="232" t="s">
        <v>142</v>
      </c>
      <c r="E273" s="241" t="s">
        <v>1</v>
      </c>
      <c r="F273" s="242" t="s">
        <v>583</v>
      </c>
      <c r="G273" s="240"/>
      <c r="H273" s="243">
        <v>34.759999999999998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142</v>
      </c>
      <c r="AU273" s="249" t="s">
        <v>90</v>
      </c>
      <c r="AV273" s="13" t="s">
        <v>90</v>
      </c>
      <c r="AW273" s="13" t="s">
        <v>36</v>
      </c>
      <c r="AX273" s="13" t="s">
        <v>80</v>
      </c>
      <c r="AY273" s="249" t="s">
        <v>130</v>
      </c>
    </row>
    <row r="274" s="13" customFormat="1">
      <c r="A274" s="13"/>
      <c r="B274" s="239"/>
      <c r="C274" s="240"/>
      <c r="D274" s="232" t="s">
        <v>142</v>
      </c>
      <c r="E274" s="241" t="s">
        <v>1</v>
      </c>
      <c r="F274" s="242" t="s">
        <v>584</v>
      </c>
      <c r="G274" s="240"/>
      <c r="H274" s="243">
        <v>35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142</v>
      </c>
      <c r="AU274" s="249" t="s">
        <v>90</v>
      </c>
      <c r="AV274" s="13" t="s">
        <v>90</v>
      </c>
      <c r="AW274" s="13" t="s">
        <v>36</v>
      </c>
      <c r="AX274" s="13" t="s">
        <v>80</v>
      </c>
      <c r="AY274" s="249" t="s">
        <v>130</v>
      </c>
    </row>
    <row r="275" s="13" customFormat="1">
      <c r="A275" s="13"/>
      <c r="B275" s="239"/>
      <c r="C275" s="240"/>
      <c r="D275" s="232" t="s">
        <v>142</v>
      </c>
      <c r="E275" s="241" t="s">
        <v>1</v>
      </c>
      <c r="F275" s="242" t="s">
        <v>585</v>
      </c>
      <c r="G275" s="240"/>
      <c r="H275" s="243">
        <v>2.7999999999999998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142</v>
      </c>
      <c r="AU275" s="249" t="s">
        <v>90</v>
      </c>
      <c r="AV275" s="13" t="s">
        <v>90</v>
      </c>
      <c r="AW275" s="13" t="s">
        <v>36</v>
      </c>
      <c r="AX275" s="13" t="s">
        <v>80</v>
      </c>
      <c r="AY275" s="249" t="s">
        <v>130</v>
      </c>
    </row>
    <row r="276" s="13" customFormat="1">
      <c r="A276" s="13"/>
      <c r="B276" s="239"/>
      <c r="C276" s="240"/>
      <c r="D276" s="232" t="s">
        <v>142</v>
      </c>
      <c r="E276" s="241" t="s">
        <v>1</v>
      </c>
      <c r="F276" s="242" t="s">
        <v>447</v>
      </c>
      <c r="G276" s="240"/>
      <c r="H276" s="243">
        <v>4.2000000000000002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142</v>
      </c>
      <c r="AU276" s="249" t="s">
        <v>90</v>
      </c>
      <c r="AV276" s="13" t="s">
        <v>90</v>
      </c>
      <c r="AW276" s="13" t="s">
        <v>36</v>
      </c>
      <c r="AX276" s="13" t="s">
        <v>80</v>
      </c>
      <c r="AY276" s="249" t="s">
        <v>130</v>
      </c>
    </row>
    <row r="277" s="13" customFormat="1">
      <c r="A277" s="13"/>
      <c r="B277" s="239"/>
      <c r="C277" s="240"/>
      <c r="D277" s="232" t="s">
        <v>142</v>
      </c>
      <c r="E277" s="241" t="s">
        <v>1</v>
      </c>
      <c r="F277" s="242" t="s">
        <v>586</v>
      </c>
      <c r="G277" s="240"/>
      <c r="H277" s="243">
        <v>10.5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142</v>
      </c>
      <c r="AU277" s="249" t="s">
        <v>90</v>
      </c>
      <c r="AV277" s="13" t="s">
        <v>90</v>
      </c>
      <c r="AW277" s="13" t="s">
        <v>36</v>
      </c>
      <c r="AX277" s="13" t="s">
        <v>80</v>
      </c>
      <c r="AY277" s="249" t="s">
        <v>130</v>
      </c>
    </row>
    <row r="278" s="13" customFormat="1">
      <c r="A278" s="13"/>
      <c r="B278" s="239"/>
      <c r="C278" s="240"/>
      <c r="D278" s="232" t="s">
        <v>142</v>
      </c>
      <c r="E278" s="241" t="s">
        <v>1</v>
      </c>
      <c r="F278" s="242" t="s">
        <v>587</v>
      </c>
      <c r="G278" s="240"/>
      <c r="H278" s="243">
        <v>1.2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142</v>
      </c>
      <c r="AU278" s="249" t="s">
        <v>90</v>
      </c>
      <c r="AV278" s="13" t="s">
        <v>90</v>
      </c>
      <c r="AW278" s="13" t="s">
        <v>36</v>
      </c>
      <c r="AX278" s="13" t="s">
        <v>80</v>
      </c>
      <c r="AY278" s="249" t="s">
        <v>130</v>
      </c>
    </row>
    <row r="279" s="14" customFormat="1">
      <c r="A279" s="14"/>
      <c r="B279" s="250"/>
      <c r="C279" s="251"/>
      <c r="D279" s="232" t="s">
        <v>142</v>
      </c>
      <c r="E279" s="252" t="s">
        <v>1</v>
      </c>
      <c r="F279" s="253" t="s">
        <v>145</v>
      </c>
      <c r="G279" s="251"/>
      <c r="H279" s="254">
        <v>126.51600000000001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142</v>
      </c>
      <c r="AU279" s="260" t="s">
        <v>90</v>
      </c>
      <c r="AV279" s="14" t="s">
        <v>136</v>
      </c>
      <c r="AW279" s="14" t="s">
        <v>36</v>
      </c>
      <c r="AX279" s="14" t="s">
        <v>88</v>
      </c>
      <c r="AY279" s="260" t="s">
        <v>130</v>
      </c>
    </row>
    <row r="280" s="2" customFormat="1" ht="21.75" customHeight="1">
      <c r="A280" s="37"/>
      <c r="B280" s="38"/>
      <c r="C280" s="218" t="s">
        <v>332</v>
      </c>
      <c r="D280" s="218" t="s">
        <v>132</v>
      </c>
      <c r="E280" s="219" t="s">
        <v>301</v>
      </c>
      <c r="F280" s="220" t="s">
        <v>302</v>
      </c>
      <c r="G280" s="221" t="s">
        <v>135</v>
      </c>
      <c r="H280" s="222">
        <v>126.51600000000001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45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136</v>
      </c>
      <c r="AT280" s="230" t="s">
        <v>132</v>
      </c>
      <c r="AU280" s="230" t="s">
        <v>90</v>
      </c>
      <c r="AY280" s="16" t="s">
        <v>130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88</v>
      </c>
      <c r="BK280" s="231">
        <f>ROUND(I280*H280,2)</f>
        <v>0</v>
      </c>
      <c r="BL280" s="16" t="s">
        <v>136</v>
      </c>
      <c r="BM280" s="230" t="s">
        <v>588</v>
      </c>
    </row>
    <row r="281" s="2" customFormat="1">
      <c r="A281" s="37"/>
      <c r="B281" s="38"/>
      <c r="C281" s="39"/>
      <c r="D281" s="232" t="s">
        <v>138</v>
      </c>
      <c r="E281" s="39"/>
      <c r="F281" s="233" t="s">
        <v>304</v>
      </c>
      <c r="G281" s="39"/>
      <c r="H281" s="39"/>
      <c r="I281" s="234"/>
      <c r="J281" s="39"/>
      <c r="K281" s="39"/>
      <c r="L281" s="43"/>
      <c r="M281" s="235"/>
      <c r="N281" s="23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138</v>
      </c>
      <c r="AU281" s="16" t="s">
        <v>90</v>
      </c>
    </row>
    <row r="282" s="2" customFormat="1">
      <c r="A282" s="37"/>
      <c r="B282" s="38"/>
      <c r="C282" s="39"/>
      <c r="D282" s="237" t="s">
        <v>140</v>
      </c>
      <c r="E282" s="39"/>
      <c r="F282" s="238" t="s">
        <v>305</v>
      </c>
      <c r="G282" s="39"/>
      <c r="H282" s="39"/>
      <c r="I282" s="234"/>
      <c r="J282" s="39"/>
      <c r="K282" s="39"/>
      <c r="L282" s="43"/>
      <c r="M282" s="235"/>
      <c r="N282" s="236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140</v>
      </c>
      <c r="AU282" s="16" t="s">
        <v>90</v>
      </c>
    </row>
    <row r="283" s="13" customFormat="1">
      <c r="A283" s="13"/>
      <c r="B283" s="239"/>
      <c r="C283" s="240"/>
      <c r="D283" s="232" t="s">
        <v>142</v>
      </c>
      <c r="E283" s="241" t="s">
        <v>1</v>
      </c>
      <c r="F283" s="242" t="s">
        <v>580</v>
      </c>
      <c r="G283" s="240"/>
      <c r="H283" s="243">
        <v>126.51600000000001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142</v>
      </c>
      <c r="AU283" s="249" t="s">
        <v>90</v>
      </c>
      <c r="AV283" s="13" t="s">
        <v>90</v>
      </c>
      <c r="AW283" s="13" t="s">
        <v>36</v>
      </c>
      <c r="AX283" s="13" t="s">
        <v>88</v>
      </c>
      <c r="AY283" s="249" t="s">
        <v>130</v>
      </c>
    </row>
    <row r="284" s="2" customFormat="1" ht="16.5" customHeight="1">
      <c r="A284" s="37"/>
      <c r="B284" s="38"/>
      <c r="C284" s="262" t="s">
        <v>338</v>
      </c>
      <c r="D284" s="262" t="s">
        <v>219</v>
      </c>
      <c r="E284" s="263" t="s">
        <v>308</v>
      </c>
      <c r="F284" s="264" t="s">
        <v>309</v>
      </c>
      <c r="G284" s="265" t="s">
        <v>157</v>
      </c>
      <c r="H284" s="266">
        <v>7.3380000000000001</v>
      </c>
      <c r="I284" s="267"/>
      <c r="J284" s="268">
        <f>ROUND(I284*H284,2)</f>
        <v>0</v>
      </c>
      <c r="K284" s="269"/>
      <c r="L284" s="270"/>
      <c r="M284" s="271" t="s">
        <v>1</v>
      </c>
      <c r="N284" s="272" t="s">
        <v>45</v>
      </c>
      <c r="O284" s="90"/>
      <c r="P284" s="228">
        <f>O284*H284</f>
        <v>0</v>
      </c>
      <c r="Q284" s="228">
        <v>0.20999999999999999</v>
      </c>
      <c r="R284" s="228">
        <f>Q284*H284</f>
        <v>1.54098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198</v>
      </c>
      <c r="AT284" s="230" t="s">
        <v>219</v>
      </c>
      <c r="AU284" s="230" t="s">
        <v>90</v>
      </c>
      <c r="AY284" s="16" t="s">
        <v>130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88</v>
      </c>
      <c r="BK284" s="231">
        <f>ROUND(I284*H284,2)</f>
        <v>0</v>
      </c>
      <c r="BL284" s="16" t="s">
        <v>136</v>
      </c>
      <c r="BM284" s="230" t="s">
        <v>589</v>
      </c>
    </row>
    <row r="285" s="2" customFormat="1">
      <c r="A285" s="37"/>
      <c r="B285" s="38"/>
      <c r="C285" s="39"/>
      <c r="D285" s="232" t="s">
        <v>138</v>
      </c>
      <c r="E285" s="39"/>
      <c r="F285" s="233" t="s">
        <v>309</v>
      </c>
      <c r="G285" s="39"/>
      <c r="H285" s="39"/>
      <c r="I285" s="234"/>
      <c r="J285" s="39"/>
      <c r="K285" s="39"/>
      <c r="L285" s="43"/>
      <c r="M285" s="235"/>
      <c r="N285" s="236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138</v>
      </c>
      <c r="AU285" s="16" t="s">
        <v>90</v>
      </c>
    </row>
    <row r="286" s="13" customFormat="1">
      <c r="A286" s="13"/>
      <c r="B286" s="239"/>
      <c r="C286" s="240"/>
      <c r="D286" s="232" t="s">
        <v>142</v>
      </c>
      <c r="E286" s="240"/>
      <c r="F286" s="242" t="s">
        <v>590</v>
      </c>
      <c r="G286" s="240"/>
      <c r="H286" s="243">
        <v>7.3380000000000001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142</v>
      </c>
      <c r="AU286" s="249" t="s">
        <v>90</v>
      </c>
      <c r="AV286" s="13" t="s">
        <v>90</v>
      </c>
      <c r="AW286" s="13" t="s">
        <v>4</v>
      </c>
      <c r="AX286" s="13" t="s">
        <v>88</v>
      </c>
      <c r="AY286" s="249" t="s">
        <v>130</v>
      </c>
    </row>
    <row r="287" s="2" customFormat="1" ht="16.5" customHeight="1">
      <c r="A287" s="37"/>
      <c r="B287" s="38"/>
      <c r="C287" s="218" t="s">
        <v>343</v>
      </c>
      <c r="D287" s="218" t="s">
        <v>132</v>
      </c>
      <c r="E287" s="219" t="s">
        <v>313</v>
      </c>
      <c r="F287" s="220" t="s">
        <v>314</v>
      </c>
      <c r="G287" s="221" t="s">
        <v>135</v>
      </c>
      <c r="H287" s="222">
        <v>126.51600000000001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45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136</v>
      </c>
      <c r="AT287" s="230" t="s">
        <v>132</v>
      </c>
      <c r="AU287" s="230" t="s">
        <v>90</v>
      </c>
      <c r="AY287" s="16" t="s">
        <v>130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88</v>
      </c>
      <c r="BK287" s="231">
        <f>ROUND(I287*H287,2)</f>
        <v>0</v>
      </c>
      <c r="BL287" s="16" t="s">
        <v>136</v>
      </c>
      <c r="BM287" s="230" t="s">
        <v>591</v>
      </c>
    </row>
    <row r="288" s="2" customFormat="1">
      <c r="A288" s="37"/>
      <c r="B288" s="38"/>
      <c r="C288" s="39"/>
      <c r="D288" s="232" t="s">
        <v>138</v>
      </c>
      <c r="E288" s="39"/>
      <c r="F288" s="233" t="s">
        <v>316</v>
      </c>
      <c r="G288" s="39"/>
      <c r="H288" s="39"/>
      <c r="I288" s="234"/>
      <c r="J288" s="39"/>
      <c r="K288" s="39"/>
      <c r="L288" s="43"/>
      <c r="M288" s="235"/>
      <c r="N288" s="236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138</v>
      </c>
      <c r="AU288" s="16" t="s">
        <v>90</v>
      </c>
    </row>
    <row r="289" s="2" customFormat="1">
      <c r="A289" s="37"/>
      <c r="B289" s="38"/>
      <c r="C289" s="39"/>
      <c r="D289" s="237" t="s">
        <v>140</v>
      </c>
      <c r="E289" s="39"/>
      <c r="F289" s="238" t="s">
        <v>317</v>
      </c>
      <c r="G289" s="39"/>
      <c r="H289" s="39"/>
      <c r="I289" s="234"/>
      <c r="J289" s="39"/>
      <c r="K289" s="39"/>
      <c r="L289" s="43"/>
      <c r="M289" s="235"/>
      <c r="N289" s="236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140</v>
      </c>
      <c r="AU289" s="16" t="s">
        <v>90</v>
      </c>
    </row>
    <row r="290" s="13" customFormat="1">
      <c r="A290" s="13"/>
      <c r="B290" s="239"/>
      <c r="C290" s="240"/>
      <c r="D290" s="232" t="s">
        <v>142</v>
      </c>
      <c r="E290" s="241" t="s">
        <v>1</v>
      </c>
      <c r="F290" s="242" t="s">
        <v>580</v>
      </c>
      <c r="G290" s="240"/>
      <c r="H290" s="243">
        <v>126.51600000000001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142</v>
      </c>
      <c r="AU290" s="249" t="s">
        <v>90</v>
      </c>
      <c r="AV290" s="13" t="s">
        <v>90</v>
      </c>
      <c r="AW290" s="13" t="s">
        <v>36</v>
      </c>
      <c r="AX290" s="13" t="s">
        <v>88</v>
      </c>
      <c r="AY290" s="249" t="s">
        <v>130</v>
      </c>
    </row>
    <row r="291" s="2" customFormat="1" ht="16.5" customHeight="1">
      <c r="A291" s="37"/>
      <c r="B291" s="38"/>
      <c r="C291" s="262" t="s">
        <v>357</v>
      </c>
      <c r="D291" s="262" t="s">
        <v>219</v>
      </c>
      <c r="E291" s="263" t="s">
        <v>320</v>
      </c>
      <c r="F291" s="264" t="s">
        <v>321</v>
      </c>
      <c r="G291" s="265" t="s">
        <v>322</v>
      </c>
      <c r="H291" s="266">
        <v>2.5299999999999998</v>
      </c>
      <c r="I291" s="267"/>
      <c r="J291" s="268">
        <f>ROUND(I291*H291,2)</f>
        <v>0</v>
      </c>
      <c r="K291" s="269"/>
      <c r="L291" s="270"/>
      <c r="M291" s="271" t="s">
        <v>1</v>
      </c>
      <c r="N291" s="272" t="s">
        <v>45</v>
      </c>
      <c r="O291" s="90"/>
      <c r="P291" s="228">
        <f>O291*H291</f>
        <v>0</v>
      </c>
      <c r="Q291" s="228">
        <v>0.001</v>
      </c>
      <c r="R291" s="228">
        <f>Q291*H291</f>
        <v>0.0025299999999999997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198</v>
      </c>
      <c r="AT291" s="230" t="s">
        <v>219</v>
      </c>
      <c r="AU291" s="230" t="s">
        <v>90</v>
      </c>
      <c r="AY291" s="16" t="s">
        <v>130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88</v>
      </c>
      <c r="BK291" s="231">
        <f>ROUND(I291*H291,2)</f>
        <v>0</v>
      </c>
      <c r="BL291" s="16" t="s">
        <v>136</v>
      </c>
      <c r="BM291" s="230" t="s">
        <v>592</v>
      </c>
    </row>
    <row r="292" s="2" customFormat="1">
      <c r="A292" s="37"/>
      <c r="B292" s="38"/>
      <c r="C292" s="39"/>
      <c r="D292" s="232" t="s">
        <v>138</v>
      </c>
      <c r="E292" s="39"/>
      <c r="F292" s="233" t="s">
        <v>321</v>
      </c>
      <c r="G292" s="39"/>
      <c r="H292" s="39"/>
      <c r="I292" s="234"/>
      <c r="J292" s="39"/>
      <c r="K292" s="39"/>
      <c r="L292" s="43"/>
      <c r="M292" s="235"/>
      <c r="N292" s="236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138</v>
      </c>
      <c r="AU292" s="16" t="s">
        <v>90</v>
      </c>
    </row>
    <row r="293" s="13" customFormat="1">
      <c r="A293" s="13"/>
      <c r="B293" s="239"/>
      <c r="C293" s="240"/>
      <c r="D293" s="232" t="s">
        <v>142</v>
      </c>
      <c r="E293" s="240"/>
      <c r="F293" s="242" t="s">
        <v>593</v>
      </c>
      <c r="G293" s="240"/>
      <c r="H293" s="243">
        <v>2.5299999999999998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142</v>
      </c>
      <c r="AU293" s="249" t="s">
        <v>90</v>
      </c>
      <c r="AV293" s="13" t="s">
        <v>90</v>
      </c>
      <c r="AW293" s="13" t="s">
        <v>4</v>
      </c>
      <c r="AX293" s="13" t="s">
        <v>88</v>
      </c>
      <c r="AY293" s="249" t="s">
        <v>130</v>
      </c>
    </row>
    <row r="294" s="2" customFormat="1" ht="16.5" customHeight="1">
      <c r="A294" s="37"/>
      <c r="B294" s="38"/>
      <c r="C294" s="218" t="s">
        <v>365</v>
      </c>
      <c r="D294" s="218" t="s">
        <v>132</v>
      </c>
      <c r="E294" s="219" t="s">
        <v>344</v>
      </c>
      <c r="F294" s="220" t="s">
        <v>345</v>
      </c>
      <c r="G294" s="221" t="s">
        <v>222</v>
      </c>
      <c r="H294" s="222">
        <v>96.599999999999994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45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136</v>
      </c>
      <c r="AT294" s="230" t="s">
        <v>132</v>
      </c>
      <c r="AU294" s="230" t="s">
        <v>90</v>
      </c>
      <c r="AY294" s="16" t="s">
        <v>130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88</v>
      </c>
      <c r="BK294" s="231">
        <f>ROUND(I294*H294,2)</f>
        <v>0</v>
      </c>
      <c r="BL294" s="16" t="s">
        <v>136</v>
      </c>
      <c r="BM294" s="230" t="s">
        <v>594</v>
      </c>
    </row>
    <row r="295" s="2" customFormat="1">
      <c r="A295" s="37"/>
      <c r="B295" s="38"/>
      <c r="C295" s="39"/>
      <c r="D295" s="232" t="s">
        <v>138</v>
      </c>
      <c r="E295" s="39"/>
      <c r="F295" s="233" t="s">
        <v>345</v>
      </c>
      <c r="G295" s="39"/>
      <c r="H295" s="39"/>
      <c r="I295" s="234"/>
      <c r="J295" s="39"/>
      <c r="K295" s="39"/>
      <c r="L295" s="43"/>
      <c r="M295" s="235"/>
      <c r="N295" s="23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138</v>
      </c>
      <c r="AU295" s="16" t="s">
        <v>90</v>
      </c>
    </row>
    <row r="296" s="2" customFormat="1">
      <c r="A296" s="37"/>
      <c r="B296" s="38"/>
      <c r="C296" s="39"/>
      <c r="D296" s="232" t="s">
        <v>151</v>
      </c>
      <c r="E296" s="39"/>
      <c r="F296" s="261" t="s">
        <v>595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151</v>
      </c>
      <c r="AU296" s="16" t="s">
        <v>90</v>
      </c>
    </row>
    <row r="297" s="13" customFormat="1">
      <c r="A297" s="13"/>
      <c r="B297" s="239"/>
      <c r="C297" s="240"/>
      <c r="D297" s="232" t="s">
        <v>142</v>
      </c>
      <c r="E297" s="241" t="s">
        <v>1</v>
      </c>
      <c r="F297" s="242" t="s">
        <v>596</v>
      </c>
      <c r="G297" s="240"/>
      <c r="H297" s="243">
        <v>0.66000000000000003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142</v>
      </c>
      <c r="AU297" s="249" t="s">
        <v>90</v>
      </c>
      <c r="AV297" s="13" t="s">
        <v>90</v>
      </c>
      <c r="AW297" s="13" t="s">
        <v>36</v>
      </c>
      <c r="AX297" s="13" t="s">
        <v>80</v>
      </c>
      <c r="AY297" s="249" t="s">
        <v>130</v>
      </c>
    </row>
    <row r="298" s="13" customFormat="1">
      <c r="A298" s="13"/>
      <c r="B298" s="239"/>
      <c r="C298" s="240"/>
      <c r="D298" s="232" t="s">
        <v>142</v>
      </c>
      <c r="E298" s="241" t="s">
        <v>1</v>
      </c>
      <c r="F298" s="242" t="s">
        <v>597</v>
      </c>
      <c r="G298" s="240"/>
      <c r="H298" s="243">
        <v>0.39200000000000002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142</v>
      </c>
      <c r="AU298" s="249" t="s">
        <v>90</v>
      </c>
      <c r="AV298" s="13" t="s">
        <v>90</v>
      </c>
      <c r="AW298" s="13" t="s">
        <v>36</v>
      </c>
      <c r="AX298" s="13" t="s">
        <v>80</v>
      </c>
      <c r="AY298" s="249" t="s">
        <v>130</v>
      </c>
    </row>
    <row r="299" s="13" customFormat="1">
      <c r="A299" s="13"/>
      <c r="B299" s="239"/>
      <c r="C299" s="240"/>
      <c r="D299" s="232" t="s">
        <v>142</v>
      </c>
      <c r="E299" s="241" t="s">
        <v>1</v>
      </c>
      <c r="F299" s="242" t="s">
        <v>598</v>
      </c>
      <c r="G299" s="240"/>
      <c r="H299" s="243">
        <v>0.92000000000000004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142</v>
      </c>
      <c r="AU299" s="249" t="s">
        <v>90</v>
      </c>
      <c r="AV299" s="13" t="s">
        <v>90</v>
      </c>
      <c r="AW299" s="13" t="s">
        <v>36</v>
      </c>
      <c r="AX299" s="13" t="s">
        <v>80</v>
      </c>
      <c r="AY299" s="249" t="s">
        <v>130</v>
      </c>
    </row>
    <row r="300" s="13" customFormat="1">
      <c r="A300" s="13"/>
      <c r="B300" s="239"/>
      <c r="C300" s="240"/>
      <c r="D300" s="232" t="s">
        <v>142</v>
      </c>
      <c r="E300" s="241" t="s">
        <v>1</v>
      </c>
      <c r="F300" s="242" t="s">
        <v>599</v>
      </c>
      <c r="G300" s="240"/>
      <c r="H300" s="243">
        <v>35.228000000000002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142</v>
      </c>
      <c r="AU300" s="249" t="s">
        <v>90</v>
      </c>
      <c r="AV300" s="13" t="s">
        <v>90</v>
      </c>
      <c r="AW300" s="13" t="s">
        <v>36</v>
      </c>
      <c r="AX300" s="13" t="s">
        <v>80</v>
      </c>
      <c r="AY300" s="249" t="s">
        <v>130</v>
      </c>
    </row>
    <row r="301" s="13" customFormat="1">
      <c r="A301" s="13"/>
      <c r="B301" s="239"/>
      <c r="C301" s="240"/>
      <c r="D301" s="232" t="s">
        <v>142</v>
      </c>
      <c r="E301" s="241" t="s">
        <v>1</v>
      </c>
      <c r="F301" s="242" t="s">
        <v>600</v>
      </c>
      <c r="G301" s="240"/>
      <c r="H301" s="243">
        <v>9.9949999999999992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142</v>
      </c>
      <c r="AU301" s="249" t="s">
        <v>90</v>
      </c>
      <c r="AV301" s="13" t="s">
        <v>90</v>
      </c>
      <c r="AW301" s="13" t="s">
        <v>36</v>
      </c>
      <c r="AX301" s="13" t="s">
        <v>80</v>
      </c>
      <c r="AY301" s="249" t="s">
        <v>130</v>
      </c>
    </row>
    <row r="302" s="13" customFormat="1">
      <c r="A302" s="13"/>
      <c r="B302" s="239"/>
      <c r="C302" s="240"/>
      <c r="D302" s="232" t="s">
        <v>142</v>
      </c>
      <c r="E302" s="241" t="s">
        <v>1</v>
      </c>
      <c r="F302" s="242" t="s">
        <v>601</v>
      </c>
      <c r="G302" s="240"/>
      <c r="H302" s="243">
        <v>41.723999999999997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142</v>
      </c>
      <c r="AU302" s="249" t="s">
        <v>90</v>
      </c>
      <c r="AV302" s="13" t="s">
        <v>90</v>
      </c>
      <c r="AW302" s="13" t="s">
        <v>36</v>
      </c>
      <c r="AX302" s="13" t="s">
        <v>80</v>
      </c>
      <c r="AY302" s="249" t="s">
        <v>130</v>
      </c>
    </row>
    <row r="303" s="13" customFormat="1">
      <c r="A303" s="13"/>
      <c r="B303" s="239"/>
      <c r="C303" s="240"/>
      <c r="D303" s="232" t="s">
        <v>142</v>
      </c>
      <c r="E303" s="241" t="s">
        <v>1</v>
      </c>
      <c r="F303" s="242" t="s">
        <v>602</v>
      </c>
      <c r="G303" s="240"/>
      <c r="H303" s="243">
        <v>1.6799999999999999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142</v>
      </c>
      <c r="AU303" s="249" t="s">
        <v>90</v>
      </c>
      <c r="AV303" s="13" t="s">
        <v>90</v>
      </c>
      <c r="AW303" s="13" t="s">
        <v>36</v>
      </c>
      <c r="AX303" s="13" t="s">
        <v>80</v>
      </c>
      <c r="AY303" s="249" t="s">
        <v>130</v>
      </c>
    </row>
    <row r="304" s="13" customFormat="1">
      <c r="A304" s="13"/>
      <c r="B304" s="239"/>
      <c r="C304" s="240"/>
      <c r="D304" s="232" t="s">
        <v>142</v>
      </c>
      <c r="E304" s="241" t="s">
        <v>1</v>
      </c>
      <c r="F304" s="242" t="s">
        <v>603</v>
      </c>
      <c r="G304" s="240"/>
      <c r="H304" s="243">
        <v>5.5999999999999996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142</v>
      </c>
      <c r="AU304" s="249" t="s">
        <v>90</v>
      </c>
      <c r="AV304" s="13" t="s">
        <v>90</v>
      </c>
      <c r="AW304" s="13" t="s">
        <v>36</v>
      </c>
      <c r="AX304" s="13" t="s">
        <v>80</v>
      </c>
      <c r="AY304" s="249" t="s">
        <v>130</v>
      </c>
    </row>
    <row r="305" s="13" customFormat="1">
      <c r="A305" s="13"/>
      <c r="B305" s="239"/>
      <c r="C305" s="240"/>
      <c r="D305" s="232" t="s">
        <v>142</v>
      </c>
      <c r="E305" s="241" t="s">
        <v>1</v>
      </c>
      <c r="F305" s="242" t="s">
        <v>604</v>
      </c>
      <c r="G305" s="240"/>
      <c r="H305" s="243">
        <v>0.40100000000000002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142</v>
      </c>
      <c r="AU305" s="249" t="s">
        <v>90</v>
      </c>
      <c r="AV305" s="13" t="s">
        <v>90</v>
      </c>
      <c r="AW305" s="13" t="s">
        <v>36</v>
      </c>
      <c r="AX305" s="13" t="s">
        <v>80</v>
      </c>
      <c r="AY305" s="249" t="s">
        <v>130</v>
      </c>
    </row>
    <row r="306" s="14" customFormat="1">
      <c r="A306" s="14"/>
      <c r="B306" s="250"/>
      <c r="C306" s="251"/>
      <c r="D306" s="232" t="s">
        <v>142</v>
      </c>
      <c r="E306" s="252" t="s">
        <v>1</v>
      </c>
      <c r="F306" s="253" t="s">
        <v>145</v>
      </c>
      <c r="G306" s="251"/>
      <c r="H306" s="254">
        <v>96.599999999999994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142</v>
      </c>
      <c r="AU306" s="260" t="s">
        <v>90</v>
      </c>
      <c r="AV306" s="14" t="s">
        <v>136</v>
      </c>
      <c r="AW306" s="14" t="s">
        <v>36</v>
      </c>
      <c r="AX306" s="14" t="s">
        <v>88</v>
      </c>
      <c r="AY306" s="260" t="s">
        <v>130</v>
      </c>
    </row>
    <row r="307" s="12" customFormat="1" ht="22.8" customHeight="1">
      <c r="A307" s="12"/>
      <c r="B307" s="202"/>
      <c r="C307" s="203"/>
      <c r="D307" s="204" t="s">
        <v>79</v>
      </c>
      <c r="E307" s="216" t="s">
        <v>90</v>
      </c>
      <c r="F307" s="216" t="s">
        <v>605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SUM(P308:P319)</f>
        <v>0</v>
      </c>
      <c r="Q307" s="210"/>
      <c r="R307" s="211">
        <f>SUM(R308:R319)</f>
        <v>0.00564</v>
      </c>
      <c r="S307" s="210"/>
      <c r="T307" s="212">
        <f>SUM(T308:T319)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88</v>
      </c>
      <c r="AT307" s="214" t="s">
        <v>79</v>
      </c>
      <c r="AU307" s="214" t="s">
        <v>88</v>
      </c>
      <c r="AY307" s="213" t="s">
        <v>130</v>
      </c>
      <c r="BK307" s="215">
        <f>SUM(BK308:BK319)</f>
        <v>0</v>
      </c>
    </row>
    <row r="308" s="2" customFormat="1" ht="24.15" customHeight="1">
      <c r="A308" s="37"/>
      <c r="B308" s="38"/>
      <c r="C308" s="218" t="s">
        <v>370</v>
      </c>
      <c r="D308" s="218" t="s">
        <v>132</v>
      </c>
      <c r="E308" s="219" t="s">
        <v>606</v>
      </c>
      <c r="F308" s="220" t="s">
        <v>607</v>
      </c>
      <c r="G308" s="221" t="s">
        <v>608</v>
      </c>
      <c r="H308" s="222">
        <v>1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45</v>
      </c>
      <c r="O308" s="90"/>
      <c r="P308" s="228">
        <f>O308*H308</f>
        <v>0</v>
      </c>
      <c r="Q308" s="228">
        <v>0.0018799999999999999</v>
      </c>
      <c r="R308" s="228">
        <f>Q308*H308</f>
        <v>0.0018799999999999999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267</v>
      </c>
      <c r="AT308" s="230" t="s">
        <v>132</v>
      </c>
      <c r="AU308" s="230" t="s">
        <v>90</v>
      </c>
      <c r="AY308" s="16" t="s">
        <v>130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88</v>
      </c>
      <c r="BK308" s="231">
        <f>ROUND(I308*H308,2)</f>
        <v>0</v>
      </c>
      <c r="BL308" s="16" t="s">
        <v>267</v>
      </c>
      <c r="BM308" s="230" t="s">
        <v>609</v>
      </c>
    </row>
    <row r="309" s="2" customFormat="1">
      <c r="A309" s="37"/>
      <c r="B309" s="38"/>
      <c r="C309" s="39"/>
      <c r="D309" s="232" t="s">
        <v>138</v>
      </c>
      <c r="E309" s="39"/>
      <c r="F309" s="233" t="s">
        <v>607</v>
      </c>
      <c r="G309" s="39"/>
      <c r="H309" s="39"/>
      <c r="I309" s="234"/>
      <c r="J309" s="39"/>
      <c r="K309" s="39"/>
      <c r="L309" s="43"/>
      <c r="M309" s="235"/>
      <c r="N309" s="236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138</v>
      </c>
      <c r="AU309" s="16" t="s">
        <v>90</v>
      </c>
    </row>
    <row r="310" s="2" customFormat="1">
      <c r="A310" s="37"/>
      <c r="B310" s="38"/>
      <c r="C310" s="39"/>
      <c r="D310" s="232" t="s">
        <v>151</v>
      </c>
      <c r="E310" s="39"/>
      <c r="F310" s="261" t="s">
        <v>610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151</v>
      </c>
      <c r="AU310" s="16" t="s">
        <v>90</v>
      </c>
    </row>
    <row r="311" s="13" customFormat="1">
      <c r="A311" s="13"/>
      <c r="B311" s="239"/>
      <c r="C311" s="240"/>
      <c r="D311" s="232" t="s">
        <v>142</v>
      </c>
      <c r="E311" s="241" t="s">
        <v>1</v>
      </c>
      <c r="F311" s="242" t="s">
        <v>88</v>
      </c>
      <c r="G311" s="240"/>
      <c r="H311" s="243">
        <v>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142</v>
      </c>
      <c r="AU311" s="249" t="s">
        <v>90</v>
      </c>
      <c r="AV311" s="13" t="s">
        <v>90</v>
      </c>
      <c r="AW311" s="13" t="s">
        <v>36</v>
      </c>
      <c r="AX311" s="13" t="s">
        <v>88</v>
      </c>
      <c r="AY311" s="249" t="s">
        <v>130</v>
      </c>
    </row>
    <row r="312" s="2" customFormat="1" ht="24.15" customHeight="1">
      <c r="A312" s="37"/>
      <c r="B312" s="38"/>
      <c r="C312" s="218" t="s">
        <v>377</v>
      </c>
      <c r="D312" s="218" t="s">
        <v>132</v>
      </c>
      <c r="E312" s="219" t="s">
        <v>611</v>
      </c>
      <c r="F312" s="220" t="s">
        <v>612</v>
      </c>
      <c r="G312" s="221" t="s">
        <v>608</v>
      </c>
      <c r="H312" s="222">
        <v>1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45</v>
      </c>
      <c r="O312" s="90"/>
      <c r="P312" s="228">
        <f>O312*H312</f>
        <v>0</v>
      </c>
      <c r="Q312" s="228">
        <v>0.0018799999999999999</v>
      </c>
      <c r="R312" s="228">
        <f>Q312*H312</f>
        <v>0.0018799999999999999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267</v>
      </c>
      <c r="AT312" s="230" t="s">
        <v>132</v>
      </c>
      <c r="AU312" s="230" t="s">
        <v>90</v>
      </c>
      <c r="AY312" s="16" t="s">
        <v>130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88</v>
      </c>
      <c r="BK312" s="231">
        <f>ROUND(I312*H312,2)</f>
        <v>0</v>
      </c>
      <c r="BL312" s="16" t="s">
        <v>267</v>
      </c>
      <c r="BM312" s="230" t="s">
        <v>613</v>
      </c>
    </row>
    <row r="313" s="2" customFormat="1">
      <c r="A313" s="37"/>
      <c r="B313" s="38"/>
      <c r="C313" s="39"/>
      <c r="D313" s="232" t="s">
        <v>138</v>
      </c>
      <c r="E313" s="39"/>
      <c r="F313" s="233" t="s">
        <v>612</v>
      </c>
      <c r="G313" s="39"/>
      <c r="H313" s="39"/>
      <c r="I313" s="234"/>
      <c r="J313" s="39"/>
      <c r="K313" s="39"/>
      <c r="L313" s="43"/>
      <c r="M313" s="235"/>
      <c r="N313" s="23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138</v>
      </c>
      <c r="AU313" s="16" t="s">
        <v>90</v>
      </c>
    </row>
    <row r="314" s="2" customFormat="1">
      <c r="A314" s="37"/>
      <c r="B314" s="38"/>
      <c r="C314" s="39"/>
      <c r="D314" s="232" t="s">
        <v>151</v>
      </c>
      <c r="E314" s="39"/>
      <c r="F314" s="261" t="s">
        <v>610</v>
      </c>
      <c r="G314" s="39"/>
      <c r="H314" s="39"/>
      <c r="I314" s="234"/>
      <c r="J314" s="39"/>
      <c r="K314" s="39"/>
      <c r="L314" s="43"/>
      <c r="M314" s="235"/>
      <c r="N314" s="236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151</v>
      </c>
      <c r="AU314" s="16" t="s">
        <v>90</v>
      </c>
    </row>
    <row r="315" s="13" customFormat="1">
      <c r="A315" s="13"/>
      <c r="B315" s="239"/>
      <c r="C315" s="240"/>
      <c r="D315" s="232" t="s">
        <v>142</v>
      </c>
      <c r="E315" s="241" t="s">
        <v>1</v>
      </c>
      <c r="F315" s="242" t="s">
        <v>88</v>
      </c>
      <c r="G315" s="240"/>
      <c r="H315" s="243">
        <v>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142</v>
      </c>
      <c r="AU315" s="249" t="s">
        <v>90</v>
      </c>
      <c r="AV315" s="13" t="s">
        <v>90</v>
      </c>
      <c r="AW315" s="13" t="s">
        <v>36</v>
      </c>
      <c r="AX315" s="13" t="s">
        <v>88</v>
      </c>
      <c r="AY315" s="249" t="s">
        <v>130</v>
      </c>
    </row>
    <row r="316" s="2" customFormat="1" ht="24.15" customHeight="1">
      <c r="A316" s="37"/>
      <c r="B316" s="38"/>
      <c r="C316" s="218" t="s">
        <v>381</v>
      </c>
      <c r="D316" s="218" t="s">
        <v>132</v>
      </c>
      <c r="E316" s="219" t="s">
        <v>614</v>
      </c>
      <c r="F316" s="220" t="s">
        <v>615</v>
      </c>
      <c r="G316" s="221" t="s">
        <v>608</v>
      </c>
      <c r="H316" s="222">
        <v>1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45</v>
      </c>
      <c r="O316" s="90"/>
      <c r="P316" s="228">
        <f>O316*H316</f>
        <v>0</v>
      </c>
      <c r="Q316" s="228">
        <v>0.0018799999999999999</v>
      </c>
      <c r="R316" s="228">
        <f>Q316*H316</f>
        <v>0.0018799999999999999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267</v>
      </c>
      <c r="AT316" s="230" t="s">
        <v>132</v>
      </c>
      <c r="AU316" s="230" t="s">
        <v>90</v>
      </c>
      <c r="AY316" s="16" t="s">
        <v>130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88</v>
      </c>
      <c r="BK316" s="231">
        <f>ROUND(I316*H316,2)</f>
        <v>0</v>
      </c>
      <c r="BL316" s="16" t="s">
        <v>267</v>
      </c>
      <c r="BM316" s="230" t="s">
        <v>616</v>
      </c>
    </row>
    <row r="317" s="2" customFormat="1">
      <c r="A317" s="37"/>
      <c r="B317" s="38"/>
      <c r="C317" s="39"/>
      <c r="D317" s="232" t="s">
        <v>138</v>
      </c>
      <c r="E317" s="39"/>
      <c r="F317" s="233" t="s">
        <v>615</v>
      </c>
      <c r="G317" s="39"/>
      <c r="H317" s="39"/>
      <c r="I317" s="234"/>
      <c r="J317" s="39"/>
      <c r="K317" s="39"/>
      <c r="L317" s="43"/>
      <c r="M317" s="235"/>
      <c r="N317" s="236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138</v>
      </c>
      <c r="AU317" s="16" t="s">
        <v>90</v>
      </c>
    </row>
    <row r="318" s="2" customFormat="1">
      <c r="A318" s="37"/>
      <c r="B318" s="38"/>
      <c r="C318" s="39"/>
      <c r="D318" s="232" t="s">
        <v>151</v>
      </c>
      <c r="E318" s="39"/>
      <c r="F318" s="261" t="s">
        <v>610</v>
      </c>
      <c r="G318" s="39"/>
      <c r="H318" s="39"/>
      <c r="I318" s="234"/>
      <c r="J318" s="39"/>
      <c r="K318" s="39"/>
      <c r="L318" s="43"/>
      <c r="M318" s="235"/>
      <c r="N318" s="236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151</v>
      </c>
      <c r="AU318" s="16" t="s">
        <v>90</v>
      </c>
    </row>
    <row r="319" s="13" customFormat="1">
      <c r="A319" s="13"/>
      <c r="B319" s="239"/>
      <c r="C319" s="240"/>
      <c r="D319" s="232" t="s">
        <v>142</v>
      </c>
      <c r="E319" s="241" t="s">
        <v>1</v>
      </c>
      <c r="F319" s="242" t="s">
        <v>88</v>
      </c>
      <c r="G319" s="240"/>
      <c r="H319" s="243">
        <v>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142</v>
      </c>
      <c r="AU319" s="249" t="s">
        <v>90</v>
      </c>
      <c r="AV319" s="13" t="s">
        <v>90</v>
      </c>
      <c r="AW319" s="13" t="s">
        <v>36</v>
      </c>
      <c r="AX319" s="13" t="s">
        <v>88</v>
      </c>
      <c r="AY319" s="249" t="s">
        <v>130</v>
      </c>
    </row>
    <row r="320" s="12" customFormat="1" ht="22.8" customHeight="1">
      <c r="A320" s="12"/>
      <c r="B320" s="202"/>
      <c r="C320" s="203"/>
      <c r="D320" s="204" t="s">
        <v>79</v>
      </c>
      <c r="E320" s="216" t="s">
        <v>154</v>
      </c>
      <c r="F320" s="216" t="s">
        <v>617</v>
      </c>
      <c r="G320" s="203"/>
      <c r="H320" s="203"/>
      <c r="I320" s="206"/>
      <c r="J320" s="217">
        <f>BK320</f>
        <v>0</v>
      </c>
      <c r="K320" s="203"/>
      <c r="L320" s="208"/>
      <c r="M320" s="209"/>
      <c r="N320" s="210"/>
      <c r="O320" s="210"/>
      <c r="P320" s="211">
        <f>SUM(P321:P336)</f>
        <v>0</v>
      </c>
      <c r="Q320" s="210"/>
      <c r="R320" s="211">
        <f>SUM(R321:R336)</f>
        <v>0.84699999999999998</v>
      </c>
      <c r="S320" s="210"/>
      <c r="T320" s="212">
        <f>SUM(T321:T336)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3" t="s">
        <v>88</v>
      </c>
      <c r="AT320" s="214" t="s">
        <v>79</v>
      </c>
      <c r="AU320" s="214" t="s">
        <v>88</v>
      </c>
      <c r="AY320" s="213" t="s">
        <v>130</v>
      </c>
      <c r="BK320" s="215">
        <f>SUM(BK321:BK336)</f>
        <v>0</v>
      </c>
    </row>
    <row r="321" s="2" customFormat="1" ht="16.5" customHeight="1">
      <c r="A321" s="37"/>
      <c r="B321" s="38"/>
      <c r="C321" s="218" t="s">
        <v>389</v>
      </c>
      <c r="D321" s="218" t="s">
        <v>132</v>
      </c>
      <c r="E321" s="219" t="s">
        <v>618</v>
      </c>
      <c r="F321" s="220" t="s">
        <v>619</v>
      </c>
      <c r="G321" s="221" t="s">
        <v>620</v>
      </c>
      <c r="H321" s="222">
        <v>1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45</v>
      </c>
      <c r="O321" s="90"/>
      <c r="P321" s="228">
        <f>O321*H321</f>
        <v>0</v>
      </c>
      <c r="Q321" s="228">
        <v>0.00108</v>
      </c>
      <c r="R321" s="228">
        <f>Q321*H321</f>
        <v>0.00108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136</v>
      </c>
      <c r="AT321" s="230" t="s">
        <v>132</v>
      </c>
      <c r="AU321" s="230" t="s">
        <v>90</v>
      </c>
      <c r="AY321" s="16" t="s">
        <v>130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88</v>
      </c>
      <c r="BK321" s="231">
        <f>ROUND(I321*H321,2)</f>
        <v>0</v>
      </c>
      <c r="BL321" s="16" t="s">
        <v>136</v>
      </c>
      <c r="BM321" s="230" t="s">
        <v>621</v>
      </c>
    </row>
    <row r="322" s="2" customFormat="1">
      <c r="A322" s="37"/>
      <c r="B322" s="38"/>
      <c r="C322" s="39"/>
      <c r="D322" s="232" t="s">
        <v>138</v>
      </c>
      <c r="E322" s="39"/>
      <c r="F322" s="233" t="s">
        <v>619</v>
      </c>
      <c r="G322" s="39"/>
      <c r="H322" s="39"/>
      <c r="I322" s="234"/>
      <c r="J322" s="39"/>
      <c r="K322" s="39"/>
      <c r="L322" s="43"/>
      <c r="M322" s="235"/>
      <c r="N322" s="236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138</v>
      </c>
      <c r="AU322" s="16" t="s">
        <v>90</v>
      </c>
    </row>
    <row r="323" s="2" customFormat="1">
      <c r="A323" s="37"/>
      <c r="B323" s="38"/>
      <c r="C323" s="39"/>
      <c r="D323" s="232" t="s">
        <v>151</v>
      </c>
      <c r="E323" s="39"/>
      <c r="F323" s="261" t="s">
        <v>622</v>
      </c>
      <c r="G323" s="39"/>
      <c r="H323" s="39"/>
      <c r="I323" s="234"/>
      <c r="J323" s="39"/>
      <c r="K323" s="39"/>
      <c r="L323" s="43"/>
      <c r="M323" s="235"/>
      <c r="N323" s="236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151</v>
      </c>
      <c r="AU323" s="16" t="s">
        <v>90</v>
      </c>
    </row>
    <row r="324" s="13" customFormat="1">
      <c r="A324" s="13"/>
      <c r="B324" s="239"/>
      <c r="C324" s="240"/>
      <c r="D324" s="232" t="s">
        <v>142</v>
      </c>
      <c r="E324" s="241" t="s">
        <v>1</v>
      </c>
      <c r="F324" s="242" t="s">
        <v>88</v>
      </c>
      <c r="G324" s="240"/>
      <c r="H324" s="243">
        <v>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142</v>
      </c>
      <c r="AU324" s="249" t="s">
        <v>90</v>
      </c>
      <c r="AV324" s="13" t="s">
        <v>90</v>
      </c>
      <c r="AW324" s="13" t="s">
        <v>36</v>
      </c>
      <c r="AX324" s="13" t="s">
        <v>88</v>
      </c>
      <c r="AY324" s="249" t="s">
        <v>130</v>
      </c>
    </row>
    <row r="325" s="2" customFormat="1" ht="16.5" customHeight="1">
      <c r="A325" s="37"/>
      <c r="B325" s="38"/>
      <c r="C325" s="218" t="s">
        <v>396</v>
      </c>
      <c r="D325" s="218" t="s">
        <v>132</v>
      </c>
      <c r="E325" s="219" t="s">
        <v>623</v>
      </c>
      <c r="F325" s="220" t="s">
        <v>624</v>
      </c>
      <c r="G325" s="221" t="s">
        <v>620</v>
      </c>
      <c r="H325" s="222">
        <v>1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45</v>
      </c>
      <c r="O325" s="90"/>
      <c r="P325" s="228">
        <f>O325*H325</f>
        <v>0</v>
      </c>
      <c r="Q325" s="228">
        <v>0.83550000000000002</v>
      </c>
      <c r="R325" s="228">
        <f>Q325*H325</f>
        <v>0.83550000000000002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136</v>
      </c>
      <c r="AT325" s="230" t="s">
        <v>132</v>
      </c>
      <c r="AU325" s="230" t="s">
        <v>90</v>
      </c>
      <c r="AY325" s="16" t="s">
        <v>130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88</v>
      </c>
      <c r="BK325" s="231">
        <f>ROUND(I325*H325,2)</f>
        <v>0</v>
      </c>
      <c r="BL325" s="16" t="s">
        <v>136</v>
      </c>
      <c r="BM325" s="230" t="s">
        <v>625</v>
      </c>
    </row>
    <row r="326" s="2" customFormat="1">
      <c r="A326" s="37"/>
      <c r="B326" s="38"/>
      <c r="C326" s="39"/>
      <c r="D326" s="232" t="s">
        <v>138</v>
      </c>
      <c r="E326" s="39"/>
      <c r="F326" s="233" t="s">
        <v>626</v>
      </c>
      <c r="G326" s="39"/>
      <c r="H326" s="39"/>
      <c r="I326" s="234"/>
      <c r="J326" s="39"/>
      <c r="K326" s="39"/>
      <c r="L326" s="43"/>
      <c r="M326" s="235"/>
      <c r="N326" s="236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138</v>
      </c>
      <c r="AU326" s="16" t="s">
        <v>90</v>
      </c>
    </row>
    <row r="327" s="2" customFormat="1">
      <c r="A327" s="37"/>
      <c r="B327" s="38"/>
      <c r="C327" s="39"/>
      <c r="D327" s="232" t="s">
        <v>151</v>
      </c>
      <c r="E327" s="39"/>
      <c r="F327" s="261" t="s">
        <v>627</v>
      </c>
      <c r="G327" s="39"/>
      <c r="H327" s="39"/>
      <c r="I327" s="234"/>
      <c r="J327" s="39"/>
      <c r="K327" s="39"/>
      <c r="L327" s="43"/>
      <c r="M327" s="235"/>
      <c r="N327" s="236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151</v>
      </c>
      <c r="AU327" s="16" t="s">
        <v>90</v>
      </c>
    </row>
    <row r="328" s="13" customFormat="1">
      <c r="A328" s="13"/>
      <c r="B328" s="239"/>
      <c r="C328" s="240"/>
      <c r="D328" s="232" t="s">
        <v>142</v>
      </c>
      <c r="E328" s="241" t="s">
        <v>1</v>
      </c>
      <c r="F328" s="242" t="s">
        <v>88</v>
      </c>
      <c r="G328" s="240"/>
      <c r="H328" s="243">
        <v>1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9" t="s">
        <v>142</v>
      </c>
      <c r="AU328" s="249" t="s">
        <v>90</v>
      </c>
      <c r="AV328" s="13" t="s">
        <v>90</v>
      </c>
      <c r="AW328" s="13" t="s">
        <v>36</v>
      </c>
      <c r="AX328" s="13" t="s">
        <v>88</v>
      </c>
      <c r="AY328" s="249" t="s">
        <v>130</v>
      </c>
    </row>
    <row r="329" s="2" customFormat="1" ht="16.5" customHeight="1">
      <c r="A329" s="37"/>
      <c r="B329" s="38"/>
      <c r="C329" s="218" t="s">
        <v>402</v>
      </c>
      <c r="D329" s="218" t="s">
        <v>132</v>
      </c>
      <c r="E329" s="219" t="s">
        <v>628</v>
      </c>
      <c r="F329" s="220" t="s">
        <v>629</v>
      </c>
      <c r="G329" s="221" t="s">
        <v>620</v>
      </c>
      <c r="H329" s="222">
        <v>1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45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136</v>
      </c>
      <c r="AT329" s="230" t="s">
        <v>132</v>
      </c>
      <c r="AU329" s="230" t="s">
        <v>90</v>
      </c>
      <c r="AY329" s="16" t="s">
        <v>130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88</v>
      </c>
      <c r="BK329" s="231">
        <f>ROUND(I329*H329,2)</f>
        <v>0</v>
      </c>
      <c r="BL329" s="16" t="s">
        <v>136</v>
      </c>
      <c r="BM329" s="230" t="s">
        <v>630</v>
      </c>
    </row>
    <row r="330" s="2" customFormat="1">
      <c r="A330" s="37"/>
      <c r="B330" s="38"/>
      <c r="C330" s="39"/>
      <c r="D330" s="232" t="s">
        <v>138</v>
      </c>
      <c r="E330" s="39"/>
      <c r="F330" s="233" t="s">
        <v>629</v>
      </c>
      <c r="G330" s="39"/>
      <c r="H330" s="39"/>
      <c r="I330" s="234"/>
      <c r="J330" s="39"/>
      <c r="K330" s="39"/>
      <c r="L330" s="43"/>
      <c r="M330" s="235"/>
      <c r="N330" s="236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138</v>
      </c>
      <c r="AU330" s="16" t="s">
        <v>90</v>
      </c>
    </row>
    <row r="331" s="2" customFormat="1">
      <c r="A331" s="37"/>
      <c r="B331" s="38"/>
      <c r="C331" s="39"/>
      <c r="D331" s="232" t="s">
        <v>151</v>
      </c>
      <c r="E331" s="39"/>
      <c r="F331" s="261" t="s">
        <v>631</v>
      </c>
      <c r="G331" s="39"/>
      <c r="H331" s="39"/>
      <c r="I331" s="234"/>
      <c r="J331" s="39"/>
      <c r="K331" s="39"/>
      <c r="L331" s="43"/>
      <c r="M331" s="235"/>
      <c r="N331" s="236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151</v>
      </c>
      <c r="AU331" s="16" t="s">
        <v>90</v>
      </c>
    </row>
    <row r="332" s="13" customFormat="1">
      <c r="A332" s="13"/>
      <c r="B332" s="239"/>
      <c r="C332" s="240"/>
      <c r="D332" s="232" t="s">
        <v>142</v>
      </c>
      <c r="E332" s="241" t="s">
        <v>1</v>
      </c>
      <c r="F332" s="242" t="s">
        <v>88</v>
      </c>
      <c r="G332" s="240"/>
      <c r="H332" s="243">
        <v>1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142</v>
      </c>
      <c r="AU332" s="249" t="s">
        <v>90</v>
      </c>
      <c r="AV332" s="13" t="s">
        <v>90</v>
      </c>
      <c r="AW332" s="13" t="s">
        <v>36</v>
      </c>
      <c r="AX332" s="13" t="s">
        <v>88</v>
      </c>
      <c r="AY332" s="249" t="s">
        <v>130</v>
      </c>
    </row>
    <row r="333" s="2" customFormat="1" ht="16.5" customHeight="1">
      <c r="A333" s="37"/>
      <c r="B333" s="38"/>
      <c r="C333" s="218" t="s">
        <v>408</v>
      </c>
      <c r="D333" s="218" t="s">
        <v>132</v>
      </c>
      <c r="E333" s="219" t="s">
        <v>632</v>
      </c>
      <c r="F333" s="220" t="s">
        <v>633</v>
      </c>
      <c r="G333" s="221" t="s">
        <v>620</v>
      </c>
      <c r="H333" s="222">
        <v>1</v>
      </c>
      <c r="I333" s="223"/>
      <c r="J333" s="224">
        <f>ROUND(I333*H333,2)</f>
        <v>0</v>
      </c>
      <c r="K333" s="225"/>
      <c r="L333" s="43"/>
      <c r="M333" s="226" t="s">
        <v>1</v>
      </c>
      <c r="N333" s="227" t="s">
        <v>45</v>
      </c>
      <c r="O333" s="90"/>
      <c r="P333" s="228">
        <f>O333*H333</f>
        <v>0</v>
      </c>
      <c r="Q333" s="228">
        <v>0.01042</v>
      </c>
      <c r="R333" s="228">
        <f>Q333*H333</f>
        <v>0.01042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136</v>
      </c>
      <c r="AT333" s="230" t="s">
        <v>132</v>
      </c>
      <c r="AU333" s="230" t="s">
        <v>90</v>
      </c>
      <c r="AY333" s="16" t="s">
        <v>130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88</v>
      </c>
      <c r="BK333" s="231">
        <f>ROUND(I333*H333,2)</f>
        <v>0</v>
      </c>
      <c r="BL333" s="16" t="s">
        <v>136</v>
      </c>
      <c r="BM333" s="230" t="s">
        <v>634</v>
      </c>
    </row>
    <row r="334" s="2" customFormat="1">
      <c r="A334" s="37"/>
      <c r="B334" s="38"/>
      <c r="C334" s="39"/>
      <c r="D334" s="232" t="s">
        <v>138</v>
      </c>
      <c r="E334" s="39"/>
      <c r="F334" s="233" t="s">
        <v>633</v>
      </c>
      <c r="G334" s="39"/>
      <c r="H334" s="39"/>
      <c r="I334" s="234"/>
      <c r="J334" s="39"/>
      <c r="K334" s="39"/>
      <c r="L334" s="43"/>
      <c r="M334" s="235"/>
      <c r="N334" s="236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138</v>
      </c>
      <c r="AU334" s="16" t="s">
        <v>90</v>
      </c>
    </row>
    <row r="335" s="2" customFormat="1">
      <c r="A335" s="37"/>
      <c r="B335" s="38"/>
      <c r="C335" s="39"/>
      <c r="D335" s="232" t="s">
        <v>151</v>
      </c>
      <c r="E335" s="39"/>
      <c r="F335" s="261" t="s">
        <v>635</v>
      </c>
      <c r="G335" s="39"/>
      <c r="H335" s="39"/>
      <c r="I335" s="234"/>
      <c r="J335" s="39"/>
      <c r="K335" s="39"/>
      <c r="L335" s="43"/>
      <c r="M335" s="235"/>
      <c r="N335" s="236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151</v>
      </c>
      <c r="AU335" s="16" t="s">
        <v>90</v>
      </c>
    </row>
    <row r="336" s="13" customFormat="1">
      <c r="A336" s="13"/>
      <c r="B336" s="239"/>
      <c r="C336" s="240"/>
      <c r="D336" s="232" t="s">
        <v>142</v>
      </c>
      <c r="E336" s="241" t="s">
        <v>1</v>
      </c>
      <c r="F336" s="242" t="s">
        <v>88</v>
      </c>
      <c r="G336" s="240"/>
      <c r="H336" s="243">
        <v>1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142</v>
      </c>
      <c r="AU336" s="249" t="s">
        <v>90</v>
      </c>
      <c r="AV336" s="13" t="s">
        <v>90</v>
      </c>
      <c r="AW336" s="13" t="s">
        <v>36</v>
      </c>
      <c r="AX336" s="13" t="s">
        <v>88</v>
      </c>
      <c r="AY336" s="249" t="s">
        <v>130</v>
      </c>
    </row>
    <row r="337" s="12" customFormat="1" ht="22.8" customHeight="1">
      <c r="A337" s="12"/>
      <c r="B337" s="202"/>
      <c r="C337" s="203"/>
      <c r="D337" s="204" t="s">
        <v>79</v>
      </c>
      <c r="E337" s="216" t="s">
        <v>136</v>
      </c>
      <c r="F337" s="216" t="s">
        <v>636</v>
      </c>
      <c r="G337" s="203"/>
      <c r="H337" s="203"/>
      <c r="I337" s="206"/>
      <c r="J337" s="217">
        <f>BK337</f>
        <v>0</v>
      </c>
      <c r="K337" s="203"/>
      <c r="L337" s="208"/>
      <c r="M337" s="209"/>
      <c r="N337" s="210"/>
      <c r="O337" s="210"/>
      <c r="P337" s="211">
        <f>SUM(P338:P349)</f>
        <v>0</v>
      </c>
      <c r="Q337" s="210"/>
      <c r="R337" s="211">
        <f>SUM(R338:R349)</f>
        <v>0</v>
      </c>
      <c r="S337" s="210"/>
      <c r="T337" s="212">
        <f>SUM(T338:T349)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3" t="s">
        <v>88</v>
      </c>
      <c r="AT337" s="214" t="s">
        <v>79</v>
      </c>
      <c r="AU337" s="214" t="s">
        <v>88</v>
      </c>
      <c r="AY337" s="213" t="s">
        <v>130</v>
      </c>
      <c r="BK337" s="215">
        <f>SUM(BK338:BK349)</f>
        <v>0</v>
      </c>
    </row>
    <row r="338" s="2" customFormat="1" ht="16.5" customHeight="1">
      <c r="A338" s="37"/>
      <c r="B338" s="38"/>
      <c r="C338" s="218" t="s">
        <v>414</v>
      </c>
      <c r="D338" s="218" t="s">
        <v>132</v>
      </c>
      <c r="E338" s="219" t="s">
        <v>637</v>
      </c>
      <c r="F338" s="220" t="s">
        <v>638</v>
      </c>
      <c r="G338" s="221" t="s">
        <v>620</v>
      </c>
      <c r="H338" s="222">
        <v>1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45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136</v>
      </c>
      <c r="AT338" s="230" t="s">
        <v>132</v>
      </c>
      <c r="AU338" s="230" t="s">
        <v>90</v>
      </c>
      <c r="AY338" s="16" t="s">
        <v>130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88</v>
      </c>
      <c r="BK338" s="231">
        <f>ROUND(I338*H338,2)</f>
        <v>0</v>
      </c>
      <c r="BL338" s="16" t="s">
        <v>136</v>
      </c>
      <c r="BM338" s="230" t="s">
        <v>639</v>
      </c>
    </row>
    <row r="339" s="2" customFormat="1">
      <c r="A339" s="37"/>
      <c r="B339" s="38"/>
      <c r="C339" s="39"/>
      <c r="D339" s="232" t="s">
        <v>138</v>
      </c>
      <c r="E339" s="39"/>
      <c r="F339" s="233" t="s">
        <v>638</v>
      </c>
      <c r="G339" s="39"/>
      <c r="H339" s="39"/>
      <c r="I339" s="234"/>
      <c r="J339" s="39"/>
      <c r="K339" s="39"/>
      <c r="L339" s="43"/>
      <c r="M339" s="235"/>
      <c r="N339" s="236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138</v>
      </c>
      <c r="AU339" s="16" t="s">
        <v>90</v>
      </c>
    </row>
    <row r="340" s="2" customFormat="1">
      <c r="A340" s="37"/>
      <c r="B340" s="38"/>
      <c r="C340" s="39"/>
      <c r="D340" s="232" t="s">
        <v>151</v>
      </c>
      <c r="E340" s="39"/>
      <c r="F340" s="261" t="s">
        <v>640</v>
      </c>
      <c r="G340" s="39"/>
      <c r="H340" s="39"/>
      <c r="I340" s="234"/>
      <c r="J340" s="39"/>
      <c r="K340" s="39"/>
      <c r="L340" s="43"/>
      <c r="M340" s="235"/>
      <c r="N340" s="236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151</v>
      </c>
      <c r="AU340" s="16" t="s">
        <v>90</v>
      </c>
    </row>
    <row r="341" s="13" customFormat="1">
      <c r="A341" s="13"/>
      <c r="B341" s="239"/>
      <c r="C341" s="240"/>
      <c r="D341" s="232" t="s">
        <v>142</v>
      </c>
      <c r="E341" s="241" t="s">
        <v>1</v>
      </c>
      <c r="F341" s="242" t="s">
        <v>88</v>
      </c>
      <c r="G341" s="240"/>
      <c r="H341" s="243">
        <v>1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142</v>
      </c>
      <c r="AU341" s="249" t="s">
        <v>90</v>
      </c>
      <c r="AV341" s="13" t="s">
        <v>90</v>
      </c>
      <c r="AW341" s="13" t="s">
        <v>36</v>
      </c>
      <c r="AX341" s="13" t="s">
        <v>88</v>
      </c>
      <c r="AY341" s="249" t="s">
        <v>130</v>
      </c>
    </row>
    <row r="342" s="2" customFormat="1" ht="16.5" customHeight="1">
      <c r="A342" s="37"/>
      <c r="B342" s="38"/>
      <c r="C342" s="218" t="s">
        <v>422</v>
      </c>
      <c r="D342" s="218" t="s">
        <v>132</v>
      </c>
      <c r="E342" s="219" t="s">
        <v>641</v>
      </c>
      <c r="F342" s="220" t="s">
        <v>642</v>
      </c>
      <c r="G342" s="221" t="s">
        <v>620</v>
      </c>
      <c r="H342" s="222">
        <v>1</v>
      </c>
      <c r="I342" s="223"/>
      <c r="J342" s="224">
        <f>ROUND(I342*H342,2)</f>
        <v>0</v>
      </c>
      <c r="K342" s="225"/>
      <c r="L342" s="43"/>
      <c r="M342" s="226" t="s">
        <v>1</v>
      </c>
      <c r="N342" s="227" t="s">
        <v>45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136</v>
      </c>
      <c r="AT342" s="230" t="s">
        <v>132</v>
      </c>
      <c r="AU342" s="230" t="s">
        <v>90</v>
      </c>
      <c r="AY342" s="16" t="s">
        <v>130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88</v>
      </c>
      <c r="BK342" s="231">
        <f>ROUND(I342*H342,2)</f>
        <v>0</v>
      </c>
      <c r="BL342" s="16" t="s">
        <v>136</v>
      </c>
      <c r="BM342" s="230" t="s">
        <v>643</v>
      </c>
    </row>
    <row r="343" s="2" customFormat="1">
      <c r="A343" s="37"/>
      <c r="B343" s="38"/>
      <c r="C343" s="39"/>
      <c r="D343" s="232" t="s">
        <v>138</v>
      </c>
      <c r="E343" s="39"/>
      <c r="F343" s="233" t="s">
        <v>642</v>
      </c>
      <c r="G343" s="39"/>
      <c r="H343" s="39"/>
      <c r="I343" s="234"/>
      <c r="J343" s="39"/>
      <c r="K343" s="39"/>
      <c r="L343" s="43"/>
      <c r="M343" s="235"/>
      <c r="N343" s="236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138</v>
      </c>
      <c r="AU343" s="16" t="s">
        <v>90</v>
      </c>
    </row>
    <row r="344" s="2" customFormat="1">
      <c r="A344" s="37"/>
      <c r="B344" s="38"/>
      <c r="C344" s="39"/>
      <c r="D344" s="232" t="s">
        <v>151</v>
      </c>
      <c r="E344" s="39"/>
      <c r="F344" s="261" t="s">
        <v>644</v>
      </c>
      <c r="G344" s="39"/>
      <c r="H344" s="39"/>
      <c r="I344" s="234"/>
      <c r="J344" s="39"/>
      <c r="K344" s="39"/>
      <c r="L344" s="43"/>
      <c r="M344" s="235"/>
      <c r="N344" s="236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151</v>
      </c>
      <c r="AU344" s="16" t="s">
        <v>90</v>
      </c>
    </row>
    <row r="345" s="13" customFormat="1">
      <c r="A345" s="13"/>
      <c r="B345" s="239"/>
      <c r="C345" s="240"/>
      <c r="D345" s="232" t="s">
        <v>142</v>
      </c>
      <c r="E345" s="241" t="s">
        <v>1</v>
      </c>
      <c r="F345" s="242" t="s">
        <v>88</v>
      </c>
      <c r="G345" s="240"/>
      <c r="H345" s="243">
        <v>1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142</v>
      </c>
      <c r="AU345" s="249" t="s">
        <v>90</v>
      </c>
      <c r="AV345" s="13" t="s">
        <v>90</v>
      </c>
      <c r="AW345" s="13" t="s">
        <v>36</v>
      </c>
      <c r="AX345" s="13" t="s">
        <v>88</v>
      </c>
      <c r="AY345" s="249" t="s">
        <v>130</v>
      </c>
    </row>
    <row r="346" s="2" customFormat="1" ht="16.5" customHeight="1">
      <c r="A346" s="37"/>
      <c r="B346" s="38"/>
      <c r="C346" s="218" t="s">
        <v>645</v>
      </c>
      <c r="D346" s="218" t="s">
        <v>132</v>
      </c>
      <c r="E346" s="219" t="s">
        <v>646</v>
      </c>
      <c r="F346" s="220" t="s">
        <v>647</v>
      </c>
      <c r="G346" s="221" t="s">
        <v>360</v>
      </c>
      <c r="H346" s="222">
        <v>20</v>
      </c>
      <c r="I346" s="223"/>
      <c r="J346" s="224">
        <f>ROUND(I346*H346,2)</f>
        <v>0</v>
      </c>
      <c r="K346" s="225"/>
      <c r="L346" s="43"/>
      <c r="M346" s="226" t="s">
        <v>1</v>
      </c>
      <c r="N346" s="227" t="s">
        <v>45</v>
      </c>
      <c r="O346" s="90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136</v>
      </c>
      <c r="AT346" s="230" t="s">
        <v>132</v>
      </c>
      <c r="AU346" s="230" t="s">
        <v>90</v>
      </c>
      <c r="AY346" s="16" t="s">
        <v>130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88</v>
      </c>
      <c r="BK346" s="231">
        <f>ROUND(I346*H346,2)</f>
        <v>0</v>
      </c>
      <c r="BL346" s="16" t="s">
        <v>136</v>
      </c>
      <c r="BM346" s="230" t="s">
        <v>648</v>
      </c>
    </row>
    <row r="347" s="2" customFormat="1">
      <c r="A347" s="37"/>
      <c r="B347" s="38"/>
      <c r="C347" s="39"/>
      <c r="D347" s="232" t="s">
        <v>138</v>
      </c>
      <c r="E347" s="39"/>
      <c r="F347" s="233" t="s">
        <v>647</v>
      </c>
      <c r="G347" s="39"/>
      <c r="H347" s="39"/>
      <c r="I347" s="234"/>
      <c r="J347" s="39"/>
      <c r="K347" s="39"/>
      <c r="L347" s="43"/>
      <c r="M347" s="235"/>
      <c r="N347" s="236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138</v>
      </c>
      <c r="AU347" s="16" t="s">
        <v>90</v>
      </c>
    </row>
    <row r="348" s="2" customFormat="1">
      <c r="A348" s="37"/>
      <c r="B348" s="38"/>
      <c r="C348" s="39"/>
      <c r="D348" s="232" t="s">
        <v>151</v>
      </c>
      <c r="E348" s="39"/>
      <c r="F348" s="261" t="s">
        <v>649</v>
      </c>
      <c r="G348" s="39"/>
      <c r="H348" s="39"/>
      <c r="I348" s="234"/>
      <c r="J348" s="39"/>
      <c r="K348" s="39"/>
      <c r="L348" s="43"/>
      <c r="M348" s="235"/>
      <c r="N348" s="236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151</v>
      </c>
      <c r="AU348" s="16" t="s">
        <v>90</v>
      </c>
    </row>
    <row r="349" s="13" customFormat="1">
      <c r="A349" s="13"/>
      <c r="B349" s="239"/>
      <c r="C349" s="240"/>
      <c r="D349" s="232" t="s">
        <v>142</v>
      </c>
      <c r="E349" s="241" t="s">
        <v>1</v>
      </c>
      <c r="F349" s="242" t="s">
        <v>650</v>
      </c>
      <c r="G349" s="240"/>
      <c r="H349" s="243">
        <v>20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142</v>
      </c>
      <c r="AU349" s="249" t="s">
        <v>90</v>
      </c>
      <c r="AV349" s="13" t="s">
        <v>90</v>
      </c>
      <c r="AW349" s="13" t="s">
        <v>36</v>
      </c>
      <c r="AX349" s="13" t="s">
        <v>88</v>
      </c>
      <c r="AY349" s="249" t="s">
        <v>130</v>
      </c>
    </row>
    <row r="350" s="12" customFormat="1" ht="22.8" customHeight="1">
      <c r="A350" s="12"/>
      <c r="B350" s="202"/>
      <c r="C350" s="203"/>
      <c r="D350" s="204" t="s">
        <v>79</v>
      </c>
      <c r="E350" s="216" t="s">
        <v>198</v>
      </c>
      <c r="F350" s="216" t="s">
        <v>356</v>
      </c>
      <c r="G350" s="203"/>
      <c r="H350" s="203"/>
      <c r="I350" s="206"/>
      <c r="J350" s="217">
        <f>BK350</f>
        <v>0</v>
      </c>
      <c r="K350" s="203"/>
      <c r="L350" s="208"/>
      <c r="M350" s="209"/>
      <c r="N350" s="210"/>
      <c r="O350" s="210"/>
      <c r="P350" s="211">
        <f>SUM(P351:P491)</f>
        <v>0</v>
      </c>
      <c r="Q350" s="210"/>
      <c r="R350" s="211">
        <f>SUM(R351:R491)</f>
        <v>6.3923759800000006</v>
      </c>
      <c r="S350" s="210"/>
      <c r="T350" s="212">
        <f>SUM(T351:T491)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3" t="s">
        <v>88</v>
      </c>
      <c r="AT350" s="214" t="s">
        <v>79</v>
      </c>
      <c r="AU350" s="214" t="s">
        <v>88</v>
      </c>
      <c r="AY350" s="213" t="s">
        <v>130</v>
      </c>
      <c r="BK350" s="215">
        <f>SUM(BK351:BK491)</f>
        <v>0</v>
      </c>
    </row>
    <row r="351" s="2" customFormat="1" ht="21.75" customHeight="1">
      <c r="A351" s="37"/>
      <c r="B351" s="38"/>
      <c r="C351" s="218" t="s">
        <v>651</v>
      </c>
      <c r="D351" s="218" t="s">
        <v>132</v>
      </c>
      <c r="E351" s="219" t="s">
        <v>652</v>
      </c>
      <c r="F351" s="220" t="s">
        <v>653</v>
      </c>
      <c r="G351" s="221" t="s">
        <v>360</v>
      </c>
      <c r="H351" s="222">
        <v>1.3799999999999999</v>
      </c>
      <c r="I351" s="223"/>
      <c r="J351" s="224">
        <f>ROUND(I351*H351,2)</f>
        <v>0</v>
      </c>
      <c r="K351" s="225"/>
      <c r="L351" s="43"/>
      <c r="M351" s="226" t="s">
        <v>1</v>
      </c>
      <c r="N351" s="227" t="s">
        <v>45</v>
      </c>
      <c r="O351" s="90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0" t="s">
        <v>136</v>
      </c>
      <c r="AT351" s="230" t="s">
        <v>132</v>
      </c>
      <c r="AU351" s="230" t="s">
        <v>90</v>
      </c>
      <c r="AY351" s="16" t="s">
        <v>130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6" t="s">
        <v>88</v>
      </c>
      <c r="BK351" s="231">
        <f>ROUND(I351*H351,2)</f>
        <v>0</v>
      </c>
      <c r="BL351" s="16" t="s">
        <v>136</v>
      </c>
      <c r="BM351" s="230" t="s">
        <v>654</v>
      </c>
    </row>
    <row r="352" s="2" customFormat="1">
      <c r="A352" s="37"/>
      <c r="B352" s="38"/>
      <c r="C352" s="39"/>
      <c r="D352" s="232" t="s">
        <v>138</v>
      </c>
      <c r="E352" s="39"/>
      <c r="F352" s="233" t="s">
        <v>655</v>
      </c>
      <c r="G352" s="39"/>
      <c r="H352" s="39"/>
      <c r="I352" s="234"/>
      <c r="J352" s="39"/>
      <c r="K352" s="39"/>
      <c r="L352" s="43"/>
      <c r="M352" s="235"/>
      <c r="N352" s="236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138</v>
      </c>
      <c r="AU352" s="16" t="s">
        <v>90</v>
      </c>
    </row>
    <row r="353" s="2" customFormat="1">
      <c r="A353" s="37"/>
      <c r="B353" s="38"/>
      <c r="C353" s="39"/>
      <c r="D353" s="237" t="s">
        <v>140</v>
      </c>
      <c r="E353" s="39"/>
      <c r="F353" s="238" t="s">
        <v>656</v>
      </c>
      <c r="G353" s="39"/>
      <c r="H353" s="39"/>
      <c r="I353" s="234"/>
      <c r="J353" s="39"/>
      <c r="K353" s="39"/>
      <c r="L353" s="43"/>
      <c r="M353" s="235"/>
      <c r="N353" s="236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140</v>
      </c>
      <c r="AU353" s="16" t="s">
        <v>90</v>
      </c>
    </row>
    <row r="354" s="13" customFormat="1">
      <c r="A354" s="13"/>
      <c r="B354" s="239"/>
      <c r="C354" s="240"/>
      <c r="D354" s="232" t="s">
        <v>142</v>
      </c>
      <c r="E354" s="241" t="s">
        <v>1</v>
      </c>
      <c r="F354" s="242" t="s">
        <v>657</v>
      </c>
      <c r="G354" s="240"/>
      <c r="H354" s="243">
        <v>1.3799999999999999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9" t="s">
        <v>142</v>
      </c>
      <c r="AU354" s="249" t="s">
        <v>90</v>
      </c>
      <c r="AV354" s="13" t="s">
        <v>90</v>
      </c>
      <c r="AW354" s="13" t="s">
        <v>36</v>
      </c>
      <c r="AX354" s="13" t="s">
        <v>88</v>
      </c>
      <c r="AY354" s="249" t="s">
        <v>130</v>
      </c>
    </row>
    <row r="355" s="2" customFormat="1" ht="16.5" customHeight="1">
      <c r="A355" s="37"/>
      <c r="B355" s="38"/>
      <c r="C355" s="262" t="s">
        <v>658</v>
      </c>
      <c r="D355" s="262" t="s">
        <v>219</v>
      </c>
      <c r="E355" s="263" t="s">
        <v>659</v>
      </c>
      <c r="F355" s="264" t="s">
        <v>660</v>
      </c>
      <c r="G355" s="265" t="s">
        <v>360</v>
      </c>
      <c r="H355" s="266">
        <v>1.401</v>
      </c>
      <c r="I355" s="267"/>
      <c r="J355" s="268">
        <f>ROUND(I355*H355,2)</f>
        <v>0</v>
      </c>
      <c r="K355" s="269"/>
      <c r="L355" s="270"/>
      <c r="M355" s="271" t="s">
        <v>1</v>
      </c>
      <c r="N355" s="272" t="s">
        <v>45</v>
      </c>
      <c r="O355" s="90"/>
      <c r="P355" s="228">
        <f>O355*H355</f>
        <v>0</v>
      </c>
      <c r="Q355" s="228">
        <v>0.0010499999999999999</v>
      </c>
      <c r="R355" s="228">
        <f>Q355*H355</f>
        <v>0.00147105</v>
      </c>
      <c r="S355" s="228">
        <v>0</v>
      </c>
      <c r="T355" s="229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0" t="s">
        <v>198</v>
      </c>
      <c r="AT355" s="230" t="s">
        <v>219</v>
      </c>
      <c r="AU355" s="230" t="s">
        <v>90</v>
      </c>
      <c r="AY355" s="16" t="s">
        <v>130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6" t="s">
        <v>88</v>
      </c>
      <c r="BK355" s="231">
        <f>ROUND(I355*H355,2)</f>
        <v>0</v>
      </c>
      <c r="BL355" s="16" t="s">
        <v>136</v>
      </c>
      <c r="BM355" s="230" t="s">
        <v>661</v>
      </c>
    </row>
    <row r="356" s="2" customFormat="1">
      <c r="A356" s="37"/>
      <c r="B356" s="38"/>
      <c r="C356" s="39"/>
      <c r="D356" s="232" t="s">
        <v>138</v>
      </c>
      <c r="E356" s="39"/>
      <c r="F356" s="233" t="s">
        <v>660</v>
      </c>
      <c r="G356" s="39"/>
      <c r="H356" s="39"/>
      <c r="I356" s="234"/>
      <c r="J356" s="39"/>
      <c r="K356" s="39"/>
      <c r="L356" s="43"/>
      <c r="M356" s="235"/>
      <c r="N356" s="236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138</v>
      </c>
      <c r="AU356" s="16" t="s">
        <v>90</v>
      </c>
    </row>
    <row r="357" s="13" customFormat="1">
      <c r="A357" s="13"/>
      <c r="B357" s="239"/>
      <c r="C357" s="240"/>
      <c r="D357" s="232" t="s">
        <v>142</v>
      </c>
      <c r="E357" s="240"/>
      <c r="F357" s="242" t="s">
        <v>662</v>
      </c>
      <c r="G357" s="240"/>
      <c r="H357" s="243">
        <v>1.401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142</v>
      </c>
      <c r="AU357" s="249" t="s">
        <v>90</v>
      </c>
      <c r="AV357" s="13" t="s">
        <v>90</v>
      </c>
      <c r="AW357" s="13" t="s">
        <v>4</v>
      </c>
      <c r="AX357" s="13" t="s">
        <v>88</v>
      </c>
      <c r="AY357" s="249" t="s">
        <v>130</v>
      </c>
    </row>
    <row r="358" s="2" customFormat="1" ht="21.75" customHeight="1">
      <c r="A358" s="37"/>
      <c r="B358" s="38"/>
      <c r="C358" s="218" t="s">
        <v>663</v>
      </c>
      <c r="D358" s="218" t="s">
        <v>132</v>
      </c>
      <c r="E358" s="219" t="s">
        <v>664</v>
      </c>
      <c r="F358" s="220" t="s">
        <v>665</v>
      </c>
      <c r="G358" s="221" t="s">
        <v>360</v>
      </c>
      <c r="H358" s="222">
        <v>1.5600000000000001</v>
      </c>
      <c r="I358" s="223"/>
      <c r="J358" s="224">
        <f>ROUND(I358*H358,2)</f>
        <v>0</v>
      </c>
      <c r="K358" s="225"/>
      <c r="L358" s="43"/>
      <c r="M358" s="226" t="s">
        <v>1</v>
      </c>
      <c r="N358" s="227" t="s">
        <v>45</v>
      </c>
      <c r="O358" s="90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136</v>
      </c>
      <c r="AT358" s="230" t="s">
        <v>132</v>
      </c>
      <c r="AU358" s="230" t="s">
        <v>90</v>
      </c>
      <c r="AY358" s="16" t="s">
        <v>130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88</v>
      </c>
      <c r="BK358" s="231">
        <f>ROUND(I358*H358,2)</f>
        <v>0</v>
      </c>
      <c r="BL358" s="16" t="s">
        <v>136</v>
      </c>
      <c r="BM358" s="230" t="s">
        <v>666</v>
      </c>
    </row>
    <row r="359" s="2" customFormat="1">
      <c r="A359" s="37"/>
      <c r="B359" s="38"/>
      <c r="C359" s="39"/>
      <c r="D359" s="232" t="s">
        <v>138</v>
      </c>
      <c r="E359" s="39"/>
      <c r="F359" s="233" t="s">
        <v>667</v>
      </c>
      <c r="G359" s="39"/>
      <c r="H359" s="39"/>
      <c r="I359" s="234"/>
      <c r="J359" s="39"/>
      <c r="K359" s="39"/>
      <c r="L359" s="43"/>
      <c r="M359" s="235"/>
      <c r="N359" s="236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138</v>
      </c>
      <c r="AU359" s="16" t="s">
        <v>90</v>
      </c>
    </row>
    <row r="360" s="2" customFormat="1">
      <c r="A360" s="37"/>
      <c r="B360" s="38"/>
      <c r="C360" s="39"/>
      <c r="D360" s="237" t="s">
        <v>140</v>
      </c>
      <c r="E360" s="39"/>
      <c r="F360" s="238" t="s">
        <v>668</v>
      </c>
      <c r="G360" s="39"/>
      <c r="H360" s="39"/>
      <c r="I360" s="234"/>
      <c r="J360" s="39"/>
      <c r="K360" s="39"/>
      <c r="L360" s="43"/>
      <c r="M360" s="235"/>
      <c r="N360" s="236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140</v>
      </c>
      <c r="AU360" s="16" t="s">
        <v>90</v>
      </c>
    </row>
    <row r="361" s="13" customFormat="1">
      <c r="A361" s="13"/>
      <c r="B361" s="239"/>
      <c r="C361" s="240"/>
      <c r="D361" s="232" t="s">
        <v>142</v>
      </c>
      <c r="E361" s="241" t="s">
        <v>1</v>
      </c>
      <c r="F361" s="242" t="s">
        <v>669</v>
      </c>
      <c r="G361" s="240"/>
      <c r="H361" s="243">
        <v>1.5600000000000001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142</v>
      </c>
      <c r="AU361" s="249" t="s">
        <v>90</v>
      </c>
      <c r="AV361" s="13" t="s">
        <v>90</v>
      </c>
      <c r="AW361" s="13" t="s">
        <v>36</v>
      </c>
      <c r="AX361" s="13" t="s">
        <v>88</v>
      </c>
      <c r="AY361" s="249" t="s">
        <v>130</v>
      </c>
    </row>
    <row r="362" s="2" customFormat="1" ht="16.5" customHeight="1">
      <c r="A362" s="37"/>
      <c r="B362" s="38"/>
      <c r="C362" s="262" t="s">
        <v>670</v>
      </c>
      <c r="D362" s="262" t="s">
        <v>219</v>
      </c>
      <c r="E362" s="263" t="s">
        <v>671</v>
      </c>
      <c r="F362" s="264" t="s">
        <v>672</v>
      </c>
      <c r="G362" s="265" t="s">
        <v>360</v>
      </c>
      <c r="H362" s="266">
        <v>1.583</v>
      </c>
      <c r="I362" s="267"/>
      <c r="J362" s="268">
        <f>ROUND(I362*H362,2)</f>
        <v>0</v>
      </c>
      <c r="K362" s="269"/>
      <c r="L362" s="270"/>
      <c r="M362" s="271" t="s">
        <v>1</v>
      </c>
      <c r="N362" s="272" t="s">
        <v>45</v>
      </c>
      <c r="O362" s="90"/>
      <c r="P362" s="228">
        <f>O362*H362</f>
        <v>0</v>
      </c>
      <c r="Q362" s="228">
        <v>0.0031800000000000001</v>
      </c>
      <c r="R362" s="228">
        <f>Q362*H362</f>
        <v>0.0050339399999999998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198</v>
      </c>
      <c r="AT362" s="230" t="s">
        <v>219</v>
      </c>
      <c r="AU362" s="230" t="s">
        <v>90</v>
      </c>
      <c r="AY362" s="16" t="s">
        <v>130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88</v>
      </c>
      <c r="BK362" s="231">
        <f>ROUND(I362*H362,2)</f>
        <v>0</v>
      </c>
      <c r="BL362" s="16" t="s">
        <v>136</v>
      </c>
      <c r="BM362" s="230" t="s">
        <v>673</v>
      </c>
    </row>
    <row r="363" s="2" customFormat="1">
      <c r="A363" s="37"/>
      <c r="B363" s="38"/>
      <c r="C363" s="39"/>
      <c r="D363" s="232" t="s">
        <v>138</v>
      </c>
      <c r="E363" s="39"/>
      <c r="F363" s="233" t="s">
        <v>672</v>
      </c>
      <c r="G363" s="39"/>
      <c r="H363" s="39"/>
      <c r="I363" s="234"/>
      <c r="J363" s="39"/>
      <c r="K363" s="39"/>
      <c r="L363" s="43"/>
      <c r="M363" s="235"/>
      <c r="N363" s="236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138</v>
      </c>
      <c r="AU363" s="16" t="s">
        <v>90</v>
      </c>
    </row>
    <row r="364" s="13" customFormat="1">
      <c r="A364" s="13"/>
      <c r="B364" s="239"/>
      <c r="C364" s="240"/>
      <c r="D364" s="232" t="s">
        <v>142</v>
      </c>
      <c r="E364" s="240"/>
      <c r="F364" s="242" t="s">
        <v>674</v>
      </c>
      <c r="G364" s="240"/>
      <c r="H364" s="243">
        <v>1.583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9" t="s">
        <v>142</v>
      </c>
      <c r="AU364" s="249" t="s">
        <v>90</v>
      </c>
      <c r="AV364" s="13" t="s">
        <v>90</v>
      </c>
      <c r="AW364" s="13" t="s">
        <v>4</v>
      </c>
      <c r="AX364" s="13" t="s">
        <v>88</v>
      </c>
      <c r="AY364" s="249" t="s">
        <v>130</v>
      </c>
    </row>
    <row r="365" s="2" customFormat="1" ht="21.75" customHeight="1">
      <c r="A365" s="37"/>
      <c r="B365" s="38"/>
      <c r="C365" s="218" t="s">
        <v>675</v>
      </c>
      <c r="D365" s="218" t="s">
        <v>132</v>
      </c>
      <c r="E365" s="219" t="s">
        <v>358</v>
      </c>
      <c r="F365" s="220" t="s">
        <v>359</v>
      </c>
      <c r="G365" s="221" t="s">
        <v>360</v>
      </c>
      <c r="H365" s="222">
        <v>4.7400000000000002</v>
      </c>
      <c r="I365" s="223"/>
      <c r="J365" s="224">
        <f>ROUND(I365*H365,2)</f>
        <v>0</v>
      </c>
      <c r="K365" s="225"/>
      <c r="L365" s="43"/>
      <c r="M365" s="226" t="s">
        <v>1</v>
      </c>
      <c r="N365" s="227" t="s">
        <v>45</v>
      </c>
      <c r="O365" s="90"/>
      <c r="P365" s="228">
        <f>O365*H365</f>
        <v>0</v>
      </c>
      <c r="Q365" s="228">
        <v>1.0000000000000001E-05</v>
      </c>
      <c r="R365" s="228">
        <f>Q365*H365</f>
        <v>4.7400000000000007E-05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136</v>
      </c>
      <c r="AT365" s="230" t="s">
        <v>132</v>
      </c>
      <c r="AU365" s="230" t="s">
        <v>90</v>
      </c>
      <c r="AY365" s="16" t="s">
        <v>130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88</v>
      </c>
      <c r="BK365" s="231">
        <f>ROUND(I365*H365,2)</f>
        <v>0</v>
      </c>
      <c r="BL365" s="16" t="s">
        <v>136</v>
      </c>
      <c r="BM365" s="230" t="s">
        <v>676</v>
      </c>
    </row>
    <row r="366" s="2" customFormat="1">
      <c r="A366" s="37"/>
      <c r="B366" s="38"/>
      <c r="C366" s="39"/>
      <c r="D366" s="232" t="s">
        <v>138</v>
      </c>
      <c r="E366" s="39"/>
      <c r="F366" s="233" t="s">
        <v>362</v>
      </c>
      <c r="G366" s="39"/>
      <c r="H366" s="39"/>
      <c r="I366" s="234"/>
      <c r="J366" s="39"/>
      <c r="K366" s="39"/>
      <c r="L366" s="43"/>
      <c r="M366" s="235"/>
      <c r="N366" s="236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138</v>
      </c>
      <c r="AU366" s="16" t="s">
        <v>90</v>
      </c>
    </row>
    <row r="367" s="2" customFormat="1">
      <c r="A367" s="37"/>
      <c r="B367" s="38"/>
      <c r="C367" s="39"/>
      <c r="D367" s="237" t="s">
        <v>140</v>
      </c>
      <c r="E367" s="39"/>
      <c r="F367" s="238" t="s">
        <v>363</v>
      </c>
      <c r="G367" s="39"/>
      <c r="H367" s="39"/>
      <c r="I367" s="234"/>
      <c r="J367" s="39"/>
      <c r="K367" s="39"/>
      <c r="L367" s="43"/>
      <c r="M367" s="235"/>
      <c r="N367" s="236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140</v>
      </c>
      <c r="AU367" s="16" t="s">
        <v>90</v>
      </c>
    </row>
    <row r="368" s="13" customFormat="1">
      <c r="A368" s="13"/>
      <c r="B368" s="239"/>
      <c r="C368" s="240"/>
      <c r="D368" s="232" t="s">
        <v>142</v>
      </c>
      <c r="E368" s="241" t="s">
        <v>1</v>
      </c>
      <c r="F368" s="242" t="s">
        <v>677</v>
      </c>
      <c r="G368" s="240"/>
      <c r="H368" s="243">
        <v>0.22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142</v>
      </c>
      <c r="AU368" s="249" t="s">
        <v>90</v>
      </c>
      <c r="AV368" s="13" t="s">
        <v>90</v>
      </c>
      <c r="AW368" s="13" t="s">
        <v>36</v>
      </c>
      <c r="AX368" s="13" t="s">
        <v>80</v>
      </c>
      <c r="AY368" s="249" t="s">
        <v>130</v>
      </c>
    </row>
    <row r="369" s="13" customFormat="1">
      <c r="A369" s="13"/>
      <c r="B369" s="239"/>
      <c r="C369" s="240"/>
      <c r="D369" s="232" t="s">
        <v>142</v>
      </c>
      <c r="E369" s="241" t="s">
        <v>1</v>
      </c>
      <c r="F369" s="242" t="s">
        <v>678</v>
      </c>
      <c r="G369" s="240"/>
      <c r="H369" s="243">
        <v>4.5199999999999996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142</v>
      </c>
      <c r="AU369" s="249" t="s">
        <v>90</v>
      </c>
      <c r="AV369" s="13" t="s">
        <v>90</v>
      </c>
      <c r="AW369" s="13" t="s">
        <v>36</v>
      </c>
      <c r="AX369" s="13" t="s">
        <v>80</v>
      </c>
      <c r="AY369" s="249" t="s">
        <v>130</v>
      </c>
    </row>
    <row r="370" s="14" customFormat="1">
      <c r="A370" s="14"/>
      <c r="B370" s="250"/>
      <c r="C370" s="251"/>
      <c r="D370" s="232" t="s">
        <v>142</v>
      </c>
      <c r="E370" s="252" t="s">
        <v>1</v>
      </c>
      <c r="F370" s="253" t="s">
        <v>145</v>
      </c>
      <c r="G370" s="251"/>
      <c r="H370" s="254">
        <v>4.7399999999999993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0" t="s">
        <v>142</v>
      </c>
      <c r="AU370" s="260" t="s">
        <v>90</v>
      </c>
      <c r="AV370" s="14" t="s">
        <v>136</v>
      </c>
      <c r="AW370" s="14" t="s">
        <v>36</v>
      </c>
      <c r="AX370" s="14" t="s">
        <v>88</v>
      </c>
      <c r="AY370" s="260" t="s">
        <v>130</v>
      </c>
    </row>
    <row r="371" s="2" customFormat="1" ht="16.5" customHeight="1">
      <c r="A371" s="37"/>
      <c r="B371" s="38"/>
      <c r="C371" s="262" t="s">
        <v>679</v>
      </c>
      <c r="D371" s="262" t="s">
        <v>219</v>
      </c>
      <c r="E371" s="263" t="s">
        <v>366</v>
      </c>
      <c r="F371" s="264" t="s">
        <v>367</v>
      </c>
      <c r="G371" s="265" t="s">
        <v>360</v>
      </c>
      <c r="H371" s="266">
        <v>4.9770000000000003</v>
      </c>
      <c r="I371" s="267"/>
      <c r="J371" s="268">
        <f>ROUND(I371*H371,2)</f>
        <v>0</v>
      </c>
      <c r="K371" s="269"/>
      <c r="L371" s="270"/>
      <c r="M371" s="271" t="s">
        <v>1</v>
      </c>
      <c r="N371" s="272" t="s">
        <v>45</v>
      </c>
      <c r="O371" s="90"/>
      <c r="P371" s="228">
        <f>O371*H371</f>
        <v>0</v>
      </c>
      <c r="Q371" s="228">
        <v>0.0026700000000000001</v>
      </c>
      <c r="R371" s="228">
        <f>Q371*H371</f>
        <v>0.013288590000000001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198</v>
      </c>
      <c r="AT371" s="230" t="s">
        <v>219</v>
      </c>
      <c r="AU371" s="230" t="s">
        <v>90</v>
      </c>
      <c r="AY371" s="16" t="s">
        <v>130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88</v>
      </c>
      <c r="BK371" s="231">
        <f>ROUND(I371*H371,2)</f>
        <v>0</v>
      </c>
      <c r="BL371" s="16" t="s">
        <v>136</v>
      </c>
      <c r="BM371" s="230" t="s">
        <v>680</v>
      </c>
    </row>
    <row r="372" s="2" customFormat="1">
      <c r="A372" s="37"/>
      <c r="B372" s="38"/>
      <c r="C372" s="39"/>
      <c r="D372" s="232" t="s">
        <v>138</v>
      </c>
      <c r="E372" s="39"/>
      <c r="F372" s="233" t="s">
        <v>367</v>
      </c>
      <c r="G372" s="39"/>
      <c r="H372" s="39"/>
      <c r="I372" s="234"/>
      <c r="J372" s="39"/>
      <c r="K372" s="39"/>
      <c r="L372" s="43"/>
      <c r="M372" s="235"/>
      <c r="N372" s="236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138</v>
      </c>
      <c r="AU372" s="16" t="s">
        <v>90</v>
      </c>
    </row>
    <row r="373" s="13" customFormat="1">
      <c r="A373" s="13"/>
      <c r="B373" s="239"/>
      <c r="C373" s="240"/>
      <c r="D373" s="232" t="s">
        <v>142</v>
      </c>
      <c r="E373" s="240"/>
      <c r="F373" s="242" t="s">
        <v>681</v>
      </c>
      <c r="G373" s="240"/>
      <c r="H373" s="243">
        <v>4.9770000000000003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142</v>
      </c>
      <c r="AU373" s="249" t="s">
        <v>90</v>
      </c>
      <c r="AV373" s="13" t="s">
        <v>90</v>
      </c>
      <c r="AW373" s="13" t="s">
        <v>4</v>
      </c>
      <c r="AX373" s="13" t="s">
        <v>88</v>
      </c>
      <c r="AY373" s="249" t="s">
        <v>130</v>
      </c>
    </row>
    <row r="374" s="2" customFormat="1" ht="21.75" customHeight="1">
      <c r="A374" s="37"/>
      <c r="B374" s="38"/>
      <c r="C374" s="218" t="s">
        <v>682</v>
      </c>
      <c r="D374" s="218" t="s">
        <v>132</v>
      </c>
      <c r="E374" s="219" t="s">
        <v>683</v>
      </c>
      <c r="F374" s="220" t="s">
        <v>684</v>
      </c>
      <c r="G374" s="221" t="s">
        <v>360</v>
      </c>
      <c r="H374" s="222">
        <v>2.5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45</v>
      </c>
      <c r="O374" s="90"/>
      <c r="P374" s="228">
        <f>O374*H374</f>
        <v>0</v>
      </c>
      <c r="Q374" s="228">
        <v>1.0000000000000001E-05</v>
      </c>
      <c r="R374" s="228">
        <f>Q374*H374</f>
        <v>2.5000000000000001E-05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136</v>
      </c>
      <c r="AT374" s="230" t="s">
        <v>132</v>
      </c>
      <c r="AU374" s="230" t="s">
        <v>90</v>
      </c>
      <c r="AY374" s="16" t="s">
        <v>130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88</v>
      </c>
      <c r="BK374" s="231">
        <f>ROUND(I374*H374,2)</f>
        <v>0</v>
      </c>
      <c r="BL374" s="16" t="s">
        <v>136</v>
      </c>
      <c r="BM374" s="230" t="s">
        <v>685</v>
      </c>
    </row>
    <row r="375" s="2" customFormat="1">
      <c r="A375" s="37"/>
      <c r="B375" s="38"/>
      <c r="C375" s="39"/>
      <c r="D375" s="232" t="s">
        <v>138</v>
      </c>
      <c r="E375" s="39"/>
      <c r="F375" s="233" t="s">
        <v>686</v>
      </c>
      <c r="G375" s="39"/>
      <c r="H375" s="39"/>
      <c r="I375" s="234"/>
      <c r="J375" s="39"/>
      <c r="K375" s="39"/>
      <c r="L375" s="43"/>
      <c r="M375" s="235"/>
      <c r="N375" s="236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138</v>
      </c>
      <c r="AU375" s="16" t="s">
        <v>90</v>
      </c>
    </row>
    <row r="376" s="2" customFormat="1">
      <c r="A376" s="37"/>
      <c r="B376" s="38"/>
      <c r="C376" s="39"/>
      <c r="D376" s="237" t="s">
        <v>140</v>
      </c>
      <c r="E376" s="39"/>
      <c r="F376" s="238" t="s">
        <v>687</v>
      </c>
      <c r="G376" s="39"/>
      <c r="H376" s="39"/>
      <c r="I376" s="234"/>
      <c r="J376" s="39"/>
      <c r="K376" s="39"/>
      <c r="L376" s="43"/>
      <c r="M376" s="235"/>
      <c r="N376" s="236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140</v>
      </c>
      <c r="AU376" s="16" t="s">
        <v>90</v>
      </c>
    </row>
    <row r="377" s="13" customFormat="1">
      <c r="A377" s="13"/>
      <c r="B377" s="239"/>
      <c r="C377" s="240"/>
      <c r="D377" s="232" t="s">
        <v>142</v>
      </c>
      <c r="E377" s="241" t="s">
        <v>1</v>
      </c>
      <c r="F377" s="242" t="s">
        <v>688</v>
      </c>
      <c r="G377" s="240"/>
      <c r="H377" s="243">
        <v>2.5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9" t="s">
        <v>142</v>
      </c>
      <c r="AU377" s="249" t="s">
        <v>90</v>
      </c>
      <c r="AV377" s="13" t="s">
        <v>90</v>
      </c>
      <c r="AW377" s="13" t="s">
        <v>36</v>
      </c>
      <c r="AX377" s="13" t="s">
        <v>88</v>
      </c>
      <c r="AY377" s="249" t="s">
        <v>130</v>
      </c>
    </row>
    <row r="378" s="2" customFormat="1" ht="16.5" customHeight="1">
      <c r="A378" s="37"/>
      <c r="B378" s="38"/>
      <c r="C378" s="262" t="s">
        <v>689</v>
      </c>
      <c r="D378" s="262" t="s">
        <v>219</v>
      </c>
      <c r="E378" s="263" t="s">
        <v>690</v>
      </c>
      <c r="F378" s="264" t="s">
        <v>691</v>
      </c>
      <c r="G378" s="265" t="s">
        <v>360</v>
      </c>
      <c r="H378" s="266">
        <v>2.625</v>
      </c>
      <c r="I378" s="267"/>
      <c r="J378" s="268">
        <f>ROUND(I378*H378,2)</f>
        <v>0</v>
      </c>
      <c r="K378" s="269"/>
      <c r="L378" s="270"/>
      <c r="M378" s="271" t="s">
        <v>1</v>
      </c>
      <c r="N378" s="272" t="s">
        <v>45</v>
      </c>
      <c r="O378" s="90"/>
      <c r="P378" s="228">
        <f>O378*H378</f>
        <v>0</v>
      </c>
      <c r="Q378" s="228">
        <v>0.0042599999999999999</v>
      </c>
      <c r="R378" s="228">
        <f>Q378*H378</f>
        <v>0.0111825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198</v>
      </c>
      <c r="AT378" s="230" t="s">
        <v>219</v>
      </c>
      <c r="AU378" s="230" t="s">
        <v>90</v>
      </c>
      <c r="AY378" s="16" t="s">
        <v>130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88</v>
      </c>
      <c r="BK378" s="231">
        <f>ROUND(I378*H378,2)</f>
        <v>0</v>
      </c>
      <c r="BL378" s="16" t="s">
        <v>136</v>
      </c>
      <c r="BM378" s="230" t="s">
        <v>692</v>
      </c>
    </row>
    <row r="379" s="2" customFormat="1">
      <c r="A379" s="37"/>
      <c r="B379" s="38"/>
      <c r="C379" s="39"/>
      <c r="D379" s="232" t="s">
        <v>138</v>
      </c>
      <c r="E379" s="39"/>
      <c r="F379" s="233" t="s">
        <v>691</v>
      </c>
      <c r="G379" s="39"/>
      <c r="H379" s="39"/>
      <c r="I379" s="234"/>
      <c r="J379" s="39"/>
      <c r="K379" s="39"/>
      <c r="L379" s="43"/>
      <c r="M379" s="235"/>
      <c r="N379" s="236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138</v>
      </c>
      <c r="AU379" s="16" t="s">
        <v>90</v>
      </c>
    </row>
    <row r="380" s="13" customFormat="1">
      <c r="A380" s="13"/>
      <c r="B380" s="239"/>
      <c r="C380" s="240"/>
      <c r="D380" s="232" t="s">
        <v>142</v>
      </c>
      <c r="E380" s="240"/>
      <c r="F380" s="242" t="s">
        <v>693</v>
      </c>
      <c r="G380" s="240"/>
      <c r="H380" s="243">
        <v>2.625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142</v>
      </c>
      <c r="AU380" s="249" t="s">
        <v>90</v>
      </c>
      <c r="AV380" s="13" t="s">
        <v>90</v>
      </c>
      <c r="AW380" s="13" t="s">
        <v>4</v>
      </c>
      <c r="AX380" s="13" t="s">
        <v>88</v>
      </c>
      <c r="AY380" s="249" t="s">
        <v>130</v>
      </c>
    </row>
    <row r="381" s="2" customFormat="1" ht="16.5" customHeight="1">
      <c r="A381" s="37"/>
      <c r="B381" s="38"/>
      <c r="C381" s="218" t="s">
        <v>694</v>
      </c>
      <c r="D381" s="218" t="s">
        <v>132</v>
      </c>
      <c r="E381" s="219" t="s">
        <v>695</v>
      </c>
      <c r="F381" s="220" t="s">
        <v>696</v>
      </c>
      <c r="G381" s="221" t="s">
        <v>373</v>
      </c>
      <c r="H381" s="222">
        <v>1</v>
      </c>
      <c r="I381" s="223"/>
      <c r="J381" s="224">
        <f>ROUND(I381*H381,2)</f>
        <v>0</v>
      </c>
      <c r="K381" s="225"/>
      <c r="L381" s="43"/>
      <c r="M381" s="226" t="s">
        <v>1</v>
      </c>
      <c r="N381" s="227" t="s">
        <v>45</v>
      </c>
      <c r="O381" s="90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136</v>
      </c>
      <c r="AT381" s="230" t="s">
        <v>132</v>
      </c>
      <c r="AU381" s="230" t="s">
        <v>90</v>
      </c>
      <c r="AY381" s="16" t="s">
        <v>130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88</v>
      </c>
      <c r="BK381" s="231">
        <f>ROUND(I381*H381,2)</f>
        <v>0</v>
      </c>
      <c r="BL381" s="16" t="s">
        <v>136</v>
      </c>
      <c r="BM381" s="230" t="s">
        <v>697</v>
      </c>
    </row>
    <row r="382" s="2" customFormat="1">
      <c r="A382" s="37"/>
      <c r="B382" s="38"/>
      <c r="C382" s="39"/>
      <c r="D382" s="232" t="s">
        <v>138</v>
      </c>
      <c r="E382" s="39"/>
      <c r="F382" s="233" t="s">
        <v>698</v>
      </c>
      <c r="G382" s="39"/>
      <c r="H382" s="39"/>
      <c r="I382" s="234"/>
      <c r="J382" s="39"/>
      <c r="K382" s="39"/>
      <c r="L382" s="43"/>
      <c r="M382" s="235"/>
      <c r="N382" s="236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138</v>
      </c>
      <c r="AU382" s="16" t="s">
        <v>90</v>
      </c>
    </row>
    <row r="383" s="2" customFormat="1">
      <c r="A383" s="37"/>
      <c r="B383" s="38"/>
      <c r="C383" s="39"/>
      <c r="D383" s="237" t="s">
        <v>140</v>
      </c>
      <c r="E383" s="39"/>
      <c r="F383" s="238" t="s">
        <v>699</v>
      </c>
      <c r="G383" s="39"/>
      <c r="H383" s="39"/>
      <c r="I383" s="234"/>
      <c r="J383" s="39"/>
      <c r="K383" s="39"/>
      <c r="L383" s="43"/>
      <c r="M383" s="235"/>
      <c r="N383" s="236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140</v>
      </c>
      <c r="AU383" s="16" t="s">
        <v>90</v>
      </c>
    </row>
    <row r="384" s="13" customFormat="1">
      <c r="A384" s="13"/>
      <c r="B384" s="239"/>
      <c r="C384" s="240"/>
      <c r="D384" s="232" t="s">
        <v>142</v>
      </c>
      <c r="E384" s="241" t="s">
        <v>1</v>
      </c>
      <c r="F384" s="242" t="s">
        <v>88</v>
      </c>
      <c r="G384" s="240"/>
      <c r="H384" s="243">
        <v>1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142</v>
      </c>
      <c r="AU384" s="249" t="s">
        <v>90</v>
      </c>
      <c r="AV384" s="13" t="s">
        <v>90</v>
      </c>
      <c r="AW384" s="13" t="s">
        <v>36</v>
      </c>
      <c r="AX384" s="13" t="s">
        <v>88</v>
      </c>
      <c r="AY384" s="249" t="s">
        <v>130</v>
      </c>
    </row>
    <row r="385" s="2" customFormat="1" ht="16.5" customHeight="1">
      <c r="A385" s="37"/>
      <c r="B385" s="38"/>
      <c r="C385" s="262" t="s">
        <v>700</v>
      </c>
      <c r="D385" s="262" t="s">
        <v>219</v>
      </c>
      <c r="E385" s="263" t="s">
        <v>701</v>
      </c>
      <c r="F385" s="264" t="s">
        <v>702</v>
      </c>
      <c r="G385" s="265" t="s">
        <v>373</v>
      </c>
      <c r="H385" s="266">
        <v>1</v>
      </c>
      <c r="I385" s="267"/>
      <c r="J385" s="268">
        <f>ROUND(I385*H385,2)</f>
        <v>0</v>
      </c>
      <c r="K385" s="269"/>
      <c r="L385" s="270"/>
      <c r="M385" s="271" t="s">
        <v>1</v>
      </c>
      <c r="N385" s="272" t="s">
        <v>45</v>
      </c>
      <c r="O385" s="90"/>
      <c r="P385" s="228">
        <f>O385*H385</f>
        <v>0</v>
      </c>
      <c r="Q385" s="228">
        <v>0.00022000000000000001</v>
      </c>
      <c r="R385" s="228">
        <f>Q385*H385</f>
        <v>0.00022000000000000001</v>
      </c>
      <c r="S385" s="228">
        <v>0</v>
      </c>
      <c r="T385" s="229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30" t="s">
        <v>198</v>
      </c>
      <c r="AT385" s="230" t="s">
        <v>219</v>
      </c>
      <c r="AU385" s="230" t="s">
        <v>90</v>
      </c>
      <c r="AY385" s="16" t="s">
        <v>130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6" t="s">
        <v>88</v>
      </c>
      <c r="BK385" s="231">
        <f>ROUND(I385*H385,2)</f>
        <v>0</v>
      </c>
      <c r="BL385" s="16" t="s">
        <v>136</v>
      </c>
      <c r="BM385" s="230" t="s">
        <v>703</v>
      </c>
    </row>
    <row r="386" s="2" customFormat="1">
      <c r="A386" s="37"/>
      <c r="B386" s="38"/>
      <c r="C386" s="39"/>
      <c r="D386" s="232" t="s">
        <v>138</v>
      </c>
      <c r="E386" s="39"/>
      <c r="F386" s="233" t="s">
        <v>702</v>
      </c>
      <c r="G386" s="39"/>
      <c r="H386" s="39"/>
      <c r="I386" s="234"/>
      <c r="J386" s="39"/>
      <c r="K386" s="39"/>
      <c r="L386" s="43"/>
      <c r="M386" s="235"/>
      <c r="N386" s="236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138</v>
      </c>
      <c r="AU386" s="16" t="s">
        <v>90</v>
      </c>
    </row>
    <row r="387" s="2" customFormat="1" ht="16.5" customHeight="1">
      <c r="A387" s="37"/>
      <c r="B387" s="38"/>
      <c r="C387" s="218" t="s">
        <v>704</v>
      </c>
      <c r="D387" s="218" t="s">
        <v>132</v>
      </c>
      <c r="E387" s="219" t="s">
        <v>705</v>
      </c>
      <c r="F387" s="220" t="s">
        <v>706</v>
      </c>
      <c r="G387" s="221" t="s">
        <v>373</v>
      </c>
      <c r="H387" s="222">
        <v>2</v>
      </c>
      <c r="I387" s="223"/>
      <c r="J387" s="224">
        <f>ROUND(I387*H387,2)</f>
        <v>0</v>
      </c>
      <c r="K387" s="225"/>
      <c r="L387" s="43"/>
      <c r="M387" s="226" t="s">
        <v>1</v>
      </c>
      <c r="N387" s="227" t="s">
        <v>45</v>
      </c>
      <c r="O387" s="90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136</v>
      </c>
      <c r="AT387" s="230" t="s">
        <v>132</v>
      </c>
      <c r="AU387" s="230" t="s">
        <v>90</v>
      </c>
      <c r="AY387" s="16" t="s">
        <v>130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88</v>
      </c>
      <c r="BK387" s="231">
        <f>ROUND(I387*H387,2)</f>
        <v>0</v>
      </c>
      <c r="BL387" s="16" t="s">
        <v>136</v>
      </c>
      <c r="BM387" s="230" t="s">
        <v>707</v>
      </c>
    </row>
    <row r="388" s="2" customFormat="1">
      <c r="A388" s="37"/>
      <c r="B388" s="38"/>
      <c r="C388" s="39"/>
      <c r="D388" s="232" t="s">
        <v>138</v>
      </c>
      <c r="E388" s="39"/>
      <c r="F388" s="233" t="s">
        <v>708</v>
      </c>
      <c r="G388" s="39"/>
      <c r="H388" s="39"/>
      <c r="I388" s="234"/>
      <c r="J388" s="39"/>
      <c r="K388" s="39"/>
      <c r="L388" s="43"/>
      <c r="M388" s="235"/>
      <c r="N388" s="236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138</v>
      </c>
      <c r="AU388" s="16" t="s">
        <v>90</v>
      </c>
    </row>
    <row r="389" s="2" customFormat="1">
      <c r="A389" s="37"/>
      <c r="B389" s="38"/>
      <c r="C389" s="39"/>
      <c r="D389" s="237" t="s">
        <v>140</v>
      </c>
      <c r="E389" s="39"/>
      <c r="F389" s="238" t="s">
        <v>709</v>
      </c>
      <c r="G389" s="39"/>
      <c r="H389" s="39"/>
      <c r="I389" s="234"/>
      <c r="J389" s="39"/>
      <c r="K389" s="39"/>
      <c r="L389" s="43"/>
      <c r="M389" s="235"/>
      <c r="N389" s="236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140</v>
      </c>
      <c r="AU389" s="16" t="s">
        <v>90</v>
      </c>
    </row>
    <row r="390" s="13" customFormat="1">
      <c r="A390" s="13"/>
      <c r="B390" s="239"/>
      <c r="C390" s="240"/>
      <c r="D390" s="232" t="s">
        <v>142</v>
      </c>
      <c r="E390" s="241" t="s">
        <v>1</v>
      </c>
      <c r="F390" s="242" t="s">
        <v>90</v>
      </c>
      <c r="G390" s="240"/>
      <c r="H390" s="243">
        <v>2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142</v>
      </c>
      <c r="AU390" s="249" t="s">
        <v>90</v>
      </c>
      <c r="AV390" s="13" t="s">
        <v>90</v>
      </c>
      <c r="AW390" s="13" t="s">
        <v>36</v>
      </c>
      <c r="AX390" s="13" t="s">
        <v>88</v>
      </c>
      <c r="AY390" s="249" t="s">
        <v>130</v>
      </c>
    </row>
    <row r="391" s="2" customFormat="1" ht="16.5" customHeight="1">
      <c r="A391" s="37"/>
      <c r="B391" s="38"/>
      <c r="C391" s="262" t="s">
        <v>710</v>
      </c>
      <c r="D391" s="262" t="s">
        <v>219</v>
      </c>
      <c r="E391" s="263" t="s">
        <v>711</v>
      </c>
      <c r="F391" s="264" t="s">
        <v>712</v>
      </c>
      <c r="G391" s="265" t="s">
        <v>373</v>
      </c>
      <c r="H391" s="266">
        <v>2</v>
      </c>
      <c r="I391" s="267"/>
      <c r="J391" s="268">
        <f>ROUND(I391*H391,2)</f>
        <v>0</v>
      </c>
      <c r="K391" s="269"/>
      <c r="L391" s="270"/>
      <c r="M391" s="271" t="s">
        <v>1</v>
      </c>
      <c r="N391" s="272" t="s">
        <v>45</v>
      </c>
      <c r="O391" s="90"/>
      <c r="P391" s="228">
        <f>O391*H391</f>
        <v>0</v>
      </c>
      <c r="Q391" s="228">
        <v>0.00141</v>
      </c>
      <c r="R391" s="228">
        <f>Q391*H391</f>
        <v>0.00282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198</v>
      </c>
      <c r="AT391" s="230" t="s">
        <v>219</v>
      </c>
      <c r="AU391" s="230" t="s">
        <v>90</v>
      </c>
      <c r="AY391" s="16" t="s">
        <v>130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88</v>
      </c>
      <c r="BK391" s="231">
        <f>ROUND(I391*H391,2)</f>
        <v>0</v>
      </c>
      <c r="BL391" s="16" t="s">
        <v>136</v>
      </c>
      <c r="BM391" s="230" t="s">
        <v>713</v>
      </c>
    </row>
    <row r="392" s="2" customFormat="1">
      <c r="A392" s="37"/>
      <c r="B392" s="38"/>
      <c r="C392" s="39"/>
      <c r="D392" s="232" t="s">
        <v>138</v>
      </c>
      <c r="E392" s="39"/>
      <c r="F392" s="233" t="s">
        <v>712</v>
      </c>
      <c r="G392" s="39"/>
      <c r="H392" s="39"/>
      <c r="I392" s="234"/>
      <c r="J392" s="39"/>
      <c r="K392" s="39"/>
      <c r="L392" s="43"/>
      <c r="M392" s="235"/>
      <c r="N392" s="236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138</v>
      </c>
      <c r="AU392" s="16" t="s">
        <v>90</v>
      </c>
    </row>
    <row r="393" s="2" customFormat="1" ht="16.5" customHeight="1">
      <c r="A393" s="37"/>
      <c r="B393" s="38"/>
      <c r="C393" s="218" t="s">
        <v>714</v>
      </c>
      <c r="D393" s="218" t="s">
        <v>132</v>
      </c>
      <c r="E393" s="219" t="s">
        <v>715</v>
      </c>
      <c r="F393" s="220" t="s">
        <v>716</v>
      </c>
      <c r="G393" s="221" t="s">
        <v>373</v>
      </c>
      <c r="H393" s="222">
        <v>1</v>
      </c>
      <c r="I393" s="223"/>
      <c r="J393" s="224">
        <f>ROUND(I393*H393,2)</f>
        <v>0</v>
      </c>
      <c r="K393" s="225"/>
      <c r="L393" s="43"/>
      <c r="M393" s="226" t="s">
        <v>1</v>
      </c>
      <c r="N393" s="227" t="s">
        <v>45</v>
      </c>
      <c r="O393" s="90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136</v>
      </c>
      <c r="AT393" s="230" t="s">
        <v>132</v>
      </c>
      <c r="AU393" s="230" t="s">
        <v>90</v>
      </c>
      <c r="AY393" s="16" t="s">
        <v>130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88</v>
      </c>
      <c r="BK393" s="231">
        <f>ROUND(I393*H393,2)</f>
        <v>0</v>
      </c>
      <c r="BL393" s="16" t="s">
        <v>136</v>
      </c>
      <c r="BM393" s="230" t="s">
        <v>717</v>
      </c>
    </row>
    <row r="394" s="2" customFormat="1">
      <c r="A394" s="37"/>
      <c r="B394" s="38"/>
      <c r="C394" s="39"/>
      <c r="D394" s="232" t="s">
        <v>138</v>
      </c>
      <c r="E394" s="39"/>
      <c r="F394" s="233" t="s">
        <v>718</v>
      </c>
      <c r="G394" s="39"/>
      <c r="H394" s="39"/>
      <c r="I394" s="234"/>
      <c r="J394" s="39"/>
      <c r="K394" s="39"/>
      <c r="L394" s="43"/>
      <c r="M394" s="235"/>
      <c r="N394" s="236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138</v>
      </c>
      <c r="AU394" s="16" t="s">
        <v>90</v>
      </c>
    </row>
    <row r="395" s="13" customFormat="1">
      <c r="A395" s="13"/>
      <c r="B395" s="239"/>
      <c r="C395" s="240"/>
      <c r="D395" s="232" t="s">
        <v>142</v>
      </c>
      <c r="E395" s="241" t="s">
        <v>1</v>
      </c>
      <c r="F395" s="242" t="s">
        <v>88</v>
      </c>
      <c r="G395" s="240"/>
      <c r="H395" s="243">
        <v>1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142</v>
      </c>
      <c r="AU395" s="249" t="s">
        <v>90</v>
      </c>
      <c r="AV395" s="13" t="s">
        <v>90</v>
      </c>
      <c r="AW395" s="13" t="s">
        <v>36</v>
      </c>
      <c r="AX395" s="13" t="s">
        <v>88</v>
      </c>
      <c r="AY395" s="249" t="s">
        <v>130</v>
      </c>
    </row>
    <row r="396" s="2" customFormat="1" ht="16.5" customHeight="1">
      <c r="A396" s="37"/>
      <c r="B396" s="38"/>
      <c r="C396" s="262" t="s">
        <v>719</v>
      </c>
      <c r="D396" s="262" t="s">
        <v>219</v>
      </c>
      <c r="E396" s="263" t="s">
        <v>720</v>
      </c>
      <c r="F396" s="264" t="s">
        <v>721</v>
      </c>
      <c r="G396" s="265" t="s">
        <v>373</v>
      </c>
      <c r="H396" s="266">
        <v>1</v>
      </c>
      <c r="I396" s="267"/>
      <c r="J396" s="268">
        <f>ROUND(I396*H396,2)</f>
        <v>0</v>
      </c>
      <c r="K396" s="269"/>
      <c r="L396" s="270"/>
      <c r="M396" s="271" t="s">
        <v>1</v>
      </c>
      <c r="N396" s="272" t="s">
        <v>45</v>
      </c>
      <c r="O396" s="90"/>
      <c r="P396" s="228">
        <f>O396*H396</f>
        <v>0</v>
      </c>
      <c r="Q396" s="228">
        <v>0.00080000000000000004</v>
      </c>
      <c r="R396" s="228">
        <f>Q396*H396</f>
        <v>0.00080000000000000004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198</v>
      </c>
      <c r="AT396" s="230" t="s">
        <v>219</v>
      </c>
      <c r="AU396" s="230" t="s">
        <v>90</v>
      </c>
      <c r="AY396" s="16" t="s">
        <v>130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88</v>
      </c>
      <c r="BK396" s="231">
        <f>ROUND(I396*H396,2)</f>
        <v>0</v>
      </c>
      <c r="BL396" s="16" t="s">
        <v>136</v>
      </c>
      <c r="BM396" s="230" t="s">
        <v>722</v>
      </c>
    </row>
    <row r="397" s="2" customFormat="1">
      <c r="A397" s="37"/>
      <c r="B397" s="38"/>
      <c r="C397" s="39"/>
      <c r="D397" s="232" t="s">
        <v>138</v>
      </c>
      <c r="E397" s="39"/>
      <c r="F397" s="233" t="s">
        <v>721</v>
      </c>
      <c r="G397" s="39"/>
      <c r="H397" s="39"/>
      <c r="I397" s="234"/>
      <c r="J397" s="39"/>
      <c r="K397" s="39"/>
      <c r="L397" s="43"/>
      <c r="M397" s="235"/>
      <c r="N397" s="236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138</v>
      </c>
      <c r="AU397" s="16" t="s">
        <v>90</v>
      </c>
    </row>
    <row r="398" s="2" customFormat="1" ht="21.75" customHeight="1">
      <c r="A398" s="37"/>
      <c r="B398" s="38"/>
      <c r="C398" s="218" t="s">
        <v>723</v>
      </c>
      <c r="D398" s="218" t="s">
        <v>132</v>
      </c>
      <c r="E398" s="219" t="s">
        <v>371</v>
      </c>
      <c r="F398" s="220" t="s">
        <v>372</v>
      </c>
      <c r="G398" s="221" t="s">
        <v>373</v>
      </c>
      <c r="H398" s="222">
        <v>3</v>
      </c>
      <c r="I398" s="223"/>
      <c r="J398" s="224">
        <f>ROUND(I398*H398,2)</f>
        <v>0</v>
      </c>
      <c r="K398" s="225"/>
      <c r="L398" s="43"/>
      <c r="M398" s="226" t="s">
        <v>1</v>
      </c>
      <c r="N398" s="227" t="s">
        <v>45</v>
      </c>
      <c r="O398" s="90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136</v>
      </c>
      <c r="AT398" s="230" t="s">
        <v>132</v>
      </c>
      <c r="AU398" s="230" t="s">
        <v>90</v>
      </c>
      <c r="AY398" s="16" t="s">
        <v>130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88</v>
      </c>
      <c r="BK398" s="231">
        <f>ROUND(I398*H398,2)</f>
        <v>0</v>
      </c>
      <c r="BL398" s="16" t="s">
        <v>136</v>
      </c>
      <c r="BM398" s="230" t="s">
        <v>724</v>
      </c>
    </row>
    <row r="399" s="2" customFormat="1">
      <c r="A399" s="37"/>
      <c r="B399" s="38"/>
      <c r="C399" s="39"/>
      <c r="D399" s="232" t="s">
        <v>138</v>
      </c>
      <c r="E399" s="39"/>
      <c r="F399" s="233" t="s">
        <v>375</v>
      </c>
      <c r="G399" s="39"/>
      <c r="H399" s="39"/>
      <c r="I399" s="234"/>
      <c r="J399" s="39"/>
      <c r="K399" s="39"/>
      <c r="L399" s="43"/>
      <c r="M399" s="235"/>
      <c r="N399" s="236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138</v>
      </c>
      <c r="AU399" s="16" t="s">
        <v>90</v>
      </c>
    </row>
    <row r="400" s="2" customFormat="1">
      <c r="A400" s="37"/>
      <c r="B400" s="38"/>
      <c r="C400" s="39"/>
      <c r="D400" s="237" t="s">
        <v>140</v>
      </c>
      <c r="E400" s="39"/>
      <c r="F400" s="238" t="s">
        <v>376</v>
      </c>
      <c r="G400" s="39"/>
      <c r="H400" s="39"/>
      <c r="I400" s="234"/>
      <c r="J400" s="39"/>
      <c r="K400" s="39"/>
      <c r="L400" s="43"/>
      <c r="M400" s="235"/>
      <c r="N400" s="236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140</v>
      </c>
      <c r="AU400" s="16" t="s">
        <v>90</v>
      </c>
    </row>
    <row r="401" s="2" customFormat="1" ht="16.5" customHeight="1">
      <c r="A401" s="37"/>
      <c r="B401" s="38"/>
      <c r="C401" s="262" t="s">
        <v>725</v>
      </c>
      <c r="D401" s="262" t="s">
        <v>219</v>
      </c>
      <c r="E401" s="263" t="s">
        <v>726</v>
      </c>
      <c r="F401" s="264" t="s">
        <v>727</v>
      </c>
      <c r="G401" s="265" t="s">
        <v>373</v>
      </c>
      <c r="H401" s="266">
        <v>1</v>
      </c>
      <c r="I401" s="267"/>
      <c r="J401" s="268">
        <f>ROUND(I401*H401,2)</f>
        <v>0</v>
      </c>
      <c r="K401" s="269"/>
      <c r="L401" s="270"/>
      <c r="M401" s="271" t="s">
        <v>1</v>
      </c>
      <c r="N401" s="272" t="s">
        <v>45</v>
      </c>
      <c r="O401" s="90"/>
      <c r="P401" s="228">
        <f>O401*H401</f>
        <v>0</v>
      </c>
      <c r="Q401" s="228">
        <v>0.00064999999999999997</v>
      </c>
      <c r="R401" s="228">
        <f>Q401*H401</f>
        <v>0.00064999999999999997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198</v>
      </c>
      <c r="AT401" s="230" t="s">
        <v>219</v>
      </c>
      <c r="AU401" s="230" t="s">
        <v>90</v>
      </c>
      <c r="AY401" s="16" t="s">
        <v>130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88</v>
      </c>
      <c r="BK401" s="231">
        <f>ROUND(I401*H401,2)</f>
        <v>0</v>
      </c>
      <c r="BL401" s="16" t="s">
        <v>136</v>
      </c>
      <c r="BM401" s="230" t="s">
        <v>728</v>
      </c>
    </row>
    <row r="402" s="2" customFormat="1">
      <c r="A402" s="37"/>
      <c r="B402" s="38"/>
      <c r="C402" s="39"/>
      <c r="D402" s="232" t="s">
        <v>138</v>
      </c>
      <c r="E402" s="39"/>
      <c r="F402" s="233" t="s">
        <v>727</v>
      </c>
      <c r="G402" s="39"/>
      <c r="H402" s="39"/>
      <c r="I402" s="234"/>
      <c r="J402" s="39"/>
      <c r="K402" s="39"/>
      <c r="L402" s="43"/>
      <c r="M402" s="235"/>
      <c r="N402" s="236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138</v>
      </c>
      <c r="AU402" s="16" t="s">
        <v>90</v>
      </c>
    </row>
    <row r="403" s="13" customFormat="1">
      <c r="A403" s="13"/>
      <c r="B403" s="239"/>
      <c r="C403" s="240"/>
      <c r="D403" s="232" t="s">
        <v>142</v>
      </c>
      <c r="E403" s="241" t="s">
        <v>1</v>
      </c>
      <c r="F403" s="242" t="s">
        <v>88</v>
      </c>
      <c r="G403" s="240"/>
      <c r="H403" s="243">
        <v>1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142</v>
      </c>
      <c r="AU403" s="249" t="s">
        <v>90</v>
      </c>
      <c r="AV403" s="13" t="s">
        <v>90</v>
      </c>
      <c r="AW403" s="13" t="s">
        <v>36</v>
      </c>
      <c r="AX403" s="13" t="s">
        <v>88</v>
      </c>
      <c r="AY403" s="249" t="s">
        <v>130</v>
      </c>
    </row>
    <row r="404" s="2" customFormat="1" ht="16.5" customHeight="1">
      <c r="A404" s="37"/>
      <c r="B404" s="38"/>
      <c r="C404" s="262" t="s">
        <v>729</v>
      </c>
      <c r="D404" s="262" t="s">
        <v>219</v>
      </c>
      <c r="E404" s="263" t="s">
        <v>730</v>
      </c>
      <c r="F404" s="264" t="s">
        <v>731</v>
      </c>
      <c r="G404" s="265" t="s">
        <v>373</v>
      </c>
      <c r="H404" s="266">
        <v>1</v>
      </c>
      <c r="I404" s="267"/>
      <c r="J404" s="268">
        <f>ROUND(I404*H404,2)</f>
        <v>0</v>
      </c>
      <c r="K404" s="269"/>
      <c r="L404" s="270"/>
      <c r="M404" s="271" t="s">
        <v>1</v>
      </c>
      <c r="N404" s="272" t="s">
        <v>45</v>
      </c>
      <c r="O404" s="90"/>
      <c r="P404" s="228">
        <f>O404*H404</f>
        <v>0</v>
      </c>
      <c r="Q404" s="228">
        <v>0.00088000000000000003</v>
      </c>
      <c r="R404" s="228">
        <f>Q404*H404</f>
        <v>0.00088000000000000003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198</v>
      </c>
      <c r="AT404" s="230" t="s">
        <v>219</v>
      </c>
      <c r="AU404" s="230" t="s">
        <v>90</v>
      </c>
      <c r="AY404" s="16" t="s">
        <v>130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88</v>
      </c>
      <c r="BK404" s="231">
        <f>ROUND(I404*H404,2)</f>
        <v>0</v>
      </c>
      <c r="BL404" s="16" t="s">
        <v>136</v>
      </c>
      <c r="BM404" s="230" t="s">
        <v>732</v>
      </c>
    </row>
    <row r="405" s="2" customFormat="1">
      <c r="A405" s="37"/>
      <c r="B405" s="38"/>
      <c r="C405" s="39"/>
      <c r="D405" s="232" t="s">
        <v>138</v>
      </c>
      <c r="E405" s="39"/>
      <c r="F405" s="233" t="s">
        <v>731</v>
      </c>
      <c r="G405" s="39"/>
      <c r="H405" s="39"/>
      <c r="I405" s="234"/>
      <c r="J405" s="39"/>
      <c r="K405" s="39"/>
      <c r="L405" s="43"/>
      <c r="M405" s="235"/>
      <c r="N405" s="236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138</v>
      </c>
      <c r="AU405" s="16" t="s">
        <v>90</v>
      </c>
    </row>
    <row r="406" s="13" customFormat="1">
      <c r="A406" s="13"/>
      <c r="B406" s="239"/>
      <c r="C406" s="240"/>
      <c r="D406" s="232" t="s">
        <v>142</v>
      </c>
      <c r="E406" s="241" t="s">
        <v>1</v>
      </c>
      <c r="F406" s="242" t="s">
        <v>88</v>
      </c>
      <c r="G406" s="240"/>
      <c r="H406" s="243">
        <v>1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142</v>
      </c>
      <c r="AU406" s="249" t="s">
        <v>90</v>
      </c>
      <c r="AV406" s="13" t="s">
        <v>90</v>
      </c>
      <c r="AW406" s="13" t="s">
        <v>36</v>
      </c>
      <c r="AX406" s="13" t="s">
        <v>88</v>
      </c>
      <c r="AY406" s="249" t="s">
        <v>130</v>
      </c>
    </row>
    <row r="407" s="2" customFormat="1" ht="16.5" customHeight="1">
      <c r="A407" s="37"/>
      <c r="B407" s="38"/>
      <c r="C407" s="262" t="s">
        <v>733</v>
      </c>
      <c r="D407" s="262" t="s">
        <v>219</v>
      </c>
      <c r="E407" s="263" t="s">
        <v>734</v>
      </c>
      <c r="F407" s="264" t="s">
        <v>735</v>
      </c>
      <c r="G407" s="265" t="s">
        <v>373</v>
      </c>
      <c r="H407" s="266">
        <v>1</v>
      </c>
      <c r="I407" s="267"/>
      <c r="J407" s="268">
        <f>ROUND(I407*H407,2)</f>
        <v>0</v>
      </c>
      <c r="K407" s="269"/>
      <c r="L407" s="270"/>
      <c r="M407" s="271" t="s">
        <v>1</v>
      </c>
      <c r="N407" s="272" t="s">
        <v>45</v>
      </c>
      <c r="O407" s="90"/>
      <c r="P407" s="228">
        <f>O407*H407</f>
        <v>0</v>
      </c>
      <c r="Q407" s="228">
        <v>0.00079000000000000001</v>
      </c>
      <c r="R407" s="228">
        <f>Q407*H407</f>
        <v>0.00079000000000000001</v>
      </c>
      <c r="S407" s="228">
        <v>0</v>
      </c>
      <c r="T407" s="22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0" t="s">
        <v>198</v>
      </c>
      <c r="AT407" s="230" t="s">
        <v>219</v>
      </c>
      <c r="AU407" s="230" t="s">
        <v>90</v>
      </c>
      <c r="AY407" s="16" t="s">
        <v>130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6" t="s">
        <v>88</v>
      </c>
      <c r="BK407" s="231">
        <f>ROUND(I407*H407,2)</f>
        <v>0</v>
      </c>
      <c r="BL407" s="16" t="s">
        <v>136</v>
      </c>
      <c r="BM407" s="230" t="s">
        <v>736</v>
      </c>
    </row>
    <row r="408" s="2" customFormat="1">
      <c r="A408" s="37"/>
      <c r="B408" s="38"/>
      <c r="C408" s="39"/>
      <c r="D408" s="232" t="s">
        <v>138</v>
      </c>
      <c r="E408" s="39"/>
      <c r="F408" s="233" t="s">
        <v>735</v>
      </c>
      <c r="G408" s="39"/>
      <c r="H408" s="39"/>
      <c r="I408" s="234"/>
      <c r="J408" s="39"/>
      <c r="K408" s="39"/>
      <c r="L408" s="43"/>
      <c r="M408" s="235"/>
      <c r="N408" s="236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138</v>
      </c>
      <c r="AU408" s="16" t="s">
        <v>90</v>
      </c>
    </row>
    <row r="409" s="13" customFormat="1">
      <c r="A409" s="13"/>
      <c r="B409" s="239"/>
      <c r="C409" s="240"/>
      <c r="D409" s="232" t="s">
        <v>142</v>
      </c>
      <c r="E409" s="241" t="s">
        <v>1</v>
      </c>
      <c r="F409" s="242" t="s">
        <v>88</v>
      </c>
      <c r="G409" s="240"/>
      <c r="H409" s="243">
        <v>1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142</v>
      </c>
      <c r="AU409" s="249" t="s">
        <v>90</v>
      </c>
      <c r="AV409" s="13" t="s">
        <v>90</v>
      </c>
      <c r="AW409" s="13" t="s">
        <v>36</v>
      </c>
      <c r="AX409" s="13" t="s">
        <v>88</v>
      </c>
      <c r="AY409" s="249" t="s">
        <v>130</v>
      </c>
    </row>
    <row r="410" s="2" customFormat="1" ht="21.75" customHeight="1">
      <c r="A410" s="37"/>
      <c r="B410" s="38"/>
      <c r="C410" s="218" t="s">
        <v>737</v>
      </c>
      <c r="D410" s="218" t="s">
        <v>132</v>
      </c>
      <c r="E410" s="219" t="s">
        <v>738</v>
      </c>
      <c r="F410" s="220" t="s">
        <v>739</v>
      </c>
      <c r="G410" s="221" t="s">
        <v>608</v>
      </c>
      <c r="H410" s="222">
        <v>1</v>
      </c>
      <c r="I410" s="223"/>
      <c r="J410" s="224">
        <f>ROUND(I410*H410,2)</f>
        <v>0</v>
      </c>
      <c r="K410" s="225"/>
      <c r="L410" s="43"/>
      <c r="M410" s="226" t="s">
        <v>1</v>
      </c>
      <c r="N410" s="227" t="s">
        <v>45</v>
      </c>
      <c r="O410" s="90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136</v>
      </c>
      <c r="AT410" s="230" t="s">
        <v>132</v>
      </c>
      <c r="AU410" s="230" t="s">
        <v>90</v>
      </c>
      <c r="AY410" s="16" t="s">
        <v>130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88</v>
      </c>
      <c r="BK410" s="231">
        <f>ROUND(I410*H410,2)</f>
        <v>0</v>
      </c>
      <c r="BL410" s="16" t="s">
        <v>136</v>
      </c>
      <c r="BM410" s="230" t="s">
        <v>740</v>
      </c>
    </row>
    <row r="411" s="2" customFormat="1">
      <c r="A411" s="37"/>
      <c r="B411" s="38"/>
      <c r="C411" s="39"/>
      <c r="D411" s="232" t="s">
        <v>138</v>
      </c>
      <c r="E411" s="39"/>
      <c r="F411" s="233" t="s">
        <v>739</v>
      </c>
      <c r="G411" s="39"/>
      <c r="H411" s="39"/>
      <c r="I411" s="234"/>
      <c r="J411" s="39"/>
      <c r="K411" s="39"/>
      <c r="L411" s="43"/>
      <c r="M411" s="235"/>
      <c r="N411" s="236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138</v>
      </c>
      <c r="AU411" s="16" t="s">
        <v>90</v>
      </c>
    </row>
    <row r="412" s="2" customFormat="1">
      <c r="A412" s="37"/>
      <c r="B412" s="38"/>
      <c r="C412" s="39"/>
      <c r="D412" s="232" t="s">
        <v>151</v>
      </c>
      <c r="E412" s="39"/>
      <c r="F412" s="261" t="s">
        <v>741</v>
      </c>
      <c r="G412" s="39"/>
      <c r="H412" s="39"/>
      <c r="I412" s="234"/>
      <c r="J412" s="39"/>
      <c r="K412" s="39"/>
      <c r="L412" s="43"/>
      <c r="M412" s="235"/>
      <c r="N412" s="236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151</v>
      </c>
      <c r="AU412" s="16" t="s">
        <v>90</v>
      </c>
    </row>
    <row r="413" s="13" customFormat="1">
      <c r="A413" s="13"/>
      <c r="B413" s="239"/>
      <c r="C413" s="240"/>
      <c r="D413" s="232" t="s">
        <v>142</v>
      </c>
      <c r="E413" s="241" t="s">
        <v>1</v>
      </c>
      <c r="F413" s="242" t="s">
        <v>88</v>
      </c>
      <c r="G413" s="240"/>
      <c r="H413" s="243">
        <v>1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142</v>
      </c>
      <c r="AU413" s="249" t="s">
        <v>90</v>
      </c>
      <c r="AV413" s="13" t="s">
        <v>90</v>
      </c>
      <c r="AW413" s="13" t="s">
        <v>36</v>
      </c>
      <c r="AX413" s="13" t="s">
        <v>88</v>
      </c>
      <c r="AY413" s="249" t="s">
        <v>130</v>
      </c>
    </row>
    <row r="414" s="2" customFormat="1" ht="24.15" customHeight="1">
      <c r="A414" s="37"/>
      <c r="B414" s="38"/>
      <c r="C414" s="218" t="s">
        <v>742</v>
      </c>
      <c r="D414" s="218" t="s">
        <v>132</v>
      </c>
      <c r="E414" s="219" t="s">
        <v>743</v>
      </c>
      <c r="F414" s="220" t="s">
        <v>744</v>
      </c>
      <c r="G414" s="221" t="s">
        <v>620</v>
      </c>
      <c r="H414" s="222">
        <v>1</v>
      </c>
      <c r="I414" s="223"/>
      <c r="J414" s="224">
        <f>ROUND(I414*H414,2)</f>
        <v>0</v>
      </c>
      <c r="K414" s="225"/>
      <c r="L414" s="43"/>
      <c r="M414" s="226" t="s">
        <v>1</v>
      </c>
      <c r="N414" s="227" t="s">
        <v>45</v>
      </c>
      <c r="O414" s="90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136</v>
      </c>
      <c r="AT414" s="230" t="s">
        <v>132</v>
      </c>
      <c r="AU414" s="230" t="s">
        <v>90</v>
      </c>
      <c r="AY414" s="16" t="s">
        <v>130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88</v>
      </c>
      <c r="BK414" s="231">
        <f>ROUND(I414*H414,2)</f>
        <v>0</v>
      </c>
      <c r="BL414" s="16" t="s">
        <v>136</v>
      </c>
      <c r="BM414" s="230" t="s">
        <v>745</v>
      </c>
    </row>
    <row r="415" s="2" customFormat="1">
      <c r="A415" s="37"/>
      <c r="B415" s="38"/>
      <c r="C415" s="39"/>
      <c r="D415" s="232" t="s">
        <v>138</v>
      </c>
      <c r="E415" s="39"/>
      <c r="F415" s="233" t="s">
        <v>744</v>
      </c>
      <c r="G415" s="39"/>
      <c r="H415" s="39"/>
      <c r="I415" s="234"/>
      <c r="J415" s="39"/>
      <c r="K415" s="39"/>
      <c r="L415" s="43"/>
      <c r="M415" s="235"/>
      <c r="N415" s="236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138</v>
      </c>
      <c r="AU415" s="16" t="s">
        <v>90</v>
      </c>
    </row>
    <row r="416" s="2" customFormat="1">
      <c r="A416" s="37"/>
      <c r="B416" s="38"/>
      <c r="C416" s="39"/>
      <c r="D416" s="232" t="s">
        <v>151</v>
      </c>
      <c r="E416" s="39"/>
      <c r="F416" s="261" t="s">
        <v>746</v>
      </c>
      <c r="G416" s="39"/>
      <c r="H416" s="39"/>
      <c r="I416" s="234"/>
      <c r="J416" s="39"/>
      <c r="K416" s="39"/>
      <c r="L416" s="43"/>
      <c r="M416" s="235"/>
      <c r="N416" s="236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151</v>
      </c>
      <c r="AU416" s="16" t="s">
        <v>90</v>
      </c>
    </row>
    <row r="417" s="13" customFormat="1">
      <c r="A417" s="13"/>
      <c r="B417" s="239"/>
      <c r="C417" s="240"/>
      <c r="D417" s="232" t="s">
        <v>142</v>
      </c>
      <c r="E417" s="241" t="s">
        <v>1</v>
      </c>
      <c r="F417" s="242" t="s">
        <v>88</v>
      </c>
      <c r="G417" s="240"/>
      <c r="H417" s="243">
        <v>1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142</v>
      </c>
      <c r="AU417" s="249" t="s">
        <v>90</v>
      </c>
      <c r="AV417" s="13" t="s">
        <v>90</v>
      </c>
      <c r="AW417" s="13" t="s">
        <v>36</v>
      </c>
      <c r="AX417" s="13" t="s">
        <v>88</v>
      </c>
      <c r="AY417" s="249" t="s">
        <v>130</v>
      </c>
    </row>
    <row r="418" s="2" customFormat="1" ht="16.5" customHeight="1">
      <c r="A418" s="37"/>
      <c r="B418" s="38"/>
      <c r="C418" s="218" t="s">
        <v>747</v>
      </c>
      <c r="D418" s="218" t="s">
        <v>132</v>
      </c>
      <c r="E418" s="219" t="s">
        <v>748</v>
      </c>
      <c r="F418" s="220" t="s">
        <v>749</v>
      </c>
      <c r="G418" s="221" t="s">
        <v>373</v>
      </c>
      <c r="H418" s="222">
        <v>1</v>
      </c>
      <c r="I418" s="223"/>
      <c r="J418" s="224">
        <f>ROUND(I418*H418,2)</f>
        <v>0</v>
      </c>
      <c r="K418" s="225"/>
      <c r="L418" s="43"/>
      <c r="M418" s="226" t="s">
        <v>1</v>
      </c>
      <c r="N418" s="227" t="s">
        <v>45</v>
      </c>
      <c r="O418" s="90"/>
      <c r="P418" s="228">
        <f>O418*H418</f>
        <v>0</v>
      </c>
      <c r="Q418" s="228">
        <v>0.41488999999999998</v>
      </c>
      <c r="R418" s="228">
        <f>Q418*H418</f>
        <v>0.41488999999999998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136</v>
      </c>
      <c r="AT418" s="230" t="s">
        <v>132</v>
      </c>
      <c r="AU418" s="230" t="s">
        <v>90</v>
      </c>
      <c r="AY418" s="16" t="s">
        <v>130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88</v>
      </c>
      <c r="BK418" s="231">
        <f>ROUND(I418*H418,2)</f>
        <v>0</v>
      </c>
      <c r="BL418" s="16" t="s">
        <v>136</v>
      </c>
      <c r="BM418" s="230" t="s">
        <v>750</v>
      </c>
    </row>
    <row r="419" s="2" customFormat="1">
      <c r="A419" s="37"/>
      <c r="B419" s="38"/>
      <c r="C419" s="39"/>
      <c r="D419" s="232" t="s">
        <v>138</v>
      </c>
      <c r="E419" s="39"/>
      <c r="F419" s="233" t="s">
        <v>749</v>
      </c>
      <c r="G419" s="39"/>
      <c r="H419" s="39"/>
      <c r="I419" s="234"/>
      <c r="J419" s="39"/>
      <c r="K419" s="39"/>
      <c r="L419" s="43"/>
      <c r="M419" s="235"/>
      <c r="N419" s="236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138</v>
      </c>
      <c r="AU419" s="16" t="s">
        <v>90</v>
      </c>
    </row>
    <row r="420" s="13" customFormat="1">
      <c r="A420" s="13"/>
      <c r="B420" s="239"/>
      <c r="C420" s="240"/>
      <c r="D420" s="232" t="s">
        <v>142</v>
      </c>
      <c r="E420" s="241" t="s">
        <v>1</v>
      </c>
      <c r="F420" s="242" t="s">
        <v>88</v>
      </c>
      <c r="G420" s="240"/>
      <c r="H420" s="243">
        <v>1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142</v>
      </c>
      <c r="AU420" s="249" t="s">
        <v>90</v>
      </c>
      <c r="AV420" s="13" t="s">
        <v>90</v>
      </c>
      <c r="AW420" s="13" t="s">
        <v>36</v>
      </c>
      <c r="AX420" s="13" t="s">
        <v>88</v>
      </c>
      <c r="AY420" s="249" t="s">
        <v>130</v>
      </c>
    </row>
    <row r="421" s="2" customFormat="1" ht="16.5" customHeight="1">
      <c r="A421" s="37"/>
      <c r="B421" s="38"/>
      <c r="C421" s="262" t="s">
        <v>751</v>
      </c>
      <c r="D421" s="262" t="s">
        <v>219</v>
      </c>
      <c r="E421" s="263" t="s">
        <v>752</v>
      </c>
      <c r="F421" s="264" t="s">
        <v>753</v>
      </c>
      <c r="G421" s="265" t="s">
        <v>373</v>
      </c>
      <c r="H421" s="266">
        <v>1</v>
      </c>
      <c r="I421" s="267"/>
      <c r="J421" s="268">
        <f>ROUND(I421*H421,2)</f>
        <v>0</v>
      </c>
      <c r="K421" s="269"/>
      <c r="L421" s="270"/>
      <c r="M421" s="271" t="s">
        <v>1</v>
      </c>
      <c r="N421" s="272" t="s">
        <v>45</v>
      </c>
      <c r="O421" s="90"/>
      <c r="P421" s="228">
        <f>O421*H421</f>
        <v>0</v>
      </c>
      <c r="Q421" s="228">
        <v>2.5299999999999998</v>
      </c>
      <c r="R421" s="228">
        <f>Q421*H421</f>
        <v>2.5299999999999998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198</v>
      </c>
      <c r="AT421" s="230" t="s">
        <v>219</v>
      </c>
      <c r="AU421" s="230" t="s">
        <v>90</v>
      </c>
      <c r="AY421" s="16" t="s">
        <v>130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88</v>
      </c>
      <c r="BK421" s="231">
        <f>ROUND(I421*H421,2)</f>
        <v>0</v>
      </c>
      <c r="BL421" s="16" t="s">
        <v>136</v>
      </c>
      <c r="BM421" s="230" t="s">
        <v>754</v>
      </c>
    </row>
    <row r="422" s="2" customFormat="1">
      <c r="A422" s="37"/>
      <c r="B422" s="38"/>
      <c r="C422" s="39"/>
      <c r="D422" s="232" t="s">
        <v>138</v>
      </c>
      <c r="E422" s="39"/>
      <c r="F422" s="233" t="s">
        <v>755</v>
      </c>
      <c r="G422" s="39"/>
      <c r="H422" s="39"/>
      <c r="I422" s="234"/>
      <c r="J422" s="39"/>
      <c r="K422" s="39"/>
      <c r="L422" s="43"/>
      <c r="M422" s="235"/>
      <c r="N422" s="236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138</v>
      </c>
      <c r="AU422" s="16" t="s">
        <v>90</v>
      </c>
    </row>
    <row r="423" s="2" customFormat="1" ht="16.5" customHeight="1">
      <c r="A423" s="37"/>
      <c r="B423" s="38"/>
      <c r="C423" s="218" t="s">
        <v>756</v>
      </c>
      <c r="D423" s="218" t="s">
        <v>132</v>
      </c>
      <c r="E423" s="219" t="s">
        <v>757</v>
      </c>
      <c r="F423" s="220" t="s">
        <v>758</v>
      </c>
      <c r="G423" s="221" t="s">
        <v>373</v>
      </c>
      <c r="H423" s="222">
        <v>2</v>
      </c>
      <c r="I423" s="223"/>
      <c r="J423" s="224">
        <f>ROUND(I423*H423,2)</f>
        <v>0</v>
      </c>
      <c r="K423" s="225"/>
      <c r="L423" s="43"/>
      <c r="M423" s="226" t="s">
        <v>1</v>
      </c>
      <c r="N423" s="227" t="s">
        <v>45</v>
      </c>
      <c r="O423" s="90"/>
      <c r="P423" s="228">
        <f>O423*H423</f>
        <v>0</v>
      </c>
      <c r="Q423" s="228">
        <v>0.0098899999999999995</v>
      </c>
      <c r="R423" s="228">
        <f>Q423*H423</f>
        <v>0.019779999999999999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136</v>
      </c>
      <c r="AT423" s="230" t="s">
        <v>132</v>
      </c>
      <c r="AU423" s="230" t="s">
        <v>90</v>
      </c>
      <c r="AY423" s="16" t="s">
        <v>130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88</v>
      </c>
      <c r="BK423" s="231">
        <f>ROUND(I423*H423,2)</f>
        <v>0</v>
      </c>
      <c r="BL423" s="16" t="s">
        <v>136</v>
      </c>
      <c r="BM423" s="230" t="s">
        <v>759</v>
      </c>
    </row>
    <row r="424" s="2" customFormat="1">
      <c r="A424" s="37"/>
      <c r="B424" s="38"/>
      <c r="C424" s="39"/>
      <c r="D424" s="232" t="s">
        <v>138</v>
      </c>
      <c r="E424" s="39"/>
      <c r="F424" s="233" t="s">
        <v>760</v>
      </c>
      <c r="G424" s="39"/>
      <c r="H424" s="39"/>
      <c r="I424" s="234"/>
      <c r="J424" s="39"/>
      <c r="K424" s="39"/>
      <c r="L424" s="43"/>
      <c r="M424" s="235"/>
      <c r="N424" s="236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138</v>
      </c>
      <c r="AU424" s="16" t="s">
        <v>90</v>
      </c>
    </row>
    <row r="425" s="2" customFormat="1">
      <c r="A425" s="37"/>
      <c r="B425" s="38"/>
      <c r="C425" s="39"/>
      <c r="D425" s="237" t="s">
        <v>140</v>
      </c>
      <c r="E425" s="39"/>
      <c r="F425" s="238" t="s">
        <v>761</v>
      </c>
      <c r="G425" s="39"/>
      <c r="H425" s="39"/>
      <c r="I425" s="234"/>
      <c r="J425" s="39"/>
      <c r="K425" s="39"/>
      <c r="L425" s="43"/>
      <c r="M425" s="235"/>
      <c r="N425" s="236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140</v>
      </c>
      <c r="AU425" s="16" t="s">
        <v>90</v>
      </c>
    </row>
    <row r="426" s="2" customFormat="1">
      <c r="A426" s="37"/>
      <c r="B426" s="38"/>
      <c r="C426" s="39"/>
      <c r="D426" s="232" t="s">
        <v>151</v>
      </c>
      <c r="E426" s="39"/>
      <c r="F426" s="261" t="s">
        <v>762</v>
      </c>
      <c r="G426" s="39"/>
      <c r="H426" s="39"/>
      <c r="I426" s="234"/>
      <c r="J426" s="39"/>
      <c r="K426" s="39"/>
      <c r="L426" s="43"/>
      <c r="M426" s="235"/>
      <c r="N426" s="236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151</v>
      </c>
      <c r="AU426" s="16" t="s">
        <v>90</v>
      </c>
    </row>
    <row r="427" s="13" customFormat="1">
      <c r="A427" s="13"/>
      <c r="B427" s="239"/>
      <c r="C427" s="240"/>
      <c r="D427" s="232" t="s">
        <v>142</v>
      </c>
      <c r="E427" s="241" t="s">
        <v>1</v>
      </c>
      <c r="F427" s="242" t="s">
        <v>90</v>
      </c>
      <c r="G427" s="240"/>
      <c r="H427" s="243">
        <v>2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142</v>
      </c>
      <c r="AU427" s="249" t="s">
        <v>90</v>
      </c>
      <c r="AV427" s="13" t="s">
        <v>90</v>
      </c>
      <c r="AW427" s="13" t="s">
        <v>36</v>
      </c>
      <c r="AX427" s="13" t="s">
        <v>88</v>
      </c>
      <c r="AY427" s="249" t="s">
        <v>130</v>
      </c>
    </row>
    <row r="428" s="2" customFormat="1" ht="16.5" customHeight="1">
      <c r="A428" s="37"/>
      <c r="B428" s="38"/>
      <c r="C428" s="262" t="s">
        <v>763</v>
      </c>
      <c r="D428" s="262" t="s">
        <v>219</v>
      </c>
      <c r="E428" s="263" t="s">
        <v>764</v>
      </c>
      <c r="F428" s="264" t="s">
        <v>765</v>
      </c>
      <c r="G428" s="265" t="s">
        <v>373</v>
      </c>
      <c r="H428" s="266">
        <v>2</v>
      </c>
      <c r="I428" s="267"/>
      <c r="J428" s="268">
        <f>ROUND(I428*H428,2)</f>
        <v>0</v>
      </c>
      <c r="K428" s="269"/>
      <c r="L428" s="270"/>
      <c r="M428" s="271" t="s">
        <v>1</v>
      </c>
      <c r="N428" s="272" t="s">
        <v>45</v>
      </c>
      <c r="O428" s="90"/>
      <c r="P428" s="228">
        <f>O428*H428</f>
        <v>0</v>
      </c>
      <c r="Q428" s="228">
        <v>1.0540000000000001</v>
      </c>
      <c r="R428" s="228">
        <f>Q428*H428</f>
        <v>2.1080000000000001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198</v>
      </c>
      <c r="AT428" s="230" t="s">
        <v>219</v>
      </c>
      <c r="AU428" s="230" t="s">
        <v>90</v>
      </c>
      <c r="AY428" s="16" t="s">
        <v>130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88</v>
      </c>
      <c r="BK428" s="231">
        <f>ROUND(I428*H428,2)</f>
        <v>0</v>
      </c>
      <c r="BL428" s="16" t="s">
        <v>136</v>
      </c>
      <c r="BM428" s="230" t="s">
        <v>766</v>
      </c>
    </row>
    <row r="429" s="2" customFormat="1">
      <c r="A429" s="37"/>
      <c r="B429" s="38"/>
      <c r="C429" s="39"/>
      <c r="D429" s="232" t="s">
        <v>138</v>
      </c>
      <c r="E429" s="39"/>
      <c r="F429" s="233" t="s">
        <v>765</v>
      </c>
      <c r="G429" s="39"/>
      <c r="H429" s="39"/>
      <c r="I429" s="234"/>
      <c r="J429" s="39"/>
      <c r="K429" s="39"/>
      <c r="L429" s="43"/>
      <c r="M429" s="235"/>
      <c r="N429" s="236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138</v>
      </c>
      <c r="AU429" s="16" t="s">
        <v>90</v>
      </c>
    </row>
    <row r="430" s="2" customFormat="1" ht="16.5" customHeight="1">
      <c r="A430" s="37"/>
      <c r="B430" s="38"/>
      <c r="C430" s="218" t="s">
        <v>767</v>
      </c>
      <c r="D430" s="218" t="s">
        <v>132</v>
      </c>
      <c r="E430" s="219" t="s">
        <v>768</v>
      </c>
      <c r="F430" s="220" t="s">
        <v>769</v>
      </c>
      <c r="G430" s="221" t="s">
        <v>373</v>
      </c>
      <c r="H430" s="222">
        <v>1</v>
      </c>
      <c r="I430" s="223"/>
      <c r="J430" s="224">
        <f>ROUND(I430*H430,2)</f>
        <v>0</v>
      </c>
      <c r="K430" s="225"/>
      <c r="L430" s="43"/>
      <c r="M430" s="226" t="s">
        <v>1</v>
      </c>
      <c r="N430" s="227" t="s">
        <v>45</v>
      </c>
      <c r="O430" s="90"/>
      <c r="P430" s="228">
        <f>O430*H430</f>
        <v>0</v>
      </c>
      <c r="Q430" s="228">
        <v>0.0098899999999999995</v>
      </c>
      <c r="R430" s="228">
        <f>Q430*H430</f>
        <v>0.0098899999999999995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136</v>
      </c>
      <c r="AT430" s="230" t="s">
        <v>132</v>
      </c>
      <c r="AU430" s="230" t="s">
        <v>90</v>
      </c>
      <c r="AY430" s="16" t="s">
        <v>130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88</v>
      </c>
      <c r="BK430" s="231">
        <f>ROUND(I430*H430,2)</f>
        <v>0</v>
      </c>
      <c r="BL430" s="16" t="s">
        <v>136</v>
      </c>
      <c r="BM430" s="230" t="s">
        <v>770</v>
      </c>
    </row>
    <row r="431" s="2" customFormat="1">
      <c r="A431" s="37"/>
      <c r="B431" s="38"/>
      <c r="C431" s="39"/>
      <c r="D431" s="232" t="s">
        <v>138</v>
      </c>
      <c r="E431" s="39"/>
      <c r="F431" s="233" t="s">
        <v>771</v>
      </c>
      <c r="G431" s="39"/>
      <c r="H431" s="39"/>
      <c r="I431" s="234"/>
      <c r="J431" s="39"/>
      <c r="K431" s="39"/>
      <c r="L431" s="43"/>
      <c r="M431" s="235"/>
      <c r="N431" s="236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138</v>
      </c>
      <c r="AU431" s="16" t="s">
        <v>90</v>
      </c>
    </row>
    <row r="432" s="2" customFormat="1">
      <c r="A432" s="37"/>
      <c r="B432" s="38"/>
      <c r="C432" s="39"/>
      <c r="D432" s="237" t="s">
        <v>140</v>
      </c>
      <c r="E432" s="39"/>
      <c r="F432" s="238" t="s">
        <v>772</v>
      </c>
      <c r="G432" s="39"/>
      <c r="H432" s="39"/>
      <c r="I432" s="234"/>
      <c r="J432" s="39"/>
      <c r="K432" s="39"/>
      <c r="L432" s="43"/>
      <c r="M432" s="235"/>
      <c r="N432" s="236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140</v>
      </c>
      <c r="AU432" s="16" t="s">
        <v>90</v>
      </c>
    </row>
    <row r="433" s="2" customFormat="1">
      <c r="A433" s="37"/>
      <c r="B433" s="38"/>
      <c r="C433" s="39"/>
      <c r="D433" s="232" t="s">
        <v>151</v>
      </c>
      <c r="E433" s="39"/>
      <c r="F433" s="261" t="s">
        <v>762</v>
      </c>
      <c r="G433" s="39"/>
      <c r="H433" s="39"/>
      <c r="I433" s="234"/>
      <c r="J433" s="39"/>
      <c r="K433" s="39"/>
      <c r="L433" s="43"/>
      <c r="M433" s="235"/>
      <c r="N433" s="236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151</v>
      </c>
      <c r="AU433" s="16" t="s">
        <v>90</v>
      </c>
    </row>
    <row r="434" s="13" customFormat="1">
      <c r="A434" s="13"/>
      <c r="B434" s="239"/>
      <c r="C434" s="240"/>
      <c r="D434" s="232" t="s">
        <v>142</v>
      </c>
      <c r="E434" s="241" t="s">
        <v>1</v>
      </c>
      <c r="F434" s="242" t="s">
        <v>88</v>
      </c>
      <c r="G434" s="240"/>
      <c r="H434" s="243">
        <v>1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142</v>
      </c>
      <c r="AU434" s="249" t="s">
        <v>90</v>
      </c>
      <c r="AV434" s="13" t="s">
        <v>90</v>
      </c>
      <c r="AW434" s="13" t="s">
        <v>36</v>
      </c>
      <c r="AX434" s="13" t="s">
        <v>88</v>
      </c>
      <c r="AY434" s="249" t="s">
        <v>130</v>
      </c>
    </row>
    <row r="435" s="2" customFormat="1" ht="16.5" customHeight="1">
      <c r="A435" s="37"/>
      <c r="B435" s="38"/>
      <c r="C435" s="262" t="s">
        <v>773</v>
      </c>
      <c r="D435" s="262" t="s">
        <v>219</v>
      </c>
      <c r="E435" s="263" t="s">
        <v>774</v>
      </c>
      <c r="F435" s="264" t="s">
        <v>775</v>
      </c>
      <c r="G435" s="265" t="s">
        <v>373</v>
      </c>
      <c r="H435" s="266">
        <v>1</v>
      </c>
      <c r="I435" s="267"/>
      <c r="J435" s="268">
        <f>ROUND(I435*H435,2)</f>
        <v>0</v>
      </c>
      <c r="K435" s="269"/>
      <c r="L435" s="270"/>
      <c r="M435" s="271" t="s">
        <v>1</v>
      </c>
      <c r="N435" s="272" t="s">
        <v>45</v>
      </c>
      <c r="O435" s="90"/>
      <c r="P435" s="228">
        <f>O435*H435</f>
        <v>0</v>
      </c>
      <c r="Q435" s="228">
        <v>0.26200000000000001</v>
      </c>
      <c r="R435" s="228">
        <f>Q435*H435</f>
        <v>0.26200000000000001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198</v>
      </c>
      <c r="AT435" s="230" t="s">
        <v>219</v>
      </c>
      <c r="AU435" s="230" t="s">
        <v>90</v>
      </c>
      <c r="AY435" s="16" t="s">
        <v>130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88</v>
      </c>
      <c r="BK435" s="231">
        <f>ROUND(I435*H435,2)</f>
        <v>0</v>
      </c>
      <c r="BL435" s="16" t="s">
        <v>136</v>
      </c>
      <c r="BM435" s="230" t="s">
        <v>776</v>
      </c>
    </row>
    <row r="436" s="2" customFormat="1">
      <c r="A436" s="37"/>
      <c r="B436" s="38"/>
      <c r="C436" s="39"/>
      <c r="D436" s="232" t="s">
        <v>138</v>
      </c>
      <c r="E436" s="39"/>
      <c r="F436" s="233" t="s">
        <v>775</v>
      </c>
      <c r="G436" s="39"/>
      <c r="H436" s="39"/>
      <c r="I436" s="234"/>
      <c r="J436" s="39"/>
      <c r="K436" s="39"/>
      <c r="L436" s="43"/>
      <c r="M436" s="235"/>
      <c r="N436" s="236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138</v>
      </c>
      <c r="AU436" s="16" t="s">
        <v>90</v>
      </c>
    </row>
    <row r="437" s="2" customFormat="1" ht="16.5" customHeight="1">
      <c r="A437" s="37"/>
      <c r="B437" s="38"/>
      <c r="C437" s="218" t="s">
        <v>777</v>
      </c>
      <c r="D437" s="218" t="s">
        <v>132</v>
      </c>
      <c r="E437" s="219" t="s">
        <v>778</v>
      </c>
      <c r="F437" s="220" t="s">
        <v>779</v>
      </c>
      <c r="G437" s="221" t="s">
        <v>373</v>
      </c>
      <c r="H437" s="222">
        <v>1</v>
      </c>
      <c r="I437" s="223"/>
      <c r="J437" s="224">
        <f>ROUND(I437*H437,2)</f>
        <v>0</v>
      </c>
      <c r="K437" s="225"/>
      <c r="L437" s="43"/>
      <c r="M437" s="226" t="s">
        <v>1</v>
      </c>
      <c r="N437" s="227" t="s">
        <v>45</v>
      </c>
      <c r="O437" s="90"/>
      <c r="P437" s="228">
        <f>O437*H437</f>
        <v>0</v>
      </c>
      <c r="Q437" s="228">
        <v>0.0098899999999999995</v>
      </c>
      <c r="R437" s="228">
        <f>Q437*H437</f>
        <v>0.0098899999999999995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136</v>
      </c>
      <c r="AT437" s="230" t="s">
        <v>132</v>
      </c>
      <c r="AU437" s="230" t="s">
        <v>90</v>
      </c>
      <c r="AY437" s="16" t="s">
        <v>130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88</v>
      </c>
      <c r="BK437" s="231">
        <f>ROUND(I437*H437,2)</f>
        <v>0</v>
      </c>
      <c r="BL437" s="16" t="s">
        <v>136</v>
      </c>
      <c r="BM437" s="230" t="s">
        <v>780</v>
      </c>
    </row>
    <row r="438" s="2" customFormat="1">
      <c r="A438" s="37"/>
      <c r="B438" s="38"/>
      <c r="C438" s="39"/>
      <c r="D438" s="232" t="s">
        <v>138</v>
      </c>
      <c r="E438" s="39"/>
      <c r="F438" s="233" t="s">
        <v>781</v>
      </c>
      <c r="G438" s="39"/>
      <c r="H438" s="39"/>
      <c r="I438" s="234"/>
      <c r="J438" s="39"/>
      <c r="K438" s="39"/>
      <c r="L438" s="43"/>
      <c r="M438" s="235"/>
      <c r="N438" s="236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138</v>
      </c>
      <c r="AU438" s="16" t="s">
        <v>90</v>
      </c>
    </row>
    <row r="439" s="2" customFormat="1">
      <c r="A439" s="37"/>
      <c r="B439" s="38"/>
      <c r="C439" s="39"/>
      <c r="D439" s="237" t="s">
        <v>140</v>
      </c>
      <c r="E439" s="39"/>
      <c r="F439" s="238" t="s">
        <v>782</v>
      </c>
      <c r="G439" s="39"/>
      <c r="H439" s="39"/>
      <c r="I439" s="234"/>
      <c r="J439" s="39"/>
      <c r="K439" s="39"/>
      <c r="L439" s="43"/>
      <c r="M439" s="235"/>
      <c r="N439" s="236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140</v>
      </c>
      <c r="AU439" s="16" t="s">
        <v>90</v>
      </c>
    </row>
    <row r="440" s="2" customFormat="1">
      <c r="A440" s="37"/>
      <c r="B440" s="38"/>
      <c r="C440" s="39"/>
      <c r="D440" s="232" t="s">
        <v>151</v>
      </c>
      <c r="E440" s="39"/>
      <c r="F440" s="261" t="s">
        <v>762</v>
      </c>
      <c r="G440" s="39"/>
      <c r="H440" s="39"/>
      <c r="I440" s="234"/>
      <c r="J440" s="39"/>
      <c r="K440" s="39"/>
      <c r="L440" s="43"/>
      <c r="M440" s="235"/>
      <c r="N440" s="236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151</v>
      </c>
      <c r="AU440" s="16" t="s">
        <v>90</v>
      </c>
    </row>
    <row r="441" s="13" customFormat="1">
      <c r="A441" s="13"/>
      <c r="B441" s="239"/>
      <c r="C441" s="240"/>
      <c r="D441" s="232" t="s">
        <v>142</v>
      </c>
      <c r="E441" s="241" t="s">
        <v>1</v>
      </c>
      <c r="F441" s="242" t="s">
        <v>88</v>
      </c>
      <c r="G441" s="240"/>
      <c r="H441" s="243">
        <v>1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142</v>
      </c>
      <c r="AU441" s="249" t="s">
        <v>90</v>
      </c>
      <c r="AV441" s="13" t="s">
        <v>90</v>
      </c>
      <c r="AW441" s="13" t="s">
        <v>36</v>
      </c>
      <c r="AX441" s="13" t="s">
        <v>88</v>
      </c>
      <c r="AY441" s="249" t="s">
        <v>130</v>
      </c>
    </row>
    <row r="442" s="2" customFormat="1" ht="16.5" customHeight="1">
      <c r="A442" s="37"/>
      <c r="B442" s="38"/>
      <c r="C442" s="262" t="s">
        <v>783</v>
      </c>
      <c r="D442" s="262" t="s">
        <v>219</v>
      </c>
      <c r="E442" s="263" t="s">
        <v>784</v>
      </c>
      <c r="F442" s="264" t="s">
        <v>785</v>
      </c>
      <c r="G442" s="265" t="s">
        <v>373</v>
      </c>
      <c r="H442" s="266">
        <v>1</v>
      </c>
      <c r="I442" s="267"/>
      <c r="J442" s="268">
        <f>ROUND(I442*H442,2)</f>
        <v>0</v>
      </c>
      <c r="K442" s="269"/>
      <c r="L442" s="270"/>
      <c r="M442" s="271" t="s">
        <v>1</v>
      </c>
      <c r="N442" s="272" t="s">
        <v>45</v>
      </c>
      <c r="O442" s="90"/>
      <c r="P442" s="228">
        <f>O442*H442</f>
        <v>0</v>
      </c>
      <c r="Q442" s="228">
        <v>0.44900000000000001</v>
      </c>
      <c r="R442" s="228">
        <f>Q442*H442</f>
        <v>0.44900000000000001</v>
      </c>
      <c r="S442" s="228">
        <v>0</v>
      </c>
      <c r="T442" s="229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0" t="s">
        <v>198</v>
      </c>
      <c r="AT442" s="230" t="s">
        <v>219</v>
      </c>
      <c r="AU442" s="230" t="s">
        <v>90</v>
      </c>
      <c r="AY442" s="16" t="s">
        <v>130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6" t="s">
        <v>88</v>
      </c>
      <c r="BK442" s="231">
        <f>ROUND(I442*H442,2)</f>
        <v>0</v>
      </c>
      <c r="BL442" s="16" t="s">
        <v>136</v>
      </c>
      <c r="BM442" s="230" t="s">
        <v>786</v>
      </c>
    </row>
    <row r="443" s="2" customFormat="1">
      <c r="A443" s="37"/>
      <c r="B443" s="38"/>
      <c r="C443" s="39"/>
      <c r="D443" s="232" t="s">
        <v>138</v>
      </c>
      <c r="E443" s="39"/>
      <c r="F443" s="233" t="s">
        <v>785</v>
      </c>
      <c r="G443" s="39"/>
      <c r="H443" s="39"/>
      <c r="I443" s="234"/>
      <c r="J443" s="39"/>
      <c r="K443" s="39"/>
      <c r="L443" s="43"/>
      <c r="M443" s="235"/>
      <c r="N443" s="236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138</v>
      </c>
      <c r="AU443" s="16" t="s">
        <v>90</v>
      </c>
    </row>
    <row r="444" s="2" customFormat="1" ht="16.5" customHeight="1">
      <c r="A444" s="37"/>
      <c r="B444" s="38"/>
      <c r="C444" s="218" t="s">
        <v>787</v>
      </c>
      <c r="D444" s="218" t="s">
        <v>132</v>
      </c>
      <c r="E444" s="219" t="s">
        <v>788</v>
      </c>
      <c r="F444" s="220" t="s">
        <v>789</v>
      </c>
      <c r="G444" s="221" t="s">
        <v>373</v>
      </c>
      <c r="H444" s="222">
        <v>1</v>
      </c>
      <c r="I444" s="223"/>
      <c r="J444" s="224">
        <f>ROUND(I444*H444,2)</f>
        <v>0</v>
      </c>
      <c r="K444" s="225"/>
      <c r="L444" s="43"/>
      <c r="M444" s="226" t="s">
        <v>1</v>
      </c>
      <c r="N444" s="227" t="s">
        <v>45</v>
      </c>
      <c r="O444" s="90"/>
      <c r="P444" s="228">
        <f>O444*H444</f>
        <v>0</v>
      </c>
      <c r="Q444" s="228">
        <v>0.22394</v>
      </c>
      <c r="R444" s="228">
        <f>Q444*H444</f>
        <v>0.22394</v>
      </c>
      <c r="S444" s="228">
        <v>0</v>
      </c>
      <c r="T444" s="22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0" t="s">
        <v>136</v>
      </c>
      <c r="AT444" s="230" t="s">
        <v>132</v>
      </c>
      <c r="AU444" s="230" t="s">
        <v>90</v>
      </c>
      <c r="AY444" s="16" t="s">
        <v>130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6" t="s">
        <v>88</v>
      </c>
      <c r="BK444" s="231">
        <f>ROUND(I444*H444,2)</f>
        <v>0</v>
      </c>
      <c r="BL444" s="16" t="s">
        <v>136</v>
      </c>
      <c r="BM444" s="230" t="s">
        <v>790</v>
      </c>
    </row>
    <row r="445" s="2" customFormat="1">
      <c r="A445" s="37"/>
      <c r="B445" s="38"/>
      <c r="C445" s="39"/>
      <c r="D445" s="232" t="s">
        <v>138</v>
      </c>
      <c r="E445" s="39"/>
      <c r="F445" s="233" t="s">
        <v>791</v>
      </c>
      <c r="G445" s="39"/>
      <c r="H445" s="39"/>
      <c r="I445" s="234"/>
      <c r="J445" s="39"/>
      <c r="K445" s="39"/>
      <c r="L445" s="43"/>
      <c r="M445" s="235"/>
      <c r="N445" s="236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138</v>
      </c>
      <c r="AU445" s="16" t="s">
        <v>90</v>
      </c>
    </row>
    <row r="446" s="2" customFormat="1">
      <c r="A446" s="37"/>
      <c r="B446" s="38"/>
      <c r="C446" s="39"/>
      <c r="D446" s="237" t="s">
        <v>140</v>
      </c>
      <c r="E446" s="39"/>
      <c r="F446" s="238" t="s">
        <v>792</v>
      </c>
      <c r="G446" s="39"/>
      <c r="H446" s="39"/>
      <c r="I446" s="234"/>
      <c r="J446" s="39"/>
      <c r="K446" s="39"/>
      <c r="L446" s="43"/>
      <c r="M446" s="235"/>
      <c r="N446" s="236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140</v>
      </c>
      <c r="AU446" s="16" t="s">
        <v>90</v>
      </c>
    </row>
    <row r="447" s="2" customFormat="1">
      <c r="A447" s="37"/>
      <c r="B447" s="38"/>
      <c r="C447" s="39"/>
      <c r="D447" s="232" t="s">
        <v>151</v>
      </c>
      <c r="E447" s="39"/>
      <c r="F447" s="261" t="s">
        <v>793</v>
      </c>
      <c r="G447" s="39"/>
      <c r="H447" s="39"/>
      <c r="I447" s="234"/>
      <c r="J447" s="39"/>
      <c r="K447" s="39"/>
      <c r="L447" s="43"/>
      <c r="M447" s="235"/>
      <c r="N447" s="236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151</v>
      </c>
      <c r="AU447" s="16" t="s">
        <v>90</v>
      </c>
    </row>
    <row r="448" s="13" customFormat="1">
      <c r="A448" s="13"/>
      <c r="B448" s="239"/>
      <c r="C448" s="240"/>
      <c r="D448" s="232" t="s">
        <v>142</v>
      </c>
      <c r="E448" s="241" t="s">
        <v>1</v>
      </c>
      <c r="F448" s="242" t="s">
        <v>88</v>
      </c>
      <c r="G448" s="240"/>
      <c r="H448" s="243">
        <v>1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142</v>
      </c>
      <c r="AU448" s="249" t="s">
        <v>90</v>
      </c>
      <c r="AV448" s="13" t="s">
        <v>90</v>
      </c>
      <c r="AW448" s="13" t="s">
        <v>36</v>
      </c>
      <c r="AX448" s="13" t="s">
        <v>88</v>
      </c>
      <c r="AY448" s="249" t="s">
        <v>130</v>
      </c>
    </row>
    <row r="449" s="2" customFormat="1" ht="16.5" customHeight="1">
      <c r="A449" s="37"/>
      <c r="B449" s="38"/>
      <c r="C449" s="262" t="s">
        <v>794</v>
      </c>
      <c r="D449" s="262" t="s">
        <v>219</v>
      </c>
      <c r="E449" s="263" t="s">
        <v>795</v>
      </c>
      <c r="F449" s="264" t="s">
        <v>796</v>
      </c>
      <c r="G449" s="265" t="s">
        <v>373</v>
      </c>
      <c r="H449" s="266">
        <v>1</v>
      </c>
      <c r="I449" s="267"/>
      <c r="J449" s="268">
        <f>ROUND(I449*H449,2)</f>
        <v>0</v>
      </c>
      <c r="K449" s="269"/>
      <c r="L449" s="270"/>
      <c r="M449" s="271" t="s">
        <v>1</v>
      </c>
      <c r="N449" s="272" t="s">
        <v>45</v>
      </c>
      <c r="O449" s="90"/>
      <c r="P449" s="228">
        <f>O449*H449</f>
        <v>0</v>
      </c>
      <c r="Q449" s="228">
        <v>0.028000000000000001</v>
      </c>
      <c r="R449" s="228">
        <f>Q449*H449</f>
        <v>0.028000000000000001</v>
      </c>
      <c r="S449" s="228">
        <v>0</v>
      </c>
      <c r="T449" s="22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0" t="s">
        <v>198</v>
      </c>
      <c r="AT449" s="230" t="s">
        <v>219</v>
      </c>
      <c r="AU449" s="230" t="s">
        <v>90</v>
      </c>
      <c r="AY449" s="16" t="s">
        <v>130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6" t="s">
        <v>88</v>
      </c>
      <c r="BK449" s="231">
        <f>ROUND(I449*H449,2)</f>
        <v>0</v>
      </c>
      <c r="BL449" s="16" t="s">
        <v>136</v>
      </c>
      <c r="BM449" s="230" t="s">
        <v>797</v>
      </c>
    </row>
    <row r="450" s="2" customFormat="1">
      <c r="A450" s="37"/>
      <c r="B450" s="38"/>
      <c r="C450" s="39"/>
      <c r="D450" s="232" t="s">
        <v>138</v>
      </c>
      <c r="E450" s="39"/>
      <c r="F450" s="233" t="s">
        <v>796</v>
      </c>
      <c r="G450" s="39"/>
      <c r="H450" s="39"/>
      <c r="I450" s="234"/>
      <c r="J450" s="39"/>
      <c r="K450" s="39"/>
      <c r="L450" s="43"/>
      <c r="M450" s="235"/>
      <c r="N450" s="236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138</v>
      </c>
      <c r="AU450" s="16" t="s">
        <v>90</v>
      </c>
    </row>
    <row r="451" s="2" customFormat="1" ht="16.5" customHeight="1">
      <c r="A451" s="37"/>
      <c r="B451" s="38"/>
      <c r="C451" s="218" t="s">
        <v>798</v>
      </c>
      <c r="D451" s="218" t="s">
        <v>132</v>
      </c>
      <c r="E451" s="219" t="s">
        <v>799</v>
      </c>
      <c r="F451" s="220" t="s">
        <v>800</v>
      </c>
      <c r="G451" s="221" t="s">
        <v>373</v>
      </c>
      <c r="H451" s="222">
        <v>1</v>
      </c>
      <c r="I451" s="223"/>
      <c r="J451" s="224">
        <f>ROUND(I451*H451,2)</f>
        <v>0</v>
      </c>
      <c r="K451" s="225"/>
      <c r="L451" s="43"/>
      <c r="M451" s="226" t="s">
        <v>1</v>
      </c>
      <c r="N451" s="227" t="s">
        <v>45</v>
      </c>
      <c r="O451" s="90"/>
      <c r="P451" s="228">
        <f>O451*H451</f>
        <v>0</v>
      </c>
      <c r="Q451" s="228">
        <v>0.0046800000000000001</v>
      </c>
      <c r="R451" s="228">
        <f>Q451*H451</f>
        <v>0.0046800000000000001</v>
      </c>
      <c r="S451" s="228">
        <v>0</v>
      </c>
      <c r="T451" s="22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0" t="s">
        <v>136</v>
      </c>
      <c r="AT451" s="230" t="s">
        <v>132</v>
      </c>
      <c r="AU451" s="230" t="s">
        <v>90</v>
      </c>
      <c r="AY451" s="16" t="s">
        <v>130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6" t="s">
        <v>88</v>
      </c>
      <c r="BK451" s="231">
        <f>ROUND(I451*H451,2)</f>
        <v>0</v>
      </c>
      <c r="BL451" s="16" t="s">
        <v>136</v>
      </c>
      <c r="BM451" s="230" t="s">
        <v>801</v>
      </c>
    </row>
    <row r="452" s="2" customFormat="1">
      <c r="A452" s="37"/>
      <c r="B452" s="38"/>
      <c r="C452" s="39"/>
      <c r="D452" s="232" t="s">
        <v>138</v>
      </c>
      <c r="E452" s="39"/>
      <c r="F452" s="233" t="s">
        <v>802</v>
      </c>
      <c r="G452" s="39"/>
      <c r="H452" s="39"/>
      <c r="I452" s="234"/>
      <c r="J452" s="39"/>
      <c r="K452" s="39"/>
      <c r="L452" s="43"/>
      <c r="M452" s="235"/>
      <c r="N452" s="236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138</v>
      </c>
      <c r="AU452" s="16" t="s">
        <v>90</v>
      </c>
    </row>
    <row r="453" s="2" customFormat="1">
      <c r="A453" s="37"/>
      <c r="B453" s="38"/>
      <c r="C453" s="39"/>
      <c r="D453" s="237" t="s">
        <v>140</v>
      </c>
      <c r="E453" s="39"/>
      <c r="F453" s="238" t="s">
        <v>803</v>
      </c>
      <c r="G453" s="39"/>
      <c r="H453" s="39"/>
      <c r="I453" s="234"/>
      <c r="J453" s="39"/>
      <c r="K453" s="39"/>
      <c r="L453" s="43"/>
      <c r="M453" s="235"/>
      <c r="N453" s="236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140</v>
      </c>
      <c r="AU453" s="16" t="s">
        <v>90</v>
      </c>
    </row>
    <row r="454" s="13" customFormat="1">
      <c r="A454" s="13"/>
      <c r="B454" s="239"/>
      <c r="C454" s="240"/>
      <c r="D454" s="232" t="s">
        <v>142</v>
      </c>
      <c r="E454" s="241" t="s">
        <v>1</v>
      </c>
      <c r="F454" s="242" t="s">
        <v>88</v>
      </c>
      <c r="G454" s="240"/>
      <c r="H454" s="243">
        <v>1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142</v>
      </c>
      <c r="AU454" s="249" t="s">
        <v>90</v>
      </c>
      <c r="AV454" s="13" t="s">
        <v>90</v>
      </c>
      <c r="AW454" s="13" t="s">
        <v>36</v>
      </c>
      <c r="AX454" s="13" t="s">
        <v>88</v>
      </c>
      <c r="AY454" s="249" t="s">
        <v>130</v>
      </c>
    </row>
    <row r="455" s="2" customFormat="1" ht="16.5" customHeight="1">
      <c r="A455" s="37"/>
      <c r="B455" s="38"/>
      <c r="C455" s="262" t="s">
        <v>804</v>
      </c>
      <c r="D455" s="262" t="s">
        <v>219</v>
      </c>
      <c r="E455" s="263" t="s">
        <v>805</v>
      </c>
      <c r="F455" s="264" t="s">
        <v>806</v>
      </c>
      <c r="G455" s="265" t="s">
        <v>373</v>
      </c>
      <c r="H455" s="266">
        <v>1</v>
      </c>
      <c r="I455" s="267"/>
      <c r="J455" s="268">
        <f>ROUND(I455*H455,2)</f>
        <v>0</v>
      </c>
      <c r="K455" s="269"/>
      <c r="L455" s="270"/>
      <c r="M455" s="271" t="s">
        <v>1</v>
      </c>
      <c r="N455" s="272" t="s">
        <v>45</v>
      </c>
      <c r="O455" s="90"/>
      <c r="P455" s="228">
        <f>O455*H455</f>
        <v>0</v>
      </c>
      <c r="Q455" s="228">
        <v>0.045999999999999999</v>
      </c>
      <c r="R455" s="228">
        <f>Q455*H455</f>
        <v>0.045999999999999999</v>
      </c>
      <c r="S455" s="228">
        <v>0</v>
      </c>
      <c r="T455" s="229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198</v>
      </c>
      <c r="AT455" s="230" t="s">
        <v>219</v>
      </c>
      <c r="AU455" s="230" t="s">
        <v>90</v>
      </c>
      <c r="AY455" s="16" t="s">
        <v>130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88</v>
      </c>
      <c r="BK455" s="231">
        <f>ROUND(I455*H455,2)</f>
        <v>0</v>
      </c>
      <c r="BL455" s="16" t="s">
        <v>136</v>
      </c>
      <c r="BM455" s="230" t="s">
        <v>807</v>
      </c>
    </row>
    <row r="456" s="2" customFormat="1">
      <c r="A456" s="37"/>
      <c r="B456" s="38"/>
      <c r="C456" s="39"/>
      <c r="D456" s="232" t="s">
        <v>138</v>
      </c>
      <c r="E456" s="39"/>
      <c r="F456" s="233" t="s">
        <v>806</v>
      </c>
      <c r="G456" s="39"/>
      <c r="H456" s="39"/>
      <c r="I456" s="234"/>
      <c r="J456" s="39"/>
      <c r="K456" s="39"/>
      <c r="L456" s="43"/>
      <c r="M456" s="235"/>
      <c r="N456" s="236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138</v>
      </c>
      <c r="AU456" s="16" t="s">
        <v>90</v>
      </c>
    </row>
    <row r="457" s="2" customFormat="1" ht="16.5" customHeight="1">
      <c r="A457" s="37"/>
      <c r="B457" s="38"/>
      <c r="C457" s="218" t="s">
        <v>808</v>
      </c>
      <c r="D457" s="218" t="s">
        <v>132</v>
      </c>
      <c r="E457" s="219" t="s">
        <v>809</v>
      </c>
      <c r="F457" s="220" t="s">
        <v>810</v>
      </c>
      <c r="G457" s="221" t="s">
        <v>360</v>
      </c>
      <c r="H457" s="222">
        <v>0.75</v>
      </c>
      <c r="I457" s="223"/>
      <c r="J457" s="224">
        <f>ROUND(I457*H457,2)</f>
        <v>0</v>
      </c>
      <c r="K457" s="225"/>
      <c r="L457" s="43"/>
      <c r="M457" s="226" t="s">
        <v>1</v>
      </c>
      <c r="N457" s="227" t="s">
        <v>45</v>
      </c>
      <c r="O457" s="90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30" t="s">
        <v>267</v>
      </c>
      <c r="AT457" s="230" t="s">
        <v>132</v>
      </c>
      <c r="AU457" s="230" t="s">
        <v>90</v>
      </c>
      <c r="AY457" s="16" t="s">
        <v>130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6" t="s">
        <v>88</v>
      </c>
      <c r="BK457" s="231">
        <f>ROUND(I457*H457,2)</f>
        <v>0</v>
      </c>
      <c r="BL457" s="16" t="s">
        <v>267</v>
      </c>
      <c r="BM457" s="230" t="s">
        <v>811</v>
      </c>
    </row>
    <row r="458" s="2" customFormat="1">
      <c r="A458" s="37"/>
      <c r="B458" s="38"/>
      <c r="C458" s="39"/>
      <c r="D458" s="232" t="s">
        <v>138</v>
      </c>
      <c r="E458" s="39"/>
      <c r="F458" s="233" t="s">
        <v>812</v>
      </c>
      <c r="G458" s="39"/>
      <c r="H458" s="39"/>
      <c r="I458" s="234"/>
      <c r="J458" s="39"/>
      <c r="K458" s="39"/>
      <c r="L458" s="43"/>
      <c r="M458" s="235"/>
      <c r="N458" s="236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138</v>
      </c>
      <c r="AU458" s="16" t="s">
        <v>90</v>
      </c>
    </row>
    <row r="459" s="2" customFormat="1">
      <c r="A459" s="37"/>
      <c r="B459" s="38"/>
      <c r="C459" s="39"/>
      <c r="D459" s="237" t="s">
        <v>140</v>
      </c>
      <c r="E459" s="39"/>
      <c r="F459" s="238" t="s">
        <v>813</v>
      </c>
      <c r="G459" s="39"/>
      <c r="H459" s="39"/>
      <c r="I459" s="234"/>
      <c r="J459" s="39"/>
      <c r="K459" s="39"/>
      <c r="L459" s="43"/>
      <c r="M459" s="235"/>
      <c r="N459" s="236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140</v>
      </c>
      <c r="AU459" s="16" t="s">
        <v>90</v>
      </c>
    </row>
    <row r="460" s="13" customFormat="1">
      <c r="A460" s="13"/>
      <c r="B460" s="239"/>
      <c r="C460" s="240"/>
      <c r="D460" s="232" t="s">
        <v>142</v>
      </c>
      <c r="E460" s="241" t="s">
        <v>1</v>
      </c>
      <c r="F460" s="242" t="s">
        <v>814</v>
      </c>
      <c r="G460" s="240"/>
      <c r="H460" s="243">
        <v>0.75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9" t="s">
        <v>142</v>
      </c>
      <c r="AU460" s="249" t="s">
        <v>90</v>
      </c>
      <c r="AV460" s="13" t="s">
        <v>90</v>
      </c>
      <c r="AW460" s="13" t="s">
        <v>36</v>
      </c>
      <c r="AX460" s="13" t="s">
        <v>88</v>
      </c>
      <c r="AY460" s="249" t="s">
        <v>130</v>
      </c>
    </row>
    <row r="461" s="2" customFormat="1" ht="16.5" customHeight="1">
      <c r="A461" s="37"/>
      <c r="B461" s="38"/>
      <c r="C461" s="262" t="s">
        <v>815</v>
      </c>
      <c r="D461" s="262" t="s">
        <v>219</v>
      </c>
      <c r="E461" s="263" t="s">
        <v>816</v>
      </c>
      <c r="F461" s="264" t="s">
        <v>817</v>
      </c>
      <c r="G461" s="265" t="s">
        <v>360</v>
      </c>
      <c r="H461" s="266">
        <v>0.75</v>
      </c>
      <c r="I461" s="267"/>
      <c r="J461" s="268">
        <f>ROUND(I461*H461,2)</f>
        <v>0</v>
      </c>
      <c r="K461" s="269"/>
      <c r="L461" s="270"/>
      <c r="M461" s="271" t="s">
        <v>1</v>
      </c>
      <c r="N461" s="272" t="s">
        <v>45</v>
      </c>
      <c r="O461" s="90"/>
      <c r="P461" s="228">
        <f>O461*H461</f>
        <v>0</v>
      </c>
      <c r="Q461" s="228">
        <v>0.0055999999999999999</v>
      </c>
      <c r="R461" s="228">
        <f>Q461*H461</f>
        <v>0.0041999999999999997</v>
      </c>
      <c r="S461" s="228">
        <v>0</v>
      </c>
      <c r="T461" s="229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0" t="s">
        <v>377</v>
      </c>
      <c r="AT461" s="230" t="s">
        <v>219</v>
      </c>
      <c r="AU461" s="230" t="s">
        <v>90</v>
      </c>
      <c r="AY461" s="16" t="s">
        <v>130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6" t="s">
        <v>88</v>
      </c>
      <c r="BK461" s="231">
        <f>ROUND(I461*H461,2)</f>
        <v>0</v>
      </c>
      <c r="BL461" s="16" t="s">
        <v>267</v>
      </c>
      <c r="BM461" s="230" t="s">
        <v>818</v>
      </c>
    </row>
    <row r="462" s="2" customFormat="1">
      <c r="A462" s="37"/>
      <c r="B462" s="38"/>
      <c r="C462" s="39"/>
      <c r="D462" s="232" t="s">
        <v>138</v>
      </c>
      <c r="E462" s="39"/>
      <c r="F462" s="233" t="s">
        <v>817</v>
      </c>
      <c r="G462" s="39"/>
      <c r="H462" s="39"/>
      <c r="I462" s="234"/>
      <c r="J462" s="39"/>
      <c r="K462" s="39"/>
      <c r="L462" s="43"/>
      <c r="M462" s="235"/>
      <c r="N462" s="236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138</v>
      </c>
      <c r="AU462" s="16" t="s">
        <v>90</v>
      </c>
    </row>
    <row r="463" s="2" customFormat="1" ht="16.5" customHeight="1">
      <c r="A463" s="37"/>
      <c r="B463" s="38"/>
      <c r="C463" s="218" t="s">
        <v>819</v>
      </c>
      <c r="D463" s="218" t="s">
        <v>132</v>
      </c>
      <c r="E463" s="219" t="s">
        <v>820</v>
      </c>
      <c r="F463" s="220" t="s">
        <v>821</v>
      </c>
      <c r="G463" s="221" t="s">
        <v>373</v>
      </c>
      <c r="H463" s="222">
        <v>1</v>
      </c>
      <c r="I463" s="223"/>
      <c r="J463" s="224">
        <f>ROUND(I463*H463,2)</f>
        <v>0</v>
      </c>
      <c r="K463" s="225"/>
      <c r="L463" s="43"/>
      <c r="M463" s="226" t="s">
        <v>1</v>
      </c>
      <c r="N463" s="227" t="s">
        <v>45</v>
      </c>
      <c r="O463" s="90"/>
      <c r="P463" s="228">
        <f>O463*H463</f>
        <v>0</v>
      </c>
      <c r="Q463" s="228">
        <v>0.10661</v>
      </c>
      <c r="R463" s="228">
        <f>Q463*H463</f>
        <v>0.10661</v>
      </c>
      <c r="S463" s="228">
        <v>0</v>
      </c>
      <c r="T463" s="229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30" t="s">
        <v>136</v>
      </c>
      <c r="AT463" s="230" t="s">
        <v>132</v>
      </c>
      <c r="AU463" s="230" t="s">
        <v>90</v>
      </c>
      <c r="AY463" s="16" t="s">
        <v>130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6" t="s">
        <v>88</v>
      </c>
      <c r="BK463" s="231">
        <f>ROUND(I463*H463,2)</f>
        <v>0</v>
      </c>
      <c r="BL463" s="16" t="s">
        <v>136</v>
      </c>
      <c r="BM463" s="230" t="s">
        <v>822</v>
      </c>
    </row>
    <row r="464" s="2" customFormat="1">
      <c r="A464" s="37"/>
      <c r="B464" s="38"/>
      <c r="C464" s="39"/>
      <c r="D464" s="232" t="s">
        <v>138</v>
      </c>
      <c r="E464" s="39"/>
      <c r="F464" s="233" t="s">
        <v>823</v>
      </c>
      <c r="G464" s="39"/>
      <c r="H464" s="39"/>
      <c r="I464" s="234"/>
      <c r="J464" s="39"/>
      <c r="K464" s="39"/>
      <c r="L464" s="43"/>
      <c r="M464" s="235"/>
      <c r="N464" s="236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138</v>
      </c>
      <c r="AU464" s="16" t="s">
        <v>90</v>
      </c>
    </row>
    <row r="465" s="2" customFormat="1">
      <c r="A465" s="37"/>
      <c r="B465" s="38"/>
      <c r="C465" s="39"/>
      <c r="D465" s="237" t="s">
        <v>140</v>
      </c>
      <c r="E465" s="39"/>
      <c r="F465" s="238" t="s">
        <v>824</v>
      </c>
      <c r="G465" s="39"/>
      <c r="H465" s="39"/>
      <c r="I465" s="234"/>
      <c r="J465" s="39"/>
      <c r="K465" s="39"/>
      <c r="L465" s="43"/>
      <c r="M465" s="235"/>
      <c r="N465" s="236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140</v>
      </c>
      <c r="AU465" s="16" t="s">
        <v>90</v>
      </c>
    </row>
    <row r="466" s="13" customFormat="1">
      <c r="A466" s="13"/>
      <c r="B466" s="239"/>
      <c r="C466" s="240"/>
      <c r="D466" s="232" t="s">
        <v>142</v>
      </c>
      <c r="E466" s="241" t="s">
        <v>1</v>
      </c>
      <c r="F466" s="242" t="s">
        <v>88</v>
      </c>
      <c r="G466" s="240"/>
      <c r="H466" s="243">
        <v>1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9" t="s">
        <v>142</v>
      </c>
      <c r="AU466" s="249" t="s">
        <v>90</v>
      </c>
      <c r="AV466" s="13" t="s">
        <v>90</v>
      </c>
      <c r="AW466" s="13" t="s">
        <v>36</v>
      </c>
      <c r="AX466" s="13" t="s">
        <v>88</v>
      </c>
      <c r="AY466" s="249" t="s">
        <v>130</v>
      </c>
    </row>
    <row r="467" s="2" customFormat="1" ht="16.5" customHeight="1">
      <c r="A467" s="37"/>
      <c r="B467" s="38"/>
      <c r="C467" s="218" t="s">
        <v>825</v>
      </c>
      <c r="D467" s="218" t="s">
        <v>132</v>
      </c>
      <c r="E467" s="219" t="s">
        <v>397</v>
      </c>
      <c r="F467" s="220" t="s">
        <v>398</v>
      </c>
      <c r="G467" s="221" t="s">
        <v>373</v>
      </c>
      <c r="H467" s="222">
        <v>1</v>
      </c>
      <c r="I467" s="223"/>
      <c r="J467" s="224">
        <f>ROUND(I467*H467,2)</f>
        <v>0</v>
      </c>
      <c r="K467" s="225"/>
      <c r="L467" s="43"/>
      <c r="M467" s="226" t="s">
        <v>1</v>
      </c>
      <c r="N467" s="227" t="s">
        <v>45</v>
      </c>
      <c r="O467" s="90"/>
      <c r="P467" s="228">
        <f>O467*H467</f>
        <v>0</v>
      </c>
      <c r="Q467" s="228">
        <v>0.012120000000000001</v>
      </c>
      <c r="R467" s="228">
        <f>Q467*H467</f>
        <v>0.012120000000000001</v>
      </c>
      <c r="S467" s="228">
        <v>0</v>
      </c>
      <c r="T467" s="229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30" t="s">
        <v>136</v>
      </c>
      <c r="AT467" s="230" t="s">
        <v>132</v>
      </c>
      <c r="AU467" s="230" t="s">
        <v>90</v>
      </c>
      <c r="AY467" s="16" t="s">
        <v>130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6" t="s">
        <v>88</v>
      </c>
      <c r="BK467" s="231">
        <f>ROUND(I467*H467,2)</f>
        <v>0</v>
      </c>
      <c r="BL467" s="16" t="s">
        <v>136</v>
      </c>
      <c r="BM467" s="230" t="s">
        <v>826</v>
      </c>
    </row>
    <row r="468" s="2" customFormat="1">
      <c r="A468" s="37"/>
      <c r="B468" s="38"/>
      <c r="C468" s="39"/>
      <c r="D468" s="232" t="s">
        <v>138</v>
      </c>
      <c r="E468" s="39"/>
      <c r="F468" s="233" t="s">
        <v>400</v>
      </c>
      <c r="G468" s="39"/>
      <c r="H468" s="39"/>
      <c r="I468" s="234"/>
      <c r="J468" s="39"/>
      <c r="K468" s="39"/>
      <c r="L468" s="43"/>
      <c r="M468" s="235"/>
      <c r="N468" s="236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138</v>
      </c>
      <c r="AU468" s="16" t="s">
        <v>90</v>
      </c>
    </row>
    <row r="469" s="2" customFormat="1">
      <c r="A469" s="37"/>
      <c r="B469" s="38"/>
      <c r="C469" s="39"/>
      <c r="D469" s="237" t="s">
        <v>140</v>
      </c>
      <c r="E469" s="39"/>
      <c r="F469" s="238" t="s">
        <v>401</v>
      </c>
      <c r="G469" s="39"/>
      <c r="H469" s="39"/>
      <c r="I469" s="234"/>
      <c r="J469" s="39"/>
      <c r="K469" s="39"/>
      <c r="L469" s="43"/>
      <c r="M469" s="235"/>
      <c r="N469" s="236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140</v>
      </c>
      <c r="AU469" s="16" t="s">
        <v>90</v>
      </c>
    </row>
    <row r="470" s="13" customFormat="1">
      <c r="A470" s="13"/>
      <c r="B470" s="239"/>
      <c r="C470" s="240"/>
      <c r="D470" s="232" t="s">
        <v>142</v>
      </c>
      <c r="E470" s="241" t="s">
        <v>1</v>
      </c>
      <c r="F470" s="242" t="s">
        <v>88</v>
      </c>
      <c r="G470" s="240"/>
      <c r="H470" s="243">
        <v>1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9" t="s">
        <v>142</v>
      </c>
      <c r="AU470" s="249" t="s">
        <v>90</v>
      </c>
      <c r="AV470" s="13" t="s">
        <v>90</v>
      </c>
      <c r="AW470" s="13" t="s">
        <v>36</v>
      </c>
      <c r="AX470" s="13" t="s">
        <v>88</v>
      </c>
      <c r="AY470" s="249" t="s">
        <v>130</v>
      </c>
    </row>
    <row r="471" s="2" customFormat="1" ht="16.5" customHeight="1">
      <c r="A471" s="37"/>
      <c r="B471" s="38"/>
      <c r="C471" s="218" t="s">
        <v>827</v>
      </c>
      <c r="D471" s="218" t="s">
        <v>132</v>
      </c>
      <c r="E471" s="219" t="s">
        <v>409</v>
      </c>
      <c r="F471" s="220" t="s">
        <v>410</v>
      </c>
      <c r="G471" s="221" t="s">
        <v>373</v>
      </c>
      <c r="H471" s="222">
        <v>1</v>
      </c>
      <c r="I471" s="223"/>
      <c r="J471" s="224">
        <f>ROUND(I471*H471,2)</f>
        <v>0</v>
      </c>
      <c r="K471" s="225"/>
      <c r="L471" s="43"/>
      <c r="M471" s="226" t="s">
        <v>1</v>
      </c>
      <c r="N471" s="227" t="s">
        <v>45</v>
      </c>
      <c r="O471" s="90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30" t="s">
        <v>136</v>
      </c>
      <c r="AT471" s="230" t="s">
        <v>132</v>
      </c>
      <c r="AU471" s="230" t="s">
        <v>90</v>
      </c>
      <c r="AY471" s="16" t="s">
        <v>130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6" t="s">
        <v>88</v>
      </c>
      <c r="BK471" s="231">
        <f>ROUND(I471*H471,2)</f>
        <v>0</v>
      </c>
      <c r="BL471" s="16" t="s">
        <v>136</v>
      </c>
      <c r="BM471" s="230" t="s">
        <v>828</v>
      </c>
    </row>
    <row r="472" s="2" customFormat="1">
      <c r="A472" s="37"/>
      <c r="B472" s="38"/>
      <c r="C472" s="39"/>
      <c r="D472" s="232" t="s">
        <v>138</v>
      </c>
      <c r="E472" s="39"/>
      <c r="F472" s="233" t="s">
        <v>412</v>
      </c>
      <c r="G472" s="39"/>
      <c r="H472" s="39"/>
      <c r="I472" s="234"/>
      <c r="J472" s="39"/>
      <c r="K472" s="39"/>
      <c r="L472" s="43"/>
      <c r="M472" s="235"/>
      <c r="N472" s="236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138</v>
      </c>
      <c r="AU472" s="16" t="s">
        <v>90</v>
      </c>
    </row>
    <row r="473" s="2" customFormat="1">
      <c r="A473" s="37"/>
      <c r="B473" s="38"/>
      <c r="C473" s="39"/>
      <c r="D473" s="237" t="s">
        <v>140</v>
      </c>
      <c r="E473" s="39"/>
      <c r="F473" s="238" t="s">
        <v>413</v>
      </c>
      <c r="G473" s="39"/>
      <c r="H473" s="39"/>
      <c r="I473" s="234"/>
      <c r="J473" s="39"/>
      <c r="K473" s="39"/>
      <c r="L473" s="43"/>
      <c r="M473" s="235"/>
      <c r="N473" s="236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140</v>
      </c>
      <c r="AU473" s="16" t="s">
        <v>90</v>
      </c>
    </row>
    <row r="474" s="13" customFormat="1">
      <c r="A474" s="13"/>
      <c r="B474" s="239"/>
      <c r="C474" s="240"/>
      <c r="D474" s="232" t="s">
        <v>142</v>
      </c>
      <c r="E474" s="241" t="s">
        <v>1</v>
      </c>
      <c r="F474" s="242" t="s">
        <v>88</v>
      </c>
      <c r="G474" s="240"/>
      <c r="H474" s="243">
        <v>1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142</v>
      </c>
      <c r="AU474" s="249" t="s">
        <v>90</v>
      </c>
      <c r="AV474" s="13" t="s">
        <v>90</v>
      </c>
      <c r="AW474" s="13" t="s">
        <v>36</v>
      </c>
      <c r="AX474" s="13" t="s">
        <v>88</v>
      </c>
      <c r="AY474" s="249" t="s">
        <v>130</v>
      </c>
    </row>
    <row r="475" s="2" customFormat="1" ht="21.75" customHeight="1">
      <c r="A475" s="37"/>
      <c r="B475" s="38"/>
      <c r="C475" s="218" t="s">
        <v>829</v>
      </c>
      <c r="D475" s="218" t="s">
        <v>132</v>
      </c>
      <c r="E475" s="219" t="s">
        <v>830</v>
      </c>
      <c r="F475" s="220" t="s">
        <v>831</v>
      </c>
      <c r="G475" s="221" t="s">
        <v>373</v>
      </c>
      <c r="H475" s="222">
        <v>1</v>
      </c>
      <c r="I475" s="223"/>
      <c r="J475" s="224">
        <f>ROUND(I475*H475,2)</f>
        <v>0</v>
      </c>
      <c r="K475" s="225"/>
      <c r="L475" s="43"/>
      <c r="M475" s="226" t="s">
        <v>1</v>
      </c>
      <c r="N475" s="227" t="s">
        <v>45</v>
      </c>
      <c r="O475" s="90"/>
      <c r="P475" s="228">
        <f>O475*H475</f>
        <v>0</v>
      </c>
      <c r="Q475" s="228">
        <v>0.1111</v>
      </c>
      <c r="R475" s="228">
        <f>Q475*H475</f>
        <v>0.1111</v>
      </c>
      <c r="S475" s="228">
        <v>0</v>
      </c>
      <c r="T475" s="229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0" t="s">
        <v>136</v>
      </c>
      <c r="AT475" s="230" t="s">
        <v>132</v>
      </c>
      <c r="AU475" s="230" t="s">
        <v>90</v>
      </c>
      <c r="AY475" s="16" t="s">
        <v>130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6" t="s">
        <v>88</v>
      </c>
      <c r="BK475" s="231">
        <f>ROUND(I475*H475,2)</f>
        <v>0</v>
      </c>
      <c r="BL475" s="16" t="s">
        <v>136</v>
      </c>
      <c r="BM475" s="230" t="s">
        <v>832</v>
      </c>
    </row>
    <row r="476" s="2" customFormat="1">
      <c r="A476" s="37"/>
      <c r="B476" s="38"/>
      <c r="C476" s="39"/>
      <c r="D476" s="232" t="s">
        <v>138</v>
      </c>
      <c r="E476" s="39"/>
      <c r="F476" s="233" t="s">
        <v>833</v>
      </c>
      <c r="G476" s="39"/>
      <c r="H476" s="39"/>
      <c r="I476" s="234"/>
      <c r="J476" s="39"/>
      <c r="K476" s="39"/>
      <c r="L476" s="43"/>
      <c r="M476" s="235"/>
      <c r="N476" s="236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138</v>
      </c>
      <c r="AU476" s="16" t="s">
        <v>90</v>
      </c>
    </row>
    <row r="477" s="13" customFormat="1">
      <c r="A477" s="13"/>
      <c r="B477" s="239"/>
      <c r="C477" s="240"/>
      <c r="D477" s="232" t="s">
        <v>142</v>
      </c>
      <c r="E477" s="241" t="s">
        <v>1</v>
      </c>
      <c r="F477" s="242" t="s">
        <v>88</v>
      </c>
      <c r="G477" s="240"/>
      <c r="H477" s="243">
        <v>1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142</v>
      </c>
      <c r="AU477" s="249" t="s">
        <v>90</v>
      </c>
      <c r="AV477" s="13" t="s">
        <v>90</v>
      </c>
      <c r="AW477" s="13" t="s">
        <v>36</v>
      </c>
      <c r="AX477" s="13" t="s">
        <v>88</v>
      </c>
      <c r="AY477" s="249" t="s">
        <v>130</v>
      </c>
    </row>
    <row r="478" s="2" customFormat="1" ht="16.5" customHeight="1">
      <c r="A478" s="37"/>
      <c r="B478" s="38"/>
      <c r="C478" s="218" t="s">
        <v>834</v>
      </c>
      <c r="D478" s="218" t="s">
        <v>132</v>
      </c>
      <c r="E478" s="219" t="s">
        <v>835</v>
      </c>
      <c r="F478" s="220" t="s">
        <v>836</v>
      </c>
      <c r="G478" s="221" t="s">
        <v>360</v>
      </c>
      <c r="H478" s="222">
        <v>15</v>
      </c>
      <c r="I478" s="223"/>
      <c r="J478" s="224">
        <f>ROUND(I478*H478,2)</f>
        <v>0</v>
      </c>
      <c r="K478" s="225"/>
      <c r="L478" s="43"/>
      <c r="M478" s="226" t="s">
        <v>1</v>
      </c>
      <c r="N478" s="227" t="s">
        <v>45</v>
      </c>
      <c r="O478" s="90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30" t="s">
        <v>136</v>
      </c>
      <c r="AT478" s="230" t="s">
        <v>132</v>
      </c>
      <c r="AU478" s="230" t="s">
        <v>90</v>
      </c>
      <c r="AY478" s="16" t="s">
        <v>130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6" t="s">
        <v>88</v>
      </c>
      <c r="BK478" s="231">
        <f>ROUND(I478*H478,2)</f>
        <v>0</v>
      </c>
      <c r="BL478" s="16" t="s">
        <v>136</v>
      </c>
      <c r="BM478" s="230" t="s">
        <v>837</v>
      </c>
    </row>
    <row r="479" s="2" customFormat="1">
      <c r="A479" s="37"/>
      <c r="B479" s="38"/>
      <c r="C479" s="39"/>
      <c r="D479" s="232" t="s">
        <v>138</v>
      </c>
      <c r="E479" s="39"/>
      <c r="F479" s="233" t="s">
        <v>838</v>
      </c>
      <c r="G479" s="39"/>
      <c r="H479" s="39"/>
      <c r="I479" s="234"/>
      <c r="J479" s="39"/>
      <c r="K479" s="39"/>
      <c r="L479" s="43"/>
      <c r="M479" s="235"/>
      <c r="N479" s="236"/>
      <c r="O479" s="90"/>
      <c r="P479" s="90"/>
      <c r="Q479" s="90"/>
      <c r="R479" s="90"/>
      <c r="S479" s="90"/>
      <c r="T479" s="91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16" t="s">
        <v>138</v>
      </c>
      <c r="AU479" s="16" t="s">
        <v>90</v>
      </c>
    </row>
    <row r="480" s="2" customFormat="1">
      <c r="A480" s="37"/>
      <c r="B480" s="38"/>
      <c r="C480" s="39"/>
      <c r="D480" s="237" t="s">
        <v>140</v>
      </c>
      <c r="E480" s="39"/>
      <c r="F480" s="238" t="s">
        <v>839</v>
      </c>
      <c r="G480" s="39"/>
      <c r="H480" s="39"/>
      <c r="I480" s="234"/>
      <c r="J480" s="39"/>
      <c r="K480" s="39"/>
      <c r="L480" s="43"/>
      <c r="M480" s="235"/>
      <c r="N480" s="236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140</v>
      </c>
      <c r="AU480" s="16" t="s">
        <v>90</v>
      </c>
    </row>
    <row r="481" s="13" customFormat="1">
      <c r="A481" s="13"/>
      <c r="B481" s="239"/>
      <c r="C481" s="240"/>
      <c r="D481" s="232" t="s">
        <v>142</v>
      </c>
      <c r="E481" s="241" t="s">
        <v>1</v>
      </c>
      <c r="F481" s="242" t="s">
        <v>840</v>
      </c>
      <c r="G481" s="240"/>
      <c r="H481" s="243">
        <v>15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9" t="s">
        <v>142</v>
      </c>
      <c r="AU481" s="249" t="s">
        <v>90</v>
      </c>
      <c r="AV481" s="13" t="s">
        <v>90</v>
      </c>
      <c r="AW481" s="13" t="s">
        <v>36</v>
      </c>
      <c r="AX481" s="13" t="s">
        <v>88</v>
      </c>
      <c r="AY481" s="249" t="s">
        <v>130</v>
      </c>
    </row>
    <row r="482" s="2" customFormat="1" ht="16.5" customHeight="1">
      <c r="A482" s="37"/>
      <c r="B482" s="38"/>
      <c r="C482" s="262" t="s">
        <v>841</v>
      </c>
      <c r="D482" s="262" t="s">
        <v>219</v>
      </c>
      <c r="E482" s="263" t="s">
        <v>842</v>
      </c>
      <c r="F482" s="264" t="s">
        <v>843</v>
      </c>
      <c r="G482" s="265" t="s">
        <v>360</v>
      </c>
      <c r="H482" s="266">
        <v>15.75</v>
      </c>
      <c r="I482" s="267"/>
      <c r="J482" s="268">
        <f>ROUND(I482*H482,2)</f>
        <v>0</v>
      </c>
      <c r="K482" s="269"/>
      <c r="L482" s="270"/>
      <c r="M482" s="271" t="s">
        <v>1</v>
      </c>
      <c r="N482" s="272" t="s">
        <v>45</v>
      </c>
      <c r="O482" s="90"/>
      <c r="P482" s="228">
        <f>O482*H482</f>
        <v>0</v>
      </c>
      <c r="Q482" s="228">
        <v>0.00025999999999999998</v>
      </c>
      <c r="R482" s="228">
        <f>Q482*H482</f>
        <v>0.0040949999999999997</v>
      </c>
      <c r="S482" s="228">
        <v>0</v>
      </c>
      <c r="T482" s="229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30" t="s">
        <v>198</v>
      </c>
      <c r="AT482" s="230" t="s">
        <v>219</v>
      </c>
      <c r="AU482" s="230" t="s">
        <v>90</v>
      </c>
      <c r="AY482" s="16" t="s">
        <v>130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6" t="s">
        <v>88</v>
      </c>
      <c r="BK482" s="231">
        <f>ROUND(I482*H482,2)</f>
        <v>0</v>
      </c>
      <c r="BL482" s="16" t="s">
        <v>136</v>
      </c>
      <c r="BM482" s="230" t="s">
        <v>844</v>
      </c>
    </row>
    <row r="483" s="2" customFormat="1">
      <c r="A483" s="37"/>
      <c r="B483" s="38"/>
      <c r="C483" s="39"/>
      <c r="D483" s="232" t="s">
        <v>138</v>
      </c>
      <c r="E483" s="39"/>
      <c r="F483" s="233" t="s">
        <v>843</v>
      </c>
      <c r="G483" s="39"/>
      <c r="H483" s="39"/>
      <c r="I483" s="234"/>
      <c r="J483" s="39"/>
      <c r="K483" s="39"/>
      <c r="L483" s="43"/>
      <c r="M483" s="235"/>
      <c r="N483" s="236"/>
      <c r="O483" s="90"/>
      <c r="P483" s="90"/>
      <c r="Q483" s="90"/>
      <c r="R483" s="90"/>
      <c r="S483" s="90"/>
      <c r="T483" s="91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16" t="s">
        <v>138</v>
      </c>
      <c r="AU483" s="16" t="s">
        <v>90</v>
      </c>
    </row>
    <row r="484" s="13" customFormat="1">
      <c r="A484" s="13"/>
      <c r="B484" s="239"/>
      <c r="C484" s="240"/>
      <c r="D484" s="232" t="s">
        <v>142</v>
      </c>
      <c r="E484" s="240"/>
      <c r="F484" s="242" t="s">
        <v>845</v>
      </c>
      <c r="G484" s="240"/>
      <c r="H484" s="243">
        <v>15.75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9" t="s">
        <v>142</v>
      </c>
      <c r="AU484" s="249" t="s">
        <v>90</v>
      </c>
      <c r="AV484" s="13" t="s">
        <v>90</v>
      </c>
      <c r="AW484" s="13" t="s">
        <v>4</v>
      </c>
      <c r="AX484" s="13" t="s">
        <v>88</v>
      </c>
      <c r="AY484" s="249" t="s">
        <v>130</v>
      </c>
    </row>
    <row r="485" s="2" customFormat="1" ht="16.5" customHeight="1">
      <c r="A485" s="37"/>
      <c r="B485" s="38"/>
      <c r="C485" s="218" t="s">
        <v>846</v>
      </c>
      <c r="D485" s="218" t="s">
        <v>132</v>
      </c>
      <c r="E485" s="219" t="s">
        <v>847</v>
      </c>
      <c r="F485" s="220" t="s">
        <v>848</v>
      </c>
      <c r="G485" s="221" t="s">
        <v>360</v>
      </c>
      <c r="H485" s="222">
        <v>19</v>
      </c>
      <c r="I485" s="223"/>
      <c r="J485" s="224">
        <f>ROUND(I485*H485,2)</f>
        <v>0</v>
      </c>
      <c r="K485" s="225"/>
      <c r="L485" s="43"/>
      <c r="M485" s="226" t="s">
        <v>1</v>
      </c>
      <c r="N485" s="227" t="s">
        <v>45</v>
      </c>
      <c r="O485" s="90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30" t="s">
        <v>136</v>
      </c>
      <c r="AT485" s="230" t="s">
        <v>132</v>
      </c>
      <c r="AU485" s="230" t="s">
        <v>90</v>
      </c>
      <c r="AY485" s="16" t="s">
        <v>130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6" t="s">
        <v>88</v>
      </c>
      <c r="BK485" s="231">
        <f>ROUND(I485*H485,2)</f>
        <v>0</v>
      </c>
      <c r="BL485" s="16" t="s">
        <v>136</v>
      </c>
      <c r="BM485" s="230" t="s">
        <v>849</v>
      </c>
    </row>
    <row r="486" s="2" customFormat="1">
      <c r="A486" s="37"/>
      <c r="B486" s="38"/>
      <c r="C486" s="39"/>
      <c r="D486" s="232" t="s">
        <v>138</v>
      </c>
      <c r="E486" s="39"/>
      <c r="F486" s="233" t="s">
        <v>850</v>
      </c>
      <c r="G486" s="39"/>
      <c r="H486" s="39"/>
      <c r="I486" s="234"/>
      <c r="J486" s="39"/>
      <c r="K486" s="39"/>
      <c r="L486" s="43"/>
      <c r="M486" s="235"/>
      <c r="N486" s="236"/>
      <c r="O486" s="90"/>
      <c r="P486" s="90"/>
      <c r="Q486" s="90"/>
      <c r="R486" s="90"/>
      <c r="S486" s="90"/>
      <c r="T486" s="91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6" t="s">
        <v>138</v>
      </c>
      <c r="AU486" s="16" t="s">
        <v>90</v>
      </c>
    </row>
    <row r="487" s="2" customFormat="1">
      <c r="A487" s="37"/>
      <c r="B487" s="38"/>
      <c r="C487" s="39"/>
      <c r="D487" s="237" t="s">
        <v>140</v>
      </c>
      <c r="E487" s="39"/>
      <c r="F487" s="238" t="s">
        <v>851</v>
      </c>
      <c r="G487" s="39"/>
      <c r="H487" s="39"/>
      <c r="I487" s="234"/>
      <c r="J487" s="39"/>
      <c r="K487" s="39"/>
      <c r="L487" s="43"/>
      <c r="M487" s="235"/>
      <c r="N487" s="236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140</v>
      </c>
      <c r="AU487" s="16" t="s">
        <v>90</v>
      </c>
    </row>
    <row r="488" s="13" customFormat="1">
      <c r="A488" s="13"/>
      <c r="B488" s="239"/>
      <c r="C488" s="240"/>
      <c r="D488" s="232" t="s">
        <v>142</v>
      </c>
      <c r="E488" s="241" t="s">
        <v>1</v>
      </c>
      <c r="F488" s="242" t="s">
        <v>852</v>
      </c>
      <c r="G488" s="240"/>
      <c r="H488" s="243">
        <v>19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142</v>
      </c>
      <c r="AU488" s="249" t="s">
        <v>90</v>
      </c>
      <c r="AV488" s="13" t="s">
        <v>90</v>
      </c>
      <c r="AW488" s="13" t="s">
        <v>36</v>
      </c>
      <c r="AX488" s="13" t="s">
        <v>88</v>
      </c>
      <c r="AY488" s="249" t="s">
        <v>130</v>
      </c>
    </row>
    <row r="489" s="2" customFormat="1" ht="16.5" customHeight="1">
      <c r="A489" s="37"/>
      <c r="B489" s="38"/>
      <c r="C489" s="262" t="s">
        <v>853</v>
      </c>
      <c r="D489" s="262" t="s">
        <v>219</v>
      </c>
      <c r="E489" s="263" t="s">
        <v>854</v>
      </c>
      <c r="F489" s="264" t="s">
        <v>855</v>
      </c>
      <c r="G489" s="265" t="s">
        <v>360</v>
      </c>
      <c r="H489" s="266">
        <v>19.949999999999999</v>
      </c>
      <c r="I489" s="267"/>
      <c r="J489" s="268">
        <f>ROUND(I489*H489,2)</f>
        <v>0</v>
      </c>
      <c r="K489" s="269"/>
      <c r="L489" s="270"/>
      <c r="M489" s="271" t="s">
        <v>1</v>
      </c>
      <c r="N489" s="272" t="s">
        <v>45</v>
      </c>
      <c r="O489" s="90"/>
      <c r="P489" s="228">
        <f>O489*H489</f>
        <v>0</v>
      </c>
      <c r="Q489" s="228">
        <v>0.00055000000000000003</v>
      </c>
      <c r="R489" s="228">
        <f>Q489*H489</f>
        <v>0.0109725</v>
      </c>
      <c r="S489" s="228">
        <v>0</v>
      </c>
      <c r="T489" s="229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30" t="s">
        <v>198</v>
      </c>
      <c r="AT489" s="230" t="s">
        <v>219</v>
      </c>
      <c r="AU489" s="230" t="s">
        <v>90</v>
      </c>
      <c r="AY489" s="16" t="s">
        <v>130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6" t="s">
        <v>88</v>
      </c>
      <c r="BK489" s="231">
        <f>ROUND(I489*H489,2)</f>
        <v>0</v>
      </c>
      <c r="BL489" s="16" t="s">
        <v>136</v>
      </c>
      <c r="BM489" s="230" t="s">
        <v>856</v>
      </c>
    </row>
    <row r="490" s="2" customFormat="1">
      <c r="A490" s="37"/>
      <c r="B490" s="38"/>
      <c r="C490" s="39"/>
      <c r="D490" s="232" t="s">
        <v>138</v>
      </c>
      <c r="E490" s="39"/>
      <c r="F490" s="233" t="s">
        <v>855</v>
      </c>
      <c r="G490" s="39"/>
      <c r="H490" s="39"/>
      <c r="I490" s="234"/>
      <c r="J490" s="39"/>
      <c r="K490" s="39"/>
      <c r="L490" s="43"/>
      <c r="M490" s="235"/>
      <c r="N490" s="236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138</v>
      </c>
      <c r="AU490" s="16" t="s">
        <v>90</v>
      </c>
    </row>
    <row r="491" s="13" customFormat="1">
      <c r="A491" s="13"/>
      <c r="B491" s="239"/>
      <c r="C491" s="240"/>
      <c r="D491" s="232" t="s">
        <v>142</v>
      </c>
      <c r="E491" s="240"/>
      <c r="F491" s="242" t="s">
        <v>857</v>
      </c>
      <c r="G491" s="240"/>
      <c r="H491" s="243">
        <v>19.949999999999999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142</v>
      </c>
      <c r="AU491" s="249" t="s">
        <v>90</v>
      </c>
      <c r="AV491" s="13" t="s">
        <v>90</v>
      </c>
      <c r="AW491" s="13" t="s">
        <v>4</v>
      </c>
      <c r="AX491" s="13" t="s">
        <v>88</v>
      </c>
      <c r="AY491" s="249" t="s">
        <v>130</v>
      </c>
    </row>
    <row r="492" s="12" customFormat="1" ht="22.8" customHeight="1">
      <c r="A492" s="12"/>
      <c r="B492" s="202"/>
      <c r="C492" s="203"/>
      <c r="D492" s="204" t="s">
        <v>79</v>
      </c>
      <c r="E492" s="216" t="s">
        <v>208</v>
      </c>
      <c r="F492" s="216" t="s">
        <v>858</v>
      </c>
      <c r="G492" s="203"/>
      <c r="H492" s="203"/>
      <c r="I492" s="206"/>
      <c r="J492" s="217">
        <f>BK492</f>
        <v>0</v>
      </c>
      <c r="K492" s="203"/>
      <c r="L492" s="208"/>
      <c r="M492" s="209"/>
      <c r="N492" s="210"/>
      <c r="O492" s="210"/>
      <c r="P492" s="211">
        <f>SUM(P493:P507)</f>
        <v>0</v>
      </c>
      <c r="Q492" s="210"/>
      <c r="R492" s="211">
        <f>SUM(R493:R507)</f>
        <v>0.00072119999999999997</v>
      </c>
      <c r="S492" s="210"/>
      <c r="T492" s="212">
        <f>SUM(T493:T507)</f>
        <v>0.016559999999999998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3" t="s">
        <v>88</v>
      </c>
      <c r="AT492" s="214" t="s">
        <v>79</v>
      </c>
      <c r="AU492" s="214" t="s">
        <v>88</v>
      </c>
      <c r="AY492" s="213" t="s">
        <v>130</v>
      </c>
      <c r="BK492" s="215">
        <f>SUM(BK493:BK507)</f>
        <v>0</v>
      </c>
    </row>
    <row r="493" s="2" customFormat="1" ht="16.5" customHeight="1">
      <c r="A493" s="37"/>
      <c r="B493" s="38"/>
      <c r="C493" s="218" t="s">
        <v>859</v>
      </c>
      <c r="D493" s="218" t="s">
        <v>132</v>
      </c>
      <c r="E493" s="219" t="s">
        <v>860</v>
      </c>
      <c r="F493" s="220" t="s">
        <v>861</v>
      </c>
      <c r="G493" s="221" t="s">
        <v>360</v>
      </c>
      <c r="H493" s="222">
        <v>0.12</v>
      </c>
      <c r="I493" s="223"/>
      <c r="J493" s="224">
        <f>ROUND(I493*H493,2)</f>
        <v>0</v>
      </c>
      <c r="K493" s="225"/>
      <c r="L493" s="43"/>
      <c r="M493" s="226" t="s">
        <v>1</v>
      </c>
      <c r="N493" s="227" t="s">
        <v>45</v>
      </c>
      <c r="O493" s="90"/>
      <c r="P493" s="228">
        <f>O493*H493</f>
        <v>0</v>
      </c>
      <c r="Q493" s="228">
        <v>0.0011299999999999999</v>
      </c>
      <c r="R493" s="228">
        <f>Q493*H493</f>
        <v>0.00013559999999999999</v>
      </c>
      <c r="S493" s="228">
        <v>0.010999999999999999</v>
      </c>
      <c r="T493" s="229">
        <f>S493*H493</f>
        <v>0.0013199999999999998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30" t="s">
        <v>136</v>
      </c>
      <c r="AT493" s="230" t="s">
        <v>132</v>
      </c>
      <c r="AU493" s="230" t="s">
        <v>90</v>
      </c>
      <c r="AY493" s="16" t="s">
        <v>130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6" t="s">
        <v>88</v>
      </c>
      <c r="BK493" s="231">
        <f>ROUND(I493*H493,2)</f>
        <v>0</v>
      </c>
      <c r="BL493" s="16" t="s">
        <v>136</v>
      </c>
      <c r="BM493" s="230" t="s">
        <v>862</v>
      </c>
    </row>
    <row r="494" s="2" customFormat="1">
      <c r="A494" s="37"/>
      <c r="B494" s="38"/>
      <c r="C494" s="39"/>
      <c r="D494" s="232" t="s">
        <v>138</v>
      </c>
      <c r="E494" s="39"/>
      <c r="F494" s="233" t="s">
        <v>863</v>
      </c>
      <c r="G494" s="39"/>
      <c r="H494" s="39"/>
      <c r="I494" s="234"/>
      <c r="J494" s="39"/>
      <c r="K494" s="39"/>
      <c r="L494" s="43"/>
      <c r="M494" s="235"/>
      <c r="N494" s="236"/>
      <c r="O494" s="90"/>
      <c r="P494" s="90"/>
      <c r="Q494" s="90"/>
      <c r="R494" s="90"/>
      <c r="S494" s="90"/>
      <c r="T494" s="91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138</v>
      </c>
      <c r="AU494" s="16" t="s">
        <v>90</v>
      </c>
    </row>
    <row r="495" s="2" customFormat="1">
      <c r="A495" s="37"/>
      <c r="B495" s="38"/>
      <c r="C495" s="39"/>
      <c r="D495" s="237" t="s">
        <v>140</v>
      </c>
      <c r="E495" s="39"/>
      <c r="F495" s="238" t="s">
        <v>864</v>
      </c>
      <c r="G495" s="39"/>
      <c r="H495" s="39"/>
      <c r="I495" s="234"/>
      <c r="J495" s="39"/>
      <c r="K495" s="39"/>
      <c r="L495" s="43"/>
      <c r="M495" s="235"/>
      <c r="N495" s="236"/>
      <c r="O495" s="90"/>
      <c r="P495" s="90"/>
      <c r="Q495" s="90"/>
      <c r="R495" s="90"/>
      <c r="S495" s="90"/>
      <c r="T495" s="91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16" t="s">
        <v>140</v>
      </c>
      <c r="AU495" s="16" t="s">
        <v>90</v>
      </c>
    </row>
    <row r="496" s="2" customFormat="1">
      <c r="A496" s="37"/>
      <c r="B496" s="38"/>
      <c r="C496" s="39"/>
      <c r="D496" s="232" t="s">
        <v>151</v>
      </c>
      <c r="E496" s="39"/>
      <c r="F496" s="261" t="s">
        <v>865</v>
      </c>
      <c r="G496" s="39"/>
      <c r="H496" s="39"/>
      <c r="I496" s="234"/>
      <c r="J496" s="39"/>
      <c r="K496" s="39"/>
      <c r="L496" s="43"/>
      <c r="M496" s="235"/>
      <c r="N496" s="236"/>
      <c r="O496" s="90"/>
      <c r="P496" s="90"/>
      <c r="Q496" s="90"/>
      <c r="R496" s="90"/>
      <c r="S496" s="90"/>
      <c r="T496" s="91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6" t="s">
        <v>151</v>
      </c>
      <c r="AU496" s="16" t="s">
        <v>90</v>
      </c>
    </row>
    <row r="497" s="13" customFormat="1">
      <c r="A497" s="13"/>
      <c r="B497" s="239"/>
      <c r="C497" s="240"/>
      <c r="D497" s="232" t="s">
        <v>142</v>
      </c>
      <c r="E497" s="241" t="s">
        <v>1</v>
      </c>
      <c r="F497" s="242" t="s">
        <v>866</v>
      </c>
      <c r="G497" s="240"/>
      <c r="H497" s="243">
        <v>0.12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142</v>
      </c>
      <c r="AU497" s="249" t="s">
        <v>90</v>
      </c>
      <c r="AV497" s="13" t="s">
        <v>90</v>
      </c>
      <c r="AW497" s="13" t="s">
        <v>36</v>
      </c>
      <c r="AX497" s="13" t="s">
        <v>88</v>
      </c>
      <c r="AY497" s="249" t="s">
        <v>130</v>
      </c>
    </row>
    <row r="498" s="2" customFormat="1" ht="16.5" customHeight="1">
      <c r="A498" s="37"/>
      <c r="B498" s="38"/>
      <c r="C498" s="218" t="s">
        <v>867</v>
      </c>
      <c r="D498" s="218" t="s">
        <v>132</v>
      </c>
      <c r="E498" s="219" t="s">
        <v>868</v>
      </c>
      <c r="F498" s="220" t="s">
        <v>869</v>
      </c>
      <c r="G498" s="221" t="s">
        <v>360</v>
      </c>
      <c r="H498" s="222">
        <v>0.12</v>
      </c>
      <c r="I498" s="223"/>
      <c r="J498" s="224">
        <f>ROUND(I498*H498,2)</f>
        <v>0</v>
      </c>
      <c r="K498" s="225"/>
      <c r="L498" s="43"/>
      <c r="M498" s="226" t="s">
        <v>1</v>
      </c>
      <c r="N498" s="227" t="s">
        <v>45</v>
      </c>
      <c r="O498" s="90"/>
      <c r="P498" s="228">
        <f>O498*H498</f>
        <v>0</v>
      </c>
      <c r="Q498" s="228">
        <v>0.00123</v>
      </c>
      <c r="R498" s="228">
        <f>Q498*H498</f>
        <v>0.00014759999999999998</v>
      </c>
      <c r="S498" s="228">
        <v>0.017000000000000001</v>
      </c>
      <c r="T498" s="229">
        <f>S498*H498</f>
        <v>0.0020400000000000001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30" t="s">
        <v>136</v>
      </c>
      <c r="AT498" s="230" t="s">
        <v>132</v>
      </c>
      <c r="AU498" s="230" t="s">
        <v>90</v>
      </c>
      <c r="AY498" s="16" t="s">
        <v>130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6" t="s">
        <v>88</v>
      </c>
      <c r="BK498" s="231">
        <f>ROUND(I498*H498,2)</f>
        <v>0</v>
      </c>
      <c r="BL498" s="16" t="s">
        <v>136</v>
      </c>
      <c r="BM498" s="230" t="s">
        <v>870</v>
      </c>
    </row>
    <row r="499" s="2" customFormat="1">
      <c r="A499" s="37"/>
      <c r="B499" s="38"/>
      <c r="C499" s="39"/>
      <c r="D499" s="232" t="s">
        <v>138</v>
      </c>
      <c r="E499" s="39"/>
      <c r="F499" s="233" t="s">
        <v>871</v>
      </c>
      <c r="G499" s="39"/>
      <c r="H499" s="39"/>
      <c r="I499" s="234"/>
      <c r="J499" s="39"/>
      <c r="K499" s="39"/>
      <c r="L499" s="43"/>
      <c r="M499" s="235"/>
      <c r="N499" s="236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138</v>
      </c>
      <c r="AU499" s="16" t="s">
        <v>90</v>
      </c>
    </row>
    <row r="500" s="2" customFormat="1">
      <c r="A500" s="37"/>
      <c r="B500" s="38"/>
      <c r="C500" s="39"/>
      <c r="D500" s="237" t="s">
        <v>140</v>
      </c>
      <c r="E500" s="39"/>
      <c r="F500" s="238" t="s">
        <v>872</v>
      </c>
      <c r="G500" s="39"/>
      <c r="H500" s="39"/>
      <c r="I500" s="234"/>
      <c r="J500" s="39"/>
      <c r="K500" s="39"/>
      <c r="L500" s="43"/>
      <c r="M500" s="235"/>
      <c r="N500" s="236"/>
      <c r="O500" s="90"/>
      <c r="P500" s="90"/>
      <c r="Q500" s="90"/>
      <c r="R500" s="90"/>
      <c r="S500" s="90"/>
      <c r="T500" s="91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140</v>
      </c>
      <c r="AU500" s="16" t="s">
        <v>90</v>
      </c>
    </row>
    <row r="501" s="2" customFormat="1">
      <c r="A501" s="37"/>
      <c r="B501" s="38"/>
      <c r="C501" s="39"/>
      <c r="D501" s="232" t="s">
        <v>151</v>
      </c>
      <c r="E501" s="39"/>
      <c r="F501" s="261" t="s">
        <v>865</v>
      </c>
      <c r="G501" s="39"/>
      <c r="H501" s="39"/>
      <c r="I501" s="234"/>
      <c r="J501" s="39"/>
      <c r="K501" s="39"/>
      <c r="L501" s="43"/>
      <c r="M501" s="235"/>
      <c r="N501" s="236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6" t="s">
        <v>151</v>
      </c>
      <c r="AU501" s="16" t="s">
        <v>90</v>
      </c>
    </row>
    <row r="502" s="13" customFormat="1">
      <c r="A502" s="13"/>
      <c r="B502" s="239"/>
      <c r="C502" s="240"/>
      <c r="D502" s="232" t="s">
        <v>142</v>
      </c>
      <c r="E502" s="241" t="s">
        <v>1</v>
      </c>
      <c r="F502" s="242" t="s">
        <v>866</v>
      </c>
      <c r="G502" s="240"/>
      <c r="H502" s="243">
        <v>0.12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9" t="s">
        <v>142</v>
      </c>
      <c r="AU502" s="249" t="s">
        <v>90</v>
      </c>
      <c r="AV502" s="13" t="s">
        <v>90</v>
      </c>
      <c r="AW502" s="13" t="s">
        <v>36</v>
      </c>
      <c r="AX502" s="13" t="s">
        <v>88</v>
      </c>
      <c r="AY502" s="249" t="s">
        <v>130</v>
      </c>
    </row>
    <row r="503" s="2" customFormat="1" ht="16.5" customHeight="1">
      <c r="A503" s="37"/>
      <c r="B503" s="38"/>
      <c r="C503" s="218" t="s">
        <v>873</v>
      </c>
      <c r="D503" s="218" t="s">
        <v>132</v>
      </c>
      <c r="E503" s="219" t="s">
        <v>874</v>
      </c>
      <c r="F503" s="220" t="s">
        <v>875</v>
      </c>
      <c r="G503" s="221" t="s">
        <v>360</v>
      </c>
      <c r="H503" s="222">
        <v>0.12</v>
      </c>
      <c r="I503" s="223"/>
      <c r="J503" s="224">
        <f>ROUND(I503*H503,2)</f>
        <v>0</v>
      </c>
      <c r="K503" s="225"/>
      <c r="L503" s="43"/>
      <c r="M503" s="226" t="s">
        <v>1</v>
      </c>
      <c r="N503" s="227" t="s">
        <v>45</v>
      </c>
      <c r="O503" s="90"/>
      <c r="P503" s="228">
        <f>O503*H503</f>
        <v>0</v>
      </c>
      <c r="Q503" s="228">
        <v>0.00365</v>
      </c>
      <c r="R503" s="228">
        <f>Q503*H503</f>
        <v>0.00043799999999999997</v>
      </c>
      <c r="S503" s="228">
        <v>0.11</v>
      </c>
      <c r="T503" s="229">
        <f>S503*H503</f>
        <v>0.0132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30" t="s">
        <v>136</v>
      </c>
      <c r="AT503" s="230" t="s">
        <v>132</v>
      </c>
      <c r="AU503" s="230" t="s">
        <v>90</v>
      </c>
      <c r="AY503" s="16" t="s">
        <v>130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6" t="s">
        <v>88</v>
      </c>
      <c r="BK503" s="231">
        <f>ROUND(I503*H503,2)</f>
        <v>0</v>
      </c>
      <c r="BL503" s="16" t="s">
        <v>136</v>
      </c>
      <c r="BM503" s="230" t="s">
        <v>876</v>
      </c>
    </row>
    <row r="504" s="2" customFormat="1">
      <c r="A504" s="37"/>
      <c r="B504" s="38"/>
      <c r="C504" s="39"/>
      <c r="D504" s="232" t="s">
        <v>138</v>
      </c>
      <c r="E504" s="39"/>
      <c r="F504" s="233" t="s">
        <v>877</v>
      </c>
      <c r="G504" s="39"/>
      <c r="H504" s="39"/>
      <c r="I504" s="234"/>
      <c r="J504" s="39"/>
      <c r="K504" s="39"/>
      <c r="L504" s="43"/>
      <c r="M504" s="235"/>
      <c r="N504" s="236"/>
      <c r="O504" s="90"/>
      <c r="P504" s="90"/>
      <c r="Q504" s="90"/>
      <c r="R504" s="90"/>
      <c r="S504" s="90"/>
      <c r="T504" s="91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138</v>
      </c>
      <c r="AU504" s="16" t="s">
        <v>90</v>
      </c>
    </row>
    <row r="505" s="2" customFormat="1">
      <c r="A505" s="37"/>
      <c r="B505" s="38"/>
      <c r="C505" s="39"/>
      <c r="D505" s="237" t="s">
        <v>140</v>
      </c>
      <c r="E505" s="39"/>
      <c r="F505" s="238" t="s">
        <v>878</v>
      </c>
      <c r="G505" s="39"/>
      <c r="H505" s="39"/>
      <c r="I505" s="234"/>
      <c r="J505" s="39"/>
      <c r="K505" s="39"/>
      <c r="L505" s="43"/>
      <c r="M505" s="235"/>
      <c r="N505" s="236"/>
      <c r="O505" s="90"/>
      <c r="P505" s="90"/>
      <c r="Q505" s="90"/>
      <c r="R505" s="90"/>
      <c r="S505" s="90"/>
      <c r="T505" s="91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6" t="s">
        <v>140</v>
      </c>
      <c r="AU505" s="16" t="s">
        <v>90</v>
      </c>
    </row>
    <row r="506" s="2" customFormat="1">
      <c r="A506" s="37"/>
      <c r="B506" s="38"/>
      <c r="C506" s="39"/>
      <c r="D506" s="232" t="s">
        <v>151</v>
      </c>
      <c r="E506" s="39"/>
      <c r="F506" s="261" t="s">
        <v>865</v>
      </c>
      <c r="G506" s="39"/>
      <c r="H506" s="39"/>
      <c r="I506" s="234"/>
      <c r="J506" s="39"/>
      <c r="K506" s="39"/>
      <c r="L506" s="43"/>
      <c r="M506" s="235"/>
      <c r="N506" s="236"/>
      <c r="O506" s="90"/>
      <c r="P506" s="90"/>
      <c r="Q506" s="90"/>
      <c r="R506" s="90"/>
      <c r="S506" s="90"/>
      <c r="T506" s="91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16" t="s">
        <v>151</v>
      </c>
      <c r="AU506" s="16" t="s">
        <v>90</v>
      </c>
    </row>
    <row r="507" s="13" customFormat="1">
      <c r="A507" s="13"/>
      <c r="B507" s="239"/>
      <c r="C507" s="240"/>
      <c r="D507" s="232" t="s">
        <v>142</v>
      </c>
      <c r="E507" s="241" t="s">
        <v>1</v>
      </c>
      <c r="F507" s="242" t="s">
        <v>866</v>
      </c>
      <c r="G507" s="240"/>
      <c r="H507" s="243">
        <v>0.12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9" t="s">
        <v>142</v>
      </c>
      <c r="AU507" s="249" t="s">
        <v>90</v>
      </c>
      <c r="AV507" s="13" t="s">
        <v>90</v>
      </c>
      <c r="AW507" s="13" t="s">
        <v>36</v>
      </c>
      <c r="AX507" s="13" t="s">
        <v>88</v>
      </c>
      <c r="AY507" s="249" t="s">
        <v>130</v>
      </c>
    </row>
    <row r="508" s="12" customFormat="1" ht="22.8" customHeight="1">
      <c r="A508" s="12"/>
      <c r="B508" s="202"/>
      <c r="C508" s="203"/>
      <c r="D508" s="204" t="s">
        <v>79</v>
      </c>
      <c r="E508" s="216" t="s">
        <v>420</v>
      </c>
      <c r="F508" s="216" t="s">
        <v>421</v>
      </c>
      <c r="G508" s="203"/>
      <c r="H508" s="203"/>
      <c r="I508" s="206"/>
      <c r="J508" s="217">
        <f>BK508</f>
        <v>0</v>
      </c>
      <c r="K508" s="203"/>
      <c r="L508" s="208"/>
      <c r="M508" s="209"/>
      <c r="N508" s="210"/>
      <c r="O508" s="210"/>
      <c r="P508" s="211">
        <f>SUM(P509:P522)</f>
        <v>0</v>
      </c>
      <c r="Q508" s="210"/>
      <c r="R508" s="211">
        <f>SUM(R509:R522)</f>
        <v>0</v>
      </c>
      <c r="S508" s="210"/>
      <c r="T508" s="212">
        <f>SUM(T509:T522)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3" t="s">
        <v>88</v>
      </c>
      <c r="AT508" s="214" t="s">
        <v>79</v>
      </c>
      <c r="AU508" s="214" t="s">
        <v>88</v>
      </c>
      <c r="AY508" s="213" t="s">
        <v>130</v>
      </c>
      <c r="BK508" s="215">
        <f>SUM(BK509:BK522)</f>
        <v>0</v>
      </c>
    </row>
    <row r="509" s="2" customFormat="1" ht="16.5" customHeight="1">
      <c r="A509" s="37"/>
      <c r="B509" s="38"/>
      <c r="C509" s="218" t="s">
        <v>879</v>
      </c>
      <c r="D509" s="218" t="s">
        <v>132</v>
      </c>
      <c r="E509" s="219" t="s">
        <v>423</v>
      </c>
      <c r="F509" s="220" t="s">
        <v>424</v>
      </c>
      <c r="G509" s="221" t="s">
        <v>222</v>
      </c>
      <c r="H509" s="222">
        <v>79.507000000000005</v>
      </c>
      <c r="I509" s="223"/>
      <c r="J509" s="224">
        <f>ROUND(I509*H509,2)</f>
        <v>0</v>
      </c>
      <c r="K509" s="225"/>
      <c r="L509" s="43"/>
      <c r="M509" s="226" t="s">
        <v>1</v>
      </c>
      <c r="N509" s="227" t="s">
        <v>45</v>
      </c>
      <c r="O509" s="90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30" t="s">
        <v>136</v>
      </c>
      <c r="AT509" s="230" t="s">
        <v>132</v>
      </c>
      <c r="AU509" s="230" t="s">
        <v>90</v>
      </c>
      <c r="AY509" s="16" t="s">
        <v>130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6" t="s">
        <v>88</v>
      </c>
      <c r="BK509" s="231">
        <f>ROUND(I509*H509,2)</f>
        <v>0</v>
      </c>
      <c r="BL509" s="16" t="s">
        <v>136</v>
      </c>
      <c r="BM509" s="230" t="s">
        <v>880</v>
      </c>
    </row>
    <row r="510" s="2" customFormat="1">
      <c r="A510" s="37"/>
      <c r="B510" s="38"/>
      <c r="C510" s="39"/>
      <c r="D510" s="232" t="s">
        <v>138</v>
      </c>
      <c r="E510" s="39"/>
      <c r="F510" s="233" t="s">
        <v>426</v>
      </c>
      <c r="G510" s="39"/>
      <c r="H510" s="39"/>
      <c r="I510" s="234"/>
      <c r="J510" s="39"/>
      <c r="K510" s="39"/>
      <c r="L510" s="43"/>
      <c r="M510" s="235"/>
      <c r="N510" s="236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138</v>
      </c>
      <c r="AU510" s="16" t="s">
        <v>90</v>
      </c>
    </row>
    <row r="511" s="2" customFormat="1">
      <c r="A511" s="37"/>
      <c r="B511" s="38"/>
      <c r="C511" s="39"/>
      <c r="D511" s="237" t="s">
        <v>140</v>
      </c>
      <c r="E511" s="39"/>
      <c r="F511" s="238" t="s">
        <v>427</v>
      </c>
      <c r="G511" s="39"/>
      <c r="H511" s="39"/>
      <c r="I511" s="234"/>
      <c r="J511" s="39"/>
      <c r="K511" s="39"/>
      <c r="L511" s="43"/>
      <c r="M511" s="235"/>
      <c r="N511" s="236"/>
      <c r="O511" s="90"/>
      <c r="P511" s="90"/>
      <c r="Q511" s="90"/>
      <c r="R511" s="90"/>
      <c r="S511" s="90"/>
      <c r="T511" s="91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6" t="s">
        <v>140</v>
      </c>
      <c r="AU511" s="16" t="s">
        <v>90</v>
      </c>
    </row>
    <row r="512" s="13" customFormat="1">
      <c r="A512" s="13"/>
      <c r="B512" s="239"/>
      <c r="C512" s="240"/>
      <c r="D512" s="232" t="s">
        <v>142</v>
      </c>
      <c r="E512" s="241" t="s">
        <v>1</v>
      </c>
      <c r="F512" s="242" t="s">
        <v>881</v>
      </c>
      <c r="G512" s="240"/>
      <c r="H512" s="243">
        <v>0.021999999999999999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9" t="s">
        <v>142</v>
      </c>
      <c r="AU512" s="249" t="s">
        <v>90</v>
      </c>
      <c r="AV512" s="13" t="s">
        <v>90</v>
      </c>
      <c r="AW512" s="13" t="s">
        <v>36</v>
      </c>
      <c r="AX512" s="13" t="s">
        <v>80</v>
      </c>
      <c r="AY512" s="249" t="s">
        <v>130</v>
      </c>
    </row>
    <row r="513" s="13" customFormat="1">
      <c r="A513" s="13"/>
      <c r="B513" s="239"/>
      <c r="C513" s="240"/>
      <c r="D513" s="232" t="s">
        <v>142</v>
      </c>
      <c r="E513" s="241" t="s">
        <v>1</v>
      </c>
      <c r="F513" s="242" t="s">
        <v>882</v>
      </c>
      <c r="G513" s="240"/>
      <c r="H513" s="243">
        <v>2.2999999999999998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9" t="s">
        <v>142</v>
      </c>
      <c r="AU513" s="249" t="s">
        <v>90</v>
      </c>
      <c r="AV513" s="13" t="s">
        <v>90</v>
      </c>
      <c r="AW513" s="13" t="s">
        <v>36</v>
      </c>
      <c r="AX513" s="13" t="s">
        <v>80</v>
      </c>
      <c r="AY513" s="249" t="s">
        <v>130</v>
      </c>
    </row>
    <row r="514" s="13" customFormat="1">
      <c r="A514" s="13"/>
      <c r="B514" s="239"/>
      <c r="C514" s="240"/>
      <c r="D514" s="232" t="s">
        <v>142</v>
      </c>
      <c r="E514" s="241" t="s">
        <v>1</v>
      </c>
      <c r="F514" s="242" t="s">
        <v>883</v>
      </c>
      <c r="G514" s="240"/>
      <c r="H514" s="243">
        <v>10.595000000000001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9" t="s">
        <v>142</v>
      </c>
      <c r="AU514" s="249" t="s">
        <v>90</v>
      </c>
      <c r="AV514" s="13" t="s">
        <v>90</v>
      </c>
      <c r="AW514" s="13" t="s">
        <v>36</v>
      </c>
      <c r="AX514" s="13" t="s">
        <v>80</v>
      </c>
      <c r="AY514" s="249" t="s">
        <v>130</v>
      </c>
    </row>
    <row r="515" s="13" customFormat="1">
      <c r="A515" s="13"/>
      <c r="B515" s="239"/>
      <c r="C515" s="240"/>
      <c r="D515" s="232" t="s">
        <v>142</v>
      </c>
      <c r="E515" s="241" t="s">
        <v>1</v>
      </c>
      <c r="F515" s="242" t="s">
        <v>884</v>
      </c>
      <c r="G515" s="240"/>
      <c r="H515" s="243">
        <v>0.095000000000000001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9" t="s">
        <v>142</v>
      </c>
      <c r="AU515" s="249" t="s">
        <v>90</v>
      </c>
      <c r="AV515" s="13" t="s">
        <v>90</v>
      </c>
      <c r="AW515" s="13" t="s">
        <v>36</v>
      </c>
      <c r="AX515" s="13" t="s">
        <v>80</v>
      </c>
      <c r="AY515" s="249" t="s">
        <v>130</v>
      </c>
    </row>
    <row r="516" s="13" customFormat="1">
      <c r="A516" s="13"/>
      <c r="B516" s="239"/>
      <c r="C516" s="240"/>
      <c r="D516" s="232" t="s">
        <v>142</v>
      </c>
      <c r="E516" s="241" t="s">
        <v>1</v>
      </c>
      <c r="F516" s="242" t="s">
        <v>885</v>
      </c>
      <c r="G516" s="240"/>
      <c r="H516" s="243">
        <v>41.674999999999997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9" t="s">
        <v>142</v>
      </c>
      <c r="AU516" s="249" t="s">
        <v>90</v>
      </c>
      <c r="AV516" s="13" t="s">
        <v>90</v>
      </c>
      <c r="AW516" s="13" t="s">
        <v>36</v>
      </c>
      <c r="AX516" s="13" t="s">
        <v>80</v>
      </c>
      <c r="AY516" s="249" t="s">
        <v>130</v>
      </c>
    </row>
    <row r="517" s="13" customFormat="1">
      <c r="A517" s="13"/>
      <c r="B517" s="239"/>
      <c r="C517" s="240"/>
      <c r="D517" s="232" t="s">
        <v>142</v>
      </c>
      <c r="E517" s="241" t="s">
        <v>1</v>
      </c>
      <c r="F517" s="242" t="s">
        <v>886</v>
      </c>
      <c r="G517" s="240"/>
      <c r="H517" s="243">
        <v>8.7520000000000007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9" t="s">
        <v>142</v>
      </c>
      <c r="AU517" s="249" t="s">
        <v>90</v>
      </c>
      <c r="AV517" s="13" t="s">
        <v>90</v>
      </c>
      <c r="AW517" s="13" t="s">
        <v>36</v>
      </c>
      <c r="AX517" s="13" t="s">
        <v>80</v>
      </c>
      <c r="AY517" s="249" t="s">
        <v>130</v>
      </c>
    </row>
    <row r="518" s="13" customFormat="1">
      <c r="A518" s="13"/>
      <c r="B518" s="239"/>
      <c r="C518" s="240"/>
      <c r="D518" s="232" t="s">
        <v>142</v>
      </c>
      <c r="E518" s="241" t="s">
        <v>1</v>
      </c>
      <c r="F518" s="242" t="s">
        <v>887</v>
      </c>
      <c r="G518" s="240"/>
      <c r="H518" s="243">
        <v>7.3970000000000002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9" t="s">
        <v>142</v>
      </c>
      <c r="AU518" s="249" t="s">
        <v>90</v>
      </c>
      <c r="AV518" s="13" t="s">
        <v>90</v>
      </c>
      <c r="AW518" s="13" t="s">
        <v>36</v>
      </c>
      <c r="AX518" s="13" t="s">
        <v>80</v>
      </c>
      <c r="AY518" s="249" t="s">
        <v>130</v>
      </c>
    </row>
    <row r="519" s="13" customFormat="1">
      <c r="A519" s="13"/>
      <c r="B519" s="239"/>
      <c r="C519" s="240"/>
      <c r="D519" s="232" t="s">
        <v>142</v>
      </c>
      <c r="E519" s="241" t="s">
        <v>1</v>
      </c>
      <c r="F519" s="242" t="s">
        <v>888</v>
      </c>
      <c r="G519" s="240"/>
      <c r="H519" s="243">
        <v>0.014999999999999999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9" t="s">
        <v>142</v>
      </c>
      <c r="AU519" s="249" t="s">
        <v>90</v>
      </c>
      <c r="AV519" s="13" t="s">
        <v>90</v>
      </c>
      <c r="AW519" s="13" t="s">
        <v>36</v>
      </c>
      <c r="AX519" s="13" t="s">
        <v>80</v>
      </c>
      <c r="AY519" s="249" t="s">
        <v>130</v>
      </c>
    </row>
    <row r="520" s="13" customFormat="1">
      <c r="A520" s="13"/>
      <c r="B520" s="239"/>
      <c r="C520" s="240"/>
      <c r="D520" s="232" t="s">
        <v>142</v>
      </c>
      <c r="E520" s="241" t="s">
        <v>1</v>
      </c>
      <c r="F520" s="242" t="s">
        <v>889</v>
      </c>
      <c r="G520" s="240"/>
      <c r="H520" s="243">
        <v>1.3640000000000001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9" t="s">
        <v>142</v>
      </c>
      <c r="AU520" s="249" t="s">
        <v>90</v>
      </c>
      <c r="AV520" s="13" t="s">
        <v>90</v>
      </c>
      <c r="AW520" s="13" t="s">
        <v>36</v>
      </c>
      <c r="AX520" s="13" t="s">
        <v>80</v>
      </c>
      <c r="AY520" s="249" t="s">
        <v>130</v>
      </c>
    </row>
    <row r="521" s="13" customFormat="1">
      <c r="A521" s="13"/>
      <c r="B521" s="239"/>
      <c r="C521" s="240"/>
      <c r="D521" s="232" t="s">
        <v>142</v>
      </c>
      <c r="E521" s="241" t="s">
        <v>1</v>
      </c>
      <c r="F521" s="242" t="s">
        <v>890</v>
      </c>
      <c r="G521" s="240"/>
      <c r="H521" s="243">
        <v>7.2919999999999998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142</v>
      </c>
      <c r="AU521" s="249" t="s">
        <v>90</v>
      </c>
      <c r="AV521" s="13" t="s">
        <v>90</v>
      </c>
      <c r="AW521" s="13" t="s">
        <v>36</v>
      </c>
      <c r="AX521" s="13" t="s">
        <v>80</v>
      </c>
      <c r="AY521" s="249" t="s">
        <v>130</v>
      </c>
    </row>
    <row r="522" s="14" customFormat="1">
      <c r="A522" s="14"/>
      <c r="B522" s="250"/>
      <c r="C522" s="251"/>
      <c r="D522" s="232" t="s">
        <v>142</v>
      </c>
      <c r="E522" s="252" t="s">
        <v>1</v>
      </c>
      <c r="F522" s="253" t="s">
        <v>145</v>
      </c>
      <c r="G522" s="251"/>
      <c r="H522" s="254">
        <v>79.507000000000005</v>
      </c>
      <c r="I522" s="255"/>
      <c r="J522" s="251"/>
      <c r="K522" s="251"/>
      <c r="L522" s="256"/>
      <c r="M522" s="273"/>
      <c r="N522" s="274"/>
      <c r="O522" s="274"/>
      <c r="P522" s="274"/>
      <c r="Q522" s="274"/>
      <c r="R522" s="274"/>
      <c r="S522" s="274"/>
      <c r="T522" s="27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0" t="s">
        <v>142</v>
      </c>
      <c r="AU522" s="260" t="s">
        <v>90</v>
      </c>
      <c r="AV522" s="14" t="s">
        <v>136</v>
      </c>
      <c r="AW522" s="14" t="s">
        <v>36</v>
      </c>
      <c r="AX522" s="14" t="s">
        <v>88</v>
      </c>
      <c r="AY522" s="260" t="s">
        <v>130</v>
      </c>
    </row>
    <row r="523" s="2" customFormat="1" ht="6.96" customHeight="1">
      <c r="A523" s="37"/>
      <c r="B523" s="65"/>
      <c r="C523" s="66"/>
      <c r="D523" s="66"/>
      <c r="E523" s="66"/>
      <c r="F523" s="66"/>
      <c r="G523" s="66"/>
      <c r="H523" s="66"/>
      <c r="I523" s="66"/>
      <c r="J523" s="66"/>
      <c r="K523" s="66"/>
      <c r="L523" s="43"/>
      <c r="M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</row>
  </sheetData>
  <sheetProtection sheet="1" autoFilter="0" formatColumns="0" formatRows="0" objects="1" scenarios="1" spinCount="100000" saltValue="3yyKX6V8EDpwSlUJlgOuDC67EOJdCH+3Z5SYMiDgiqRLUMAX2oGD5fDT6Guh1zqE49uFFLKbu8CAipdy8IdgRQ==" hashValue="KGbXd+DYdRDHRTwD//eeS5p8mtf1eD+qqD09JVA0RAoIRsdczamls/J8l36hMOJb5+O3FkxUi3K3zutnctmkbg==" algorithmName="SHA-512" password="CC35"/>
  <autoFilter ref="C123:K52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9" r:id="rId1" display="https://podminky.urs.cz/item/CS_URS_2022_01/121151103"/>
    <hyperlink ref="F141" r:id="rId2" display="https://podminky.urs.cz/item/CS_URS_2022_01/132354201"/>
    <hyperlink ref="F147" r:id="rId3" display="https://podminky.urs.cz/item/CS_URS_2022_01/131351104"/>
    <hyperlink ref="F154" r:id="rId4" display="https://podminky.urs.cz/item/CS_URS_2022_01/132351101"/>
    <hyperlink ref="F161" r:id="rId5" display="https://podminky.urs.cz/item/CS_URS_2022_01/132312131"/>
    <hyperlink ref="F168" r:id="rId6" display="https://podminky.urs.cz/item/CS_URS_2022_01/151101201"/>
    <hyperlink ref="F172" r:id="rId7" display="https://podminky.urs.cz/item/CS_URS_2022_01/151101301"/>
    <hyperlink ref="F176" r:id="rId8" display="https://podminky.urs.cz/item/CS_URS_2022_01/151101311"/>
    <hyperlink ref="F180" r:id="rId9" display="https://podminky.urs.cz/item/CS_URS_2022_01/151101211"/>
    <hyperlink ref="F184" r:id="rId10" display="https://podminky.urs.cz/item/CS_URS_2022_01/451573111"/>
    <hyperlink ref="F197" r:id="rId11" display="https://podminky.urs.cz/item/CS_URS_2022_01/175111101"/>
    <hyperlink ref="F211" r:id="rId12" display="https://podminky.urs.cz/item/CS_URS_2022_01/451315114"/>
    <hyperlink ref="F227" r:id="rId13" display="https://podminky.urs.cz/item/CS_URS_2022_01/460671112"/>
    <hyperlink ref="F231" r:id="rId14" display="https://podminky.urs.cz/item/CS_URS_2022_01/899722112"/>
    <hyperlink ref="F236" r:id="rId15" display="https://podminky.urs.cz/item/CS_URS_2022_01/457532111"/>
    <hyperlink ref="F241" r:id="rId16" display="https://podminky.urs.cz/item/CS_URS_2022_01/899620141"/>
    <hyperlink ref="F246" r:id="rId17" display="https://podminky.urs.cz/item/CS_URS_2022_01/899640112"/>
    <hyperlink ref="F251" r:id="rId18" display="https://podminky.urs.cz/item/CS_URS_2022_01/167151102"/>
    <hyperlink ref="F255" r:id="rId19" display="https://podminky.urs.cz/item/CS_URS_2022_01/162251122"/>
    <hyperlink ref="F259" r:id="rId20" display="https://podminky.urs.cz/item/CS_URS_2022_01/174151101"/>
    <hyperlink ref="F267" r:id="rId21" display="https://podminky.urs.cz/item/CS_URS_2022_01/181311103"/>
    <hyperlink ref="F271" r:id="rId22" display="https://podminky.urs.cz/item/CS_URS_2022_01/181111111"/>
    <hyperlink ref="F282" r:id="rId23" display="https://podminky.urs.cz/item/CS_URS_2022_01/182303111"/>
    <hyperlink ref="F289" r:id="rId24" display="https://podminky.urs.cz/item/CS_URS_2022_01/181411131"/>
    <hyperlink ref="F353" r:id="rId25" display="https://podminky.urs.cz/item/CS_URS_2022_01/871224201"/>
    <hyperlink ref="F360" r:id="rId26" display="https://podminky.urs.cz/item/CS_URS_2022_01/871264201"/>
    <hyperlink ref="F367" r:id="rId27" display="https://podminky.urs.cz/item/CS_URS_2022_01/871313121"/>
    <hyperlink ref="F376" r:id="rId28" display="https://podminky.urs.cz/item/CS_URS_2022_01/871353121"/>
    <hyperlink ref="F383" r:id="rId29" display="https://podminky.urs.cz/item/CS_URS_2022_01/877215201"/>
    <hyperlink ref="F389" r:id="rId30" display="https://podminky.urs.cz/item/CS_URS_2022_01/877265212"/>
    <hyperlink ref="F400" r:id="rId31" display="https://podminky.urs.cz/item/CS_URS_2022_01/877315211"/>
    <hyperlink ref="F425" r:id="rId32" display="https://podminky.urs.cz/item/CS_URS_2022_01/894410213"/>
    <hyperlink ref="F432" r:id="rId33" display="https://podminky.urs.cz/item/CS_URS_2022_01/894410211"/>
    <hyperlink ref="F439" r:id="rId34" display="https://podminky.urs.cz/item/CS_URS_2022_01/894410302"/>
    <hyperlink ref="F446" r:id="rId35" display="https://podminky.urs.cz/item/CS_URS_2022_01/452112112"/>
    <hyperlink ref="F453" r:id="rId36" display="https://podminky.urs.cz/item/CS_URS_2022_01/899311111"/>
    <hyperlink ref="F459" r:id="rId37" display="https://podminky.urs.cz/item/CS_URS_2022_01/767835008"/>
    <hyperlink ref="F465" r:id="rId38" display="https://podminky.urs.cz/item/CS_URS_2022_01/894812314"/>
    <hyperlink ref="F469" r:id="rId39" display="https://podminky.urs.cz/item/CS_URS_2022_01/894812331"/>
    <hyperlink ref="F473" r:id="rId40" display="https://podminky.urs.cz/item/CS_URS_2022_01/894812339"/>
    <hyperlink ref="F480" r:id="rId41" display="https://podminky.urs.cz/item/CS_URS_2022_01/460791212"/>
    <hyperlink ref="F487" r:id="rId42" display="https://podminky.urs.cz/item/CS_URS_2022_01/460791213"/>
    <hyperlink ref="F495" r:id="rId43" display="https://podminky.urs.cz/item/CS_URS_2022_01/977151116"/>
    <hyperlink ref="F500" r:id="rId44" display="https://podminky.urs.cz/item/CS_URS_2022_01/977151118"/>
    <hyperlink ref="F505" r:id="rId45" display="https://podminky.urs.cz/item/CS_URS_2022_01/977151127"/>
    <hyperlink ref="F511" r:id="rId46" display="https://podminky.urs.cz/item/CS_URS_2022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Rekreační objekty Srbsko, rekonstrukce kanalizace, č. 239160003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ROUND((SUM(BE120:BE452)),  2)</f>
        <v>0</v>
      </c>
      <c r="G33" s="37"/>
      <c r="H33" s="37"/>
      <c r="I33" s="154">
        <v>0.20999999999999999</v>
      </c>
      <c r="J33" s="153">
        <f>ROUND(((SUM(BE120:BE452))*I33),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ROUND((SUM(BF120:BF452)),  2)</f>
        <v>0</v>
      </c>
      <c r="G34" s="37"/>
      <c r="H34" s="37"/>
      <c r="I34" s="154">
        <v>0.14999999999999999</v>
      </c>
      <c r="J34" s="153">
        <f>ROUND(((SUM(BF120:BF452))*I34),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ROUND((SUM(BG120:BG452)),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ROUND((SUM(BH120:BH452)),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ROUND((SUM(BI120:BI452)),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Rekreační objekty Srbsko, rekonstrukce kanalizace, č. 239160003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SO3 - Parkové úpravy a bourací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Srbsko</v>
      </c>
      <c r="G89" s="39"/>
      <c r="H89" s="39"/>
      <c r="I89" s="31" t="s">
        <v>22</v>
      </c>
      <c r="J89" s="78" t="str">
        <f>IF(J12="","",J12)</f>
        <v>10. 6. 2022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892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893</v>
      </c>
      <c r="E99" s="187"/>
      <c r="F99" s="187"/>
      <c r="G99" s="187"/>
      <c r="H99" s="187"/>
      <c r="I99" s="187"/>
      <c r="J99" s="188">
        <f>J279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894</v>
      </c>
      <c r="E100" s="187"/>
      <c r="F100" s="187"/>
      <c r="G100" s="187"/>
      <c r="H100" s="187"/>
      <c r="I100" s="187"/>
      <c r="J100" s="188">
        <f>J448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115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Rekreační objekty Srbsko, rekonstrukce kanalizace, č. 239160003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SO3 - Parkové úpravy a bourací práce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Srbsko</v>
      </c>
      <c r="G114" s="39"/>
      <c r="H114" s="39"/>
      <c r="I114" s="31" t="s">
        <v>22</v>
      </c>
      <c r="J114" s="78" t="str">
        <f>IF(J12="","",J12)</f>
        <v>10. 6. 2022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Povodí Labe, státní podnik</v>
      </c>
      <c r="G116" s="39"/>
      <c r="H116" s="39"/>
      <c r="I116" s="31" t="s">
        <v>32</v>
      </c>
      <c r="J116" s="35" t="str">
        <f>E21</f>
        <v>Vodní zdroje Ekomonitor spol. s r. 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116</v>
      </c>
      <c r="D119" s="193" t="s">
        <v>65</v>
      </c>
      <c r="E119" s="193" t="s">
        <v>61</v>
      </c>
      <c r="F119" s="193" t="s">
        <v>62</v>
      </c>
      <c r="G119" s="193" t="s">
        <v>117</v>
      </c>
      <c r="H119" s="193" t="s">
        <v>118</v>
      </c>
      <c r="I119" s="193" t="s">
        <v>119</v>
      </c>
      <c r="J119" s="194" t="s">
        <v>108</v>
      </c>
      <c r="K119" s="195" t="s">
        <v>120</v>
      </c>
      <c r="L119" s="196"/>
      <c r="M119" s="99" t="s">
        <v>1</v>
      </c>
      <c r="N119" s="100" t="s">
        <v>44</v>
      </c>
      <c r="O119" s="100" t="s">
        <v>121</v>
      </c>
      <c r="P119" s="100" t="s">
        <v>122</v>
      </c>
      <c r="Q119" s="100" t="s">
        <v>123</v>
      </c>
      <c r="R119" s="100" t="s">
        <v>124</v>
      </c>
      <c r="S119" s="100" t="s">
        <v>125</v>
      </c>
      <c r="T119" s="101" t="s">
        <v>126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127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19.268152160000007</v>
      </c>
      <c r="S120" s="103"/>
      <c r="T120" s="200">
        <f>T121</f>
        <v>38.561340000000001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79</v>
      </c>
      <c r="AU120" s="16" t="s">
        <v>110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79</v>
      </c>
      <c r="E121" s="205" t="s">
        <v>128</v>
      </c>
      <c r="F121" s="205" t="s">
        <v>129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P122+P279+P448</f>
        <v>0</v>
      </c>
      <c r="Q121" s="210"/>
      <c r="R121" s="211">
        <f>R122+R279+R448</f>
        <v>19.268152160000007</v>
      </c>
      <c r="S121" s="210"/>
      <c r="T121" s="212">
        <f>T122+T279+T448</f>
        <v>38.561340000000001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88</v>
      </c>
      <c r="AT121" s="214" t="s">
        <v>79</v>
      </c>
      <c r="AU121" s="214" t="s">
        <v>80</v>
      </c>
      <c r="AY121" s="213" t="s">
        <v>130</v>
      </c>
      <c r="BK121" s="215">
        <f>BK122+BK279+BK448</f>
        <v>0</v>
      </c>
    </row>
    <row r="122" s="12" customFormat="1" ht="22.8" customHeight="1">
      <c r="A122" s="12"/>
      <c r="B122" s="202"/>
      <c r="C122" s="203"/>
      <c r="D122" s="204" t="s">
        <v>79</v>
      </c>
      <c r="E122" s="216" t="s">
        <v>88</v>
      </c>
      <c r="F122" s="216" t="s">
        <v>895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SUM(P123:P278)</f>
        <v>0</v>
      </c>
      <c r="Q122" s="210"/>
      <c r="R122" s="211">
        <f>SUM(R123:R278)</f>
        <v>0.61007116000000006</v>
      </c>
      <c r="S122" s="210"/>
      <c r="T122" s="212">
        <f>SUM(T123:T278)</f>
        <v>38.507339999999999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88</v>
      </c>
      <c r="AT122" s="214" t="s">
        <v>79</v>
      </c>
      <c r="AU122" s="214" t="s">
        <v>88</v>
      </c>
      <c r="AY122" s="213" t="s">
        <v>130</v>
      </c>
      <c r="BK122" s="215">
        <f>SUM(BK123:BK278)</f>
        <v>0</v>
      </c>
    </row>
    <row r="123" s="2" customFormat="1" ht="16.5" customHeight="1">
      <c r="A123" s="37"/>
      <c r="B123" s="38"/>
      <c r="C123" s="218" t="s">
        <v>88</v>
      </c>
      <c r="D123" s="218" t="s">
        <v>132</v>
      </c>
      <c r="E123" s="219" t="s">
        <v>133</v>
      </c>
      <c r="F123" s="220" t="s">
        <v>134</v>
      </c>
      <c r="G123" s="221" t="s">
        <v>135</v>
      </c>
      <c r="H123" s="222">
        <v>125.13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45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136</v>
      </c>
      <c r="AT123" s="230" t="s">
        <v>132</v>
      </c>
      <c r="AU123" s="230" t="s">
        <v>90</v>
      </c>
      <c r="AY123" s="16" t="s">
        <v>130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88</v>
      </c>
      <c r="BK123" s="231">
        <f>ROUND(I123*H123,2)</f>
        <v>0</v>
      </c>
      <c r="BL123" s="16" t="s">
        <v>136</v>
      </c>
      <c r="BM123" s="230" t="s">
        <v>896</v>
      </c>
    </row>
    <row r="124" s="2" customFormat="1">
      <c r="A124" s="37"/>
      <c r="B124" s="38"/>
      <c r="C124" s="39"/>
      <c r="D124" s="232" t="s">
        <v>138</v>
      </c>
      <c r="E124" s="39"/>
      <c r="F124" s="233" t="s">
        <v>139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138</v>
      </c>
      <c r="AU124" s="16" t="s">
        <v>90</v>
      </c>
    </row>
    <row r="125" s="2" customFormat="1">
      <c r="A125" s="37"/>
      <c r="B125" s="38"/>
      <c r="C125" s="39"/>
      <c r="D125" s="237" t="s">
        <v>140</v>
      </c>
      <c r="E125" s="39"/>
      <c r="F125" s="238" t="s">
        <v>141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140</v>
      </c>
      <c r="AU125" s="16" t="s">
        <v>90</v>
      </c>
    </row>
    <row r="126" s="2" customFormat="1">
      <c r="A126" s="37"/>
      <c r="B126" s="38"/>
      <c r="C126" s="39"/>
      <c r="D126" s="232" t="s">
        <v>151</v>
      </c>
      <c r="E126" s="39"/>
      <c r="F126" s="261" t="s">
        <v>442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151</v>
      </c>
      <c r="AU126" s="16" t="s">
        <v>90</v>
      </c>
    </row>
    <row r="127" s="13" customFormat="1">
      <c r="A127" s="13"/>
      <c r="B127" s="239"/>
      <c r="C127" s="240"/>
      <c r="D127" s="232" t="s">
        <v>142</v>
      </c>
      <c r="E127" s="241" t="s">
        <v>1</v>
      </c>
      <c r="F127" s="242" t="s">
        <v>897</v>
      </c>
      <c r="G127" s="240"/>
      <c r="H127" s="243">
        <v>4.0800000000000001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142</v>
      </c>
      <c r="AU127" s="249" t="s">
        <v>90</v>
      </c>
      <c r="AV127" s="13" t="s">
        <v>90</v>
      </c>
      <c r="AW127" s="13" t="s">
        <v>36</v>
      </c>
      <c r="AX127" s="13" t="s">
        <v>80</v>
      </c>
      <c r="AY127" s="249" t="s">
        <v>130</v>
      </c>
    </row>
    <row r="128" s="13" customFormat="1">
      <c r="A128" s="13"/>
      <c r="B128" s="239"/>
      <c r="C128" s="240"/>
      <c r="D128" s="232" t="s">
        <v>142</v>
      </c>
      <c r="E128" s="241" t="s">
        <v>1</v>
      </c>
      <c r="F128" s="242" t="s">
        <v>898</v>
      </c>
      <c r="G128" s="240"/>
      <c r="H128" s="243">
        <v>20.25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142</v>
      </c>
      <c r="AU128" s="249" t="s">
        <v>90</v>
      </c>
      <c r="AV128" s="13" t="s">
        <v>90</v>
      </c>
      <c r="AW128" s="13" t="s">
        <v>36</v>
      </c>
      <c r="AX128" s="13" t="s">
        <v>80</v>
      </c>
      <c r="AY128" s="249" t="s">
        <v>130</v>
      </c>
    </row>
    <row r="129" s="13" customFormat="1">
      <c r="A129" s="13"/>
      <c r="B129" s="239"/>
      <c r="C129" s="240"/>
      <c r="D129" s="232" t="s">
        <v>142</v>
      </c>
      <c r="E129" s="241" t="s">
        <v>1</v>
      </c>
      <c r="F129" s="242" t="s">
        <v>899</v>
      </c>
      <c r="G129" s="240"/>
      <c r="H129" s="243">
        <v>60.799999999999997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142</v>
      </c>
      <c r="AU129" s="249" t="s">
        <v>90</v>
      </c>
      <c r="AV129" s="13" t="s">
        <v>90</v>
      </c>
      <c r="AW129" s="13" t="s">
        <v>36</v>
      </c>
      <c r="AX129" s="13" t="s">
        <v>80</v>
      </c>
      <c r="AY129" s="249" t="s">
        <v>130</v>
      </c>
    </row>
    <row r="130" s="13" customFormat="1">
      <c r="A130" s="13"/>
      <c r="B130" s="239"/>
      <c r="C130" s="240"/>
      <c r="D130" s="232" t="s">
        <v>142</v>
      </c>
      <c r="E130" s="241" t="s">
        <v>1</v>
      </c>
      <c r="F130" s="242" t="s">
        <v>900</v>
      </c>
      <c r="G130" s="240"/>
      <c r="H130" s="243">
        <v>40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142</v>
      </c>
      <c r="AU130" s="249" t="s">
        <v>90</v>
      </c>
      <c r="AV130" s="13" t="s">
        <v>90</v>
      </c>
      <c r="AW130" s="13" t="s">
        <v>36</v>
      </c>
      <c r="AX130" s="13" t="s">
        <v>80</v>
      </c>
      <c r="AY130" s="249" t="s">
        <v>130</v>
      </c>
    </row>
    <row r="131" s="14" customFormat="1">
      <c r="A131" s="14"/>
      <c r="B131" s="250"/>
      <c r="C131" s="251"/>
      <c r="D131" s="232" t="s">
        <v>142</v>
      </c>
      <c r="E131" s="252" t="s">
        <v>1</v>
      </c>
      <c r="F131" s="253" t="s">
        <v>145</v>
      </c>
      <c r="G131" s="251"/>
      <c r="H131" s="254">
        <v>125.13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142</v>
      </c>
      <c r="AU131" s="260" t="s">
        <v>90</v>
      </c>
      <c r="AV131" s="14" t="s">
        <v>136</v>
      </c>
      <c r="AW131" s="14" t="s">
        <v>36</v>
      </c>
      <c r="AX131" s="14" t="s">
        <v>88</v>
      </c>
      <c r="AY131" s="260" t="s">
        <v>130</v>
      </c>
    </row>
    <row r="132" s="2" customFormat="1" ht="16.5" customHeight="1">
      <c r="A132" s="37"/>
      <c r="B132" s="38"/>
      <c r="C132" s="218" t="s">
        <v>90</v>
      </c>
      <c r="D132" s="218" t="s">
        <v>132</v>
      </c>
      <c r="E132" s="219" t="s">
        <v>146</v>
      </c>
      <c r="F132" s="220" t="s">
        <v>147</v>
      </c>
      <c r="G132" s="221" t="s">
        <v>135</v>
      </c>
      <c r="H132" s="222">
        <v>1.6000000000000001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45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0.63</v>
      </c>
      <c r="T132" s="229">
        <f>S132*H132</f>
        <v>1.008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136</v>
      </c>
      <c r="AT132" s="230" t="s">
        <v>132</v>
      </c>
      <c r="AU132" s="230" t="s">
        <v>90</v>
      </c>
      <c r="AY132" s="16" t="s">
        <v>130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88</v>
      </c>
      <c r="BK132" s="231">
        <f>ROUND(I132*H132,2)</f>
        <v>0</v>
      </c>
      <c r="BL132" s="16" t="s">
        <v>136</v>
      </c>
      <c r="BM132" s="230" t="s">
        <v>901</v>
      </c>
    </row>
    <row r="133" s="2" customFormat="1">
      <c r="A133" s="37"/>
      <c r="B133" s="38"/>
      <c r="C133" s="39"/>
      <c r="D133" s="232" t="s">
        <v>138</v>
      </c>
      <c r="E133" s="39"/>
      <c r="F133" s="233" t="s">
        <v>149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138</v>
      </c>
      <c r="AU133" s="16" t="s">
        <v>90</v>
      </c>
    </row>
    <row r="134" s="2" customFormat="1">
      <c r="A134" s="37"/>
      <c r="B134" s="38"/>
      <c r="C134" s="39"/>
      <c r="D134" s="237" t="s">
        <v>140</v>
      </c>
      <c r="E134" s="39"/>
      <c r="F134" s="238" t="s">
        <v>150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140</v>
      </c>
      <c r="AU134" s="16" t="s">
        <v>90</v>
      </c>
    </row>
    <row r="135" s="2" customFormat="1">
      <c r="A135" s="37"/>
      <c r="B135" s="38"/>
      <c r="C135" s="39"/>
      <c r="D135" s="232" t="s">
        <v>151</v>
      </c>
      <c r="E135" s="39"/>
      <c r="F135" s="261" t="s">
        <v>152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151</v>
      </c>
      <c r="AU135" s="16" t="s">
        <v>90</v>
      </c>
    </row>
    <row r="136" s="13" customFormat="1">
      <c r="A136" s="13"/>
      <c r="B136" s="239"/>
      <c r="C136" s="240"/>
      <c r="D136" s="232" t="s">
        <v>142</v>
      </c>
      <c r="E136" s="241" t="s">
        <v>1</v>
      </c>
      <c r="F136" s="242" t="s">
        <v>902</v>
      </c>
      <c r="G136" s="240"/>
      <c r="H136" s="243">
        <v>1.6000000000000001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142</v>
      </c>
      <c r="AU136" s="249" t="s">
        <v>90</v>
      </c>
      <c r="AV136" s="13" t="s">
        <v>90</v>
      </c>
      <c r="AW136" s="13" t="s">
        <v>36</v>
      </c>
      <c r="AX136" s="13" t="s">
        <v>88</v>
      </c>
      <c r="AY136" s="249" t="s">
        <v>130</v>
      </c>
    </row>
    <row r="137" s="2" customFormat="1" ht="16.5" customHeight="1">
      <c r="A137" s="37"/>
      <c r="B137" s="38"/>
      <c r="C137" s="218" t="s">
        <v>154</v>
      </c>
      <c r="D137" s="218" t="s">
        <v>132</v>
      </c>
      <c r="E137" s="219" t="s">
        <v>260</v>
      </c>
      <c r="F137" s="220" t="s">
        <v>261</v>
      </c>
      <c r="G137" s="221" t="s">
        <v>135</v>
      </c>
      <c r="H137" s="222">
        <v>0.40000000000000002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45</v>
      </c>
      <c r="O137" s="90"/>
      <c r="P137" s="228">
        <f>O137*H137</f>
        <v>0</v>
      </c>
      <c r="Q137" s="228">
        <v>0.013520000000000001</v>
      </c>
      <c r="R137" s="228">
        <f>Q137*H137</f>
        <v>0.0054080000000000005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136</v>
      </c>
      <c r="AT137" s="230" t="s">
        <v>132</v>
      </c>
      <c r="AU137" s="230" t="s">
        <v>90</v>
      </c>
      <c r="AY137" s="16" t="s">
        <v>130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88</v>
      </c>
      <c r="BK137" s="231">
        <f>ROUND(I137*H137,2)</f>
        <v>0</v>
      </c>
      <c r="BL137" s="16" t="s">
        <v>136</v>
      </c>
      <c r="BM137" s="230" t="s">
        <v>903</v>
      </c>
    </row>
    <row r="138" s="2" customFormat="1">
      <c r="A138" s="37"/>
      <c r="B138" s="38"/>
      <c r="C138" s="39"/>
      <c r="D138" s="232" t="s">
        <v>138</v>
      </c>
      <c r="E138" s="39"/>
      <c r="F138" s="233" t="s">
        <v>263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138</v>
      </c>
      <c r="AU138" s="16" t="s">
        <v>90</v>
      </c>
    </row>
    <row r="139" s="2" customFormat="1">
      <c r="A139" s="37"/>
      <c r="B139" s="38"/>
      <c r="C139" s="39"/>
      <c r="D139" s="237" t="s">
        <v>140</v>
      </c>
      <c r="E139" s="39"/>
      <c r="F139" s="238" t="s">
        <v>264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140</v>
      </c>
      <c r="AU139" s="16" t="s">
        <v>90</v>
      </c>
    </row>
    <row r="140" s="2" customFormat="1">
      <c r="A140" s="37"/>
      <c r="B140" s="38"/>
      <c r="C140" s="39"/>
      <c r="D140" s="232" t="s">
        <v>151</v>
      </c>
      <c r="E140" s="39"/>
      <c r="F140" s="261" t="s">
        <v>265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151</v>
      </c>
      <c r="AU140" s="16" t="s">
        <v>90</v>
      </c>
    </row>
    <row r="141" s="13" customFormat="1">
      <c r="A141" s="13"/>
      <c r="B141" s="239"/>
      <c r="C141" s="240"/>
      <c r="D141" s="232" t="s">
        <v>142</v>
      </c>
      <c r="E141" s="241" t="s">
        <v>1</v>
      </c>
      <c r="F141" s="242" t="s">
        <v>904</v>
      </c>
      <c r="G141" s="240"/>
      <c r="H141" s="243">
        <v>0.40000000000000002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142</v>
      </c>
      <c r="AU141" s="249" t="s">
        <v>90</v>
      </c>
      <c r="AV141" s="13" t="s">
        <v>90</v>
      </c>
      <c r="AW141" s="13" t="s">
        <v>36</v>
      </c>
      <c r="AX141" s="13" t="s">
        <v>88</v>
      </c>
      <c r="AY141" s="249" t="s">
        <v>130</v>
      </c>
    </row>
    <row r="142" s="2" customFormat="1" ht="16.5" customHeight="1">
      <c r="A142" s="37"/>
      <c r="B142" s="38"/>
      <c r="C142" s="218" t="s">
        <v>136</v>
      </c>
      <c r="D142" s="218" t="s">
        <v>132</v>
      </c>
      <c r="E142" s="219" t="s">
        <v>268</v>
      </c>
      <c r="F142" s="220" t="s">
        <v>269</v>
      </c>
      <c r="G142" s="221" t="s">
        <v>135</v>
      </c>
      <c r="H142" s="222">
        <v>0.40000000000000002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45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136</v>
      </c>
      <c r="AT142" s="230" t="s">
        <v>132</v>
      </c>
      <c r="AU142" s="230" t="s">
        <v>90</v>
      </c>
      <c r="AY142" s="16" t="s">
        <v>130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88</v>
      </c>
      <c r="BK142" s="231">
        <f>ROUND(I142*H142,2)</f>
        <v>0</v>
      </c>
      <c r="BL142" s="16" t="s">
        <v>136</v>
      </c>
      <c r="BM142" s="230" t="s">
        <v>905</v>
      </c>
    </row>
    <row r="143" s="2" customFormat="1">
      <c r="A143" s="37"/>
      <c r="B143" s="38"/>
      <c r="C143" s="39"/>
      <c r="D143" s="232" t="s">
        <v>138</v>
      </c>
      <c r="E143" s="39"/>
      <c r="F143" s="233" t="s">
        <v>271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138</v>
      </c>
      <c r="AU143" s="16" t="s">
        <v>90</v>
      </c>
    </row>
    <row r="144" s="2" customFormat="1">
      <c r="A144" s="37"/>
      <c r="B144" s="38"/>
      <c r="C144" s="39"/>
      <c r="D144" s="237" t="s">
        <v>140</v>
      </c>
      <c r="E144" s="39"/>
      <c r="F144" s="238" t="s">
        <v>272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140</v>
      </c>
      <c r="AU144" s="16" t="s">
        <v>90</v>
      </c>
    </row>
    <row r="145" s="2" customFormat="1">
      <c r="A145" s="37"/>
      <c r="B145" s="38"/>
      <c r="C145" s="39"/>
      <c r="D145" s="232" t="s">
        <v>151</v>
      </c>
      <c r="E145" s="39"/>
      <c r="F145" s="261" t="s">
        <v>265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151</v>
      </c>
      <c r="AU145" s="16" t="s">
        <v>90</v>
      </c>
    </row>
    <row r="146" s="13" customFormat="1">
      <c r="A146" s="13"/>
      <c r="B146" s="239"/>
      <c r="C146" s="240"/>
      <c r="D146" s="232" t="s">
        <v>142</v>
      </c>
      <c r="E146" s="241" t="s">
        <v>1</v>
      </c>
      <c r="F146" s="242" t="s">
        <v>904</v>
      </c>
      <c r="G146" s="240"/>
      <c r="H146" s="243">
        <v>0.40000000000000002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142</v>
      </c>
      <c r="AU146" s="249" t="s">
        <v>90</v>
      </c>
      <c r="AV146" s="13" t="s">
        <v>90</v>
      </c>
      <c r="AW146" s="13" t="s">
        <v>36</v>
      </c>
      <c r="AX146" s="13" t="s">
        <v>88</v>
      </c>
      <c r="AY146" s="249" t="s">
        <v>130</v>
      </c>
    </row>
    <row r="147" s="2" customFormat="1" ht="16.5" customHeight="1">
      <c r="A147" s="37"/>
      <c r="B147" s="38"/>
      <c r="C147" s="218" t="s">
        <v>172</v>
      </c>
      <c r="D147" s="218" t="s">
        <v>132</v>
      </c>
      <c r="E147" s="219" t="s">
        <v>274</v>
      </c>
      <c r="F147" s="220" t="s">
        <v>275</v>
      </c>
      <c r="G147" s="221" t="s">
        <v>135</v>
      </c>
      <c r="H147" s="222">
        <v>1.6000000000000001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45</v>
      </c>
      <c r="O147" s="90"/>
      <c r="P147" s="228">
        <f>O147*H147</f>
        <v>0</v>
      </c>
      <c r="Q147" s="228">
        <v>0.29311999999999999</v>
      </c>
      <c r="R147" s="228">
        <f>Q147*H147</f>
        <v>0.46899200000000002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136</v>
      </c>
      <c r="AT147" s="230" t="s">
        <v>132</v>
      </c>
      <c r="AU147" s="230" t="s">
        <v>90</v>
      </c>
      <c r="AY147" s="16" t="s">
        <v>130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88</v>
      </c>
      <c r="BK147" s="231">
        <f>ROUND(I147*H147,2)</f>
        <v>0</v>
      </c>
      <c r="BL147" s="16" t="s">
        <v>136</v>
      </c>
      <c r="BM147" s="230" t="s">
        <v>906</v>
      </c>
    </row>
    <row r="148" s="2" customFormat="1">
      <c r="A148" s="37"/>
      <c r="B148" s="38"/>
      <c r="C148" s="39"/>
      <c r="D148" s="232" t="s">
        <v>138</v>
      </c>
      <c r="E148" s="39"/>
      <c r="F148" s="233" t="s">
        <v>275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138</v>
      </c>
      <c r="AU148" s="16" t="s">
        <v>90</v>
      </c>
    </row>
    <row r="149" s="2" customFormat="1">
      <c r="A149" s="37"/>
      <c r="B149" s="38"/>
      <c r="C149" s="39"/>
      <c r="D149" s="232" t="s">
        <v>151</v>
      </c>
      <c r="E149" s="39"/>
      <c r="F149" s="261" t="s">
        <v>277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151</v>
      </c>
      <c r="AU149" s="16" t="s">
        <v>90</v>
      </c>
    </row>
    <row r="150" s="13" customFormat="1">
      <c r="A150" s="13"/>
      <c r="B150" s="239"/>
      <c r="C150" s="240"/>
      <c r="D150" s="232" t="s">
        <v>142</v>
      </c>
      <c r="E150" s="241" t="s">
        <v>1</v>
      </c>
      <c r="F150" s="242" t="s">
        <v>902</v>
      </c>
      <c r="G150" s="240"/>
      <c r="H150" s="243">
        <v>1.6000000000000001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142</v>
      </c>
      <c r="AU150" s="249" t="s">
        <v>90</v>
      </c>
      <c r="AV150" s="13" t="s">
        <v>90</v>
      </c>
      <c r="AW150" s="13" t="s">
        <v>36</v>
      </c>
      <c r="AX150" s="13" t="s">
        <v>88</v>
      </c>
      <c r="AY150" s="249" t="s">
        <v>130</v>
      </c>
    </row>
    <row r="151" s="2" customFormat="1" ht="21.75" customHeight="1">
      <c r="A151" s="37"/>
      <c r="B151" s="38"/>
      <c r="C151" s="218" t="s">
        <v>180</v>
      </c>
      <c r="D151" s="218" t="s">
        <v>132</v>
      </c>
      <c r="E151" s="219" t="s">
        <v>907</v>
      </c>
      <c r="F151" s="220" t="s">
        <v>908</v>
      </c>
      <c r="G151" s="221" t="s">
        <v>157</v>
      </c>
      <c r="H151" s="222">
        <v>20.055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45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136</v>
      </c>
      <c r="AT151" s="230" t="s">
        <v>132</v>
      </c>
      <c r="AU151" s="230" t="s">
        <v>90</v>
      </c>
      <c r="AY151" s="16" t="s">
        <v>130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88</v>
      </c>
      <c r="BK151" s="231">
        <f>ROUND(I151*H151,2)</f>
        <v>0</v>
      </c>
      <c r="BL151" s="16" t="s">
        <v>136</v>
      </c>
      <c r="BM151" s="230" t="s">
        <v>909</v>
      </c>
    </row>
    <row r="152" s="2" customFormat="1">
      <c r="A152" s="37"/>
      <c r="B152" s="38"/>
      <c r="C152" s="39"/>
      <c r="D152" s="232" t="s">
        <v>138</v>
      </c>
      <c r="E152" s="39"/>
      <c r="F152" s="233" t="s">
        <v>910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138</v>
      </c>
      <c r="AU152" s="16" t="s">
        <v>90</v>
      </c>
    </row>
    <row r="153" s="2" customFormat="1">
      <c r="A153" s="37"/>
      <c r="B153" s="38"/>
      <c r="C153" s="39"/>
      <c r="D153" s="237" t="s">
        <v>140</v>
      </c>
      <c r="E153" s="39"/>
      <c r="F153" s="238" t="s">
        <v>911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140</v>
      </c>
      <c r="AU153" s="16" t="s">
        <v>90</v>
      </c>
    </row>
    <row r="154" s="13" customFormat="1">
      <c r="A154" s="13"/>
      <c r="B154" s="239"/>
      <c r="C154" s="240"/>
      <c r="D154" s="232" t="s">
        <v>142</v>
      </c>
      <c r="E154" s="241" t="s">
        <v>1</v>
      </c>
      <c r="F154" s="242" t="s">
        <v>912</v>
      </c>
      <c r="G154" s="240"/>
      <c r="H154" s="243">
        <v>17.465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142</v>
      </c>
      <c r="AU154" s="249" t="s">
        <v>90</v>
      </c>
      <c r="AV154" s="13" t="s">
        <v>90</v>
      </c>
      <c r="AW154" s="13" t="s">
        <v>36</v>
      </c>
      <c r="AX154" s="13" t="s">
        <v>80</v>
      </c>
      <c r="AY154" s="249" t="s">
        <v>130</v>
      </c>
    </row>
    <row r="155" s="13" customFormat="1">
      <c r="A155" s="13"/>
      <c r="B155" s="239"/>
      <c r="C155" s="240"/>
      <c r="D155" s="232" t="s">
        <v>142</v>
      </c>
      <c r="E155" s="241" t="s">
        <v>1</v>
      </c>
      <c r="F155" s="242" t="s">
        <v>913</v>
      </c>
      <c r="G155" s="240"/>
      <c r="H155" s="243">
        <v>2.5899999999999999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142</v>
      </c>
      <c r="AU155" s="249" t="s">
        <v>90</v>
      </c>
      <c r="AV155" s="13" t="s">
        <v>90</v>
      </c>
      <c r="AW155" s="13" t="s">
        <v>36</v>
      </c>
      <c r="AX155" s="13" t="s">
        <v>80</v>
      </c>
      <c r="AY155" s="249" t="s">
        <v>130</v>
      </c>
    </row>
    <row r="156" s="14" customFormat="1">
      <c r="A156" s="14"/>
      <c r="B156" s="250"/>
      <c r="C156" s="251"/>
      <c r="D156" s="232" t="s">
        <v>142</v>
      </c>
      <c r="E156" s="252" t="s">
        <v>1</v>
      </c>
      <c r="F156" s="253" t="s">
        <v>145</v>
      </c>
      <c r="G156" s="251"/>
      <c r="H156" s="254">
        <v>20.055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142</v>
      </c>
      <c r="AU156" s="260" t="s">
        <v>90</v>
      </c>
      <c r="AV156" s="14" t="s">
        <v>136</v>
      </c>
      <c r="AW156" s="14" t="s">
        <v>36</v>
      </c>
      <c r="AX156" s="14" t="s">
        <v>88</v>
      </c>
      <c r="AY156" s="260" t="s">
        <v>130</v>
      </c>
    </row>
    <row r="157" s="2" customFormat="1" ht="16.5" customHeight="1">
      <c r="A157" s="37"/>
      <c r="B157" s="38"/>
      <c r="C157" s="218" t="s">
        <v>188</v>
      </c>
      <c r="D157" s="218" t="s">
        <v>132</v>
      </c>
      <c r="E157" s="219" t="s">
        <v>914</v>
      </c>
      <c r="F157" s="220" t="s">
        <v>915</v>
      </c>
      <c r="G157" s="221" t="s">
        <v>157</v>
      </c>
      <c r="H157" s="222">
        <v>79.933000000000007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45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136</v>
      </c>
      <c r="AT157" s="230" t="s">
        <v>132</v>
      </c>
      <c r="AU157" s="230" t="s">
        <v>90</v>
      </c>
      <c r="AY157" s="16" t="s">
        <v>130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88</v>
      </c>
      <c r="BK157" s="231">
        <f>ROUND(I157*H157,2)</f>
        <v>0</v>
      </c>
      <c r="BL157" s="16" t="s">
        <v>136</v>
      </c>
      <c r="BM157" s="230" t="s">
        <v>916</v>
      </c>
    </row>
    <row r="158" s="2" customFormat="1">
      <c r="A158" s="37"/>
      <c r="B158" s="38"/>
      <c r="C158" s="39"/>
      <c r="D158" s="232" t="s">
        <v>138</v>
      </c>
      <c r="E158" s="39"/>
      <c r="F158" s="233" t="s">
        <v>917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138</v>
      </c>
      <c r="AU158" s="16" t="s">
        <v>90</v>
      </c>
    </row>
    <row r="159" s="2" customFormat="1">
      <c r="A159" s="37"/>
      <c r="B159" s="38"/>
      <c r="C159" s="39"/>
      <c r="D159" s="237" t="s">
        <v>140</v>
      </c>
      <c r="E159" s="39"/>
      <c r="F159" s="238" t="s">
        <v>918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140</v>
      </c>
      <c r="AU159" s="16" t="s">
        <v>90</v>
      </c>
    </row>
    <row r="160" s="13" customFormat="1">
      <c r="A160" s="13"/>
      <c r="B160" s="239"/>
      <c r="C160" s="240"/>
      <c r="D160" s="232" t="s">
        <v>142</v>
      </c>
      <c r="E160" s="241" t="s">
        <v>1</v>
      </c>
      <c r="F160" s="242" t="s">
        <v>919</v>
      </c>
      <c r="G160" s="240"/>
      <c r="H160" s="243">
        <v>79.933000000000007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142</v>
      </c>
      <c r="AU160" s="249" t="s">
        <v>90</v>
      </c>
      <c r="AV160" s="13" t="s">
        <v>90</v>
      </c>
      <c r="AW160" s="13" t="s">
        <v>36</v>
      </c>
      <c r="AX160" s="13" t="s">
        <v>88</v>
      </c>
      <c r="AY160" s="249" t="s">
        <v>130</v>
      </c>
    </row>
    <row r="161" s="2" customFormat="1" ht="16.5" customHeight="1">
      <c r="A161" s="37"/>
      <c r="B161" s="38"/>
      <c r="C161" s="218" t="s">
        <v>198</v>
      </c>
      <c r="D161" s="218" t="s">
        <v>132</v>
      </c>
      <c r="E161" s="219" t="s">
        <v>173</v>
      </c>
      <c r="F161" s="220" t="s">
        <v>174</v>
      </c>
      <c r="G161" s="221" t="s">
        <v>135</v>
      </c>
      <c r="H161" s="222">
        <v>22.853999999999999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45</v>
      </c>
      <c r="O161" s="90"/>
      <c r="P161" s="228">
        <f>O161*H161</f>
        <v>0</v>
      </c>
      <c r="Q161" s="228">
        <v>0.00084000000000000003</v>
      </c>
      <c r="R161" s="228">
        <f>Q161*H161</f>
        <v>0.01919736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136</v>
      </c>
      <c r="AT161" s="230" t="s">
        <v>132</v>
      </c>
      <c r="AU161" s="230" t="s">
        <v>90</v>
      </c>
      <c r="AY161" s="16" t="s">
        <v>130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88</v>
      </c>
      <c r="BK161" s="231">
        <f>ROUND(I161*H161,2)</f>
        <v>0</v>
      </c>
      <c r="BL161" s="16" t="s">
        <v>136</v>
      </c>
      <c r="BM161" s="230" t="s">
        <v>920</v>
      </c>
    </row>
    <row r="162" s="2" customFormat="1">
      <c r="A162" s="37"/>
      <c r="B162" s="38"/>
      <c r="C162" s="39"/>
      <c r="D162" s="232" t="s">
        <v>138</v>
      </c>
      <c r="E162" s="39"/>
      <c r="F162" s="233" t="s">
        <v>176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138</v>
      </c>
      <c r="AU162" s="16" t="s">
        <v>90</v>
      </c>
    </row>
    <row r="163" s="2" customFormat="1">
      <c r="A163" s="37"/>
      <c r="B163" s="38"/>
      <c r="C163" s="39"/>
      <c r="D163" s="237" t="s">
        <v>140</v>
      </c>
      <c r="E163" s="39"/>
      <c r="F163" s="238" t="s">
        <v>177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140</v>
      </c>
      <c r="AU163" s="16" t="s">
        <v>90</v>
      </c>
    </row>
    <row r="164" s="13" customFormat="1">
      <c r="A164" s="13"/>
      <c r="B164" s="239"/>
      <c r="C164" s="240"/>
      <c r="D164" s="232" t="s">
        <v>142</v>
      </c>
      <c r="E164" s="241" t="s">
        <v>1</v>
      </c>
      <c r="F164" s="242" t="s">
        <v>921</v>
      </c>
      <c r="G164" s="240"/>
      <c r="H164" s="243">
        <v>22.853999999999999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142</v>
      </c>
      <c r="AU164" s="249" t="s">
        <v>90</v>
      </c>
      <c r="AV164" s="13" t="s">
        <v>90</v>
      </c>
      <c r="AW164" s="13" t="s">
        <v>36</v>
      </c>
      <c r="AX164" s="13" t="s">
        <v>88</v>
      </c>
      <c r="AY164" s="249" t="s">
        <v>130</v>
      </c>
    </row>
    <row r="165" s="2" customFormat="1" ht="16.5" customHeight="1">
      <c r="A165" s="37"/>
      <c r="B165" s="38"/>
      <c r="C165" s="218" t="s">
        <v>208</v>
      </c>
      <c r="D165" s="218" t="s">
        <v>132</v>
      </c>
      <c r="E165" s="219" t="s">
        <v>181</v>
      </c>
      <c r="F165" s="220" t="s">
        <v>182</v>
      </c>
      <c r="G165" s="221" t="s">
        <v>135</v>
      </c>
      <c r="H165" s="222">
        <v>22.853999999999999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45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136</v>
      </c>
      <c r="AT165" s="230" t="s">
        <v>132</v>
      </c>
      <c r="AU165" s="230" t="s">
        <v>90</v>
      </c>
      <c r="AY165" s="16" t="s">
        <v>130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88</v>
      </c>
      <c r="BK165" s="231">
        <f>ROUND(I165*H165,2)</f>
        <v>0</v>
      </c>
      <c r="BL165" s="16" t="s">
        <v>136</v>
      </c>
      <c r="BM165" s="230" t="s">
        <v>922</v>
      </c>
    </row>
    <row r="166" s="2" customFormat="1">
      <c r="A166" s="37"/>
      <c r="B166" s="38"/>
      <c r="C166" s="39"/>
      <c r="D166" s="232" t="s">
        <v>138</v>
      </c>
      <c r="E166" s="39"/>
      <c r="F166" s="233" t="s">
        <v>184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138</v>
      </c>
      <c r="AU166" s="16" t="s">
        <v>90</v>
      </c>
    </row>
    <row r="167" s="2" customFormat="1">
      <c r="A167" s="37"/>
      <c r="B167" s="38"/>
      <c r="C167" s="39"/>
      <c r="D167" s="237" t="s">
        <v>140</v>
      </c>
      <c r="E167" s="39"/>
      <c r="F167" s="238" t="s">
        <v>185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140</v>
      </c>
      <c r="AU167" s="16" t="s">
        <v>90</v>
      </c>
    </row>
    <row r="168" s="13" customFormat="1">
      <c r="A168" s="13"/>
      <c r="B168" s="239"/>
      <c r="C168" s="240"/>
      <c r="D168" s="232" t="s">
        <v>142</v>
      </c>
      <c r="E168" s="241" t="s">
        <v>1</v>
      </c>
      <c r="F168" s="242" t="s">
        <v>921</v>
      </c>
      <c r="G168" s="240"/>
      <c r="H168" s="243">
        <v>22.853999999999999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142</v>
      </c>
      <c r="AU168" s="249" t="s">
        <v>90</v>
      </c>
      <c r="AV168" s="13" t="s">
        <v>90</v>
      </c>
      <c r="AW168" s="13" t="s">
        <v>36</v>
      </c>
      <c r="AX168" s="13" t="s">
        <v>88</v>
      </c>
      <c r="AY168" s="249" t="s">
        <v>130</v>
      </c>
    </row>
    <row r="169" s="2" customFormat="1" ht="16.5" customHeight="1">
      <c r="A169" s="37"/>
      <c r="B169" s="38"/>
      <c r="C169" s="218" t="s">
        <v>218</v>
      </c>
      <c r="D169" s="218" t="s">
        <v>132</v>
      </c>
      <c r="E169" s="219" t="s">
        <v>481</v>
      </c>
      <c r="F169" s="220" t="s">
        <v>482</v>
      </c>
      <c r="G169" s="221" t="s">
        <v>135</v>
      </c>
      <c r="H169" s="222">
        <v>82.831999999999994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45</v>
      </c>
      <c r="O169" s="90"/>
      <c r="P169" s="228">
        <f>O169*H169</f>
        <v>0</v>
      </c>
      <c r="Q169" s="228">
        <v>0.00069999999999999999</v>
      </c>
      <c r="R169" s="228">
        <f>Q169*H169</f>
        <v>0.057982399999999996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136</v>
      </c>
      <c r="AT169" s="230" t="s">
        <v>132</v>
      </c>
      <c r="AU169" s="230" t="s">
        <v>90</v>
      </c>
      <c r="AY169" s="16" t="s">
        <v>130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88</v>
      </c>
      <c r="BK169" s="231">
        <f>ROUND(I169*H169,2)</f>
        <v>0</v>
      </c>
      <c r="BL169" s="16" t="s">
        <v>136</v>
      </c>
      <c r="BM169" s="230" t="s">
        <v>923</v>
      </c>
    </row>
    <row r="170" s="2" customFormat="1">
      <c r="A170" s="37"/>
      <c r="B170" s="38"/>
      <c r="C170" s="39"/>
      <c r="D170" s="232" t="s">
        <v>138</v>
      </c>
      <c r="E170" s="39"/>
      <c r="F170" s="233" t="s">
        <v>484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138</v>
      </c>
      <c r="AU170" s="16" t="s">
        <v>90</v>
      </c>
    </row>
    <row r="171" s="2" customFormat="1">
      <c r="A171" s="37"/>
      <c r="B171" s="38"/>
      <c r="C171" s="39"/>
      <c r="D171" s="237" t="s">
        <v>140</v>
      </c>
      <c r="E171" s="39"/>
      <c r="F171" s="238" t="s">
        <v>485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140</v>
      </c>
      <c r="AU171" s="16" t="s">
        <v>90</v>
      </c>
    </row>
    <row r="172" s="13" customFormat="1">
      <c r="A172" s="13"/>
      <c r="B172" s="239"/>
      <c r="C172" s="240"/>
      <c r="D172" s="232" t="s">
        <v>142</v>
      </c>
      <c r="E172" s="241" t="s">
        <v>1</v>
      </c>
      <c r="F172" s="242" t="s">
        <v>924</v>
      </c>
      <c r="G172" s="240"/>
      <c r="H172" s="243">
        <v>82.831999999999994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142</v>
      </c>
      <c r="AU172" s="249" t="s">
        <v>90</v>
      </c>
      <c r="AV172" s="13" t="s">
        <v>90</v>
      </c>
      <c r="AW172" s="13" t="s">
        <v>36</v>
      </c>
      <c r="AX172" s="13" t="s">
        <v>88</v>
      </c>
      <c r="AY172" s="249" t="s">
        <v>130</v>
      </c>
    </row>
    <row r="173" s="2" customFormat="1" ht="16.5" customHeight="1">
      <c r="A173" s="37"/>
      <c r="B173" s="38"/>
      <c r="C173" s="218" t="s">
        <v>225</v>
      </c>
      <c r="D173" s="218" t="s">
        <v>132</v>
      </c>
      <c r="E173" s="219" t="s">
        <v>487</v>
      </c>
      <c r="F173" s="220" t="s">
        <v>488</v>
      </c>
      <c r="G173" s="221" t="s">
        <v>157</v>
      </c>
      <c r="H173" s="222">
        <v>124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45</v>
      </c>
      <c r="O173" s="90"/>
      <c r="P173" s="228">
        <f>O173*H173</f>
        <v>0</v>
      </c>
      <c r="Q173" s="228">
        <v>0.00046000000000000001</v>
      </c>
      <c r="R173" s="228">
        <f>Q173*H173</f>
        <v>0.05704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136</v>
      </c>
      <c r="AT173" s="230" t="s">
        <v>132</v>
      </c>
      <c r="AU173" s="230" t="s">
        <v>90</v>
      </c>
      <c r="AY173" s="16" t="s">
        <v>130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88</v>
      </c>
      <c r="BK173" s="231">
        <f>ROUND(I173*H173,2)</f>
        <v>0</v>
      </c>
      <c r="BL173" s="16" t="s">
        <v>136</v>
      </c>
      <c r="BM173" s="230" t="s">
        <v>925</v>
      </c>
    </row>
    <row r="174" s="2" customFormat="1">
      <c r="A174" s="37"/>
      <c r="B174" s="38"/>
      <c r="C174" s="39"/>
      <c r="D174" s="232" t="s">
        <v>138</v>
      </c>
      <c r="E174" s="39"/>
      <c r="F174" s="233" t="s">
        <v>490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138</v>
      </c>
      <c r="AU174" s="16" t="s">
        <v>90</v>
      </c>
    </row>
    <row r="175" s="2" customFormat="1">
      <c r="A175" s="37"/>
      <c r="B175" s="38"/>
      <c r="C175" s="39"/>
      <c r="D175" s="237" t="s">
        <v>140</v>
      </c>
      <c r="E175" s="39"/>
      <c r="F175" s="238" t="s">
        <v>491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140</v>
      </c>
      <c r="AU175" s="16" t="s">
        <v>90</v>
      </c>
    </row>
    <row r="176" s="13" customFormat="1">
      <c r="A176" s="13"/>
      <c r="B176" s="239"/>
      <c r="C176" s="240"/>
      <c r="D176" s="232" t="s">
        <v>142</v>
      </c>
      <c r="E176" s="241" t="s">
        <v>1</v>
      </c>
      <c r="F176" s="242" t="s">
        <v>926</v>
      </c>
      <c r="G176" s="240"/>
      <c r="H176" s="243">
        <v>124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142</v>
      </c>
      <c r="AU176" s="249" t="s">
        <v>90</v>
      </c>
      <c r="AV176" s="13" t="s">
        <v>90</v>
      </c>
      <c r="AW176" s="13" t="s">
        <v>36</v>
      </c>
      <c r="AX176" s="13" t="s">
        <v>88</v>
      </c>
      <c r="AY176" s="249" t="s">
        <v>130</v>
      </c>
    </row>
    <row r="177" s="2" customFormat="1" ht="16.5" customHeight="1">
      <c r="A177" s="37"/>
      <c r="B177" s="38"/>
      <c r="C177" s="218" t="s">
        <v>234</v>
      </c>
      <c r="D177" s="218" t="s">
        <v>132</v>
      </c>
      <c r="E177" s="219" t="s">
        <v>493</v>
      </c>
      <c r="F177" s="220" t="s">
        <v>494</v>
      </c>
      <c r="G177" s="221" t="s">
        <v>157</v>
      </c>
      <c r="H177" s="222">
        <v>124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45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136</v>
      </c>
      <c r="AT177" s="230" t="s">
        <v>132</v>
      </c>
      <c r="AU177" s="230" t="s">
        <v>90</v>
      </c>
      <c r="AY177" s="16" t="s">
        <v>130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88</v>
      </c>
      <c r="BK177" s="231">
        <f>ROUND(I177*H177,2)</f>
        <v>0</v>
      </c>
      <c r="BL177" s="16" t="s">
        <v>136</v>
      </c>
      <c r="BM177" s="230" t="s">
        <v>927</v>
      </c>
    </row>
    <row r="178" s="2" customFormat="1">
      <c r="A178" s="37"/>
      <c r="B178" s="38"/>
      <c r="C178" s="39"/>
      <c r="D178" s="232" t="s">
        <v>138</v>
      </c>
      <c r="E178" s="39"/>
      <c r="F178" s="233" t="s">
        <v>496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138</v>
      </c>
      <c r="AU178" s="16" t="s">
        <v>90</v>
      </c>
    </row>
    <row r="179" s="2" customFormat="1">
      <c r="A179" s="37"/>
      <c r="B179" s="38"/>
      <c r="C179" s="39"/>
      <c r="D179" s="237" t="s">
        <v>140</v>
      </c>
      <c r="E179" s="39"/>
      <c r="F179" s="238" t="s">
        <v>497</v>
      </c>
      <c r="G179" s="39"/>
      <c r="H179" s="39"/>
      <c r="I179" s="234"/>
      <c r="J179" s="39"/>
      <c r="K179" s="39"/>
      <c r="L179" s="43"/>
      <c r="M179" s="235"/>
      <c r="N179" s="236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140</v>
      </c>
      <c r="AU179" s="16" t="s">
        <v>90</v>
      </c>
    </row>
    <row r="180" s="13" customFormat="1">
      <c r="A180" s="13"/>
      <c r="B180" s="239"/>
      <c r="C180" s="240"/>
      <c r="D180" s="232" t="s">
        <v>142</v>
      </c>
      <c r="E180" s="241" t="s">
        <v>1</v>
      </c>
      <c r="F180" s="242" t="s">
        <v>926</v>
      </c>
      <c r="G180" s="240"/>
      <c r="H180" s="243">
        <v>124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142</v>
      </c>
      <c r="AU180" s="249" t="s">
        <v>90</v>
      </c>
      <c r="AV180" s="13" t="s">
        <v>90</v>
      </c>
      <c r="AW180" s="13" t="s">
        <v>36</v>
      </c>
      <c r="AX180" s="13" t="s">
        <v>88</v>
      </c>
      <c r="AY180" s="249" t="s">
        <v>130</v>
      </c>
    </row>
    <row r="181" s="2" customFormat="1" ht="16.5" customHeight="1">
      <c r="A181" s="37"/>
      <c r="B181" s="38"/>
      <c r="C181" s="218" t="s">
        <v>241</v>
      </c>
      <c r="D181" s="218" t="s">
        <v>132</v>
      </c>
      <c r="E181" s="219" t="s">
        <v>498</v>
      </c>
      <c r="F181" s="220" t="s">
        <v>499</v>
      </c>
      <c r="G181" s="221" t="s">
        <v>135</v>
      </c>
      <c r="H181" s="222">
        <v>82.831999999999994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45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136</v>
      </c>
      <c r="AT181" s="230" t="s">
        <v>132</v>
      </c>
      <c r="AU181" s="230" t="s">
        <v>90</v>
      </c>
      <c r="AY181" s="16" t="s">
        <v>130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88</v>
      </c>
      <c r="BK181" s="231">
        <f>ROUND(I181*H181,2)</f>
        <v>0</v>
      </c>
      <c r="BL181" s="16" t="s">
        <v>136</v>
      </c>
      <c r="BM181" s="230" t="s">
        <v>928</v>
      </c>
    </row>
    <row r="182" s="2" customFormat="1">
      <c r="A182" s="37"/>
      <c r="B182" s="38"/>
      <c r="C182" s="39"/>
      <c r="D182" s="232" t="s">
        <v>138</v>
      </c>
      <c r="E182" s="39"/>
      <c r="F182" s="233" t="s">
        <v>501</v>
      </c>
      <c r="G182" s="39"/>
      <c r="H182" s="39"/>
      <c r="I182" s="234"/>
      <c r="J182" s="39"/>
      <c r="K182" s="39"/>
      <c r="L182" s="43"/>
      <c r="M182" s="235"/>
      <c r="N182" s="236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138</v>
      </c>
      <c r="AU182" s="16" t="s">
        <v>90</v>
      </c>
    </row>
    <row r="183" s="2" customFormat="1">
      <c r="A183" s="37"/>
      <c r="B183" s="38"/>
      <c r="C183" s="39"/>
      <c r="D183" s="237" t="s">
        <v>140</v>
      </c>
      <c r="E183" s="39"/>
      <c r="F183" s="238" t="s">
        <v>502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140</v>
      </c>
      <c r="AU183" s="16" t="s">
        <v>90</v>
      </c>
    </row>
    <row r="184" s="13" customFormat="1">
      <c r="A184" s="13"/>
      <c r="B184" s="239"/>
      <c r="C184" s="240"/>
      <c r="D184" s="232" t="s">
        <v>142</v>
      </c>
      <c r="E184" s="241" t="s">
        <v>1</v>
      </c>
      <c r="F184" s="242" t="s">
        <v>924</v>
      </c>
      <c r="G184" s="240"/>
      <c r="H184" s="243">
        <v>82.831999999999994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142</v>
      </c>
      <c r="AU184" s="249" t="s">
        <v>90</v>
      </c>
      <c r="AV184" s="13" t="s">
        <v>90</v>
      </c>
      <c r="AW184" s="13" t="s">
        <v>36</v>
      </c>
      <c r="AX184" s="13" t="s">
        <v>88</v>
      </c>
      <c r="AY184" s="249" t="s">
        <v>130</v>
      </c>
    </row>
    <row r="185" s="2" customFormat="1" ht="16.5" customHeight="1">
      <c r="A185" s="37"/>
      <c r="B185" s="38"/>
      <c r="C185" s="218" t="s">
        <v>253</v>
      </c>
      <c r="D185" s="218" t="s">
        <v>132</v>
      </c>
      <c r="E185" s="219" t="s">
        <v>929</v>
      </c>
      <c r="F185" s="220" t="s">
        <v>930</v>
      </c>
      <c r="G185" s="221" t="s">
        <v>157</v>
      </c>
      <c r="H185" s="222">
        <v>0.41599999999999998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45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2.2000000000000002</v>
      </c>
      <c r="T185" s="229">
        <f>S185*H185</f>
        <v>0.91520000000000001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136</v>
      </c>
      <c r="AT185" s="230" t="s">
        <v>132</v>
      </c>
      <c r="AU185" s="230" t="s">
        <v>90</v>
      </c>
      <c r="AY185" s="16" t="s">
        <v>130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88</v>
      </c>
      <c r="BK185" s="231">
        <f>ROUND(I185*H185,2)</f>
        <v>0</v>
      </c>
      <c r="BL185" s="16" t="s">
        <v>136</v>
      </c>
      <c r="BM185" s="230" t="s">
        <v>931</v>
      </c>
    </row>
    <row r="186" s="2" customFormat="1">
      <c r="A186" s="37"/>
      <c r="B186" s="38"/>
      <c r="C186" s="39"/>
      <c r="D186" s="232" t="s">
        <v>138</v>
      </c>
      <c r="E186" s="39"/>
      <c r="F186" s="233" t="s">
        <v>932</v>
      </c>
      <c r="G186" s="39"/>
      <c r="H186" s="39"/>
      <c r="I186" s="234"/>
      <c r="J186" s="39"/>
      <c r="K186" s="39"/>
      <c r="L186" s="43"/>
      <c r="M186" s="235"/>
      <c r="N186" s="23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138</v>
      </c>
      <c r="AU186" s="16" t="s">
        <v>90</v>
      </c>
    </row>
    <row r="187" s="2" customFormat="1">
      <c r="A187" s="37"/>
      <c r="B187" s="38"/>
      <c r="C187" s="39"/>
      <c r="D187" s="237" t="s">
        <v>140</v>
      </c>
      <c r="E187" s="39"/>
      <c r="F187" s="238" t="s">
        <v>933</v>
      </c>
      <c r="G187" s="39"/>
      <c r="H187" s="39"/>
      <c r="I187" s="234"/>
      <c r="J187" s="39"/>
      <c r="K187" s="39"/>
      <c r="L187" s="43"/>
      <c r="M187" s="235"/>
      <c r="N187" s="23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140</v>
      </c>
      <c r="AU187" s="16" t="s">
        <v>90</v>
      </c>
    </row>
    <row r="188" s="13" customFormat="1">
      <c r="A188" s="13"/>
      <c r="B188" s="239"/>
      <c r="C188" s="240"/>
      <c r="D188" s="232" t="s">
        <v>142</v>
      </c>
      <c r="E188" s="241" t="s">
        <v>1</v>
      </c>
      <c r="F188" s="242" t="s">
        <v>934</v>
      </c>
      <c r="G188" s="240"/>
      <c r="H188" s="243">
        <v>0.20999999999999999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142</v>
      </c>
      <c r="AU188" s="249" t="s">
        <v>90</v>
      </c>
      <c r="AV188" s="13" t="s">
        <v>90</v>
      </c>
      <c r="AW188" s="13" t="s">
        <v>36</v>
      </c>
      <c r="AX188" s="13" t="s">
        <v>80</v>
      </c>
      <c r="AY188" s="249" t="s">
        <v>130</v>
      </c>
    </row>
    <row r="189" s="13" customFormat="1">
      <c r="A189" s="13"/>
      <c r="B189" s="239"/>
      <c r="C189" s="240"/>
      <c r="D189" s="232" t="s">
        <v>142</v>
      </c>
      <c r="E189" s="241" t="s">
        <v>1</v>
      </c>
      <c r="F189" s="242" t="s">
        <v>935</v>
      </c>
      <c r="G189" s="240"/>
      <c r="H189" s="243">
        <v>0.20599999999999999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142</v>
      </c>
      <c r="AU189" s="249" t="s">
        <v>90</v>
      </c>
      <c r="AV189" s="13" t="s">
        <v>90</v>
      </c>
      <c r="AW189" s="13" t="s">
        <v>36</v>
      </c>
      <c r="AX189" s="13" t="s">
        <v>80</v>
      </c>
      <c r="AY189" s="249" t="s">
        <v>130</v>
      </c>
    </row>
    <row r="190" s="14" customFormat="1">
      <c r="A190" s="14"/>
      <c r="B190" s="250"/>
      <c r="C190" s="251"/>
      <c r="D190" s="232" t="s">
        <v>142</v>
      </c>
      <c r="E190" s="252" t="s">
        <v>1</v>
      </c>
      <c r="F190" s="253" t="s">
        <v>145</v>
      </c>
      <c r="G190" s="251"/>
      <c r="H190" s="254">
        <v>0.41599999999999998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142</v>
      </c>
      <c r="AU190" s="260" t="s">
        <v>90</v>
      </c>
      <c r="AV190" s="14" t="s">
        <v>136</v>
      </c>
      <c r="AW190" s="14" t="s">
        <v>36</v>
      </c>
      <c r="AX190" s="14" t="s">
        <v>88</v>
      </c>
      <c r="AY190" s="260" t="s">
        <v>130</v>
      </c>
    </row>
    <row r="191" s="2" customFormat="1" ht="16.5" customHeight="1">
      <c r="A191" s="37"/>
      <c r="B191" s="38"/>
      <c r="C191" s="218" t="s">
        <v>8</v>
      </c>
      <c r="D191" s="218" t="s">
        <v>132</v>
      </c>
      <c r="E191" s="219" t="s">
        <v>936</v>
      </c>
      <c r="F191" s="220" t="s">
        <v>937</v>
      </c>
      <c r="G191" s="221" t="s">
        <v>157</v>
      </c>
      <c r="H191" s="222">
        <v>14.513999999999999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45</v>
      </c>
      <c r="O191" s="90"/>
      <c r="P191" s="228">
        <f>O191*H191</f>
        <v>0</v>
      </c>
      <c r="Q191" s="228">
        <v>0.00010000000000000001</v>
      </c>
      <c r="R191" s="228">
        <f>Q191*H191</f>
        <v>0.0014514</v>
      </c>
      <c r="S191" s="228">
        <v>2.4100000000000001</v>
      </c>
      <c r="T191" s="229">
        <f>S191*H191</f>
        <v>34.978740000000002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136</v>
      </c>
      <c r="AT191" s="230" t="s">
        <v>132</v>
      </c>
      <c r="AU191" s="230" t="s">
        <v>90</v>
      </c>
      <c r="AY191" s="16" t="s">
        <v>130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88</v>
      </c>
      <c r="BK191" s="231">
        <f>ROUND(I191*H191,2)</f>
        <v>0</v>
      </c>
      <c r="BL191" s="16" t="s">
        <v>136</v>
      </c>
      <c r="BM191" s="230" t="s">
        <v>938</v>
      </c>
    </row>
    <row r="192" s="2" customFormat="1">
      <c r="A192" s="37"/>
      <c r="B192" s="38"/>
      <c r="C192" s="39"/>
      <c r="D192" s="232" t="s">
        <v>138</v>
      </c>
      <c r="E192" s="39"/>
      <c r="F192" s="233" t="s">
        <v>939</v>
      </c>
      <c r="G192" s="39"/>
      <c r="H192" s="39"/>
      <c r="I192" s="234"/>
      <c r="J192" s="39"/>
      <c r="K192" s="39"/>
      <c r="L192" s="43"/>
      <c r="M192" s="235"/>
      <c r="N192" s="23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138</v>
      </c>
      <c r="AU192" s="16" t="s">
        <v>90</v>
      </c>
    </row>
    <row r="193" s="2" customFormat="1">
      <c r="A193" s="37"/>
      <c r="B193" s="38"/>
      <c r="C193" s="39"/>
      <c r="D193" s="237" t="s">
        <v>140</v>
      </c>
      <c r="E193" s="39"/>
      <c r="F193" s="238" t="s">
        <v>940</v>
      </c>
      <c r="G193" s="39"/>
      <c r="H193" s="39"/>
      <c r="I193" s="234"/>
      <c r="J193" s="39"/>
      <c r="K193" s="39"/>
      <c r="L193" s="43"/>
      <c r="M193" s="235"/>
      <c r="N193" s="236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140</v>
      </c>
      <c r="AU193" s="16" t="s">
        <v>90</v>
      </c>
    </row>
    <row r="194" s="2" customFormat="1">
      <c r="A194" s="37"/>
      <c r="B194" s="38"/>
      <c r="C194" s="39"/>
      <c r="D194" s="232" t="s">
        <v>151</v>
      </c>
      <c r="E194" s="39"/>
      <c r="F194" s="261" t="s">
        <v>941</v>
      </c>
      <c r="G194" s="39"/>
      <c r="H194" s="39"/>
      <c r="I194" s="234"/>
      <c r="J194" s="39"/>
      <c r="K194" s="39"/>
      <c r="L194" s="43"/>
      <c r="M194" s="235"/>
      <c r="N194" s="236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151</v>
      </c>
      <c r="AU194" s="16" t="s">
        <v>90</v>
      </c>
    </row>
    <row r="195" s="13" customFormat="1">
      <c r="A195" s="13"/>
      <c r="B195" s="239"/>
      <c r="C195" s="240"/>
      <c r="D195" s="232" t="s">
        <v>142</v>
      </c>
      <c r="E195" s="241" t="s">
        <v>1</v>
      </c>
      <c r="F195" s="242" t="s">
        <v>942</v>
      </c>
      <c r="G195" s="240"/>
      <c r="H195" s="243">
        <v>1.9850000000000001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142</v>
      </c>
      <c r="AU195" s="249" t="s">
        <v>90</v>
      </c>
      <c r="AV195" s="13" t="s">
        <v>90</v>
      </c>
      <c r="AW195" s="13" t="s">
        <v>36</v>
      </c>
      <c r="AX195" s="13" t="s">
        <v>80</v>
      </c>
      <c r="AY195" s="249" t="s">
        <v>130</v>
      </c>
    </row>
    <row r="196" s="13" customFormat="1">
      <c r="A196" s="13"/>
      <c r="B196" s="239"/>
      <c r="C196" s="240"/>
      <c r="D196" s="232" t="s">
        <v>142</v>
      </c>
      <c r="E196" s="241" t="s">
        <v>1</v>
      </c>
      <c r="F196" s="242" t="s">
        <v>943</v>
      </c>
      <c r="G196" s="240"/>
      <c r="H196" s="243">
        <v>1.6819999999999999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142</v>
      </c>
      <c r="AU196" s="249" t="s">
        <v>90</v>
      </c>
      <c r="AV196" s="13" t="s">
        <v>90</v>
      </c>
      <c r="AW196" s="13" t="s">
        <v>36</v>
      </c>
      <c r="AX196" s="13" t="s">
        <v>80</v>
      </c>
      <c r="AY196" s="249" t="s">
        <v>130</v>
      </c>
    </row>
    <row r="197" s="13" customFormat="1">
      <c r="A197" s="13"/>
      <c r="B197" s="239"/>
      <c r="C197" s="240"/>
      <c r="D197" s="232" t="s">
        <v>142</v>
      </c>
      <c r="E197" s="241" t="s">
        <v>1</v>
      </c>
      <c r="F197" s="242" t="s">
        <v>944</v>
      </c>
      <c r="G197" s="240"/>
      <c r="H197" s="243">
        <v>4.8520000000000003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142</v>
      </c>
      <c r="AU197" s="249" t="s">
        <v>90</v>
      </c>
      <c r="AV197" s="13" t="s">
        <v>90</v>
      </c>
      <c r="AW197" s="13" t="s">
        <v>36</v>
      </c>
      <c r="AX197" s="13" t="s">
        <v>80</v>
      </c>
      <c r="AY197" s="249" t="s">
        <v>130</v>
      </c>
    </row>
    <row r="198" s="13" customFormat="1">
      <c r="A198" s="13"/>
      <c r="B198" s="239"/>
      <c r="C198" s="240"/>
      <c r="D198" s="232" t="s">
        <v>142</v>
      </c>
      <c r="E198" s="241" t="s">
        <v>1</v>
      </c>
      <c r="F198" s="242" t="s">
        <v>945</v>
      </c>
      <c r="G198" s="240"/>
      <c r="H198" s="243">
        <v>4.2060000000000004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142</v>
      </c>
      <c r="AU198" s="249" t="s">
        <v>90</v>
      </c>
      <c r="AV198" s="13" t="s">
        <v>90</v>
      </c>
      <c r="AW198" s="13" t="s">
        <v>36</v>
      </c>
      <c r="AX198" s="13" t="s">
        <v>80</v>
      </c>
      <c r="AY198" s="249" t="s">
        <v>130</v>
      </c>
    </row>
    <row r="199" s="13" customFormat="1">
      <c r="A199" s="13"/>
      <c r="B199" s="239"/>
      <c r="C199" s="240"/>
      <c r="D199" s="232" t="s">
        <v>142</v>
      </c>
      <c r="E199" s="241" t="s">
        <v>1</v>
      </c>
      <c r="F199" s="242" t="s">
        <v>946</v>
      </c>
      <c r="G199" s="240"/>
      <c r="H199" s="243">
        <v>0.27300000000000002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142</v>
      </c>
      <c r="AU199" s="249" t="s">
        <v>90</v>
      </c>
      <c r="AV199" s="13" t="s">
        <v>90</v>
      </c>
      <c r="AW199" s="13" t="s">
        <v>36</v>
      </c>
      <c r="AX199" s="13" t="s">
        <v>80</v>
      </c>
      <c r="AY199" s="249" t="s">
        <v>130</v>
      </c>
    </row>
    <row r="200" s="13" customFormat="1">
      <c r="A200" s="13"/>
      <c r="B200" s="239"/>
      <c r="C200" s="240"/>
      <c r="D200" s="232" t="s">
        <v>142</v>
      </c>
      <c r="E200" s="241" t="s">
        <v>1</v>
      </c>
      <c r="F200" s="242" t="s">
        <v>947</v>
      </c>
      <c r="G200" s="240"/>
      <c r="H200" s="243">
        <v>1.516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142</v>
      </c>
      <c r="AU200" s="249" t="s">
        <v>90</v>
      </c>
      <c r="AV200" s="13" t="s">
        <v>90</v>
      </c>
      <c r="AW200" s="13" t="s">
        <v>36</v>
      </c>
      <c r="AX200" s="13" t="s">
        <v>80</v>
      </c>
      <c r="AY200" s="249" t="s">
        <v>130</v>
      </c>
    </row>
    <row r="201" s="14" customFormat="1">
      <c r="A201" s="14"/>
      <c r="B201" s="250"/>
      <c r="C201" s="251"/>
      <c r="D201" s="232" t="s">
        <v>142</v>
      </c>
      <c r="E201" s="252" t="s">
        <v>1</v>
      </c>
      <c r="F201" s="253" t="s">
        <v>145</v>
      </c>
      <c r="G201" s="251"/>
      <c r="H201" s="254">
        <v>14.514000000000001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142</v>
      </c>
      <c r="AU201" s="260" t="s">
        <v>90</v>
      </c>
      <c r="AV201" s="14" t="s">
        <v>136</v>
      </c>
      <c r="AW201" s="14" t="s">
        <v>36</v>
      </c>
      <c r="AX201" s="14" t="s">
        <v>88</v>
      </c>
      <c r="AY201" s="260" t="s">
        <v>130</v>
      </c>
    </row>
    <row r="202" s="2" customFormat="1" ht="16.5" customHeight="1">
      <c r="A202" s="37"/>
      <c r="B202" s="38"/>
      <c r="C202" s="218" t="s">
        <v>267</v>
      </c>
      <c r="D202" s="218" t="s">
        <v>132</v>
      </c>
      <c r="E202" s="219" t="s">
        <v>948</v>
      </c>
      <c r="F202" s="220" t="s">
        <v>949</v>
      </c>
      <c r="G202" s="221" t="s">
        <v>360</v>
      </c>
      <c r="H202" s="222">
        <v>5.0999999999999996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45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0.029000000000000001</v>
      </c>
      <c r="T202" s="229">
        <f>S202*H202</f>
        <v>0.1479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136</v>
      </c>
      <c r="AT202" s="230" t="s">
        <v>132</v>
      </c>
      <c r="AU202" s="230" t="s">
        <v>90</v>
      </c>
      <c r="AY202" s="16" t="s">
        <v>130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88</v>
      </c>
      <c r="BK202" s="231">
        <f>ROUND(I202*H202,2)</f>
        <v>0</v>
      </c>
      <c r="BL202" s="16" t="s">
        <v>136</v>
      </c>
      <c r="BM202" s="230" t="s">
        <v>950</v>
      </c>
    </row>
    <row r="203" s="2" customFormat="1">
      <c r="A203" s="37"/>
      <c r="B203" s="38"/>
      <c r="C203" s="39"/>
      <c r="D203" s="232" t="s">
        <v>138</v>
      </c>
      <c r="E203" s="39"/>
      <c r="F203" s="233" t="s">
        <v>951</v>
      </c>
      <c r="G203" s="39"/>
      <c r="H203" s="39"/>
      <c r="I203" s="234"/>
      <c r="J203" s="39"/>
      <c r="K203" s="39"/>
      <c r="L203" s="43"/>
      <c r="M203" s="235"/>
      <c r="N203" s="236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138</v>
      </c>
      <c r="AU203" s="16" t="s">
        <v>90</v>
      </c>
    </row>
    <row r="204" s="2" customFormat="1">
      <c r="A204" s="37"/>
      <c r="B204" s="38"/>
      <c r="C204" s="39"/>
      <c r="D204" s="237" t="s">
        <v>140</v>
      </c>
      <c r="E204" s="39"/>
      <c r="F204" s="238" t="s">
        <v>952</v>
      </c>
      <c r="G204" s="39"/>
      <c r="H204" s="39"/>
      <c r="I204" s="234"/>
      <c r="J204" s="39"/>
      <c r="K204" s="39"/>
      <c r="L204" s="43"/>
      <c r="M204" s="235"/>
      <c r="N204" s="23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140</v>
      </c>
      <c r="AU204" s="16" t="s">
        <v>90</v>
      </c>
    </row>
    <row r="205" s="13" customFormat="1">
      <c r="A205" s="13"/>
      <c r="B205" s="239"/>
      <c r="C205" s="240"/>
      <c r="D205" s="232" t="s">
        <v>142</v>
      </c>
      <c r="E205" s="241" t="s">
        <v>1</v>
      </c>
      <c r="F205" s="242" t="s">
        <v>953</v>
      </c>
      <c r="G205" s="240"/>
      <c r="H205" s="243">
        <v>5.0999999999999996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142</v>
      </c>
      <c r="AU205" s="249" t="s">
        <v>90</v>
      </c>
      <c r="AV205" s="13" t="s">
        <v>90</v>
      </c>
      <c r="AW205" s="13" t="s">
        <v>36</v>
      </c>
      <c r="AX205" s="13" t="s">
        <v>88</v>
      </c>
      <c r="AY205" s="249" t="s">
        <v>130</v>
      </c>
    </row>
    <row r="206" s="2" customFormat="1" ht="16.5" customHeight="1">
      <c r="A206" s="37"/>
      <c r="B206" s="38"/>
      <c r="C206" s="218" t="s">
        <v>273</v>
      </c>
      <c r="D206" s="218" t="s">
        <v>132</v>
      </c>
      <c r="E206" s="219" t="s">
        <v>954</v>
      </c>
      <c r="F206" s="220" t="s">
        <v>955</v>
      </c>
      <c r="G206" s="221" t="s">
        <v>360</v>
      </c>
      <c r="H206" s="222">
        <v>17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45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0.065000000000000002</v>
      </c>
      <c r="T206" s="229">
        <f>S206*H206</f>
        <v>1.105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136</v>
      </c>
      <c r="AT206" s="230" t="s">
        <v>132</v>
      </c>
      <c r="AU206" s="230" t="s">
        <v>90</v>
      </c>
      <c r="AY206" s="16" t="s">
        <v>130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88</v>
      </c>
      <c r="BK206" s="231">
        <f>ROUND(I206*H206,2)</f>
        <v>0</v>
      </c>
      <c r="BL206" s="16" t="s">
        <v>136</v>
      </c>
      <c r="BM206" s="230" t="s">
        <v>956</v>
      </c>
    </row>
    <row r="207" s="2" customFormat="1">
      <c r="A207" s="37"/>
      <c r="B207" s="38"/>
      <c r="C207" s="39"/>
      <c r="D207" s="232" t="s">
        <v>138</v>
      </c>
      <c r="E207" s="39"/>
      <c r="F207" s="233" t="s">
        <v>957</v>
      </c>
      <c r="G207" s="39"/>
      <c r="H207" s="39"/>
      <c r="I207" s="234"/>
      <c r="J207" s="39"/>
      <c r="K207" s="39"/>
      <c r="L207" s="43"/>
      <c r="M207" s="235"/>
      <c r="N207" s="236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138</v>
      </c>
      <c r="AU207" s="16" t="s">
        <v>90</v>
      </c>
    </row>
    <row r="208" s="2" customFormat="1">
      <c r="A208" s="37"/>
      <c r="B208" s="38"/>
      <c r="C208" s="39"/>
      <c r="D208" s="237" t="s">
        <v>140</v>
      </c>
      <c r="E208" s="39"/>
      <c r="F208" s="238" t="s">
        <v>958</v>
      </c>
      <c r="G208" s="39"/>
      <c r="H208" s="39"/>
      <c r="I208" s="234"/>
      <c r="J208" s="39"/>
      <c r="K208" s="39"/>
      <c r="L208" s="43"/>
      <c r="M208" s="235"/>
      <c r="N208" s="23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140</v>
      </c>
      <c r="AU208" s="16" t="s">
        <v>90</v>
      </c>
    </row>
    <row r="209" s="13" customFormat="1">
      <c r="A209" s="13"/>
      <c r="B209" s="239"/>
      <c r="C209" s="240"/>
      <c r="D209" s="232" t="s">
        <v>142</v>
      </c>
      <c r="E209" s="241" t="s">
        <v>1</v>
      </c>
      <c r="F209" s="242" t="s">
        <v>959</v>
      </c>
      <c r="G209" s="240"/>
      <c r="H209" s="243">
        <v>17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142</v>
      </c>
      <c r="AU209" s="249" t="s">
        <v>90</v>
      </c>
      <c r="AV209" s="13" t="s">
        <v>90</v>
      </c>
      <c r="AW209" s="13" t="s">
        <v>36</v>
      </c>
      <c r="AX209" s="13" t="s">
        <v>88</v>
      </c>
      <c r="AY209" s="249" t="s">
        <v>130</v>
      </c>
    </row>
    <row r="210" s="2" customFormat="1" ht="16.5" customHeight="1">
      <c r="A210" s="37"/>
      <c r="B210" s="38"/>
      <c r="C210" s="218" t="s">
        <v>278</v>
      </c>
      <c r="D210" s="218" t="s">
        <v>132</v>
      </c>
      <c r="E210" s="219" t="s">
        <v>960</v>
      </c>
      <c r="F210" s="220" t="s">
        <v>961</v>
      </c>
      <c r="G210" s="221" t="s">
        <v>360</v>
      </c>
      <c r="H210" s="222">
        <v>23.5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45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0.014999999999999999</v>
      </c>
      <c r="T210" s="229">
        <f>S210*H210</f>
        <v>0.35249999999999998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136</v>
      </c>
      <c r="AT210" s="230" t="s">
        <v>132</v>
      </c>
      <c r="AU210" s="230" t="s">
        <v>90</v>
      </c>
      <c r="AY210" s="16" t="s">
        <v>130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88</v>
      </c>
      <c r="BK210" s="231">
        <f>ROUND(I210*H210,2)</f>
        <v>0</v>
      </c>
      <c r="BL210" s="16" t="s">
        <v>136</v>
      </c>
      <c r="BM210" s="230" t="s">
        <v>962</v>
      </c>
    </row>
    <row r="211" s="2" customFormat="1">
      <c r="A211" s="37"/>
      <c r="B211" s="38"/>
      <c r="C211" s="39"/>
      <c r="D211" s="232" t="s">
        <v>138</v>
      </c>
      <c r="E211" s="39"/>
      <c r="F211" s="233" t="s">
        <v>963</v>
      </c>
      <c r="G211" s="39"/>
      <c r="H211" s="39"/>
      <c r="I211" s="234"/>
      <c r="J211" s="39"/>
      <c r="K211" s="39"/>
      <c r="L211" s="43"/>
      <c r="M211" s="235"/>
      <c r="N211" s="23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138</v>
      </c>
      <c r="AU211" s="16" t="s">
        <v>90</v>
      </c>
    </row>
    <row r="212" s="2" customFormat="1">
      <c r="A212" s="37"/>
      <c r="B212" s="38"/>
      <c r="C212" s="39"/>
      <c r="D212" s="237" t="s">
        <v>140</v>
      </c>
      <c r="E212" s="39"/>
      <c r="F212" s="238" t="s">
        <v>964</v>
      </c>
      <c r="G212" s="39"/>
      <c r="H212" s="39"/>
      <c r="I212" s="234"/>
      <c r="J212" s="39"/>
      <c r="K212" s="39"/>
      <c r="L212" s="43"/>
      <c r="M212" s="235"/>
      <c r="N212" s="236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140</v>
      </c>
      <c r="AU212" s="16" t="s">
        <v>90</v>
      </c>
    </row>
    <row r="213" s="13" customFormat="1">
      <c r="A213" s="13"/>
      <c r="B213" s="239"/>
      <c r="C213" s="240"/>
      <c r="D213" s="232" t="s">
        <v>142</v>
      </c>
      <c r="E213" s="241" t="s">
        <v>1</v>
      </c>
      <c r="F213" s="242" t="s">
        <v>965</v>
      </c>
      <c r="G213" s="240"/>
      <c r="H213" s="243">
        <v>23.5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142</v>
      </c>
      <c r="AU213" s="249" t="s">
        <v>90</v>
      </c>
      <c r="AV213" s="13" t="s">
        <v>90</v>
      </c>
      <c r="AW213" s="13" t="s">
        <v>36</v>
      </c>
      <c r="AX213" s="13" t="s">
        <v>88</v>
      </c>
      <c r="AY213" s="249" t="s">
        <v>130</v>
      </c>
    </row>
    <row r="214" s="2" customFormat="1" ht="16.5" customHeight="1">
      <c r="A214" s="37"/>
      <c r="B214" s="38"/>
      <c r="C214" s="218" t="s">
        <v>285</v>
      </c>
      <c r="D214" s="218" t="s">
        <v>132</v>
      </c>
      <c r="E214" s="219" t="s">
        <v>571</v>
      </c>
      <c r="F214" s="220" t="s">
        <v>243</v>
      </c>
      <c r="G214" s="221" t="s">
        <v>157</v>
      </c>
      <c r="H214" s="222">
        <v>138.304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45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136</v>
      </c>
      <c r="AT214" s="230" t="s">
        <v>132</v>
      </c>
      <c r="AU214" s="230" t="s">
        <v>90</v>
      </c>
      <c r="AY214" s="16" t="s">
        <v>130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88</v>
      </c>
      <c r="BK214" s="231">
        <f>ROUND(I214*H214,2)</f>
        <v>0</v>
      </c>
      <c r="BL214" s="16" t="s">
        <v>136</v>
      </c>
      <c r="BM214" s="230" t="s">
        <v>966</v>
      </c>
    </row>
    <row r="215" s="2" customFormat="1">
      <c r="A215" s="37"/>
      <c r="B215" s="38"/>
      <c r="C215" s="39"/>
      <c r="D215" s="232" t="s">
        <v>138</v>
      </c>
      <c r="E215" s="39"/>
      <c r="F215" s="233" t="s">
        <v>573</v>
      </c>
      <c r="G215" s="39"/>
      <c r="H215" s="39"/>
      <c r="I215" s="234"/>
      <c r="J215" s="39"/>
      <c r="K215" s="39"/>
      <c r="L215" s="43"/>
      <c r="M215" s="235"/>
      <c r="N215" s="23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138</v>
      </c>
      <c r="AU215" s="16" t="s">
        <v>90</v>
      </c>
    </row>
    <row r="216" s="2" customFormat="1">
      <c r="A216" s="37"/>
      <c r="B216" s="38"/>
      <c r="C216" s="39"/>
      <c r="D216" s="237" t="s">
        <v>140</v>
      </c>
      <c r="E216" s="39"/>
      <c r="F216" s="238" t="s">
        <v>574</v>
      </c>
      <c r="G216" s="39"/>
      <c r="H216" s="39"/>
      <c r="I216" s="234"/>
      <c r="J216" s="39"/>
      <c r="K216" s="39"/>
      <c r="L216" s="43"/>
      <c r="M216" s="235"/>
      <c r="N216" s="236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140</v>
      </c>
      <c r="AU216" s="16" t="s">
        <v>90</v>
      </c>
    </row>
    <row r="217" s="2" customFormat="1">
      <c r="A217" s="37"/>
      <c r="B217" s="38"/>
      <c r="C217" s="39"/>
      <c r="D217" s="232" t="s">
        <v>151</v>
      </c>
      <c r="E217" s="39"/>
      <c r="F217" s="261" t="s">
        <v>967</v>
      </c>
      <c r="G217" s="39"/>
      <c r="H217" s="39"/>
      <c r="I217" s="234"/>
      <c r="J217" s="39"/>
      <c r="K217" s="39"/>
      <c r="L217" s="43"/>
      <c r="M217" s="235"/>
      <c r="N217" s="23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151</v>
      </c>
      <c r="AU217" s="16" t="s">
        <v>90</v>
      </c>
    </row>
    <row r="218" s="13" customFormat="1">
      <c r="A218" s="13"/>
      <c r="B218" s="239"/>
      <c r="C218" s="240"/>
      <c r="D218" s="232" t="s">
        <v>142</v>
      </c>
      <c r="E218" s="241" t="s">
        <v>1</v>
      </c>
      <c r="F218" s="242" t="s">
        <v>968</v>
      </c>
      <c r="G218" s="240"/>
      <c r="H218" s="243">
        <v>79.933000000000007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142</v>
      </c>
      <c r="AU218" s="249" t="s">
        <v>90</v>
      </c>
      <c r="AV218" s="13" t="s">
        <v>90</v>
      </c>
      <c r="AW218" s="13" t="s">
        <v>36</v>
      </c>
      <c r="AX218" s="13" t="s">
        <v>80</v>
      </c>
      <c r="AY218" s="249" t="s">
        <v>130</v>
      </c>
    </row>
    <row r="219" s="13" customFormat="1">
      <c r="A219" s="13"/>
      <c r="B219" s="239"/>
      <c r="C219" s="240"/>
      <c r="D219" s="232" t="s">
        <v>142</v>
      </c>
      <c r="E219" s="241" t="s">
        <v>1</v>
      </c>
      <c r="F219" s="242" t="s">
        <v>969</v>
      </c>
      <c r="G219" s="240"/>
      <c r="H219" s="243">
        <v>20.055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142</v>
      </c>
      <c r="AU219" s="249" t="s">
        <v>90</v>
      </c>
      <c r="AV219" s="13" t="s">
        <v>90</v>
      </c>
      <c r="AW219" s="13" t="s">
        <v>36</v>
      </c>
      <c r="AX219" s="13" t="s">
        <v>80</v>
      </c>
      <c r="AY219" s="249" t="s">
        <v>130</v>
      </c>
    </row>
    <row r="220" s="13" customFormat="1">
      <c r="A220" s="13"/>
      <c r="B220" s="239"/>
      <c r="C220" s="240"/>
      <c r="D220" s="232" t="s">
        <v>142</v>
      </c>
      <c r="E220" s="241" t="s">
        <v>1</v>
      </c>
      <c r="F220" s="242" t="s">
        <v>970</v>
      </c>
      <c r="G220" s="240"/>
      <c r="H220" s="243">
        <v>36.159999999999997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142</v>
      </c>
      <c r="AU220" s="249" t="s">
        <v>90</v>
      </c>
      <c r="AV220" s="13" t="s">
        <v>90</v>
      </c>
      <c r="AW220" s="13" t="s">
        <v>36</v>
      </c>
      <c r="AX220" s="13" t="s">
        <v>80</v>
      </c>
      <c r="AY220" s="249" t="s">
        <v>130</v>
      </c>
    </row>
    <row r="221" s="13" customFormat="1">
      <c r="A221" s="13"/>
      <c r="B221" s="239"/>
      <c r="C221" s="240"/>
      <c r="D221" s="232" t="s">
        <v>142</v>
      </c>
      <c r="E221" s="241" t="s">
        <v>1</v>
      </c>
      <c r="F221" s="242" t="s">
        <v>971</v>
      </c>
      <c r="G221" s="240"/>
      <c r="H221" s="243">
        <v>0.90600000000000003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142</v>
      </c>
      <c r="AU221" s="249" t="s">
        <v>90</v>
      </c>
      <c r="AV221" s="13" t="s">
        <v>90</v>
      </c>
      <c r="AW221" s="13" t="s">
        <v>36</v>
      </c>
      <c r="AX221" s="13" t="s">
        <v>80</v>
      </c>
      <c r="AY221" s="249" t="s">
        <v>130</v>
      </c>
    </row>
    <row r="222" s="13" customFormat="1">
      <c r="A222" s="13"/>
      <c r="B222" s="239"/>
      <c r="C222" s="240"/>
      <c r="D222" s="232" t="s">
        <v>142</v>
      </c>
      <c r="E222" s="241" t="s">
        <v>1</v>
      </c>
      <c r="F222" s="242" t="s">
        <v>972</v>
      </c>
      <c r="G222" s="240"/>
      <c r="H222" s="243">
        <v>0.47199999999999998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142</v>
      </c>
      <c r="AU222" s="249" t="s">
        <v>90</v>
      </c>
      <c r="AV222" s="13" t="s">
        <v>90</v>
      </c>
      <c r="AW222" s="13" t="s">
        <v>36</v>
      </c>
      <c r="AX222" s="13" t="s">
        <v>80</v>
      </c>
      <c r="AY222" s="249" t="s">
        <v>130</v>
      </c>
    </row>
    <row r="223" s="13" customFormat="1">
      <c r="A223" s="13"/>
      <c r="B223" s="239"/>
      <c r="C223" s="240"/>
      <c r="D223" s="232" t="s">
        <v>142</v>
      </c>
      <c r="E223" s="241" t="s">
        <v>1</v>
      </c>
      <c r="F223" s="242" t="s">
        <v>973</v>
      </c>
      <c r="G223" s="240"/>
      <c r="H223" s="243">
        <v>0.67600000000000005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142</v>
      </c>
      <c r="AU223" s="249" t="s">
        <v>90</v>
      </c>
      <c r="AV223" s="13" t="s">
        <v>90</v>
      </c>
      <c r="AW223" s="13" t="s">
        <v>36</v>
      </c>
      <c r="AX223" s="13" t="s">
        <v>80</v>
      </c>
      <c r="AY223" s="249" t="s">
        <v>130</v>
      </c>
    </row>
    <row r="224" s="13" customFormat="1">
      <c r="A224" s="13"/>
      <c r="B224" s="239"/>
      <c r="C224" s="240"/>
      <c r="D224" s="232" t="s">
        <v>142</v>
      </c>
      <c r="E224" s="241" t="s">
        <v>1</v>
      </c>
      <c r="F224" s="242" t="s">
        <v>974</v>
      </c>
      <c r="G224" s="240"/>
      <c r="H224" s="243">
        <v>0.10199999999999999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142</v>
      </c>
      <c r="AU224" s="249" t="s">
        <v>90</v>
      </c>
      <c r="AV224" s="13" t="s">
        <v>90</v>
      </c>
      <c r="AW224" s="13" t="s">
        <v>36</v>
      </c>
      <c r="AX224" s="13" t="s">
        <v>80</v>
      </c>
      <c r="AY224" s="249" t="s">
        <v>130</v>
      </c>
    </row>
    <row r="225" s="14" customFormat="1">
      <c r="A225" s="14"/>
      <c r="B225" s="250"/>
      <c r="C225" s="251"/>
      <c r="D225" s="232" t="s">
        <v>142</v>
      </c>
      <c r="E225" s="252" t="s">
        <v>1</v>
      </c>
      <c r="F225" s="253" t="s">
        <v>145</v>
      </c>
      <c r="G225" s="251"/>
      <c r="H225" s="254">
        <v>138.304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142</v>
      </c>
      <c r="AU225" s="260" t="s">
        <v>90</v>
      </c>
      <c r="AV225" s="14" t="s">
        <v>136</v>
      </c>
      <c r="AW225" s="14" t="s">
        <v>36</v>
      </c>
      <c r="AX225" s="14" t="s">
        <v>88</v>
      </c>
      <c r="AY225" s="260" t="s">
        <v>130</v>
      </c>
    </row>
    <row r="226" s="2" customFormat="1" ht="16.5" customHeight="1">
      <c r="A226" s="37"/>
      <c r="B226" s="38"/>
      <c r="C226" s="218" t="s">
        <v>291</v>
      </c>
      <c r="D226" s="218" t="s">
        <v>132</v>
      </c>
      <c r="E226" s="219" t="s">
        <v>254</v>
      </c>
      <c r="F226" s="220" t="s">
        <v>255</v>
      </c>
      <c r="G226" s="221" t="s">
        <v>135</v>
      </c>
      <c r="H226" s="222">
        <v>9.6500000000000004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45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136</v>
      </c>
      <c r="AT226" s="230" t="s">
        <v>132</v>
      </c>
      <c r="AU226" s="230" t="s">
        <v>90</v>
      </c>
      <c r="AY226" s="16" t="s">
        <v>130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88</v>
      </c>
      <c r="BK226" s="231">
        <f>ROUND(I226*H226,2)</f>
        <v>0</v>
      </c>
      <c r="BL226" s="16" t="s">
        <v>136</v>
      </c>
      <c r="BM226" s="230" t="s">
        <v>975</v>
      </c>
    </row>
    <row r="227" s="2" customFormat="1">
      <c r="A227" s="37"/>
      <c r="B227" s="38"/>
      <c r="C227" s="39"/>
      <c r="D227" s="232" t="s">
        <v>138</v>
      </c>
      <c r="E227" s="39"/>
      <c r="F227" s="233" t="s">
        <v>257</v>
      </c>
      <c r="G227" s="39"/>
      <c r="H227" s="39"/>
      <c r="I227" s="234"/>
      <c r="J227" s="39"/>
      <c r="K227" s="39"/>
      <c r="L227" s="43"/>
      <c r="M227" s="235"/>
      <c r="N227" s="236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138</v>
      </c>
      <c r="AU227" s="16" t="s">
        <v>90</v>
      </c>
    </row>
    <row r="228" s="2" customFormat="1">
      <c r="A228" s="37"/>
      <c r="B228" s="38"/>
      <c r="C228" s="39"/>
      <c r="D228" s="237" t="s">
        <v>140</v>
      </c>
      <c r="E228" s="39"/>
      <c r="F228" s="238" t="s">
        <v>258</v>
      </c>
      <c r="G228" s="39"/>
      <c r="H228" s="39"/>
      <c r="I228" s="234"/>
      <c r="J228" s="39"/>
      <c r="K228" s="39"/>
      <c r="L228" s="43"/>
      <c r="M228" s="235"/>
      <c r="N228" s="23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140</v>
      </c>
      <c r="AU228" s="16" t="s">
        <v>90</v>
      </c>
    </row>
    <row r="229" s="13" customFormat="1">
      <c r="A229" s="13"/>
      <c r="B229" s="239"/>
      <c r="C229" s="240"/>
      <c r="D229" s="232" t="s">
        <v>142</v>
      </c>
      <c r="E229" s="241" t="s">
        <v>1</v>
      </c>
      <c r="F229" s="242" t="s">
        <v>976</v>
      </c>
      <c r="G229" s="240"/>
      <c r="H229" s="243">
        <v>9.6500000000000004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142</v>
      </c>
      <c r="AU229" s="249" t="s">
        <v>90</v>
      </c>
      <c r="AV229" s="13" t="s">
        <v>90</v>
      </c>
      <c r="AW229" s="13" t="s">
        <v>36</v>
      </c>
      <c r="AX229" s="13" t="s">
        <v>88</v>
      </c>
      <c r="AY229" s="249" t="s">
        <v>130</v>
      </c>
    </row>
    <row r="230" s="2" customFormat="1" ht="24.15" customHeight="1">
      <c r="A230" s="37"/>
      <c r="B230" s="38"/>
      <c r="C230" s="218" t="s">
        <v>7</v>
      </c>
      <c r="D230" s="218" t="s">
        <v>132</v>
      </c>
      <c r="E230" s="219" t="s">
        <v>292</v>
      </c>
      <c r="F230" s="220" t="s">
        <v>293</v>
      </c>
      <c r="G230" s="221" t="s">
        <v>135</v>
      </c>
      <c r="H230" s="222">
        <v>64.329999999999998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45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136</v>
      </c>
      <c r="AT230" s="230" t="s">
        <v>132</v>
      </c>
      <c r="AU230" s="230" t="s">
        <v>90</v>
      </c>
      <c r="AY230" s="16" t="s">
        <v>130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88</v>
      </c>
      <c r="BK230" s="231">
        <f>ROUND(I230*H230,2)</f>
        <v>0</v>
      </c>
      <c r="BL230" s="16" t="s">
        <v>136</v>
      </c>
      <c r="BM230" s="230" t="s">
        <v>977</v>
      </c>
    </row>
    <row r="231" s="2" customFormat="1">
      <c r="A231" s="37"/>
      <c r="B231" s="38"/>
      <c r="C231" s="39"/>
      <c r="D231" s="232" t="s">
        <v>138</v>
      </c>
      <c r="E231" s="39"/>
      <c r="F231" s="233" t="s">
        <v>295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138</v>
      </c>
      <c r="AU231" s="16" t="s">
        <v>90</v>
      </c>
    </row>
    <row r="232" s="2" customFormat="1">
      <c r="A232" s="37"/>
      <c r="B232" s="38"/>
      <c r="C232" s="39"/>
      <c r="D232" s="237" t="s">
        <v>140</v>
      </c>
      <c r="E232" s="39"/>
      <c r="F232" s="238" t="s">
        <v>296</v>
      </c>
      <c r="G232" s="39"/>
      <c r="H232" s="39"/>
      <c r="I232" s="234"/>
      <c r="J232" s="39"/>
      <c r="K232" s="39"/>
      <c r="L232" s="43"/>
      <c r="M232" s="235"/>
      <c r="N232" s="236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140</v>
      </c>
      <c r="AU232" s="16" t="s">
        <v>90</v>
      </c>
    </row>
    <row r="233" s="13" customFormat="1">
      <c r="A233" s="13"/>
      <c r="B233" s="239"/>
      <c r="C233" s="240"/>
      <c r="D233" s="232" t="s">
        <v>142</v>
      </c>
      <c r="E233" s="241" t="s">
        <v>1</v>
      </c>
      <c r="F233" s="242" t="s">
        <v>978</v>
      </c>
      <c r="G233" s="240"/>
      <c r="H233" s="243">
        <v>4.0800000000000001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142</v>
      </c>
      <c r="AU233" s="249" t="s">
        <v>90</v>
      </c>
      <c r="AV233" s="13" t="s">
        <v>90</v>
      </c>
      <c r="AW233" s="13" t="s">
        <v>36</v>
      </c>
      <c r="AX233" s="13" t="s">
        <v>80</v>
      </c>
      <c r="AY233" s="249" t="s">
        <v>130</v>
      </c>
    </row>
    <row r="234" s="13" customFormat="1">
      <c r="A234" s="13"/>
      <c r="B234" s="239"/>
      <c r="C234" s="240"/>
      <c r="D234" s="232" t="s">
        <v>142</v>
      </c>
      <c r="E234" s="241" t="s">
        <v>1</v>
      </c>
      <c r="F234" s="242" t="s">
        <v>898</v>
      </c>
      <c r="G234" s="240"/>
      <c r="H234" s="243">
        <v>20.25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142</v>
      </c>
      <c r="AU234" s="249" t="s">
        <v>90</v>
      </c>
      <c r="AV234" s="13" t="s">
        <v>90</v>
      </c>
      <c r="AW234" s="13" t="s">
        <v>36</v>
      </c>
      <c r="AX234" s="13" t="s">
        <v>80</v>
      </c>
      <c r="AY234" s="249" t="s">
        <v>130</v>
      </c>
    </row>
    <row r="235" s="13" customFormat="1">
      <c r="A235" s="13"/>
      <c r="B235" s="239"/>
      <c r="C235" s="240"/>
      <c r="D235" s="232" t="s">
        <v>142</v>
      </c>
      <c r="E235" s="241" t="s">
        <v>1</v>
      </c>
      <c r="F235" s="242" t="s">
        <v>979</v>
      </c>
      <c r="G235" s="240"/>
      <c r="H235" s="243">
        <v>40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142</v>
      </c>
      <c r="AU235" s="249" t="s">
        <v>90</v>
      </c>
      <c r="AV235" s="13" t="s">
        <v>90</v>
      </c>
      <c r="AW235" s="13" t="s">
        <v>36</v>
      </c>
      <c r="AX235" s="13" t="s">
        <v>80</v>
      </c>
      <c r="AY235" s="249" t="s">
        <v>130</v>
      </c>
    </row>
    <row r="236" s="14" customFormat="1">
      <c r="A236" s="14"/>
      <c r="B236" s="250"/>
      <c r="C236" s="251"/>
      <c r="D236" s="232" t="s">
        <v>142</v>
      </c>
      <c r="E236" s="252" t="s">
        <v>1</v>
      </c>
      <c r="F236" s="253" t="s">
        <v>145</v>
      </c>
      <c r="G236" s="251"/>
      <c r="H236" s="254">
        <v>64.329999999999998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142</v>
      </c>
      <c r="AU236" s="260" t="s">
        <v>90</v>
      </c>
      <c r="AV236" s="14" t="s">
        <v>136</v>
      </c>
      <c r="AW236" s="14" t="s">
        <v>36</v>
      </c>
      <c r="AX236" s="14" t="s">
        <v>88</v>
      </c>
      <c r="AY236" s="260" t="s">
        <v>130</v>
      </c>
    </row>
    <row r="237" s="2" customFormat="1" ht="16.5" customHeight="1">
      <c r="A237" s="37"/>
      <c r="B237" s="38"/>
      <c r="C237" s="218" t="s">
        <v>307</v>
      </c>
      <c r="D237" s="218" t="s">
        <v>132</v>
      </c>
      <c r="E237" s="219" t="s">
        <v>980</v>
      </c>
      <c r="F237" s="220" t="s">
        <v>981</v>
      </c>
      <c r="G237" s="221" t="s">
        <v>222</v>
      </c>
      <c r="H237" s="222">
        <v>0.878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45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136</v>
      </c>
      <c r="AT237" s="230" t="s">
        <v>132</v>
      </c>
      <c r="AU237" s="230" t="s">
        <v>90</v>
      </c>
      <c r="AY237" s="16" t="s">
        <v>130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88</v>
      </c>
      <c r="BK237" s="231">
        <f>ROUND(I237*H237,2)</f>
        <v>0</v>
      </c>
      <c r="BL237" s="16" t="s">
        <v>136</v>
      </c>
      <c r="BM237" s="230" t="s">
        <v>982</v>
      </c>
    </row>
    <row r="238" s="2" customFormat="1">
      <c r="A238" s="37"/>
      <c r="B238" s="38"/>
      <c r="C238" s="39"/>
      <c r="D238" s="232" t="s">
        <v>138</v>
      </c>
      <c r="E238" s="39"/>
      <c r="F238" s="233" t="s">
        <v>983</v>
      </c>
      <c r="G238" s="39"/>
      <c r="H238" s="39"/>
      <c r="I238" s="234"/>
      <c r="J238" s="39"/>
      <c r="K238" s="39"/>
      <c r="L238" s="43"/>
      <c r="M238" s="235"/>
      <c r="N238" s="236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138</v>
      </c>
      <c r="AU238" s="16" t="s">
        <v>90</v>
      </c>
    </row>
    <row r="239" s="2" customFormat="1">
      <c r="A239" s="37"/>
      <c r="B239" s="38"/>
      <c r="C239" s="39"/>
      <c r="D239" s="237" t="s">
        <v>140</v>
      </c>
      <c r="E239" s="39"/>
      <c r="F239" s="238" t="s">
        <v>984</v>
      </c>
      <c r="G239" s="39"/>
      <c r="H239" s="39"/>
      <c r="I239" s="234"/>
      <c r="J239" s="39"/>
      <c r="K239" s="39"/>
      <c r="L239" s="43"/>
      <c r="M239" s="235"/>
      <c r="N239" s="236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140</v>
      </c>
      <c r="AU239" s="16" t="s">
        <v>90</v>
      </c>
    </row>
    <row r="240" s="2" customFormat="1">
      <c r="A240" s="37"/>
      <c r="B240" s="38"/>
      <c r="C240" s="39"/>
      <c r="D240" s="232" t="s">
        <v>151</v>
      </c>
      <c r="E240" s="39"/>
      <c r="F240" s="261" t="s">
        <v>985</v>
      </c>
      <c r="G240" s="39"/>
      <c r="H240" s="39"/>
      <c r="I240" s="234"/>
      <c r="J240" s="39"/>
      <c r="K240" s="39"/>
      <c r="L240" s="43"/>
      <c r="M240" s="235"/>
      <c r="N240" s="236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151</v>
      </c>
      <c r="AU240" s="16" t="s">
        <v>90</v>
      </c>
    </row>
    <row r="241" s="13" customFormat="1">
      <c r="A241" s="13"/>
      <c r="B241" s="239"/>
      <c r="C241" s="240"/>
      <c r="D241" s="232" t="s">
        <v>142</v>
      </c>
      <c r="E241" s="241" t="s">
        <v>1</v>
      </c>
      <c r="F241" s="242" t="s">
        <v>986</v>
      </c>
      <c r="G241" s="240"/>
      <c r="H241" s="243">
        <v>0.80000000000000004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142</v>
      </c>
      <c r="AU241" s="249" t="s">
        <v>90</v>
      </c>
      <c r="AV241" s="13" t="s">
        <v>90</v>
      </c>
      <c r="AW241" s="13" t="s">
        <v>36</v>
      </c>
      <c r="AX241" s="13" t="s">
        <v>80</v>
      </c>
      <c r="AY241" s="249" t="s">
        <v>130</v>
      </c>
    </row>
    <row r="242" s="13" customFormat="1">
      <c r="A242" s="13"/>
      <c r="B242" s="239"/>
      <c r="C242" s="240"/>
      <c r="D242" s="232" t="s">
        <v>142</v>
      </c>
      <c r="E242" s="241" t="s">
        <v>1</v>
      </c>
      <c r="F242" s="242" t="s">
        <v>433</v>
      </c>
      <c r="G242" s="240"/>
      <c r="H242" s="243">
        <v>0.001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142</v>
      </c>
      <c r="AU242" s="249" t="s">
        <v>90</v>
      </c>
      <c r="AV242" s="13" t="s">
        <v>90</v>
      </c>
      <c r="AW242" s="13" t="s">
        <v>36</v>
      </c>
      <c r="AX242" s="13" t="s">
        <v>80</v>
      </c>
      <c r="AY242" s="249" t="s">
        <v>130</v>
      </c>
    </row>
    <row r="243" s="13" customFormat="1">
      <c r="A243" s="13"/>
      <c r="B243" s="239"/>
      <c r="C243" s="240"/>
      <c r="D243" s="232" t="s">
        <v>142</v>
      </c>
      <c r="E243" s="241" t="s">
        <v>1</v>
      </c>
      <c r="F243" s="242" t="s">
        <v>987</v>
      </c>
      <c r="G243" s="240"/>
      <c r="H243" s="243">
        <v>0.019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142</v>
      </c>
      <c r="AU243" s="249" t="s">
        <v>90</v>
      </c>
      <c r="AV243" s="13" t="s">
        <v>90</v>
      </c>
      <c r="AW243" s="13" t="s">
        <v>36</v>
      </c>
      <c r="AX243" s="13" t="s">
        <v>80</v>
      </c>
      <c r="AY243" s="249" t="s">
        <v>130</v>
      </c>
    </row>
    <row r="244" s="13" customFormat="1">
      <c r="A244" s="13"/>
      <c r="B244" s="239"/>
      <c r="C244" s="240"/>
      <c r="D244" s="232" t="s">
        <v>142</v>
      </c>
      <c r="E244" s="241" t="s">
        <v>1</v>
      </c>
      <c r="F244" s="242" t="s">
        <v>988</v>
      </c>
      <c r="G244" s="240"/>
      <c r="H244" s="243">
        <v>0.058000000000000003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142</v>
      </c>
      <c r="AU244" s="249" t="s">
        <v>90</v>
      </c>
      <c r="AV244" s="13" t="s">
        <v>90</v>
      </c>
      <c r="AW244" s="13" t="s">
        <v>36</v>
      </c>
      <c r="AX244" s="13" t="s">
        <v>80</v>
      </c>
      <c r="AY244" s="249" t="s">
        <v>130</v>
      </c>
    </row>
    <row r="245" s="14" customFormat="1">
      <c r="A245" s="14"/>
      <c r="B245" s="250"/>
      <c r="C245" s="251"/>
      <c r="D245" s="232" t="s">
        <v>142</v>
      </c>
      <c r="E245" s="252" t="s">
        <v>1</v>
      </c>
      <c r="F245" s="253" t="s">
        <v>145</v>
      </c>
      <c r="G245" s="251"/>
      <c r="H245" s="254">
        <v>0.87800000000000011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142</v>
      </c>
      <c r="AU245" s="260" t="s">
        <v>90</v>
      </c>
      <c r="AV245" s="14" t="s">
        <v>136</v>
      </c>
      <c r="AW245" s="14" t="s">
        <v>36</v>
      </c>
      <c r="AX245" s="14" t="s">
        <v>88</v>
      </c>
      <c r="AY245" s="260" t="s">
        <v>130</v>
      </c>
    </row>
    <row r="246" s="2" customFormat="1" ht="16.5" customHeight="1">
      <c r="A246" s="37"/>
      <c r="B246" s="38"/>
      <c r="C246" s="218" t="s">
        <v>312</v>
      </c>
      <c r="D246" s="218" t="s">
        <v>132</v>
      </c>
      <c r="E246" s="219" t="s">
        <v>326</v>
      </c>
      <c r="F246" s="220" t="s">
        <v>327</v>
      </c>
      <c r="G246" s="221" t="s">
        <v>222</v>
      </c>
      <c r="H246" s="222">
        <v>38.930999999999997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45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136</v>
      </c>
      <c r="AT246" s="230" t="s">
        <v>132</v>
      </c>
      <c r="AU246" s="230" t="s">
        <v>90</v>
      </c>
      <c r="AY246" s="16" t="s">
        <v>130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88</v>
      </c>
      <c r="BK246" s="231">
        <f>ROUND(I246*H246,2)</f>
        <v>0</v>
      </c>
      <c r="BL246" s="16" t="s">
        <v>136</v>
      </c>
      <c r="BM246" s="230" t="s">
        <v>989</v>
      </c>
    </row>
    <row r="247" s="2" customFormat="1">
      <c r="A247" s="37"/>
      <c r="B247" s="38"/>
      <c r="C247" s="39"/>
      <c r="D247" s="232" t="s">
        <v>138</v>
      </c>
      <c r="E247" s="39"/>
      <c r="F247" s="233" t="s">
        <v>329</v>
      </c>
      <c r="G247" s="39"/>
      <c r="H247" s="39"/>
      <c r="I247" s="234"/>
      <c r="J247" s="39"/>
      <c r="K247" s="39"/>
      <c r="L247" s="43"/>
      <c r="M247" s="235"/>
      <c r="N247" s="236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138</v>
      </c>
      <c r="AU247" s="16" t="s">
        <v>90</v>
      </c>
    </row>
    <row r="248" s="2" customFormat="1">
      <c r="A248" s="37"/>
      <c r="B248" s="38"/>
      <c r="C248" s="39"/>
      <c r="D248" s="237" t="s">
        <v>140</v>
      </c>
      <c r="E248" s="39"/>
      <c r="F248" s="238" t="s">
        <v>330</v>
      </c>
      <c r="G248" s="39"/>
      <c r="H248" s="39"/>
      <c r="I248" s="234"/>
      <c r="J248" s="39"/>
      <c r="K248" s="39"/>
      <c r="L248" s="43"/>
      <c r="M248" s="235"/>
      <c r="N248" s="236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140</v>
      </c>
      <c r="AU248" s="16" t="s">
        <v>90</v>
      </c>
    </row>
    <row r="249" s="13" customFormat="1">
      <c r="A249" s="13"/>
      <c r="B249" s="239"/>
      <c r="C249" s="240"/>
      <c r="D249" s="232" t="s">
        <v>142</v>
      </c>
      <c r="E249" s="241" t="s">
        <v>1</v>
      </c>
      <c r="F249" s="242" t="s">
        <v>986</v>
      </c>
      <c r="G249" s="240"/>
      <c r="H249" s="243">
        <v>0.80000000000000004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142</v>
      </c>
      <c r="AU249" s="249" t="s">
        <v>90</v>
      </c>
      <c r="AV249" s="13" t="s">
        <v>90</v>
      </c>
      <c r="AW249" s="13" t="s">
        <v>36</v>
      </c>
      <c r="AX249" s="13" t="s">
        <v>80</v>
      </c>
      <c r="AY249" s="249" t="s">
        <v>130</v>
      </c>
    </row>
    <row r="250" s="13" customFormat="1">
      <c r="A250" s="13"/>
      <c r="B250" s="239"/>
      <c r="C250" s="240"/>
      <c r="D250" s="232" t="s">
        <v>142</v>
      </c>
      <c r="E250" s="241" t="s">
        <v>1</v>
      </c>
      <c r="F250" s="242" t="s">
        <v>990</v>
      </c>
      <c r="G250" s="240"/>
      <c r="H250" s="243">
        <v>1.04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142</v>
      </c>
      <c r="AU250" s="249" t="s">
        <v>90</v>
      </c>
      <c r="AV250" s="13" t="s">
        <v>90</v>
      </c>
      <c r="AW250" s="13" t="s">
        <v>36</v>
      </c>
      <c r="AX250" s="13" t="s">
        <v>80</v>
      </c>
      <c r="AY250" s="249" t="s">
        <v>130</v>
      </c>
    </row>
    <row r="251" s="13" customFormat="1">
      <c r="A251" s="13"/>
      <c r="B251" s="239"/>
      <c r="C251" s="240"/>
      <c r="D251" s="232" t="s">
        <v>142</v>
      </c>
      <c r="E251" s="241" t="s">
        <v>1</v>
      </c>
      <c r="F251" s="242" t="s">
        <v>991</v>
      </c>
      <c r="G251" s="240"/>
      <c r="H251" s="243">
        <v>36.284999999999997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142</v>
      </c>
      <c r="AU251" s="249" t="s">
        <v>90</v>
      </c>
      <c r="AV251" s="13" t="s">
        <v>90</v>
      </c>
      <c r="AW251" s="13" t="s">
        <v>36</v>
      </c>
      <c r="AX251" s="13" t="s">
        <v>80</v>
      </c>
      <c r="AY251" s="249" t="s">
        <v>130</v>
      </c>
    </row>
    <row r="252" s="13" customFormat="1">
      <c r="A252" s="13"/>
      <c r="B252" s="239"/>
      <c r="C252" s="240"/>
      <c r="D252" s="232" t="s">
        <v>142</v>
      </c>
      <c r="E252" s="241" t="s">
        <v>1</v>
      </c>
      <c r="F252" s="242" t="s">
        <v>992</v>
      </c>
      <c r="G252" s="240"/>
      <c r="H252" s="243">
        <v>0.123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142</v>
      </c>
      <c r="AU252" s="249" t="s">
        <v>90</v>
      </c>
      <c r="AV252" s="13" t="s">
        <v>90</v>
      </c>
      <c r="AW252" s="13" t="s">
        <v>36</v>
      </c>
      <c r="AX252" s="13" t="s">
        <v>80</v>
      </c>
      <c r="AY252" s="249" t="s">
        <v>130</v>
      </c>
    </row>
    <row r="253" s="13" customFormat="1">
      <c r="A253" s="13"/>
      <c r="B253" s="239"/>
      <c r="C253" s="240"/>
      <c r="D253" s="232" t="s">
        <v>142</v>
      </c>
      <c r="E253" s="241" t="s">
        <v>1</v>
      </c>
      <c r="F253" s="242" t="s">
        <v>993</v>
      </c>
      <c r="G253" s="240"/>
      <c r="H253" s="243">
        <v>0.070999999999999994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142</v>
      </c>
      <c r="AU253" s="249" t="s">
        <v>90</v>
      </c>
      <c r="AV253" s="13" t="s">
        <v>90</v>
      </c>
      <c r="AW253" s="13" t="s">
        <v>36</v>
      </c>
      <c r="AX253" s="13" t="s">
        <v>80</v>
      </c>
      <c r="AY253" s="249" t="s">
        <v>130</v>
      </c>
    </row>
    <row r="254" s="13" customFormat="1">
      <c r="A254" s="13"/>
      <c r="B254" s="239"/>
      <c r="C254" s="240"/>
      <c r="D254" s="232" t="s">
        <v>142</v>
      </c>
      <c r="E254" s="241" t="s">
        <v>1</v>
      </c>
      <c r="F254" s="242" t="s">
        <v>994</v>
      </c>
      <c r="G254" s="240"/>
      <c r="H254" s="243">
        <v>0.61199999999999999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142</v>
      </c>
      <c r="AU254" s="249" t="s">
        <v>90</v>
      </c>
      <c r="AV254" s="13" t="s">
        <v>90</v>
      </c>
      <c r="AW254" s="13" t="s">
        <v>36</v>
      </c>
      <c r="AX254" s="13" t="s">
        <v>80</v>
      </c>
      <c r="AY254" s="249" t="s">
        <v>130</v>
      </c>
    </row>
    <row r="255" s="14" customFormat="1">
      <c r="A255" s="14"/>
      <c r="B255" s="250"/>
      <c r="C255" s="251"/>
      <c r="D255" s="232" t="s">
        <v>142</v>
      </c>
      <c r="E255" s="252" t="s">
        <v>1</v>
      </c>
      <c r="F255" s="253" t="s">
        <v>145</v>
      </c>
      <c r="G255" s="251"/>
      <c r="H255" s="254">
        <v>38.930999999999997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142</v>
      </c>
      <c r="AU255" s="260" t="s">
        <v>90</v>
      </c>
      <c r="AV255" s="14" t="s">
        <v>136</v>
      </c>
      <c r="AW255" s="14" t="s">
        <v>36</v>
      </c>
      <c r="AX255" s="14" t="s">
        <v>88</v>
      </c>
      <c r="AY255" s="260" t="s">
        <v>130</v>
      </c>
    </row>
    <row r="256" s="2" customFormat="1" ht="16.5" customHeight="1">
      <c r="A256" s="37"/>
      <c r="B256" s="38"/>
      <c r="C256" s="218" t="s">
        <v>319</v>
      </c>
      <c r="D256" s="218" t="s">
        <v>132</v>
      </c>
      <c r="E256" s="219" t="s">
        <v>333</v>
      </c>
      <c r="F256" s="220" t="s">
        <v>334</v>
      </c>
      <c r="G256" s="221" t="s">
        <v>222</v>
      </c>
      <c r="H256" s="222">
        <v>38.930999999999997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45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136</v>
      </c>
      <c r="AT256" s="230" t="s">
        <v>132</v>
      </c>
      <c r="AU256" s="230" t="s">
        <v>90</v>
      </c>
      <c r="AY256" s="16" t="s">
        <v>130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88</v>
      </c>
      <c r="BK256" s="231">
        <f>ROUND(I256*H256,2)</f>
        <v>0</v>
      </c>
      <c r="BL256" s="16" t="s">
        <v>136</v>
      </c>
      <c r="BM256" s="230" t="s">
        <v>995</v>
      </c>
    </row>
    <row r="257" s="2" customFormat="1">
      <c r="A257" s="37"/>
      <c r="B257" s="38"/>
      <c r="C257" s="39"/>
      <c r="D257" s="232" t="s">
        <v>138</v>
      </c>
      <c r="E257" s="39"/>
      <c r="F257" s="233" t="s">
        <v>336</v>
      </c>
      <c r="G257" s="39"/>
      <c r="H257" s="39"/>
      <c r="I257" s="234"/>
      <c r="J257" s="39"/>
      <c r="K257" s="39"/>
      <c r="L257" s="43"/>
      <c r="M257" s="235"/>
      <c r="N257" s="236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138</v>
      </c>
      <c r="AU257" s="16" t="s">
        <v>90</v>
      </c>
    </row>
    <row r="258" s="2" customFormat="1">
      <c r="A258" s="37"/>
      <c r="B258" s="38"/>
      <c r="C258" s="39"/>
      <c r="D258" s="237" t="s">
        <v>140</v>
      </c>
      <c r="E258" s="39"/>
      <c r="F258" s="238" t="s">
        <v>337</v>
      </c>
      <c r="G258" s="39"/>
      <c r="H258" s="39"/>
      <c r="I258" s="234"/>
      <c r="J258" s="39"/>
      <c r="K258" s="39"/>
      <c r="L258" s="43"/>
      <c r="M258" s="235"/>
      <c r="N258" s="236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140</v>
      </c>
      <c r="AU258" s="16" t="s">
        <v>90</v>
      </c>
    </row>
    <row r="259" s="13" customFormat="1">
      <c r="A259" s="13"/>
      <c r="B259" s="239"/>
      <c r="C259" s="240"/>
      <c r="D259" s="232" t="s">
        <v>142</v>
      </c>
      <c r="E259" s="241" t="s">
        <v>1</v>
      </c>
      <c r="F259" s="242" t="s">
        <v>996</v>
      </c>
      <c r="G259" s="240"/>
      <c r="H259" s="243">
        <v>38.930999999999997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142</v>
      </c>
      <c r="AU259" s="249" t="s">
        <v>90</v>
      </c>
      <c r="AV259" s="13" t="s">
        <v>90</v>
      </c>
      <c r="AW259" s="13" t="s">
        <v>36</v>
      </c>
      <c r="AX259" s="13" t="s">
        <v>88</v>
      </c>
      <c r="AY259" s="249" t="s">
        <v>130</v>
      </c>
    </row>
    <row r="260" s="2" customFormat="1" ht="21.75" customHeight="1">
      <c r="A260" s="37"/>
      <c r="B260" s="38"/>
      <c r="C260" s="218" t="s">
        <v>325</v>
      </c>
      <c r="D260" s="218" t="s">
        <v>132</v>
      </c>
      <c r="E260" s="219" t="s">
        <v>339</v>
      </c>
      <c r="F260" s="220" t="s">
        <v>340</v>
      </c>
      <c r="G260" s="221" t="s">
        <v>222</v>
      </c>
      <c r="H260" s="222">
        <v>38.125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45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136</v>
      </c>
      <c r="AT260" s="230" t="s">
        <v>132</v>
      </c>
      <c r="AU260" s="230" t="s">
        <v>90</v>
      </c>
      <c r="AY260" s="16" t="s">
        <v>130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88</v>
      </c>
      <c r="BK260" s="231">
        <f>ROUND(I260*H260,2)</f>
        <v>0</v>
      </c>
      <c r="BL260" s="16" t="s">
        <v>136</v>
      </c>
      <c r="BM260" s="230" t="s">
        <v>997</v>
      </c>
    </row>
    <row r="261" s="2" customFormat="1">
      <c r="A261" s="37"/>
      <c r="B261" s="38"/>
      <c r="C261" s="39"/>
      <c r="D261" s="232" t="s">
        <v>138</v>
      </c>
      <c r="E261" s="39"/>
      <c r="F261" s="233" t="s">
        <v>340</v>
      </c>
      <c r="G261" s="39"/>
      <c r="H261" s="39"/>
      <c r="I261" s="234"/>
      <c r="J261" s="39"/>
      <c r="K261" s="39"/>
      <c r="L261" s="43"/>
      <c r="M261" s="235"/>
      <c r="N261" s="236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138</v>
      </c>
      <c r="AU261" s="16" t="s">
        <v>90</v>
      </c>
    </row>
    <row r="262" s="2" customFormat="1">
      <c r="A262" s="37"/>
      <c r="B262" s="38"/>
      <c r="C262" s="39"/>
      <c r="D262" s="232" t="s">
        <v>151</v>
      </c>
      <c r="E262" s="39"/>
      <c r="F262" s="261" t="s">
        <v>998</v>
      </c>
      <c r="G262" s="39"/>
      <c r="H262" s="39"/>
      <c r="I262" s="234"/>
      <c r="J262" s="39"/>
      <c r="K262" s="39"/>
      <c r="L262" s="43"/>
      <c r="M262" s="235"/>
      <c r="N262" s="236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151</v>
      </c>
      <c r="AU262" s="16" t="s">
        <v>90</v>
      </c>
    </row>
    <row r="263" s="13" customFormat="1">
      <c r="A263" s="13"/>
      <c r="B263" s="239"/>
      <c r="C263" s="240"/>
      <c r="D263" s="232" t="s">
        <v>142</v>
      </c>
      <c r="E263" s="241" t="s">
        <v>1</v>
      </c>
      <c r="F263" s="242" t="s">
        <v>999</v>
      </c>
      <c r="G263" s="240"/>
      <c r="H263" s="243">
        <v>0.80000000000000004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142</v>
      </c>
      <c r="AU263" s="249" t="s">
        <v>90</v>
      </c>
      <c r="AV263" s="13" t="s">
        <v>90</v>
      </c>
      <c r="AW263" s="13" t="s">
        <v>36</v>
      </c>
      <c r="AX263" s="13" t="s">
        <v>80</v>
      </c>
      <c r="AY263" s="249" t="s">
        <v>130</v>
      </c>
    </row>
    <row r="264" s="13" customFormat="1">
      <c r="A264" s="13"/>
      <c r="B264" s="239"/>
      <c r="C264" s="240"/>
      <c r="D264" s="232" t="s">
        <v>142</v>
      </c>
      <c r="E264" s="241" t="s">
        <v>1</v>
      </c>
      <c r="F264" s="242" t="s">
        <v>1000</v>
      </c>
      <c r="G264" s="240"/>
      <c r="H264" s="243">
        <v>1.04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142</v>
      </c>
      <c r="AU264" s="249" t="s">
        <v>90</v>
      </c>
      <c r="AV264" s="13" t="s">
        <v>90</v>
      </c>
      <c r="AW264" s="13" t="s">
        <v>36</v>
      </c>
      <c r="AX264" s="13" t="s">
        <v>80</v>
      </c>
      <c r="AY264" s="249" t="s">
        <v>130</v>
      </c>
    </row>
    <row r="265" s="13" customFormat="1">
      <c r="A265" s="13"/>
      <c r="B265" s="239"/>
      <c r="C265" s="240"/>
      <c r="D265" s="232" t="s">
        <v>142</v>
      </c>
      <c r="E265" s="241" t="s">
        <v>1</v>
      </c>
      <c r="F265" s="242" t="s">
        <v>1001</v>
      </c>
      <c r="G265" s="240"/>
      <c r="H265" s="243">
        <v>36.284999999999997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142</v>
      </c>
      <c r="AU265" s="249" t="s">
        <v>90</v>
      </c>
      <c r="AV265" s="13" t="s">
        <v>90</v>
      </c>
      <c r="AW265" s="13" t="s">
        <v>36</v>
      </c>
      <c r="AX265" s="13" t="s">
        <v>80</v>
      </c>
      <c r="AY265" s="249" t="s">
        <v>130</v>
      </c>
    </row>
    <row r="266" s="14" customFormat="1">
      <c r="A266" s="14"/>
      <c r="B266" s="250"/>
      <c r="C266" s="251"/>
      <c r="D266" s="232" t="s">
        <v>142</v>
      </c>
      <c r="E266" s="252" t="s">
        <v>1</v>
      </c>
      <c r="F266" s="253" t="s">
        <v>145</v>
      </c>
      <c r="G266" s="251"/>
      <c r="H266" s="254">
        <v>38.125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142</v>
      </c>
      <c r="AU266" s="260" t="s">
        <v>90</v>
      </c>
      <c r="AV266" s="14" t="s">
        <v>136</v>
      </c>
      <c r="AW266" s="14" t="s">
        <v>36</v>
      </c>
      <c r="AX266" s="14" t="s">
        <v>88</v>
      </c>
      <c r="AY266" s="260" t="s">
        <v>130</v>
      </c>
    </row>
    <row r="267" s="2" customFormat="1" ht="21.75" customHeight="1">
      <c r="A267" s="37"/>
      <c r="B267" s="38"/>
      <c r="C267" s="218" t="s">
        <v>332</v>
      </c>
      <c r="D267" s="218" t="s">
        <v>132</v>
      </c>
      <c r="E267" s="219" t="s">
        <v>1002</v>
      </c>
      <c r="F267" s="220" t="s">
        <v>1003</v>
      </c>
      <c r="G267" s="221" t="s">
        <v>222</v>
      </c>
      <c r="H267" s="222">
        <v>0.070999999999999994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45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136</v>
      </c>
      <c r="AT267" s="230" t="s">
        <v>132</v>
      </c>
      <c r="AU267" s="230" t="s">
        <v>90</v>
      </c>
      <c r="AY267" s="16" t="s">
        <v>130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88</v>
      </c>
      <c r="BK267" s="231">
        <f>ROUND(I267*H267,2)</f>
        <v>0</v>
      </c>
      <c r="BL267" s="16" t="s">
        <v>136</v>
      </c>
      <c r="BM267" s="230" t="s">
        <v>1004</v>
      </c>
    </row>
    <row r="268" s="2" customFormat="1">
      <c r="A268" s="37"/>
      <c r="B268" s="38"/>
      <c r="C268" s="39"/>
      <c r="D268" s="232" t="s">
        <v>138</v>
      </c>
      <c r="E268" s="39"/>
      <c r="F268" s="233" t="s">
        <v>1003</v>
      </c>
      <c r="G268" s="39"/>
      <c r="H268" s="39"/>
      <c r="I268" s="234"/>
      <c r="J268" s="39"/>
      <c r="K268" s="39"/>
      <c r="L268" s="43"/>
      <c r="M268" s="235"/>
      <c r="N268" s="236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138</v>
      </c>
      <c r="AU268" s="16" t="s">
        <v>90</v>
      </c>
    </row>
    <row r="269" s="2" customFormat="1">
      <c r="A269" s="37"/>
      <c r="B269" s="38"/>
      <c r="C269" s="39"/>
      <c r="D269" s="232" t="s">
        <v>151</v>
      </c>
      <c r="E269" s="39"/>
      <c r="F269" s="261" t="s">
        <v>1005</v>
      </c>
      <c r="G269" s="39"/>
      <c r="H269" s="39"/>
      <c r="I269" s="234"/>
      <c r="J269" s="39"/>
      <c r="K269" s="39"/>
      <c r="L269" s="43"/>
      <c r="M269" s="235"/>
      <c r="N269" s="236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151</v>
      </c>
      <c r="AU269" s="16" t="s">
        <v>90</v>
      </c>
    </row>
    <row r="270" s="13" customFormat="1">
      <c r="A270" s="13"/>
      <c r="B270" s="239"/>
      <c r="C270" s="240"/>
      <c r="D270" s="232" t="s">
        <v>142</v>
      </c>
      <c r="E270" s="241" t="s">
        <v>1</v>
      </c>
      <c r="F270" s="242" t="s">
        <v>1006</v>
      </c>
      <c r="G270" s="240"/>
      <c r="H270" s="243">
        <v>0.070999999999999994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142</v>
      </c>
      <c r="AU270" s="249" t="s">
        <v>90</v>
      </c>
      <c r="AV270" s="13" t="s">
        <v>90</v>
      </c>
      <c r="AW270" s="13" t="s">
        <v>36</v>
      </c>
      <c r="AX270" s="13" t="s">
        <v>88</v>
      </c>
      <c r="AY270" s="249" t="s">
        <v>130</v>
      </c>
    </row>
    <row r="271" s="2" customFormat="1" ht="21.75" customHeight="1">
      <c r="A271" s="37"/>
      <c r="B271" s="38"/>
      <c r="C271" s="218" t="s">
        <v>338</v>
      </c>
      <c r="D271" s="218" t="s">
        <v>132</v>
      </c>
      <c r="E271" s="219" t="s">
        <v>1007</v>
      </c>
      <c r="F271" s="220" t="s">
        <v>1008</v>
      </c>
      <c r="G271" s="221" t="s">
        <v>222</v>
      </c>
      <c r="H271" s="222">
        <v>0.73499999999999999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45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136</v>
      </c>
      <c r="AT271" s="230" t="s">
        <v>132</v>
      </c>
      <c r="AU271" s="230" t="s">
        <v>90</v>
      </c>
      <c r="AY271" s="16" t="s">
        <v>130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88</v>
      </c>
      <c r="BK271" s="231">
        <f>ROUND(I271*H271,2)</f>
        <v>0</v>
      </c>
      <c r="BL271" s="16" t="s">
        <v>136</v>
      </c>
      <c r="BM271" s="230" t="s">
        <v>1009</v>
      </c>
    </row>
    <row r="272" s="2" customFormat="1">
      <c r="A272" s="37"/>
      <c r="B272" s="38"/>
      <c r="C272" s="39"/>
      <c r="D272" s="232" t="s">
        <v>138</v>
      </c>
      <c r="E272" s="39"/>
      <c r="F272" s="233" t="s">
        <v>1008</v>
      </c>
      <c r="G272" s="39"/>
      <c r="H272" s="39"/>
      <c r="I272" s="234"/>
      <c r="J272" s="39"/>
      <c r="K272" s="39"/>
      <c r="L272" s="43"/>
      <c r="M272" s="235"/>
      <c r="N272" s="236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138</v>
      </c>
      <c r="AU272" s="16" t="s">
        <v>90</v>
      </c>
    </row>
    <row r="273" s="2" customFormat="1">
      <c r="A273" s="37"/>
      <c r="B273" s="38"/>
      <c r="C273" s="39"/>
      <c r="D273" s="232" t="s">
        <v>151</v>
      </c>
      <c r="E273" s="39"/>
      <c r="F273" s="261" t="s">
        <v>1010</v>
      </c>
      <c r="G273" s="39"/>
      <c r="H273" s="39"/>
      <c r="I273" s="234"/>
      <c r="J273" s="39"/>
      <c r="K273" s="39"/>
      <c r="L273" s="43"/>
      <c r="M273" s="235"/>
      <c r="N273" s="236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151</v>
      </c>
      <c r="AU273" s="16" t="s">
        <v>90</v>
      </c>
    </row>
    <row r="274" s="13" customFormat="1">
      <c r="A274" s="13"/>
      <c r="B274" s="239"/>
      <c r="C274" s="240"/>
      <c r="D274" s="232" t="s">
        <v>142</v>
      </c>
      <c r="E274" s="241" t="s">
        <v>1</v>
      </c>
      <c r="F274" s="242" t="s">
        <v>1011</v>
      </c>
      <c r="G274" s="240"/>
      <c r="H274" s="243">
        <v>0.73499999999999999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142</v>
      </c>
      <c r="AU274" s="249" t="s">
        <v>90</v>
      </c>
      <c r="AV274" s="13" t="s">
        <v>90</v>
      </c>
      <c r="AW274" s="13" t="s">
        <v>36</v>
      </c>
      <c r="AX274" s="13" t="s">
        <v>88</v>
      </c>
      <c r="AY274" s="249" t="s">
        <v>130</v>
      </c>
    </row>
    <row r="275" s="2" customFormat="1" ht="21.75" customHeight="1">
      <c r="A275" s="37"/>
      <c r="B275" s="38"/>
      <c r="C275" s="218" t="s">
        <v>343</v>
      </c>
      <c r="D275" s="218" t="s">
        <v>132</v>
      </c>
      <c r="E275" s="219" t="s">
        <v>1012</v>
      </c>
      <c r="F275" s="220" t="s">
        <v>1013</v>
      </c>
      <c r="G275" s="221" t="s">
        <v>222</v>
      </c>
      <c r="H275" s="222">
        <v>67.147999999999996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45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136</v>
      </c>
      <c r="AT275" s="230" t="s">
        <v>132</v>
      </c>
      <c r="AU275" s="230" t="s">
        <v>90</v>
      </c>
      <c r="AY275" s="16" t="s">
        <v>130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88</v>
      </c>
      <c r="BK275" s="231">
        <f>ROUND(I275*H275,2)</f>
        <v>0</v>
      </c>
      <c r="BL275" s="16" t="s">
        <v>136</v>
      </c>
      <c r="BM275" s="230" t="s">
        <v>1014</v>
      </c>
    </row>
    <row r="276" s="2" customFormat="1">
      <c r="A276" s="37"/>
      <c r="B276" s="38"/>
      <c r="C276" s="39"/>
      <c r="D276" s="232" t="s">
        <v>138</v>
      </c>
      <c r="E276" s="39"/>
      <c r="F276" s="233" t="s">
        <v>1013</v>
      </c>
      <c r="G276" s="39"/>
      <c r="H276" s="39"/>
      <c r="I276" s="234"/>
      <c r="J276" s="39"/>
      <c r="K276" s="39"/>
      <c r="L276" s="43"/>
      <c r="M276" s="235"/>
      <c r="N276" s="236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138</v>
      </c>
      <c r="AU276" s="16" t="s">
        <v>90</v>
      </c>
    </row>
    <row r="277" s="2" customFormat="1">
      <c r="A277" s="37"/>
      <c r="B277" s="38"/>
      <c r="C277" s="39"/>
      <c r="D277" s="232" t="s">
        <v>151</v>
      </c>
      <c r="E277" s="39"/>
      <c r="F277" s="261" t="s">
        <v>1015</v>
      </c>
      <c r="G277" s="39"/>
      <c r="H277" s="39"/>
      <c r="I277" s="234"/>
      <c r="J277" s="39"/>
      <c r="K277" s="39"/>
      <c r="L277" s="43"/>
      <c r="M277" s="235"/>
      <c r="N277" s="236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151</v>
      </c>
      <c r="AU277" s="16" t="s">
        <v>90</v>
      </c>
    </row>
    <row r="278" s="13" customFormat="1">
      <c r="A278" s="13"/>
      <c r="B278" s="239"/>
      <c r="C278" s="240"/>
      <c r="D278" s="232" t="s">
        <v>142</v>
      </c>
      <c r="E278" s="241" t="s">
        <v>1</v>
      </c>
      <c r="F278" s="242" t="s">
        <v>1016</v>
      </c>
      <c r="G278" s="240"/>
      <c r="H278" s="243">
        <v>67.147999999999996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142</v>
      </c>
      <c r="AU278" s="249" t="s">
        <v>90</v>
      </c>
      <c r="AV278" s="13" t="s">
        <v>90</v>
      </c>
      <c r="AW278" s="13" t="s">
        <v>36</v>
      </c>
      <c r="AX278" s="13" t="s">
        <v>88</v>
      </c>
      <c r="AY278" s="249" t="s">
        <v>130</v>
      </c>
    </row>
    <row r="279" s="12" customFormat="1" ht="22.8" customHeight="1">
      <c r="A279" s="12"/>
      <c r="B279" s="202"/>
      <c r="C279" s="203"/>
      <c r="D279" s="204" t="s">
        <v>79</v>
      </c>
      <c r="E279" s="216" t="s">
        <v>90</v>
      </c>
      <c r="F279" s="216" t="s">
        <v>1017</v>
      </c>
      <c r="G279" s="203"/>
      <c r="H279" s="203"/>
      <c r="I279" s="206"/>
      <c r="J279" s="217">
        <f>BK279</f>
        <v>0</v>
      </c>
      <c r="K279" s="203"/>
      <c r="L279" s="208"/>
      <c r="M279" s="209"/>
      <c r="N279" s="210"/>
      <c r="O279" s="210"/>
      <c r="P279" s="211">
        <f>SUM(P280:P447)</f>
        <v>0</v>
      </c>
      <c r="Q279" s="210"/>
      <c r="R279" s="211">
        <f>SUM(R280:R447)</f>
        <v>18.658081000000006</v>
      </c>
      <c r="S279" s="210"/>
      <c r="T279" s="212">
        <f>SUM(T280:T447)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3" t="s">
        <v>88</v>
      </c>
      <c r="AT279" s="214" t="s">
        <v>79</v>
      </c>
      <c r="AU279" s="214" t="s">
        <v>88</v>
      </c>
      <c r="AY279" s="213" t="s">
        <v>130</v>
      </c>
      <c r="BK279" s="215">
        <f>SUM(BK280:BK447)</f>
        <v>0</v>
      </c>
    </row>
    <row r="280" s="2" customFormat="1" ht="16.5" customHeight="1">
      <c r="A280" s="37"/>
      <c r="B280" s="38"/>
      <c r="C280" s="218" t="s">
        <v>357</v>
      </c>
      <c r="D280" s="218" t="s">
        <v>132</v>
      </c>
      <c r="E280" s="219" t="s">
        <v>1018</v>
      </c>
      <c r="F280" s="220" t="s">
        <v>1019</v>
      </c>
      <c r="G280" s="221" t="s">
        <v>373</v>
      </c>
      <c r="H280" s="222">
        <v>8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45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136</v>
      </c>
      <c r="AT280" s="230" t="s">
        <v>132</v>
      </c>
      <c r="AU280" s="230" t="s">
        <v>90</v>
      </c>
      <c r="AY280" s="16" t="s">
        <v>130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88</v>
      </c>
      <c r="BK280" s="231">
        <f>ROUND(I280*H280,2)</f>
        <v>0</v>
      </c>
      <c r="BL280" s="16" t="s">
        <v>136</v>
      </c>
      <c r="BM280" s="230" t="s">
        <v>1020</v>
      </c>
    </row>
    <row r="281" s="2" customFormat="1">
      <c r="A281" s="37"/>
      <c r="B281" s="38"/>
      <c r="C281" s="39"/>
      <c r="D281" s="232" t="s">
        <v>138</v>
      </c>
      <c r="E281" s="39"/>
      <c r="F281" s="233" t="s">
        <v>1021</v>
      </c>
      <c r="G281" s="39"/>
      <c r="H281" s="39"/>
      <c r="I281" s="234"/>
      <c r="J281" s="39"/>
      <c r="K281" s="39"/>
      <c r="L281" s="43"/>
      <c r="M281" s="235"/>
      <c r="N281" s="23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138</v>
      </c>
      <c r="AU281" s="16" t="s">
        <v>90</v>
      </c>
    </row>
    <row r="282" s="2" customFormat="1">
      <c r="A282" s="37"/>
      <c r="B282" s="38"/>
      <c r="C282" s="39"/>
      <c r="D282" s="237" t="s">
        <v>140</v>
      </c>
      <c r="E282" s="39"/>
      <c r="F282" s="238" t="s">
        <v>1022</v>
      </c>
      <c r="G282" s="39"/>
      <c r="H282" s="39"/>
      <c r="I282" s="234"/>
      <c r="J282" s="39"/>
      <c r="K282" s="39"/>
      <c r="L282" s="43"/>
      <c r="M282" s="235"/>
      <c r="N282" s="236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140</v>
      </c>
      <c r="AU282" s="16" t="s">
        <v>90</v>
      </c>
    </row>
    <row r="283" s="2" customFormat="1">
      <c r="A283" s="37"/>
      <c r="B283" s="38"/>
      <c r="C283" s="39"/>
      <c r="D283" s="232" t="s">
        <v>151</v>
      </c>
      <c r="E283" s="39"/>
      <c r="F283" s="261" t="s">
        <v>1023</v>
      </c>
      <c r="G283" s="39"/>
      <c r="H283" s="39"/>
      <c r="I283" s="234"/>
      <c r="J283" s="39"/>
      <c r="K283" s="39"/>
      <c r="L283" s="43"/>
      <c r="M283" s="235"/>
      <c r="N283" s="236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151</v>
      </c>
      <c r="AU283" s="16" t="s">
        <v>90</v>
      </c>
    </row>
    <row r="284" s="13" customFormat="1">
      <c r="A284" s="13"/>
      <c r="B284" s="239"/>
      <c r="C284" s="240"/>
      <c r="D284" s="232" t="s">
        <v>142</v>
      </c>
      <c r="E284" s="241" t="s">
        <v>1</v>
      </c>
      <c r="F284" s="242" t="s">
        <v>198</v>
      </c>
      <c r="G284" s="240"/>
      <c r="H284" s="243">
        <v>8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142</v>
      </c>
      <c r="AU284" s="249" t="s">
        <v>90</v>
      </c>
      <c r="AV284" s="13" t="s">
        <v>90</v>
      </c>
      <c r="AW284" s="13" t="s">
        <v>36</v>
      </c>
      <c r="AX284" s="13" t="s">
        <v>88</v>
      </c>
      <c r="AY284" s="249" t="s">
        <v>130</v>
      </c>
    </row>
    <row r="285" s="2" customFormat="1" ht="16.5" customHeight="1">
      <c r="A285" s="37"/>
      <c r="B285" s="38"/>
      <c r="C285" s="218" t="s">
        <v>365</v>
      </c>
      <c r="D285" s="218" t="s">
        <v>132</v>
      </c>
      <c r="E285" s="219" t="s">
        <v>1024</v>
      </c>
      <c r="F285" s="220" t="s">
        <v>1025</v>
      </c>
      <c r="G285" s="221" t="s">
        <v>373</v>
      </c>
      <c r="H285" s="222">
        <v>6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45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136</v>
      </c>
      <c r="AT285" s="230" t="s">
        <v>132</v>
      </c>
      <c r="AU285" s="230" t="s">
        <v>90</v>
      </c>
      <c r="AY285" s="16" t="s">
        <v>130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88</v>
      </c>
      <c r="BK285" s="231">
        <f>ROUND(I285*H285,2)</f>
        <v>0</v>
      </c>
      <c r="BL285" s="16" t="s">
        <v>136</v>
      </c>
      <c r="BM285" s="230" t="s">
        <v>1026</v>
      </c>
    </row>
    <row r="286" s="2" customFormat="1">
      <c r="A286" s="37"/>
      <c r="B286" s="38"/>
      <c r="C286" s="39"/>
      <c r="D286" s="232" t="s">
        <v>138</v>
      </c>
      <c r="E286" s="39"/>
      <c r="F286" s="233" t="s">
        <v>1027</v>
      </c>
      <c r="G286" s="39"/>
      <c r="H286" s="39"/>
      <c r="I286" s="234"/>
      <c r="J286" s="39"/>
      <c r="K286" s="39"/>
      <c r="L286" s="43"/>
      <c r="M286" s="235"/>
      <c r="N286" s="236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138</v>
      </c>
      <c r="AU286" s="16" t="s">
        <v>90</v>
      </c>
    </row>
    <row r="287" s="2" customFormat="1">
      <c r="A287" s="37"/>
      <c r="B287" s="38"/>
      <c r="C287" s="39"/>
      <c r="D287" s="237" t="s">
        <v>140</v>
      </c>
      <c r="E287" s="39"/>
      <c r="F287" s="238" t="s">
        <v>1028</v>
      </c>
      <c r="G287" s="39"/>
      <c r="H287" s="39"/>
      <c r="I287" s="234"/>
      <c r="J287" s="39"/>
      <c r="K287" s="39"/>
      <c r="L287" s="43"/>
      <c r="M287" s="235"/>
      <c r="N287" s="236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140</v>
      </c>
      <c r="AU287" s="16" t="s">
        <v>90</v>
      </c>
    </row>
    <row r="288" s="2" customFormat="1">
      <c r="A288" s="37"/>
      <c r="B288" s="38"/>
      <c r="C288" s="39"/>
      <c r="D288" s="232" t="s">
        <v>151</v>
      </c>
      <c r="E288" s="39"/>
      <c r="F288" s="261" t="s">
        <v>1023</v>
      </c>
      <c r="G288" s="39"/>
      <c r="H288" s="39"/>
      <c r="I288" s="234"/>
      <c r="J288" s="39"/>
      <c r="K288" s="39"/>
      <c r="L288" s="43"/>
      <c r="M288" s="235"/>
      <c r="N288" s="236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151</v>
      </c>
      <c r="AU288" s="16" t="s">
        <v>90</v>
      </c>
    </row>
    <row r="289" s="13" customFormat="1">
      <c r="A289" s="13"/>
      <c r="B289" s="239"/>
      <c r="C289" s="240"/>
      <c r="D289" s="232" t="s">
        <v>142</v>
      </c>
      <c r="E289" s="241" t="s">
        <v>1</v>
      </c>
      <c r="F289" s="242" t="s">
        <v>180</v>
      </c>
      <c r="G289" s="240"/>
      <c r="H289" s="243">
        <v>6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142</v>
      </c>
      <c r="AU289" s="249" t="s">
        <v>90</v>
      </c>
      <c r="AV289" s="13" t="s">
        <v>90</v>
      </c>
      <c r="AW289" s="13" t="s">
        <v>36</v>
      </c>
      <c r="AX289" s="13" t="s">
        <v>88</v>
      </c>
      <c r="AY289" s="249" t="s">
        <v>130</v>
      </c>
    </row>
    <row r="290" s="2" customFormat="1" ht="24.15" customHeight="1">
      <c r="A290" s="37"/>
      <c r="B290" s="38"/>
      <c r="C290" s="218" t="s">
        <v>370</v>
      </c>
      <c r="D290" s="218" t="s">
        <v>132</v>
      </c>
      <c r="E290" s="219" t="s">
        <v>1029</v>
      </c>
      <c r="F290" s="220" t="s">
        <v>1030</v>
      </c>
      <c r="G290" s="221" t="s">
        <v>608</v>
      </c>
      <c r="H290" s="222">
        <v>1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45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136</v>
      </c>
      <c r="AT290" s="230" t="s">
        <v>132</v>
      </c>
      <c r="AU290" s="230" t="s">
        <v>90</v>
      </c>
      <c r="AY290" s="16" t="s">
        <v>130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88</v>
      </c>
      <c r="BK290" s="231">
        <f>ROUND(I290*H290,2)</f>
        <v>0</v>
      </c>
      <c r="BL290" s="16" t="s">
        <v>136</v>
      </c>
      <c r="BM290" s="230" t="s">
        <v>1031</v>
      </c>
    </row>
    <row r="291" s="2" customFormat="1">
      <c r="A291" s="37"/>
      <c r="B291" s="38"/>
      <c r="C291" s="39"/>
      <c r="D291" s="232" t="s">
        <v>138</v>
      </c>
      <c r="E291" s="39"/>
      <c r="F291" s="233" t="s">
        <v>1032</v>
      </c>
      <c r="G291" s="39"/>
      <c r="H291" s="39"/>
      <c r="I291" s="234"/>
      <c r="J291" s="39"/>
      <c r="K291" s="39"/>
      <c r="L291" s="43"/>
      <c r="M291" s="235"/>
      <c r="N291" s="236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138</v>
      </c>
      <c r="AU291" s="16" t="s">
        <v>90</v>
      </c>
    </row>
    <row r="292" s="2" customFormat="1">
      <c r="A292" s="37"/>
      <c r="B292" s="38"/>
      <c r="C292" s="39"/>
      <c r="D292" s="232" t="s">
        <v>151</v>
      </c>
      <c r="E292" s="39"/>
      <c r="F292" s="261" t="s">
        <v>1033</v>
      </c>
      <c r="G292" s="39"/>
      <c r="H292" s="39"/>
      <c r="I292" s="234"/>
      <c r="J292" s="39"/>
      <c r="K292" s="39"/>
      <c r="L292" s="43"/>
      <c r="M292" s="235"/>
      <c r="N292" s="236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151</v>
      </c>
      <c r="AU292" s="16" t="s">
        <v>90</v>
      </c>
    </row>
    <row r="293" s="13" customFormat="1">
      <c r="A293" s="13"/>
      <c r="B293" s="239"/>
      <c r="C293" s="240"/>
      <c r="D293" s="232" t="s">
        <v>142</v>
      </c>
      <c r="E293" s="241" t="s">
        <v>1</v>
      </c>
      <c r="F293" s="242" t="s">
        <v>88</v>
      </c>
      <c r="G293" s="240"/>
      <c r="H293" s="243">
        <v>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142</v>
      </c>
      <c r="AU293" s="249" t="s">
        <v>90</v>
      </c>
      <c r="AV293" s="13" t="s">
        <v>90</v>
      </c>
      <c r="AW293" s="13" t="s">
        <v>36</v>
      </c>
      <c r="AX293" s="13" t="s">
        <v>88</v>
      </c>
      <c r="AY293" s="249" t="s">
        <v>130</v>
      </c>
    </row>
    <row r="294" s="2" customFormat="1" ht="16.5" customHeight="1">
      <c r="A294" s="37"/>
      <c r="B294" s="38"/>
      <c r="C294" s="218" t="s">
        <v>377</v>
      </c>
      <c r="D294" s="218" t="s">
        <v>132</v>
      </c>
      <c r="E294" s="219" t="s">
        <v>1034</v>
      </c>
      <c r="F294" s="220" t="s">
        <v>1035</v>
      </c>
      <c r="G294" s="221" t="s">
        <v>373</v>
      </c>
      <c r="H294" s="222">
        <v>14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45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136</v>
      </c>
      <c r="AT294" s="230" t="s">
        <v>132</v>
      </c>
      <c r="AU294" s="230" t="s">
        <v>90</v>
      </c>
      <c r="AY294" s="16" t="s">
        <v>130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88</v>
      </c>
      <c r="BK294" s="231">
        <f>ROUND(I294*H294,2)</f>
        <v>0</v>
      </c>
      <c r="BL294" s="16" t="s">
        <v>136</v>
      </c>
      <c r="BM294" s="230" t="s">
        <v>1036</v>
      </c>
    </row>
    <row r="295" s="2" customFormat="1">
      <c r="A295" s="37"/>
      <c r="B295" s="38"/>
      <c r="C295" s="39"/>
      <c r="D295" s="232" t="s">
        <v>138</v>
      </c>
      <c r="E295" s="39"/>
      <c r="F295" s="233" t="s">
        <v>1037</v>
      </c>
      <c r="G295" s="39"/>
      <c r="H295" s="39"/>
      <c r="I295" s="234"/>
      <c r="J295" s="39"/>
      <c r="K295" s="39"/>
      <c r="L295" s="43"/>
      <c r="M295" s="235"/>
      <c r="N295" s="23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138</v>
      </c>
      <c r="AU295" s="16" t="s">
        <v>90</v>
      </c>
    </row>
    <row r="296" s="2" customFormat="1">
      <c r="A296" s="37"/>
      <c r="B296" s="38"/>
      <c r="C296" s="39"/>
      <c r="D296" s="237" t="s">
        <v>140</v>
      </c>
      <c r="E296" s="39"/>
      <c r="F296" s="238" t="s">
        <v>1038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140</v>
      </c>
      <c r="AU296" s="16" t="s">
        <v>90</v>
      </c>
    </row>
    <row r="297" s="13" customFormat="1">
      <c r="A297" s="13"/>
      <c r="B297" s="239"/>
      <c r="C297" s="240"/>
      <c r="D297" s="232" t="s">
        <v>142</v>
      </c>
      <c r="E297" s="241" t="s">
        <v>1</v>
      </c>
      <c r="F297" s="242" t="s">
        <v>1039</v>
      </c>
      <c r="G297" s="240"/>
      <c r="H297" s="243">
        <v>14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142</v>
      </c>
      <c r="AU297" s="249" t="s">
        <v>90</v>
      </c>
      <c r="AV297" s="13" t="s">
        <v>90</v>
      </c>
      <c r="AW297" s="13" t="s">
        <v>36</v>
      </c>
      <c r="AX297" s="13" t="s">
        <v>88</v>
      </c>
      <c r="AY297" s="249" t="s">
        <v>130</v>
      </c>
    </row>
    <row r="298" s="2" customFormat="1" ht="21.75" customHeight="1">
      <c r="A298" s="37"/>
      <c r="B298" s="38"/>
      <c r="C298" s="218" t="s">
        <v>381</v>
      </c>
      <c r="D298" s="218" t="s">
        <v>132</v>
      </c>
      <c r="E298" s="219" t="s">
        <v>1040</v>
      </c>
      <c r="F298" s="220" t="s">
        <v>1041</v>
      </c>
      <c r="G298" s="221" t="s">
        <v>157</v>
      </c>
      <c r="H298" s="222">
        <v>18.239999999999998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45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136</v>
      </c>
      <c r="AT298" s="230" t="s">
        <v>132</v>
      </c>
      <c r="AU298" s="230" t="s">
        <v>90</v>
      </c>
      <c r="AY298" s="16" t="s">
        <v>130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88</v>
      </c>
      <c r="BK298" s="231">
        <f>ROUND(I298*H298,2)</f>
        <v>0</v>
      </c>
      <c r="BL298" s="16" t="s">
        <v>136</v>
      </c>
      <c r="BM298" s="230" t="s">
        <v>1042</v>
      </c>
    </row>
    <row r="299" s="2" customFormat="1">
      <c r="A299" s="37"/>
      <c r="B299" s="38"/>
      <c r="C299" s="39"/>
      <c r="D299" s="232" t="s">
        <v>138</v>
      </c>
      <c r="E299" s="39"/>
      <c r="F299" s="233" t="s">
        <v>1043</v>
      </c>
      <c r="G299" s="39"/>
      <c r="H299" s="39"/>
      <c r="I299" s="234"/>
      <c r="J299" s="39"/>
      <c r="K299" s="39"/>
      <c r="L299" s="43"/>
      <c r="M299" s="235"/>
      <c r="N299" s="236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138</v>
      </c>
      <c r="AU299" s="16" t="s">
        <v>90</v>
      </c>
    </row>
    <row r="300" s="2" customFormat="1">
      <c r="A300" s="37"/>
      <c r="B300" s="38"/>
      <c r="C300" s="39"/>
      <c r="D300" s="237" t="s">
        <v>140</v>
      </c>
      <c r="E300" s="39"/>
      <c r="F300" s="238" t="s">
        <v>1044</v>
      </c>
      <c r="G300" s="39"/>
      <c r="H300" s="39"/>
      <c r="I300" s="234"/>
      <c r="J300" s="39"/>
      <c r="K300" s="39"/>
      <c r="L300" s="43"/>
      <c r="M300" s="235"/>
      <c r="N300" s="236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140</v>
      </c>
      <c r="AU300" s="16" t="s">
        <v>90</v>
      </c>
    </row>
    <row r="301" s="13" customFormat="1">
      <c r="A301" s="13"/>
      <c r="B301" s="239"/>
      <c r="C301" s="240"/>
      <c r="D301" s="232" t="s">
        <v>142</v>
      </c>
      <c r="E301" s="241" t="s">
        <v>1</v>
      </c>
      <c r="F301" s="242" t="s">
        <v>1045</v>
      </c>
      <c r="G301" s="240"/>
      <c r="H301" s="243">
        <v>18.239999999999998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142</v>
      </c>
      <c r="AU301" s="249" t="s">
        <v>90</v>
      </c>
      <c r="AV301" s="13" t="s">
        <v>90</v>
      </c>
      <c r="AW301" s="13" t="s">
        <v>36</v>
      </c>
      <c r="AX301" s="13" t="s">
        <v>88</v>
      </c>
      <c r="AY301" s="249" t="s">
        <v>130</v>
      </c>
    </row>
    <row r="302" s="2" customFormat="1" ht="16.5" customHeight="1">
      <c r="A302" s="37"/>
      <c r="B302" s="38"/>
      <c r="C302" s="218" t="s">
        <v>389</v>
      </c>
      <c r="D302" s="218" t="s">
        <v>132</v>
      </c>
      <c r="E302" s="219" t="s">
        <v>1046</v>
      </c>
      <c r="F302" s="220" t="s">
        <v>1047</v>
      </c>
      <c r="G302" s="221" t="s">
        <v>157</v>
      </c>
      <c r="H302" s="222">
        <v>20.402999999999999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45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136</v>
      </c>
      <c r="AT302" s="230" t="s">
        <v>132</v>
      </c>
      <c r="AU302" s="230" t="s">
        <v>90</v>
      </c>
      <c r="AY302" s="16" t="s">
        <v>130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88</v>
      </c>
      <c r="BK302" s="231">
        <f>ROUND(I302*H302,2)</f>
        <v>0</v>
      </c>
      <c r="BL302" s="16" t="s">
        <v>136</v>
      </c>
      <c r="BM302" s="230" t="s">
        <v>1048</v>
      </c>
    </row>
    <row r="303" s="2" customFormat="1">
      <c r="A303" s="37"/>
      <c r="B303" s="38"/>
      <c r="C303" s="39"/>
      <c r="D303" s="232" t="s">
        <v>138</v>
      </c>
      <c r="E303" s="39"/>
      <c r="F303" s="233" t="s">
        <v>1049</v>
      </c>
      <c r="G303" s="39"/>
      <c r="H303" s="39"/>
      <c r="I303" s="234"/>
      <c r="J303" s="39"/>
      <c r="K303" s="39"/>
      <c r="L303" s="43"/>
      <c r="M303" s="235"/>
      <c r="N303" s="236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138</v>
      </c>
      <c r="AU303" s="16" t="s">
        <v>90</v>
      </c>
    </row>
    <row r="304" s="2" customFormat="1">
      <c r="A304" s="37"/>
      <c r="B304" s="38"/>
      <c r="C304" s="39"/>
      <c r="D304" s="237" t="s">
        <v>140</v>
      </c>
      <c r="E304" s="39"/>
      <c r="F304" s="238" t="s">
        <v>1050</v>
      </c>
      <c r="G304" s="39"/>
      <c r="H304" s="39"/>
      <c r="I304" s="234"/>
      <c r="J304" s="39"/>
      <c r="K304" s="39"/>
      <c r="L304" s="43"/>
      <c r="M304" s="235"/>
      <c r="N304" s="23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140</v>
      </c>
      <c r="AU304" s="16" t="s">
        <v>90</v>
      </c>
    </row>
    <row r="305" s="2" customFormat="1">
      <c r="A305" s="37"/>
      <c r="B305" s="38"/>
      <c r="C305" s="39"/>
      <c r="D305" s="232" t="s">
        <v>151</v>
      </c>
      <c r="E305" s="39"/>
      <c r="F305" s="261" t="s">
        <v>1051</v>
      </c>
      <c r="G305" s="39"/>
      <c r="H305" s="39"/>
      <c r="I305" s="234"/>
      <c r="J305" s="39"/>
      <c r="K305" s="39"/>
      <c r="L305" s="43"/>
      <c r="M305" s="235"/>
      <c r="N305" s="236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151</v>
      </c>
      <c r="AU305" s="16" t="s">
        <v>90</v>
      </c>
    </row>
    <row r="306" s="13" customFormat="1">
      <c r="A306" s="13"/>
      <c r="B306" s="239"/>
      <c r="C306" s="240"/>
      <c r="D306" s="232" t="s">
        <v>142</v>
      </c>
      <c r="E306" s="241" t="s">
        <v>1</v>
      </c>
      <c r="F306" s="242" t="s">
        <v>1052</v>
      </c>
      <c r="G306" s="240"/>
      <c r="H306" s="243">
        <v>13.602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142</v>
      </c>
      <c r="AU306" s="249" t="s">
        <v>90</v>
      </c>
      <c r="AV306" s="13" t="s">
        <v>90</v>
      </c>
      <c r="AW306" s="13" t="s">
        <v>36</v>
      </c>
      <c r="AX306" s="13" t="s">
        <v>80</v>
      </c>
      <c r="AY306" s="249" t="s">
        <v>130</v>
      </c>
    </row>
    <row r="307" s="13" customFormat="1">
      <c r="A307" s="13"/>
      <c r="B307" s="239"/>
      <c r="C307" s="240"/>
      <c r="D307" s="232" t="s">
        <v>142</v>
      </c>
      <c r="E307" s="241" t="s">
        <v>1</v>
      </c>
      <c r="F307" s="242" t="s">
        <v>1053</v>
      </c>
      <c r="G307" s="240"/>
      <c r="H307" s="243">
        <v>6.8010000000000002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142</v>
      </c>
      <c r="AU307" s="249" t="s">
        <v>90</v>
      </c>
      <c r="AV307" s="13" t="s">
        <v>90</v>
      </c>
      <c r="AW307" s="13" t="s">
        <v>36</v>
      </c>
      <c r="AX307" s="13" t="s">
        <v>80</v>
      </c>
      <c r="AY307" s="249" t="s">
        <v>130</v>
      </c>
    </row>
    <row r="308" s="14" customFormat="1">
      <c r="A308" s="14"/>
      <c r="B308" s="250"/>
      <c r="C308" s="251"/>
      <c r="D308" s="232" t="s">
        <v>142</v>
      </c>
      <c r="E308" s="252" t="s">
        <v>1</v>
      </c>
      <c r="F308" s="253" t="s">
        <v>145</v>
      </c>
      <c r="G308" s="251"/>
      <c r="H308" s="254">
        <v>20.402999999999999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142</v>
      </c>
      <c r="AU308" s="260" t="s">
        <v>90</v>
      </c>
      <c r="AV308" s="14" t="s">
        <v>136</v>
      </c>
      <c r="AW308" s="14" t="s">
        <v>36</v>
      </c>
      <c r="AX308" s="14" t="s">
        <v>88</v>
      </c>
      <c r="AY308" s="260" t="s">
        <v>130</v>
      </c>
    </row>
    <row r="309" s="2" customFormat="1" ht="21.75" customHeight="1">
      <c r="A309" s="37"/>
      <c r="B309" s="38"/>
      <c r="C309" s="218" t="s">
        <v>396</v>
      </c>
      <c r="D309" s="218" t="s">
        <v>132</v>
      </c>
      <c r="E309" s="219" t="s">
        <v>1054</v>
      </c>
      <c r="F309" s="220" t="s">
        <v>1055</v>
      </c>
      <c r="G309" s="221" t="s">
        <v>135</v>
      </c>
      <c r="H309" s="222">
        <v>60.799999999999997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45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136</v>
      </c>
      <c r="AT309" s="230" t="s">
        <v>132</v>
      </c>
      <c r="AU309" s="230" t="s">
        <v>90</v>
      </c>
      <c r="AY309" s="16" t="s">
        <v>130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88</v>
      </c>
      <c r="BK309" s="231">
        <f>ROUND(I309*H309,2)</f>
        <v>0</v>
      </c>
      <c r="BL309" s="16" t="s">
        <v>136</v>
      </c>
      <c r="BM309" s="230" t="s">
        <v>1056</v>
      </c>
    </row>
    <row r="310" s="2" customFormat="1">
      <c r="A310" s="37"/>
      <c r="B310" s="38"/>
      <c r="C310" s="39"/>
      <c r="D310" s="232" t="s">
        <v>138</v>
      </c>
      <c r="E310" s="39"/>
      <c r="F310" s="233" t="s">
        <v>1057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138</v>
      </c>
      <c r="AU310" s="16" t="s">
        <v>90</v>
      </c>
    </row>
    <row r="311" s="2" customFormat="1">
      <c r="A311" s="37"/>
      <c r="B311" s="38"/>
      <c r="C311" s="39"/>
      <c r="D311" s="237" t="s">
        <v>140</v>
      </c>
      <c r="E311" s="39"/>
      <c r="F311" s="238" t="s">
        <v>1058</v>
      </c>
      <c r="G311" s="39"/>
      <c r="H311" s="39"/>
      <c r="I311" s="234"/>
      <c r="J311" s="39"/>
      <c r="K311" s="39"/>
      <c r="L311" s="43"/>
      <c r="M311" s="235"/>
      <c r="N311" s="236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140</v>
      </c>
      <c r="AU311" s="16" t="s">
        <v>90</v>
      </c>
    </row>
    <row r="312" s="2" customFormat="1">
      <c r="A312" s="37"/>
      <c r="B312" s="38"/>
      <c r="C312" s="39"/>
      <c r="D312" s="232" t="s">
        <v>151</v>
      </c>
      <c r="E312" s="39"/>
      <c r="F312" s="261" t="s">
        <v>1059</v>
      </c>
      <c r="G312" s="39"/>
      <c r="H312" s="39"/>
      <c r="I312" s="234"/>
      <c r="J312" s="39"/>
      <c r="K312" s="39"/>
      <c r="L312" s="43"/>
      <c r="M312" s="235"/>
      <c r="N312" s="236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151</v>
      </c>
      <c r="AU312" s="16" t="s">
        <v>90</v>
      </c>
    </row>
    <row r="313" s="13" customFormat="1">
      <c r="A313" s="13"/>
      <c r="B313" s="239"/>
      <c r="C313" s="240"/>
      <c r="D313" s="232" t="s">
        <v>142</v>
      </c>
      <c r="E313" s="241" t="s">
        <v>1</v>
      </c>
      <c r="F313" s="242" t="s">
        <v>1060</v>
      </c>
      <c r="G313" s="240"/>
      <c r="H313" s="243">
        <v>60.799999999999997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142</v>
      </c>
      <c r="AU313" s="249" t="s">
        <v>90</v>
      </c>
      <c r="AV313" s="13" t="s">
        <v>90</v>
      </c>
      <c r="AW313" s="13" t="s">
        <v>36</v>
      </c>
      <c r="AX313" s="13" t="s">
        <v>88</v>
      </c>
      <c r="AY313" s="249" t="s">
        <v>130</v>
      </c>
    </row>
    <row r="314" s="2" customFormat="1" ht="21.75" customHeight="1">
      <c r="A314" s="37"/>
      <c r="B314" s="38"/>
      <c r="C314" s="218" t="s">
        <v>402</v>
      </c>
      <c r="D314" s="218" t="s">
        <v>132</v>
      </c>
      <c r="E314" s="219" t="s">
        <v>1061</v>
      </c>
      <c r="F314" s="220" t="s">
        <v>1062</v>
      </c>
      <c r="G314" s="221" t="s">
        <v>135</v>
      </c>
      <c r="H314" s="222">
        <v>20.402999999999999</v>
      </c>
      <c r="I314" s="223"/>
      <c r="J314" s="224">
        <f>ROUND(I314*H314,2)</f>
        <v>0</v>
      </c>
      <c r="K314" s="225"/>
      <c r="L314" s="43"/>
      <c r="M314" s="226" t="s">
        <v>1</v>
      </c>
      <c r="N314" s="227" t="s">
        <v>45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136</v>
      </c>
      <c r="AT314" s="230" t="s">
        <v>132</v>
      </c>
      <c r="AU314" s="230" t="s">
        <v>90</v>
      </c>
      <c r="AY314" s="16" t="s">
        <v>130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88</v>
      </c>
      <c r="BK314" s="231">
        <f>ROUND(I314*H314,2)</f>
        <v>0</v>
      </c>
      <c r="BL314" s="16" t="s">
        <v>136</v>
      </c>
      <c r="BM314" s="230" t="s">
        <v>1063</v>
      </c>
    </row>
    <row r="315" s="2" customFormat="1">
      <c r="A315" s="37"/>
      <c r="B315" s="38"/>
      <c r="C315" s="39"/>
      <c r="D315" s="232" t="s">
        <v>138</v>
      </c>
      <c r="E315" s="39"/>
      <c r="F315" s="233" t="s">
        <v>1062</v>
      </c>
      <c r="G315" s="39"/>
      <c r="H315" s="39"/>
      <c r="I315" s="234"/>
      <c r="J315" s="39"/>
      <c r="K315" s="39"/>
      <c r="L315" s="43"/>
      <c r="M315" s="235"/>
      <c r="N315" s="236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138</v>
      </c>
      <c r="AU315" s="16" t="s">
        <v>90</v>
      </c>
    </row>
    <row r="316" s="2" customFormat="1">
      <c r="A316" s="37"/>
      <c r="B316" s="38"/>
      <c r="C316" s="39"/>
      <c r="D316" s="232" t="s">
        <v>151</v>
      </c>
      <c r="E316" s="39"/>
      <c r="F316" s="261" t="s">
        <v>1064</v>
      </c>
      <c r="G316" s="39"/>
      <c r="H316" s="39"/>
      <c r="I316" s="234"/>
      <c r="J316" s="39"/>
      <c r="K316" s="39"/>
      <c r="L316" s="43"/>
      <c r="M316" s="235"/>
      <c r="N316" s="236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151</v>
      </c>
      <c r="AU316" s="16" t="s">
        <v>90</v>
      </c>
    </row>
    <row r="317" s="13" customFormat="1">
      <c r="A317" s="13"/>
      <c r="B317" s="239"/>
      <c r="C317" s="240"/>
      <c r="D317" s="232" t="s">
        <v>142</v>
      </c>
      <c r="E317" s="241" t="s">
        <v>1</v>
      </c>
      <c r="F317" s="242" t="s">
        <v>1065</v>
      </c>
      <c r="G317" s="240"/>
      <c r="H317" s="243">
        <v>20.402999999999999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142</v>
      </c>
      <c r="AU317" s="249" t="s">
        <v>90</v>
      </c>
      <c r="AV317" s="13" t="s">
        <v>90</v>
      </c>
      <c r="AW317" s="13" t="s">
        <v>36</v>
      </c>
      <c r="AX317" s="13" t="s">
        <v>88</v>
      </c>
      <c r="AY317" s="249" t="s">
        <v>130</v>
      </c>
    </row>
    <row r="318" s="2" customFormat="1" ht="16.5" customHeight="1">
      <c r="A318" s="37"/>
      <c r="B318" s="38"/>
      <c r="C318" s="262" t="s">
        <v>408</v>
      </c>
      <c r="D318" s="262" t="s">
        <v>219</v>
      </c>
      <c r="E318" s="263" t="s">
        <v>1066</v>
      </c>
      <c r="F318" s="264" t="s">
        <v>1067</v>
      </c>
      <c r="G318" s="265" t="s">
        <v>157</v>
      </c>
      <c r="H318" s="266">
        <v>13.602</v>
      </c>
      <c r="I318" s="267"/>
      <c r="J318" s="268">
        <f>ROUND(I318*H318,2)</f>
        <v>0</v>
      </c>
      <c r="K318" s="269"/>
      <c r="L318" s="270"/>
      <c r="M318" s="271" t="s">
        <v>1</v>
      </c>
      <c r="N318" s="272" t="s">
        <v>45</v>
      </c>
      <c r="O318" s="90"/>
      <c r="P318" s="228">
        <f>O318*H318</f>
        <v>0</v>
      </c>
      <c r="Q318" s="228">
        <v>1</v>
      </c>
      <c r="R318" s="228">
        <f>Q318*H318</f>
        <v>13.602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198</v>
      </c>
      <c r="AT318" s="230" t="s">
        <v>219</v>
      </c>
      <c r="AU318" s="230" t="s">
        <v>90</v>
      </c>
      <c r="AY318" s="16" t="s">
        <v>130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88</v>
      </c>
      <c r="BK318" s="231">
        <f>ROUND(I318*H318,2)</f>
        <v>0</v>
      </c>
      <c r="BL318" s="16" t="s">
        <v>136</v>
      </c>
      <c r="BM318" s="230" t="s">
        <v>1068</v>
      </c>
    </row>
    <row r="319" s="2" customFormat="1">
      <c r="A319" s="37"/>
      <c r="B319" s="38"/>
      <c r="C319" s="39"/>
      <c r="D319" s="232" t="s">
        <v>138</v>
      </c>
      <c r="E319" s="39"/>
      <c r="F319" s="233" t="s">
        <v>1067</v>
      </c>
      <c r="G319" s="39"/>
      <c r="H319" s="39"/>
      <c r="I319" s="234"/>
      <c r="J319" s="39"/>
      <c r="K319" s="39"/>
      <c r="L319" s="43"/>
      <c r="M319" s="235"/>
      <c r="N319" s="236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138</v>
      </c>
      <c r="AU319" s="16" t="s">
        <v>90</v>
      </c>
    </row>
    <row r="320" s="13" customFormat="1">
      <c r="A320" s="13"/>
      <c r="B320" s="239"/>
      <c r="C320" s="240"/>
      <c r="D320" s="232" t="s">
        <v>142</v>
      </c>
      <c r="E320" s="241" t="s">
        <v>1</v>
      </c>
      <c r="F320" s="242" t="s">
        <v>1069</v>
      </c>
      <c r="G320" s="240"/>
      <c r="H320" s="243">
        <v>13.602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142</v>
      </c>
      <c r="AU320" s="249" t="s">
        <v>90</v>
      </c>
      <c r="AV320" s="13" t="s">
        <v>90</v>
      </c>
      <c r="AW320" s="13" t="s">
        <v>36</v>
      </c>
      <c r="AX320" s="13" t="s">
        <v>88</v>
      </c>
      <c r="AY320" s="249" t="s">
        <v>130</v>
      </c>
    </row>
    <row r="321" s="2" customFormat="1" ht="16.5" customHeight="1">
      <c r="A321" s="37"/>
      <c r="B321" s="38"/>
      <c r="C321" s="262" t="s">
        <v>414</v>
      </c>
      <c r="D321" s="262" t="s">
        <v>219</v>
      </c>
      <c r="E321" s="263" t="s">
        <v>1070</v>
      </c>
      <c r="F321" s="264" t="s">
        <v>1071</v>
      </c>
      <c r="G321" s="265" t="s">
        <v>157</v>
      </c>
      <c r="H321" s="266">
        <v>6.8010000000000002</v>
      </c>
      <c r="I321" s="267"/>
      <c r="J321" s="268">
        <f>ROUND(I321*H321,2)</f>
        <v>0</v>
      </c>
      <c r="K321" s="269"/>
      <c r="L321" s="270"/>
      <c r="M321" s="271" t="s">
        <v>1</v>
      </c>
      <c r="N321" s="272" t="s">
        <v>45</v>
      </c>
      <c r="O321" s="90"/>
      <c r="P321" s="228">
        <f>O321*H321</f>
        <v>0</v>
      </c>
      <c r="Q321" s="228">
        <v>0.20999999999999999</v>
      </c>
      <c r="R321" s="228">
        <f>Q321*H321</f>
        <v>1.42821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198</v>
      </c>
      <c r="AT321" s="230" t="s">
        <v>219</v>
      </c>
      <c r="AU321" s="230" t="s">
        <v>90</v>
      </c>
      <c r="AY321" s="16" t="s">
        <v>130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88</v>
      </c>
      <c r="BK321" s="231">
        <f>ROUND(I321*H321,2)</f>
        <v>0</v>
      </c>
      <c r="BL321" s="16" t="s">
        <v>136</v>
      </c>
      <c r="BM321" s="230" t="s">
        <v>1072</v>
      </c>
    </row>
    <row r="322" s="2" customFormat="1">
      <c r="A322" s="37"/>
      <c r="B322" s="38"/>
      <c r="C322" s="39"/>
      <c r="D322" s="232" t="s">
        <v>138</v>
      </c>
      <c r="E322" s="39"/>
      <c r="F322" s="233" t="s">
        <v>1071</v>
      </c>
      <c r="G322" s="39"/>
      <c r="H322" s="39"/>
      <c r="I322" s="234"/>
      <c r="J322" s="39"/>
      <c r="K322" s="39"/>
      <c r="L322" s="43"/>
      <c r="M322" s="235"/>
      <c r="N322" s="236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138</v>
      </c>
      <c r="AU322" s="16" t="s">
        <v>90</v>
      </c>
    </row>
    <row r="323" s="2" customFormat="1">
      <c r="A323" s="37"/>
      <c r="B323" s="38"/>
      <c r="C323" s="39"/>
      <c r="D323" s="232" t="s">
        <v>151</v>
      </c>
      <c r="E323" s="39"/>
      <c r="F323" s="261" t="s">
        <v>1073</v>
      </c>
      <c r="G323" s="39"/>
      <c r="H323" s="39"/>
      <c r="I323" s="234"/>
      <c r="J323" s="39"/>
      <c r="K323" s="39"/>
      <c r="L323" s="43"/>
      <c r="M323" s="235"/>
      <c r="N323" s="236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151</v>
      </c>
      <c r="AU323" s="16" t="s">
        <v>90</v>
      </c>
    </row>
    <row r="324" s="13" customFormat="1">
      <c r="A324" s="13"/>
      <c r="B324" s="239"/>
      <c r="C324" s="240"/>
      <c r="D324" s="232" t="s">
        <v>142</v>
      </c>
      <c r="E324" s="241" t="s">
        <v>1</v>
      </c>
      <c r="F324" s="242" t="s">
        <v>1074</v>
      </c>
      <c r="G324" s="240"/>
      <c r="H324" s="243">
        <v>6.8010000000000002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142</v>
      </c>
      <c r="AU324" s="249" t="s">
        <v>90</v>
      </c>
      <c r="AV324" s="13" t="s">
        <v>90</v>
      </c>
      <c r="AW324" s="13" t="s">
        <v>36</v>
      </c>
      <c r="AX324" s="13" t="s">
        <v>88</v>
      </c>
      <c r="AY324" s="249" t="s">
        <v>130</v>
      </c>
    </row>
    <row r="325" s="2" customFormat="1" ht="16.5" customHeight="1">
      <c r="A325" s="37"/>
      <c r="B325" s="38"/>
      <c r="C325" s="218" t="s">
        <v>422</v>
      </c>
      <c r="D325" s="218" t="s">
        <v>132</v>
      </c>
      <c r="E325" s="219" t="s">
        <v>1075</v>
      </c>
      <c r="F325" s="220" t="s">
        <v>1076</v>
      </c>
      <c r="G325" s="221" t="s">
        <v>157</v>
      </c>
      <c r="H325" s="222">
        <v>24.32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45</v>
      </c>
      <c r="O325" s="90"/>
      <c r="P325" s="228">
        <f>O325*H325</f>
        <v>0</v>
      </c>
      <c r="Q325" s="228">
        <v>0.0177</v>
      </c>
      <c r="R325" s="228">
        <f>Q325*H325</f>
        <v>0.43046400000000001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136</v>
      </c>
      <c r="AT325" s="230" t="s">
        <v>132</v>
      </c>
      <c r="AU325" s="230" t="s">
        <v>90</v>
      </c>
      <c r="AY325" s="16" t="s">
        <v>130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88</v>
      </c>
      <c r="BK325" s="231">
        <f>ROUND(I325*H325,2)</f>
        <v>0</v>
      </c>
      <c r="BL325" s="16" t="s">
        <v>136</v>
      </c>
      <c r="BM325" s="230" t="s">
        <v>1077</v>
      </c>
    </row>
    <row r="326" s="2" customFormat="1">
      <c r="A326" s="37"/>
      <c r="B326" s="38"/>
      <c r="C326" s="39"/>
      <c r="D326" s="232" t="s">
        <v>138</v>
      </c>
      <c r="E326" s="39"/>
      <c r="F326" s="233" t="s">
        <v>1076</v>
      </c>
      <c r="G326" s="39"/>
      <c r="H326" s="39"/>
      <c r="I326" s="234"/>
      <c r="J326" s="39"/>
      <c r="K326" s="39"/>
      <c r="L326" s="43"/>
      <c r="M326" s="235"/>
      <c r="N326" s="236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138</v>
      </c>
      <c r="AU326" s="16" t="s">
        <v>90</v>
      </c>
    </row>
    <row r="327" s="2" customFormat="1">
      <c r="A327" s="37"/>
      <c r="B327" s="38"/>
      <c r="C327" s="39"/>
      <c r="D327" s="232" t="s">
        <v>151</v>
      </c>
      <c r="E327" s="39"/>
      <c r="F327" s="261" t="s">
        <v>1078</v>
      </c>
      <c r="G327" s="39"/>
      <c r="H327" s="39"/>
      <c r="I327" s="234"/>
      <c r="J327" s="39"/>
      <c r="K327" s="39"/>
      <c r="L327" s="43"/>
      <c r="M327" s="235"/>
      <c r="N327" s="236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151</v>
      </c>
      <c r="AU327" s="16" t="s">
        <v>90</v>
      </c>
    </row>
    <row r="328" s="13" customFormat="1">
      <c r="A328" s="13"/>
      <c r="B328" s="239"/>
      <c r="C328" s="240"/>
      <c r="D328" s="232" t="s">
        <v>142</v>
      </c>
      <c r="E328" s="241" t="s">
        <v>1</v>
      </c>
      <c r="F328" s="242" t="s">
        <v>1079</v>
      </c>
      <c r="G328" s="240"/>
      <c r="H328" s="243">
        <v>24.32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9" t="s">
        <v>142</v>
      </c>
      <c r="AU328" s="249" t="s">
        <v>90</v>
      </c>
      <c r="AV328" s="13" t="s">
        <v>90</v>
      </c>
      <c r="AW328" s="13" t="s">
        <v>36</v>
      </c>
      <c r="AX328" s="13" t="s">
        <v>88</v>
      </c>
      <c r="AY328" s="249" t="s">
        <v>130</v>
      </c>
    </row>
    <row r="329" s="2" customFormat="1" ht="16.5" customHeight="1">
      <c r="A329" s="37"/>
      <c r="B329" s="38"/>
      <c r="C329" s="218" t="s">
        <v>645</v>
      </c>
      <c r="D329" s="218" t="s">
        <v>132</v>
      </c>
      <c r="E329" s="219" t="s">
        <v>1080</v>
      </c>
      <c r="F329" s="220" t="s">
        <v>1081</v>
      </c>
      <c r="G329" s="221" t="s">
        <v>373</v>
      </c>
      <c r="H329" s="222">
        <v>75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45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136</v>
      </c>
      <c r="AT329" s="230" t="s">
        <v>132</v>
      </c>
      <c r="AU329" s="230" t="s">
        <v>90</v>
      </c>
      <c r="AY329" s="16" t="s">
        <v>130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88</v>
      </c>
      <c r="BK329" s="231">
        <f>ROUND(I329*H329,2)</f>
        <v>0</v>
      </c>
      <c r="BL329" s="16" t="s">
        <v>136</v>
      </c>
      <c r="BM329" s="230" t="s">
        <v>1082</v>
      </c>
    </row>
    <row r="330" s="2" customFormat="1">
      <c r="A330" s="37"/>
      <c r="B330" s="38"/>
      <c r="C330" s="39"/>
      <c r="D330" s="232" t="s">
        <v>138</v>
      </c>
      <c r="E330" s="39"/>
      <c r="F330" s="233" t="s">
        <v>1083</v>
      </c>
      <c r="G330" s="39"/>
      <c r="H330" s="39"/>
      <c r="I330" s="234"/>
      <c r="J330" s="39"/>
      <c r="K330" s="39"/>
      <c r="L330" s="43"/>
      <c r="M330" s="235"/>
      <c r="N330" s="236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138</v>
      </c>
      <c r="AU330" s="16" t="s">
        <v>90</v>
      </c>
    </row>
    <row r="331" s="2" customFormat="1">
      <c r="A331" s="37"/>
      <c r="B331" s="38"/>
      <c r="C331" s="39"/>
      <c r="D331" s="237" t="s">
        <v>140</v>
      </c>
      <c r="E331" s="39"/>
      <c r="F331" s="238" t="s">
        <v>1084</v>
      </c>
      <c r="G331" s="39"/>
      <c r="H331" s="39"/>
      <c r="I331" s="234"/>
      <c r="J331" s="39"/>
      <c r="K331" s="39"/>
      <c r="L331" s="43"/>
      <c r="M331" s="235"/>
      <c r="N331" s="236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140</v>
      </c>
      <c r="AU331" s="16" t="s">
        <v>90</v>
      </c>
    </row>
    <row r="332" s="13" customFormat="1">
      <c r="A332" s="13"/>
      <c r="B332" s="239"/>
      <c r="C332" s="240"/>
      <c r="D332" s="232" t="s">
        <v>142</v>
      </c>
      <c r="E332" s="241" t="s">
        <v>1</v>
      </c>
      <c r="F332" s="242" t="s">
        <v>819</v>
      </c>
      <c r="G332" s="240"/>
      <c r="H332" s="243">
        <v>75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142</v>
      </c>
      <c r="AU332" s="249" t="s">
        <v>90</v>
      </c>
      <c r="AV332" s="13" t="s">
        <v>90</v>
      </c>
      <c r="AW332" s="13" t="s">
        <v>36</v>
      </c>
      <c r="AX332" s="13" t="s">
        <v>88</v>
      </c>
      <c r="AY332" s="249" t="s">
        <v>130</v>
      </c>
    </row>
    <row r="333" s="2" customFormat="1" ht="21.75" customHeight="1">
      <c r="A333" s="37"/>
      <c r="B333" s="38"/>
      <c r="C333" s="218" t="s">
        <v>651</v>
      </c>
      <c r="D333" s="218" t="s">
        <v>132</v>
      </c>
      <c r="E333" s="219" t="s">
        <v>1085</v>
      </c>
      <c r="F333" s="220" t="s">
        <v>1086</v>
      </c>
      <c r="G333" s="221" t="s">
        <v>373</v>
      </c>
      <c r="H333" s="222">
        <v>13</v>
      </c>
      <c r="I333" s="223"/>
      <c r="J333" s="224">
        <f>ROUND(I333*H333,2)</f>
        <v>0</v>
      </c>
      <c r="K333" s="225"/>
      <c r="L333" s="43"/>
      <c r="M333" s="226" t="s">
        <v>1</v>
      </c>
      <c r="N333" s="227" t="s">
        <v>45</v>
      </c>
      <c r="O333" s="90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136</v>
      </c>
      <c r="AT333" s="230" t="s">
        <v>132</v>
      </c>
      <c r="AU333" s="230" t="s">
        <v>90</v>
      </c>
      <c r="AY333" s="16" t="s">
        <v>130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88</v>
      </c>
      <c r="BK333" s="231">
        <f>ROUND(I333*H333,2)</f>
        <v>0</v>
      </c>
      <c r="BL333" s="16" t="s">
        <v>136</v>
      </c>
      <c r="BM333" s="230" t="s">
        <v>1087</v>
      </c>
    </row>
    <row r="334" s="2" customFormat="1">
      <c r="A334" s="37"/>
      <c r="B334" s="38"/>
      <c r="C334" s="39"/>
      <c r="D334" s="232" t="s">
        <v>138</v>
      </c>
      <c r="E334" s="39"/>
      <c r="F334" s="233" t="s">
        <v>1088</v>
      </c>
      <c r="G334" s="39"/>
      <c r="H334" s="39"/>
      <c r="I334" s="234"/>
      <c r="J334" s="39"/>
      <c r="K334" s="39"/>
      <c r="L334" s="43"/>
      <c r="M334" s="235"/>
      <c r="N334" s="236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138</v>
      </c>
      <c r="AU334" s="16" t="s">
        <v>90</v>
      </c>
    </row>
    <row r="335" s="2" customFormat="1">
      <c r="A335" s="37"/>
      <c r="B335" s="38"/>
      <c r="C335" s="39"/>
      <c r="D335" s="237" t="s">
        <v>140</v>
      </c>
      <c r="E335" s="39"/>
      <c r="F335" s="238" t="s">
        <v>1089</v>
      </c>
      <c r="G335" s="39"/>
      <c r="H335" s="39"/>
      <c r="I335" s="234"/>
      <c r="J335" s="39"/>
      <c r="K335" s="39"/>
      <c r="L335" s="43"/>
      <c r="M335" s="235"/>
      <c r="N335" s="236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140</v>
      </c>
      <c r="AU335" s="16" t="s">
        <v>90</v>
      </c>
    </row>
    <row r="336" s="13" customFormat="1">
      <c r="A336" s="13"/>
      <c r="B336" s="239"/>
      <c r="C336" s="240"/>
      <c r="D336" s="232" t="s">
        <v>142</v>
      </c>
      <c r="E336" s="241" t="s">
        <v>1</v>
      </c>
      <c r="F336" s="242" t="s">
        <v>241</v>
      </c>
      <c r="G336" s="240"/>
      <c r="H336" s="243">
        <v>13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142</v>
      </c>
      <c r="AU336" s="249" t="s">
        <v>90</v>
      </c>
      <c r="AV336" s="13" t="s">
        <v>90</v>
      </c>
      <c r="AW336" s="13" t="s">
        <v>36</v>
      </c>
      <c r="AX336" s="13" t="s">
        <v>88</v>
      </c>
      <c r="AY336" s="249" t="s">
        <v>130</v>
      </c>
    </row>
    <row r="337" s="2" customFormat="1" ht="16.5" customHeight="1">
      <c r="A337" s="37"/>
      <c r="B337" s="38"/>
      <c r="C337" s="218" t="s">
        <v>658</v>
      </c>
      <c r="D337" s="218" t="s">
        <v>132</v>
      </c>
      <c r="E337" s="219" t="s">
        <v>1090</v>
      </c>
      <c r="F337" s="220" t="s">
        <v>1091</v>
      </c>
      <c r="G337" s="221" t="s">
        <v>373</v>
      </c>
      <c r="H337" s="222">
        <v>88</v>
      </c>
      <c r="I337" s="223"/>
      <c r="J337" s="224">
        <f>ROUND(I337*H337,2)</f>
        <v>0</v>
      </c>
      <c r="K337" s="225"/>
      <c r="L337" s="43"/>
      <c r="M337" s="226" t="s">
        <v>1</v>
      </c>
      <c r="N337" s="227" t="s">
        <v>45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136</v>
      </c>
      <c r="AT337" s="230" t="s">
        <v>132</v>
      </c>
      <c r="AU337" s="230" t="s">
        <v>90</v>
      </c>
      <c r="AY337" s="16" t="s">
        <v>130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88</v>
      </c>
      <c r="BK337" s="231">
        <f>ROUND(I337*H337,2)</f>
        <v>0</v>
      </c>
      <c r="BL337" s="16" t="s">
        <v>136</v>
      </c>
      <c r="BM337" s="230" t="s">
        <v>1092</v>
      </c>
    </row>
    <row r="338" s="2" customFormat="1">
      <c r="A338" s="37"/>
      <c r="B338" s="38"/>
      <c r="C338" s="39"/>
      <c r="D338" s="232" t="s">
        <v>138</v>
      </c>
      <c r="E338" s="39"/>
      <c r="F338" s="233" t="s">
        <v>1091</v>
      </c>
      <c r="G338" s="39"/>
      <c r="H338" s="39"/>
      <c r="I338" s="234"/>
      <c r="J338" s="39"/>
      <c r="K338" s="39"/>
      <c r="L338" s="43"/>
      <c r="M338" s="235"/>
      <c r="N338" s="236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138</v>
      </c>
      <c r="AU338" s="16" t="s">
        <v>90</v>
      </c>
    </row>
    <row r="339" s="13" customFormat="1">
      <c r="A339" s="13"/>
      <c r="B339" s="239"/>
      <c r="C339" s="240"/>
      <c r="D339" s="232" t="s">
        <v>142</v>
      </c>
      <c r="E339" s="241" t="s">
        <v>1</v>
      </c>
      <c r="F339" s="242" t="s">
        <v>1093</v>
      </c>
      <c r="G339" s="240"/>
      <c r="H339" s="243">
        <v>88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142</v>
      </c>
      <c r="AU339" s="249" t="s">
        <v>90</v>
      </c>
      <c r="AV339" s="13" t="s">
        <v>90</v>
      </c>
      <c r="AW339" s="13" t="s">
        <v>36</v>
      </c>
      <c r="AX339" s="13" t="s">
        <v>88</v>
      </c>
      <c r="AY339" s="249" t="s">
        <v>130</v>
      </c>
    </row>
    <row r="340" s="2" customFormat="1" ht="16.5" customHeight="1">
      <c r="A340" s="37"/>
      <c r="B340" s="38"/>
      <c r="C340" s="262" t="s">
        <v>663</v>
      </c>
      <c r="D340" s="262" t="s">
        <v>219</v>
      </c>
      <c r="E340" s="263" t="s">
        <v>1094</v>
      </c>
      <c r="F340" s="264" t="s">
        <v>1095</v>
      </c>
      <c r="G340" s="265" t="s">
        <v>222</v>
      </c>
      <c r="H340" s="266">
        <v>0.70399999999999996</v>
      </c>
      <c r="I340" s="267"/>
      <c r="J340" s="268">
        <f>ROUND(I340*H340,2)</f>
        <v>0</v>
      </c>
      <c r="K340" s="269"/>
      <c r="L340" s="270"/>
      <c r="M340" s="271" t="s">
        <v>1</v>
      </c>
      <c r="N340" s="272" t="s">
        <v>45</v>
      </c>
      <c r="O340" s="90"/>
      <c r="P340" s="228">
        <f>O340*H340</f>
        <v>0</v>
      </c>
      <c r="Q340" s="228">
        <v>1</v>
      </c>
      <c r="R340" s="228">
        <f>Q340*H340</f>
        <v>0.70399999999999996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198</v>
      </c>
      <c r="AT340" s="230" t="s">
        <v>219</v>
      </c>
      <c r="AU340" s="230" t="s">
        <v>90</v>
      </c>
      <c r="AY340" s="16" t="s">
        <v>130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88</v>
      </c>
      <c r="BK340" s="231">
        <f>ROUND(I340*H340,2)</f>
        <v>0</v>
      </c>
      <c r="BL340" s="16" t="s">
        <v>136</v>
      </c>
      <c r="BM340" s="230" t="s">
        <v>1096</v>
      </c>
    </row>
    <row r="341" s="2" customFormat="1">
      <c r="A341" s="37"/>
      <c r="B341" s="38"/>
      <c r="C341" s="39"/>
      <c r="D341" s="232" t="s">
        <v>138</v>
      </c>
      <c r="E341" s="39"/>
      <c r="F341" s="233" t="s">
        <v>1095</v>
      </c>
      <c r="G341" s="39"/>
      <c r="H341" s="39"/>
      <c r="I341" s="234"/>
      <c r="J341" s="39"/>
      <c r="K341" s="39"/>
      <c r="L341" s="43"/>
      <c r="M341" s="235"/>
      <c r="N341" s="236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138</v>
      </c>
      <c r="AU341" s="16" t="s">
        <v>90</v>
      </c>
    </row>
    <row r="342" s="13" customFormat="1">
      <c r="A342" s="13"/>
      <c r="B342" s="239"/>
      <c r="C342" s="240"/>
      <c r="D342" s="232" t="s">
        <v>142</v>
      </c>
      <c r="E342" s="240"/>
      <c r="F342" s="242" t="s">
        <v>1097</v>
      </c>
      <c r="G342" s="240"/>
      <c r="H342" s="243">
        <v>0.70399999999999996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142</v>
      </c>
      <c r="AU342" s="249" t="s">
        <v>90</v>
      </c>
      <c r="AV342" s="13" t="s">
        <v>90</v>
      </c>
      <c r="AW342" s="13" t="s">
        <v>4</v>
      </c>
      <c r="AX342" s="13" t="s">
        <v>88</v>
      </c>
      <c r="AY342" s="249" t="s">
        <v>130</v>
      </c>
    </row>
    <row r="343" s="2" customFormat="1" ht="24.15" customHeight="1">
      <c r="A343" s="37"/>
      <c r="B343" s="38"/>
      <c r="C343" s="218" t="s">
        <v>670</v>
      </c>
      <c r="D343" s="218" t="s">
        <v>132</v>
      </c>
      <c r="E343" s="219" t="s">
        <v>1098</v>
      </c>
      <c r="F343" s="220" t="s">
        <v>1099</v>
      </c>
      <c r="G343" s="221" t="s">
        <v>373</v>
      </c>
      <c r="H343" s="222">
        <v>7</v>
      </c>
      <c r="I343" s="223"/>
      <c r="J343" s="224">
        <f>ROUND(I343*H343,2)</f>
        <v>0</v>
      </c>
      <c r="K343" s="225"/>
      <c r="L343" s="43"/>
      <c r="M343" s="226" t="s">
        <v>1</v>
      </c>
      <c r="N343" s="227" t="s">
        <v>45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136</v>
      </c>
      <c r="AT343" s="230" t="s">
        <v>132</v>
      </c>
      <c r="AU343" s="230" t="s">
        <v>90</v>
      </c>
      <c r="AY343" s="16" t="s">
        <v>130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88</v>
      </c>
      <c r="BK343" s="231">
        <f>ROUND(I343*H343,2)</f>
        <v>0</v>
      </c>
      <c r="BL343" s="16" t="s">
        <v>136</v>
      </c>
      <c r="BM343" s="230" t="s">
        <v>1100</v>
      </c>
    </row>
    <row r="344" s="2" customFormat="1">
      <c r="A344" s="37"/>
      <c r="B344" s="38"/>
      <c r="C344" s="39"/>
      <c r="D344" s="232" t="s">
        <v>138</v>
      </c>
      <c r="E344" s="39"/>
      <c r="F344" s="233" t="s">
        <v>1099</v>
      </c>
      <c r="G344" s="39"/>
      <c r="H344" s="39"/>
      <c r="I344" s="234"/>
      <c r="J344" s="39"/>
      <c r="K344" s="39"/>
      <c r="L344" s="43"/>
      <c r="M344" s="235"/>
      <c r="N344" s="236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138</v>
      </c>
      <c r="AU344" s="16" t="s">
        <v>90</v>
      </c>
    </row>
    <row r="345" s="2" customFormat="1" ht="16.5" customHeight="1">
      <c r="A345" s="37"/>
      <c r="B345" s="38"/>
      <c r="C345" s="262" t="s">
        <v>675</v>
      </c>
      <c r="D345" s="262" t="s">
        <v>219</v>
      </c>
      <c r="E345" s="263" t="s">
        <v>1101</v>
      </c>
      <c r="F345" s="264" t="s">
        <v>1102</v>
      </c>
      <c r="G345" s="265" t="s">
        <v>373</v>
      </c>
      <c r="H345" s="266">
        <v>7</v>
      </c>
      <c r="I345" s="267"/>
      <c r="J345" s="268">
        <f>ROUND(I345*H345,2)</f>
        <v>0</v>
      </c>
      <c r="K345" s="269"/>
      <c r="L345" s="270"/>
      <c r="M345" s="271" t="s">
        <v>1</v>
      </c>
      <c r="N345" s="272" t="s">
        <v>45</v>
      </c>
      <c r="O345" s="90"/>
      <c r="P345" s="228">
        <f>O345*H345</f>
        <v>0</v>
      </c>
      <c r="Q345" s="228">
        <v>0.01</v>
      </c>
      <c r="R345" s="228">
        <f>Q345*H345</f>
        <v>0.070000000000000007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198</v>
      </c>
      <c r="AT345" s="230" t="s">
        <v>219</v>
      </c>
      <c r="AU345" s="230" t="s">
        <v>90</v>
      </c>
      <c r="AY345" s="16" t="s">
        <v>130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88</v>
      </c>
      <c r="BK345" s="231">
        <f>ROUND(I345*H345,2)</f>
        <v>0</v>
      </c>
      <c r="BL345" s="16" t="s">
        <v>136</v>
      </c>
      <c r="BM345" s="230" t="s">
        <v>1103</v>
      </c>
    </row>
    <row r="346" s="2" customFormat="1">
      <c r="A346" s="37"/>
      <c r="B346" s="38"/>
      <c r="C346" s="39"/>
      <c r="D346" s="232" t="s">
        <v>138</v>
      </c>
      <c r="E346" s="39"/>
      <c r="F346" s="233" t="s">
        <v>1102</v>
      </c>
      <c r="G346" s="39"/>
      <c r="H346" s="39"/>
      <c r="I346" s="234"/>
      <c r="J346" s="39"/>
      <c r="K346" s="39"/>
      <c r="L346" s="43"/>
      <c r="M346" s="235"/>
      <c r="N346" s="236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138</v>
      </c>
      <c r="AU346" s="16" t="s">
        <v>90</v>
      </c>
    </row>
    <row r="347" s="13" customFormat="1">
      <c r="A347" s="13"/>
      <c r="B347" s="239"/>
      <c r="C347" s="240"/>
      <c r="D347" s="232" t="s">
        <v>142</v>
      </c>
      <c r="E347" s="241" t="s">
        <v>1</v>
      </c>
      <c r="F347" s="242" t="s">
        <v>188</v>
      </c>
      <c r="G347" s="240"/>
      <c r="H347" s="243">
        <v>7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142</v>
      </c>
      <c r="AU347" s="249" t="s">
        <v>90</v>
      </c>
      <c r="AV347" s="13" t="s">
        <v>90</v>
      </c>
      <c r="AW347" s="13" t="s">
        <v>36</v>
      </c>
      <c r="AX347" s="13" t="s">
        <v>88</v>
      </c>
      <c r="AY347" s="249" t="s">
        <v>130</v>
      </c>
    </row>
    <row r="348" s="2" customFormat="1" ht="24.15" customHeight="1">
      <c r="A348" s="37"/>
      <c r="B348" s="38"/>
      <c r="C348" s="218" t="s">
        <v>679</v>
      </c>
      <c r="D348" s="218" t="s">
        <v>132</v>
      </c>
      <c r="E348" s="219" t="s">
        <v>1104</v>
      </c>
      <c r="F348" s="220" t="s">
        <v>1105</v>
      </c>
      <c r="G348" s="221" t="s">
        <v>373</v>
      </c>
      <c r="H348" s="222">
        <v>68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45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136</v>
      </c>
      <c r="AT348" s="230" t="s">
        <v>132</v>
      </c>
      <c r="AU348" s="230" t="s">
        <v>90</v>
      </c>
      <c r="AY348" s="16" t="s">
        <v>130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88</v>
      </c>
      <c r="BK348" s="231">
        <f>ROUND(I348*H348,2)</f>
        <v>0</v>
      </c>
      <c r="BL348" s="16" t="s">
        <v>136</v>
      </c>
      <c r="BM348" s="230" t="s">
        <v>1106</v>
      </c>
    </row>
    <row r="349" s="2" customFormat="1">
      <c r="A349" s="37"/>
      <c r="B349" s="38"/>
      <c r="C349" s="39"/>
      <c r="D349" s="232" t="s">
        <v>138</v>
      </c>
      <c r="E349" s="39"/>
      <c r="F349" s="233" t="s">
        <v>1105</v>
      </c>
      <c r="G349" s="39"/>
      <c r="H349" s="39"/>
      <c r="I349" s="234"/>
      <c r="J349" s="39"/>
      <c r="K349" s="39"/>
      <c r="L349" s="43"/>
      <c r="M349" s="235"/>
      <c r="N349" s="236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138</v>
      </c>
      <c r="AU349" s="16" t="s">
        <v>90</v>
      </c>
    </row>
    <row r="350" s="2" customFormat="1" ht="16.5" customHeight="1">
      <c r="A350" s="37"/>
      <c r="B350" s="38"/>
      <c r="C350" s="262" t="s">
        <v>682</v>
      </c>
      <c r="D350" s="262" t="s">
        <v>219</v>
      </c>
      <c r="E350" s="263" t="s">
        <v>1107</v>
      </c>
      <c r="F350" s="264" t="s">
        <v>1108</v>
      </c>
      <c r="G350" s="265" t="s">
        <v>373</v>
      </c>
      <c r="H350" s="266">
        <v>11</v>
      </c>
      <c r="I350" s="267"/>
      <c r="J350" s="268">
        <f>ROUND(I350*H350,2)</f>
        <v>0</v>
      </c>
      <c r="K350" s="269"/>
      <c r="L350" s="270"/>
      <c r="M350" s="271" t="s">
        <v>1</v>
      </c>
      <c r="N350" s="272" t="s">
        <v>45</v>
      </c>
      <c r="O350" s="90"/>
      <c r="P350" s="228">
        <f>O350*H350</f>
        <v>0</v>
      </c>
      <c r="Q350" s="228">
        <v>0.001</v>
      </c>
      <c r="R350" s="228">
        <f>Q350*H350</f>
        <v>0.010999999999999999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198</v>
      </c>
      <c r="AT350" s="230" t="s">
        <v>219</v>
      </c>
      <c r="AU350" s="230" t="s">
        <v>90</v>
      </c>
      <c r="AY350" s="16" t="s">
        <v>130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88</v>
      </c>
      <c r="BK350" s="231">
        <f>ROUND(I350*H350,2)</f>
        <v>0</v>
      </c>
      <c r="BL350" s="16" t="s">
        <v>136</v>
      </c>
      <c r="BM350" s="230" t="s">
        <v>1109</v>
      </c>
    </row>
    <row r="351" s="2" customFormat="1">
      <c r="A351" s="37"/>
      <c r="B351" s="38"/>
      <c r="C351" s="39"/>
      <c r="D351" s="232" t="s">
        <v>138</v>
      </c>
      <c r="E351" s="39"/>
      <c r="F351" s="233" t="s">
        <v>1108</v>
      </c>
      <c r="G351" s="39"/>
      <c r="H351" s="39"/>
      <c r="I351" s="234"/>
      <c r="J351" s="39"/>
      <c r="K351" s="39"/>
      <c r="L351" s="43"/>
      <c r="M351" s="235"/>
      <c r="N351" s="236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138</v>
      </c>
      <c r="AU351" s="16" t="s">
        <v>90</v>
      </c>
    </row>
    <row r="352" s="13" customFormat="1">
      <c r="A352" s="13"/>
      <c r="B352" s="239"/>
      <c r="C352" s="240"/>
      <c r="D352" s="232" t="s">
        <v>142</v>
      </c>
      <c r="E352" s="241" t="s">
        <v>1</v>
      </c>
      <c r="F352" s="242" t="s">
        <v>225</v>
      </c>
      <c r="G352" s="240"/>
      <c r="H352" s="243">
        <v>11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142</v>
      </c>
      <c r="AU352" s="249" t="s">
        <v>90</v>
      </c>
      <c r="AV352" s="13" t="s">
        <v>90</v>
      </c>
      <c r="AW352" s="13" t="s">
        <v>36</v>
      </c>
      <c r="AX352" s="13" t="s">
        <v>88</v>
      </c>
      <c r="AY352" s="249" t="s">
        <v>130</v>
      </c>
    </row>
    <row r="353" s="2" customFormat="1" ht="16.5" customHeight="1">
      <c r="A353" s="37"/>
      <c r="B353" s="38"/>
      <c r="C353" s="262" t="s">
        <v>689</v>
      </c>
      <c r="D353" s="262" t="s">
        <v>219</v>
      </c>
      <c r="E353" s="263" t="s">
        <v>1110</v>
      </c>
      <c r="F353" s="264" t="s">
        <v>1111</v>
      </c>
      <c r="G353" s="265" t="s">
        <v>373</v>
      </c>
      <c r="H353" s="266">
        <v>5</v>
      </c>
      <c r="I353" s="267"/>
      <c r="J353" s="268">
        <f>ROUND(I353*H353,2)</f>
        <v>0</v>
      </c>
      <c r="K353" s="269"/>
      <c r="L353" s="270"/>
      <c r="M353" s="271" t="s">
        <v>1</v>
      </c>
      <c r="N353" s="272" t="s">
        <v>45</v>
      </c>
      <c r="O353" s="90"/>
      <c r="P353" s="228">
        <f>O353*H353</f>
        <v>0</v>
      </c>
      <c r="Q353" s="228">
        <v>0.001</v>
      </c>
      <c r="R353" s="228">
        <f>Q353*H353</f>
        <v>0.0050000000000000001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198</v>
      </c>
      <c r="AT353" s="230" t="s">
        <v>219</v>
      </c>
      <c r="AU353" s="230" t="s">
        <v>90</v>
      </c>
      <c r="AY353" s="16" t="s">
        <v>130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88</v>
      </c>
      <c r="BK353" s="231">
        <f>ROUND(I353*H353,2)</f>
        <v>0</v>
      </c>
      <c r="BL353" s="16" t="s">
        <v>136</v>
      </c>
      <c r="BM353" s="230" t="s">
        <v>1112</v>
      </c>
    </row>
    <row r="354" s="2" customFormat="1">
      <c r="A354" s="37"/>
      <c r="B354" s="38"/>
      <c r="C354" s="39"/>
      <c r="D354" s="232" t="s">
        <v>138</v>
      </c>
      <c r="E354" s="39"/>
      <c r="F354" s="233" t="s">
        <v>1111</v>
      </c>
      <c r="G354" s="39"/>
      <c r="H354" s="39"/>
      <c r="I354" s="234"/>
      <c r="J354" s="39"/>
      <c r="K354" s="39"/>
      <c r="L354" s="43"/>
      <c r="M354" s="235"/>
      <c r="N354" s="236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138</v>
      </c>
      <c r="AU354" s="16" t="s">
        <v>90</v>
      </c>
    </row>
    <row r="355" s="13" customFormat="1">
      <c r="A355" s="13"/>
      <c r="B355" s="239"/>
      <c r="C355" s="240"/>
      <c r="D355" s="232" t="s">
        <v>142</v>
      </c>
      <c r="E355" s="241" t="s">
        <v>1</v>
      </c>
      <c r="F355" s="242" t="s">
        <v>172</v>
      </c>
      <c r="G355" s="240"/>
      <c r="H355" s="243">
        <v>5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142</v>
      </c>
      <c r="AU355" s="249" t="s">
        <v>90</v>
      </c>
      <c r="AV355" s="13" t="s">
        <v>90</v>
      </c>
      <c r="AW355" s="13" t="s">
        <v>36</v>
      </c>
      <c r="AX355" s="13" t="s">
        <v>88</v>
      </c>
      <c r="AY355" s="249" t="s">
        <v>130</v>
      </c>
    </row>
    <row r="356" s="2" customFormat="1" ht="16.5" customHeight="1">
      <c r="A356" s="37"/>
      <c r="B356" s="38"/>
      <c r="C356" s="262" t="s">
        <v>694</v>
      </c>
      <c r="D356" s="262" t="s">
        <v>219</v>
      </c>
      <c r="E356" s="263" t="s">
        <v>1113</v>
      </c>
      <c r="F356" s="264" t="s">
        <v>1114</v>
      </c>
      <c r="G356" s="265" t="s">
        <v>373</v>
      </c>
      <c r="H356" s="266">
        <v>16</v>
      </c>
      <c r="I356" s="267"/>
      <c r="J356" s="268">
        <f>ROUND(I356*H356,2)</f>
        <v>0</v>
      </c>
      <c r="K356" s="269"/>
      <c r="L356" s="270"/>
      <c r="M356" s="271" t="s">
        <v>1</v>
      </c>
      <c r="N356" s="272" t="s">
        <v>45</v>
      </c>
      <c r="O356" s="90"/>
      <c r="P356" s="228">
        <f>O356*H356</f>
        <v>0</v>
      </c>
      <c r="Q356" s="228">
        <v>0.001</v>
      </c>
      <c r="R356" s="228">
        <f>Q356*H356</f>
        <v>0.016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198</v>
      </c>
      <c r="AT356" s="230" t="s">
        <v>219</v>
      </c>
      <c r="AU356" s="230" t="s">
        <v>90</v>
      </c>
      <c r="AY356" s="16" t="s">
        <v>130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88</v>
      </c>
      <c r="BK356" s="231">
        <f>ROUND(I356*H356,2)</f>
        <v>0</v>
      </c>
      <c r="BL356" s="16" t="s">
        <v>136</v>
      </c>
      <c r="BM356" s="230" t="s">
        <v>1115</v>
      </c>
    </row>
    <row r="357" s="2" customFormat="1">
      <c r="A357" s="37"/>
      <c r="B357" s="38"/>
      <c r="C357" s="39"/>
      <c r="D357" s="232" t="s">
        <v>138</v>
      </c>
      <c r="E357" s="39"/>
      <c r="F357" s="233" t="s">
        <v>1114</v>
      </c>
      <c r="G357" s="39"/>
      <c r="H357" s="39"/>
      <c r="I357" s="234"/>
      <c r="J357" s="39"/>
      <c r="K357" s="39"/>
      <c r="L357" s="43"/>
      <c r="M357" s="235"/>
      <c r="N357" s="236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138</v>
      </c>
      <c r="AU357" s="16" t="s">
        <v>90</v>
      </c>
    </row>
    <row r="358" s="13" customFormat="1">
      <c r="A358" s="13"/>
      <c r="B358" s="239"/>
      <c r="C358" s="240"/>
      <c r="D358" s="232" t="s">
        <v>142</v>
      </c>
      <c r="E358" s="241" t="s">
        <v>1</v>
      </c>
      <c r="F358" s="242" t="s">
        <v>267</v>
      </c>
      <c r="G358" s="240"/>
      <c r="H358" s="243">
        <v>16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142</v>
      </c>
      <c r="AU358" s="249" t="s">
        <v>90</v>
      </c>
      <c r="AV358" s="13" t="s">
        <v>90</v>
      </c>
      <c r="AW358" s="13" t="s">
        <v>36</v>
      </c>
      <c r="AX358" s="13" t="s">
        <v>88</v>
      </c>
      <c r="AY358" s="249" t="s">
        <v>130</v>
      </c>
    </row>
    <row r="359" s="2" customFormat="1" ht="16.5" customHeight="1">
      <c r="A359" s="37"/>
      <c r="B359" s="38"/>
      <c r="C359" s="262" t="s">
        <v>700</v>
      </c>
      <c r="D359" s="262" t="s">
        <v>219</v>
      </c>
      <c r="E359" s="263" t="s">
        <v>1116</v>
      </c>
      <c r="F359" s="264" t="s">
        <v>1117</v>
      </c>
      <c r="G359" s="265" t="s">
        <v>373</v>
      </c>
      <c r="H359" s="266">
        <v>11</v>
      </c>
      <c r="I359" s="267"/>
      <c r="J359" s="268">
        <f>ROUND(I359*H359,2)</f>
        <v>0</v>
      </c>
      <c r="K359" s="269"/>
      <c r="L359" s="270"/>
      <c r="M359" s="271" t="s">
        <v>1</v>
      </c>
      <c r="N359" s="272" t="s">
        <v>45</v>
      </c>
      <c r="O359" s="90"/>
      <c r="P359" s="228">
        <f>O359*H359</f>
        <v>0</v>
      </c>
      <c r="Q359" s="228">
        <v>0.001</v>
      </c>
      <c r="R359" s="228">
        <f>Q359*H359</f>
        <v>0.010999999999999999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198</v>
      </c>
      <c r="AT359" s="230" t="s">
        <v>219</v>
      </c>
      <c r="AU359" s="230" t="s">
        <v>90</v>
      </c>
      <c r="AY359" s="16" t="s">
        <v>130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88</v>
      </c>
      <c r="BK359" s="231">
        <f>ROUND(I359*H359,2)</f>
        <v>0</v>
      </c>
      <c r="BL359" s="16" t="s">
        <v>136</v>
      </c>
      <c r="BM359" s="230" t="s">
        <v>1118</v>
      </c>
    </row>
    <row r="360" s="2" customFormat="1">
      <c r="A360" s="37"/>
      <c r="B360" s="38"/>
      <c r="C360" s="39"/>
      <c r="D360" s="232" t="s">
        <v>138</v>
      </c>
      <c r="E360" s="39"/>
      <c r="F360" s="233" t="s">
        <v>1117</v>
      </c>
      <c r="G360" s="39"/>
      <c r="H360" s="39"/>
      <c r="I360" s="234"/>
      <c r="J360" s="39"/>
      <c r="K360" s="39"/>
      <c r="L360" s="43"/>
      <c r="M360" s="235"/>
      <c r="N360" s="236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138</v>
      </c>
      <c r="AU360" s="16" t="s">
        <v>90</v>
      </c>
    </row>
    <row r="361" s="13" customFormat="1">
      <c r="A361" s="13"/>
      <c r="B361" s="239"/>
      <c r="C361" s="240"/>
      <c r="D361" s="232" t="s">
        <v>142</v>
      </c>
      <c r="E361" s="241" t="s">
        <v>1</v>
      </c>
      <c r="F361" s="242" t="s">
        <v>225</v>
      </c>
      <c r="G361" s="240"/>
      <c r="H361" s="243">
        <v>11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142</v>
      </c>
      <c r="AU361" s="249" t="s">
        <v>90</v>
      </c>
      <c r="AV361" s="13" t="s">
        <v>90</v>
      </c>
      <c r="AW361" s="13" t="s">
        <v>36</v>
      </c>
      <c r="AX361" s="13" t="s">
        <v>88</v>
      </c>
      <c r="AY361" s="249" t="s">
        <v>130</v>
      </c>
    </row>
    <row r="362" s="2" customFormat="1" ht="21.75" customHeight="1">
      <c r="A362" s="37"/>
      <c r="B362" s="38"/>
      <c r="C362" s="262" t="s">
        <v>704</v>
      </c>
      <c r="D362" s="262" t="s">
        <v>219</v>
      </c>
      <c r="E362" s="263" t="s">
        <v>1119</v>
      </c>
      <c r="F362" s="264" t="s">
        <v>1120</v>
      </c>
      <c r="G362" s="265" t="s">
        <v>373</v>
      </c>
      <c r="H362" s="266">
        <v>2</v>
      </c>
      <c r="I362" s="267"/>
      <c r="J362" s="268">
        <f>ROUND(I362*H362,2)</f>
        <v>0</v>
      </c>
      <c r="K362" s="269"/>
      <c r="L362" s="270"/>
      <c r="M362" s="271" t="s">
        <v>1</v>
      </c>
      <c r="N362" s="272" t="s">
        <v>45</v>
      </c>
      <c r="O362" s="90"/>
      <c r="P362" s="228">
        <f>O362*H362</f>
        <v>0</v>
      </c>
      <c r="Q362" s="228">
        <v>0.001</v>
      </c>
      <c r="R362" s="228">
        <f>Q362*H362</f>
        <v>0.002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198</v>
      </c>
      <c r="AT362" s="230" t="s">
        <v>219</v>
      </c>
      <c r="AU362" s="230" t="s">
        <v>90</v>
      </c>
      <c r="AY362" s="16" t="s">
        <v>130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88</v>
      </c>
      <c r="BK362" s="231">
        <f>ROUND(I362*H362,2)</f>
        <v>0</v>
      </c>
      <c r="BL362" s="16" t="s">
        <v>136</v>
      </c>
      <c r="BM362" s="230" t="s">
        <v>1121</v>
      </c>
    </row>
    <row r="363" s="2" customFormat="1">
      <c r="A363" s="37"/>
      <c r="B363" s="38"/>
      <c r="C363" s="39"/>
      <c r="D363" s="232" t="s">
        <v>138</v>
      </c>
      <c r="E363" s="39"/>
      <c r="F363" s="233" t="s">
        <v>1120</v>
      </c>
      <c r="G363" s="39"/>
      <c r="H363" s="39"/>
      <c r="I363" s="234"/>
      <c r="J363" s="39"/>
      <c r="K363" s="39"/>
      <c r="L363" s="43"/>
      <c r="M363" s="235"/>
      <c r="N363" s="236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138</v>
      </c>
      <c r="AU363" s="16" t="s">
        <v>90</v>
      </c>
    </row>
    <row r="364" s="13" customFormat="1">
      <c r="A364" s="13"/>
      <c r="B364" s="239"/>
      <c r="C364" s="240"/>
      <c r="D364" s="232" t="s">
        <v>142</v>
      </c>
      <c r="E364" s="241" t="s">
        <v>1</v>
      </c>
      <c r="F364" s="242" t="s">
        <v>90</v>
      </c>
      <c r="G364" s="240"/>
      <c r="H364" s="243">
        <v>2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9" t="s">
        <v>142</v>
      </c>
      <c r="AU364" s="249" t="s">
        <v>90</v>
      </c>
      <c r="AV364" s="13" t="s">
        <v>90</v>
      </c>
      <c r="AW364" s="13" t="s">
        <v>36</v>
      </c>
      <c r="AX364" s="13" t="s">
        <v>88</v>
      </c>
      <c r="AY364" s="249" t="s">
        <v>130</v>
      </c>
    </row>
    <row r="365" s="2" customFormat="1" ht="16.5" customHeight="1">
      <c r="A365" s="37"/>
      <c r="B365" s="38"/>
      <c r="C365" s="262" t="s">
        <v>710</v>
      </c>
      <c r="D365" s="262" t="s">
        <v>219</v>
      </c>
      <c r="E365" s="263" t="s">
        <v>1122</v>
      </c>
      <c r="F365" s="264" t="s">
        <v>1123</v>
      </c>
      <c r="G365" s="265" t="s">
        <v>373</v>
      </c>
      <c r="H365" s="266">
        <v>11</v>
      </c>
      <c r="I365" s="267"/>
      <c r="J365" s="268">
        <f>ROUND(I365*H365,2)</f>
        <v>0</v>
      </c>
      <c r="K365" s="269"/>
      <c r="L365" s="270"/>
      <c r="M365" s="271" t="s">
        <v>1</v>
      </c>
      <c r="N365" s="272" t="s">
        <v>45</v>
      </c>
      <c r="O365" s="90"/>
      <c r="P365" s="228">
        <f>O365*H365</f>
        <v>0</v>
      </c>
      <c r="Q365" s="228">
        <v>0.001</v>
      </c>
      <c r="R365" s="228">
        <f>Q365*H365</f>
        <v>0.010999999999999999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198</v>
      </c>
      <c r="AT365" s="230" t="s">
        <v>219</v>
      </c>
      <c r="AU365" s="230" t="s">
        <v>90</v>
      </c>
      <c r="AY365" s="16" t="s">
        <v>130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88</v>
      </c>
      <c r="BK365" s="231">
        <f>ROUND(I365*H365,2)</f>
        <v>0</v>
      </c>
      <c r="BL365" s="16" t="s">
        <v>136</v>
      </c>
      <c r="BM365" s="230" t="s">
        <v>1124</v>
      </c>
    </row>
    <row r="366" s="2" customFormat="1">
      <c r="A366" s="37"/>
      <c r="B366" s="38"/>
      <c r="C366" s="39"/>
      <c r="D366" s="232" t="s">
        <v>138</v>
      </c>
      <c r="E366" s="39"/>
      <c r="F366" s="233" t="s">
        <v>1123</v>
      </c>
      <c r="G366" s="39"/>
      <c r="H366" s="39"/>
      <c r="I366" s="234"/>
      <c r="J366" s="39"/>
      <c r="K366" s="39"/>
      <c r="L366" s="43"/>
      <c r="M366" s="235"/>
      <c r="N366" s="236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138</v>
      </c>
      <c r="AU366" s="16" t="s">
        <v>90</v>
      </c>
    </row>
    <row r="367" s="13" customFormat="1">
      <c r="A367" s="13"/>
      <c r="B367" s="239"/>
      <c r="C367" s="240"/>
      <c r="D367" s="232" t="s">
        <v>142</v>
      </c>
      <c r="E367" s="241" t="s">
        <v>1</v>
      </c>
      <c r="F367" s="242" t="s">
        <v>225</v>
      </c>
      <c r="G367" s="240"/>
      <c r="H367" s="243">
        <v>11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142</v>
      </c>
      <c r="AU367" s="249" t="s">
        <v>90</v>
      </c>
      <c r="AV367" s="13" t="s">
        <v>90</v>
      </c>
      <c r="AW367" s="13" t="s">
        <v>36</v>
      </c>
      <c r="AX367" s="13" t="s">
        <v>88</v>
      </c>
      <c r="AY367" s="249" t="s">
        <v>130</v>
      </c>
    </row>
    <row r="368" s="2" customFormat="1" ht="16.5" customHeight="1">
      <c r="A368" s="37"/>
      <c r="B368" s="38"/>
      <c r="C368" s="262" t="s">
        <v>714</v>
      </c>
      <c r="D368" s="262" t="s">
        <v>219</v>
      </c>
      <c r="E368" s="263" t="s">
        <v>1125</v>
      </c>
      <c r="F368" s="264" t="s">
        <v>1126</v>
      </c>
      <c r="G368" s="265" t="s">
        <v>373</v>
      </c>
      <c r="H368" s="266">
        <v>5</v>
      </c>
      <c r="I368" s="267"/>
      <c r="J368" s="268">
        <f>ROUND(I368*H368,2)</f>
        <v>0</v>
      </c>
      <c r="K368" s="269"/>
      <c r="L368" s="270"/>
      <c r="M368" s="271" t="s">
        <v>1</v>
      </c>
      <c r="N368" s="272" t="s">
        <v>45</v>
      </c>
      <c r="O368" s="90"/>
      <c r="P368" s="228">
        <f>O368*H368</f>
        <v>0</v>
      </c>
      <c r="Q368" s="228">
        <v>0.001</v>
      </c>
      <c r="R368" s="228">
        <f>Q368*H368</f>
        <v>0.0050000000000000001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198</v>
      </c>
      <c r="AT368" s="230" t="s">
        <v>219</v>
      </c>
      <c r="AU368" s="230" t="s">
        <v>90</v>
      </c>
      <c r="AY368" s="16" t="s">
        <v>130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88</v>
      </c>
      <c r="BK368" s="231">
        <f>ROUND(I368*H368,2)</f>
        <v>0</v>
      </c>
      <c r="BL368" s="16" t="s">
        <v>136</v>
      </c>
      <c r="BM368" s="230" t="s">
        <v>1127</v>
      </c>
    </row>
    <row r="369" s="2" customFormat="1">
      <c r="A369" s="37"/>
      <c r="B369" s="38"/>
      <c r="C369" s="39"/>
      <c r="D369" s="232" t="s">
        <v>138</v>
      </c>
      <c r="E369" s="39"/>
      <c r="F369" s="233" t="s">
        <v>1126</v>
      </c>
      <c r="G369" s="39"/>
      <c r="H369" s="39"/>
      <c r="I369" s="234"/>
      <c r="J369" s="39"/>
      <c r="K369" s="39"/>
      <c r="L369" s="43"/>
      <c r="M369" s="235"/>
      <c r="N369" s="236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138</v>
      </c>
      <c r="AU369" s="16" t="s">
        <v>90</v>
      </c>
    </row>
    <row r="370" s="13" customFormat="1">
      <c r="A370" s="13"/>
      <c r="B370" s="239"/>
      <c r="C370" s="240"/>
      <c r="D370" s="232" t="s">
        <v>142</v>
      </c>
      <c r="E370" s="241" t="s">
        <v>1</v>
      </c>
      <c r="F370" s="242" t="s">
        <v>172</v>
      </c>
      <c r="G370" s="240"/>
      <c r="H370" s="243">
        <v>5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142</v>
      </c>
      <c r="AU370" s="249" t="s">
        <v>90</v>
      </c>
      <c r="AV370" s="13" t="s">
        <v>90</v>
      </c>
      <c r="AW370" s="13" t="s">
        <v>36</v>
      </c>
      <c r="AX370" s="13" t="s">
        <v>88</v>
      </c>
      <c r="AY370" s="249" t="s">
        <v>130</v>
      </c>
    </row>
    <row r="371" s="2" customFormat="1" ht="16.5" customHeight="1">
      <c r="A371" s="37"/>
      <c r="B371" s="38"/>
      <c r="C371" s="262" t="s">
        <v>719</v>
      </c>
      <c r="D371" s="262" t="s">
        <v>219</v>
      </c>
      <c r="E371" s="263" t="s">
        <v>1128</v>
      </c>
      <c r="F371" s="264" t="s">
        <v>1129</v>
      </c>
      <c r="G371" s="265" t="s">
        <v>373</v>
      </c>
      <c r="H371" s="266">
        <v>7</v>
      </c>
      <c r="I371" s="267"/>
      <c r="J371" s="268">
        <f>ROUND(I371*H371,2)</f>
        <v>0</v>
      </c>
      <c r="K371" s="269"/>
      <c r="L371" s="270"/>
      <c r="M371" s="271" t="s">
        <v>1</v>
      </c>
      <c r="N371" s="272" t="s">
        <v>45</v>
      </c>
      <c r="O371" s="90"/>
      <c r="P371" s="228">
        <f>O371*H371</f>
        <v>0</v>
      </c>
      <c r="Q371" s="228">
        <v>0.001</v>
      </c>
      <c r="R371" s="228">
        <f>Q371*H371</f>
        <v>0.0070000000000000001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198</v>
      </c>
      <c r="AT371" s="230" t="s">
        <v>219</v>
      </c>
      <c r="AU371" s="230" t="s">
        <v>90</v>
      </c>
      <c r="AY371" s="16" t="s">
        <v>130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88</v>
      </c>
      <c r="BK371" s="231">
        <f>ROUND(I371*H371,2)</f>
        <v>0</v>
      </c>
      <c r="BL371" s="16" t="s">
        <v>136</v>
      </c>
      <c r="BM371" s="230" t="s">
        <v>1130</v>
      </c>
    </row>
    <row r="372" s="2" customFormat="1">
      <c r="A372" s="37"/>
      <c r="B372" s="38"/>
      <c r="C372" s="39"/>
      <c r="D372" s="232" t="s">
        <v>138</v>
      </c>
      <c r="E372" s="39"/>
      <c r="F372" s="233" t="s">
        <v>1129</v>
      </c>
      <c r="G372" s="39"/>
      <c r="H372" s="39"/>
      <c r="I372" s="234"/>
      <c r="J372" s="39"/>
      <c r="K372" s="39"/>
      <c r="L372" s="43"/>
      <c r="M372" s="235"/>
      <c r="N372" s="236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138</v>
      </c>
      <c r="AU372" s="16" t="s">
        <v>90</v>
      </c>
    </row>
    <row r="373" s="13" customFormat="1">
      <c r="A373" s="13"/>
      <c r="B373" s="239"/>
      <c r="C373" s="240"/>
      <c r="D373" s="232" t="s">
        <v>142</v>
      </c>
      <c r="E373" s="241" t="s">
        <v>1</v>
      </c>
      <c r="F373" s="242" t="s">
        <v>188</v>
      </c>
      <c r="G373" s="240"/>
      <c r="H373" s="243">
        <v>7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142</v>
      </c>
      <c r="AU373" s="249" t="s">
        <v>90</v>
      </c>
      <c r="AV373" s="13" t="s">
        <v>90</v>
      </c>
      <c r="AW373" s="13" t="s">
        <v>36</v>
      </c>
      <c r="AX373" s="13" t="s">
        <v>88</v>
      </c>
      <c r="AY373" s="249" t="s">
        <v>130</v>
      </c>
    </row>
    <row r="374" s="2" customFormat="1" ht="24.15" customHeight="1">
      <c r="A374" s="37"/>
      <c r="B374" s="38"/>
      <c r="C374" s="218" t="s">
        <v>723</v>
      </c>
      <c r="D374" s="218" t="s">
        <v>132</v>
      </c>
      <c r="E374" s="219" t="s">
        <v>1131</v>
      </c>
      <c r="F374" s="220" t="s">
        <v>1132</v>
      </c>
      <c r="G374" s="221" t="s">
        <v>373</v>
      </c>
      <c r="H374" s="222">
        <v>13</v>
      </c>
      <c r="I374" s="223"/>
      <c r="J374" s="224">
        <f>ROUND(I374*H374,2)</f>
        <v>0</v>
      </c>
      <c r="K374" s="225"/>
      <c r="L374" s="43"/>
      <c r="M374" s="226" t="s">
        <v>1</v>
      </c>
      <c r="N374" s="227" t="s">
        <v>45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136</v>
      </c>
      <c r="AT374" s="230" t="s">
        <v>132</v>
      </c>
      <c r="AU374" s="230" t="s">
        <v>90</v>
      </c>
      <c r="AY374" s="16" t="s">
        <v>130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88</v>
      </c>
      <c r="BK374" s="231">
        <f>ROUND(I374*H374,2)</f>
        <v>0</v>
      </c>
      <c r="BL374" s="16" t="s">
        <v>136</v>
      </c>
      <c r="BM374" s="230" t="s">
        <v>1133</v>
      </c>
    </row>
    <row r="375" s="2" customFormat="1">
      <c r="A375" s="37"/>
      <c r="B375" s="38"/>
      <c r="C375" s="39"/>
      <c r="D375" s="232" t="s">
        <v>138</v>
      </c>
      <c r="E375" s="39"/>
      <c r="F375" s="233" t="s">
        <v>1132</v>
      </c>
      <c r="G375" s="39"/>
      <c r="H375" s="39"/>
      <c r="I375" s="234"/>
      <c r="J375" s="39"/>
      <c r="K375" s="39"/>
      <c r="L375" s="43"/>
      <c r="M375" s="235"/>
      <c r="N375" s="236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138</v>
      </c>
      <c r="AU375" s="16" t="s">
        <v>90</v>
      </c>
    </row>
    <row r="376" s="2" customFormat="1">
      <c r="A376" s="37"/>
      <c r="B376" s="38"/>
      <c r="C376" s="39"/>
      <c r="D376" s="237" t="s">
        <v>140</v>
      </c>
      <c r="E376" s="39"/>
      <c r="F376" s="238" t="s">
        <v>1134</v>
      </c>
      <c r="G376" s="39"/>
      <c r="H376" s="39"/>
      <c r="I376" s="234"/>
      <c r="J376" s="39"/>
      <c r="K376" s="39"/>
      <c r="L376" s="43"/>
      <c r="M376" s="235"/>
      <c r="N376" s="236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140</v>
      </c>
      <c r="AU376" s="16" t="s">
        <v>90</v>
      </c>
    </row>
    <row r="377" s="2" customFormat="1" ht="16.5" customHeight="1">
      <c r="A377" s="37"/>
      <c r="B377" s="38"/>
      <c r="C377" s="262" t="s">
        <v>725</v>
      </c>
      <c r="D377" s="262" t="s">
        <v>219</v>
      </c>
      <c r="E377" s="263" t="s">
        <v>1135</v>
      </c>
      <c r="F377" s="264" t="s">
        <v>1136</v>
      </c>
      <c r="G377" s="265" t="s">
        <v>373</v>
      </c>
      <c r="H377" s="266">
        <v>12</v>
      </c>
      <c r="I377" s="267"/>
      <c r="J377" s="268">
        <f>ROUND(I377*H377,2)</f>
        <v>0</v>
      </c>
      <c r="K377" s="269"/>
      <c r="L377" s="270"/>
      <c r="M377" s="271" t="s">
        <v>1</v>
      </c>
      <c r="N377" s="272" t="s">
        <v>45</v>
      </c>
      <c r="O377" s="90"/>
      <c r="P377" s="228">
        <f>O377*H377</f>
        <v>0</v>
      </c>
      <c r="Q377" s="228">
        <v>3.0000000000000001E-05</v>
      </c>
      <c r="R377" s="228">
        <f>Q377*H377</f>
        <v>0.00036000000000000002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198</v>
      </c>
      <c r="AT377" s="230" t="s">
        <v>219</v>
      </c>
      <c r="AU377" s="230" t="s">
        <v>90</v>
      </c>
      <c r="AY377" s="16" t="s">
        <v>130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88</v>
      </c>
      <c r="BK377" s="231">
        <f>ROUND(I377*H377,2)</f>
        <v>0</v>
      </c>
      <c r="BL377" s="16" t="s">
        <v>136</v>
      </c>
      <c r="BM377" s="230" t="s">
        <v>1137</v>
      </c>
    </row>
    <row r="378" s="2" customFormat="1">
      <c r="A378" s="37"/>
      <c r="B378" s="38"/>
      <c r="C378" s="39"/>
      <c r="D378" s="232" t="s">
        <v>138</v>
      </c>
      <c r="E378" s="39"/>
      <c r="F378" s="233" t="s">
        <v>1136</v>
      </c>
      <c r="G378" s="39"/>
      <c r="H378" s="39"/>
      <c r="I378" s="234"/>
      <c r="J378" s="39"/>
      <c r="K378" s="39"/>
      <c r="L378" s="43"/>
      <c r="M378" s="235"/>
      <c r="N378" s="236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138</v>
      </c>
      <c r="AU378" s="16" t="s">
        <v>90</v>
      </c>
    </row>
    <row r="379" s="13" customFormat="1">
      <c r="A379" s="13"/>
      <c r="B379" s="239"/>
      <c r="C379" s="240"/>
      <c r="D379" s="232" t="s">
        <v>142</v>
      </c>
      <c r="E379" s="241" t="s">
        <v>1</v>
      </c>
      <c r="F379" s="242" t="s">
        <v>234</v>
      </c>
      <c r="G379" s="240"/>
      <c r="H379" s="243">
        <v>12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142</v>
      </c>
      <c r="AU379" s="249" t="s">
        <v>90</v>
      </c>
      <c r="AV379" s="13" t="s">
        <v>90</v>
      </c>
      <c r="AW379" s="13" t="s">
        <v>36</v>
      </c>
      <c r="AX379" s="13" t="s">
        <v>88</v>
      </c>
      <c r="AY379" s="249" t="s">
        <v>130</v>
      </c>
    </row>
    <row r="380" s="2" customFormat="1" ht="21.75" customHeight="1">
      <c r="A380" s="37"/>
      <c r="B380" s="38"/>
      <c r="C380" s="262" t="s">
        <v>729</v>
      </c>
      <c r="D380" s="262" t="s">
        <v>219</v>
      </c>
      <c r="E380" s="263" t="s">
        <v>1138</v>
      </c>
      <c r="F380" s="264" t="s">
        <v>1139</v>
      </c>
      <c r="G380" s="265" t="s">
        <v>373</v>
      </c>
      <c r="H380" s="266">
        <v>1</v>
      </c>
      <c r="I380" s="267"/>
      <c r="J380" s="268">
        <f>ROUND(I380*H380,2)</f>
        <v>0</v>
      </c>
      <c r="K380" s="269"/>
      <c r="L380" s="270"/>
      <c r="M380" s="271" t="s">
        <v>1</v>
      </c>
      <c r="N380" s="272" t="s">
        <v>45</v>
      </c>
      <c r="O380" s="90"/>
      <c r="P380" s="228">
        <f>O380*H380</f>
        <v>0</v>
      </c>
      <c r="Q380" s="228">
        <v>3.0000000000000001E-05</v>
      </c>
      <c r="R380" s="228">
        <f>Q380*H380</f>
        <v>3.0000000000000001E-05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198</v>
      </c>
      <c r="AT380" s="230" t="s">
        <v>219</v>
      </c>
      <c r="AU380" s="230" t="s">
        <v>90</v>
      </c>
      <c r="AY380" s="16" t="s">
        <v>130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88</v>
      </c>
      <c r="BK380" s="231">
        <f>ROUND(I380*H380,2)</f>
        <v>0</v>
      </c>
      <c r="BL380" s="16" t="s">
        <v>136</v>
      </c>
      <c r="BM380" s="230" t="s">
        <v>1140</v>
      </c>
    </row>
    <row r="381" s="2" customFormat="1">
      <c r="A381" s="37"/>
      <c r="B381" s="38"/>
      <c r="C381" s="39"/>
      <c r="D381" s="232" t="s">
        <v>138</v>
      </c>
      <c r="E381" s="39"/>
      <c r="F381" s="233" t="s">
        <v>1139</v>
      </c>
      <c r="G381" s="39"/>
      <c r="H381" s="39"/>
      <c r="I381" s="234"/>
      <c r="J381" s="39"/>
      <c r="K381" s="39"/>
      <c r="L381" s="43"/>
      <c r="M381" s="235"/>
      <c r="N381" s="236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138</v>
      </c>
      <c r="AU381" s="16" t="s">
        <v>90</v>
      </c>
    </row>
    <row r="382" s="13" customFormat="1">
      <c r="A382" s="13"/>
      <c r="B382" s="239"/>
      <c r="C382" s="240"/>
      <c r="D382" s="232" t="s">
        <v>142</v>
      </c>
      <c r="E382" s="241" t="s">
        <v>1</v>
      </c>
      <c r="F382" s="242" t="s">
        <v>88</v>
      </c>
      <c r="G382" s="240"/>
      <c r="H382" s="243">
        <v>1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142</v>
      </c>
      <c r="AU382" s="249" t="s">
        <v>90</v>
      </c>
      <c r="AV382" s="13" t="s">
        <v>90</v>
      </c>
      <c r="AW382" s="13" t="s">
        <v>36</v>
      </c>
      <c r="AX382" s="13" t="s">
        <v>88</v>
      </c>
      <c r="AY382" s="249" t="s">
        <v>130</v>
      </c>
    </row>
    <row r="383" s="2" customFormat="1" ht="16.5" customHeight="1">
      <c r="A383" s="37"/>
      <c r="B383" s="38"/>
      <c r="C383" s="218" t="s">
        <v>733</v>
      </c>
      <c r="D383" s="218" t="s">
        <v>132</v>
      </c>
      <c r="E383" s="219" t="s">
        <v>1141</v>
      </c>
      <c r="F383" s="220" t="s">
        <v>1142</v>
      </c>
      <c r="G383" s="221" t="s">
        <v>373</v>
      </c>
      <c r="H383" s="222">
        <v>288</v>
      </c>
      <c r="I383" s="223"/>
      <c r="J383" s="224">
        <f>ROUND(I383*H383,2)</f>
        <v>0</v>
      </c>
      <c r="K383" s="225"/>
      <c r="L383" s="43"/>
      <c r="M383" s="226" t="s">
        <v>1</v>
      </c>
      <c r="N383" s="227" t="s">
        <v>45</v>
      </c>
      <c r="O383" s="90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136</v>
      </c>
      <c r="AT383" s="230" t="s">
        <v>132</v>
      </c>
      <c r="AU383" s="230" t="s">
        <v>90</v>
      </c>
      <c r="AY383" s="16" t="s">
        <v>130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88</v>
      </c>
      <c r="BK383" s="231">
        <f>ROUND(I383*H383,2)</f>
        <v>0</v>
      </c>
      <c r="BL383" s="16" t="s">
        <v>136</v>
      </c>
      <c r="BM383" s="230" t="s">
        <v>1143</v>
      </c>
    </row>
    <row r="384" s="2" customFormat="1">
      <c r="A384" s="37"/>
      <c r="B384" s="38"/>
      <c r="C384" s="39"/>
      <c r="D384" s="232" t="s">
        <v>138</v>
      </c>
      <c r="E384" s="39"/>
      <c r="F384" s="233" t="s">
        <v>1144</v>
      </c>
      <c r="G384" s="39"/>
      <c r="H384" s="39"/>
      <c r="I384" s="234"/>
      <c r="J384" s="39"/>
      <c r="K384" s="39"/>
      <c r="L384" s="43"/>
      <c r="M384" s="235"/>
      <c r="N384" s="236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138</v>
      </c>
      <c r="AU384" s="16" t="s">
        <v>90</v>
      </c>
    </row>
    <row r="385" s="2" customFormat="1">
      <c r="A385" s="37"/>
      <c r="B385" s="38"/>
      <c r="C385" s="39"/>
      <c r="D385" s="237" t="s">
        <v>140</v>
      </c>
      <c r="E385" s="39"/>
      <c r="F385" s="238" t="s">
        <v>1145</v>
      </c>
      <c r="G385" s="39"/>
      <c r="H385" s="39"/>
      <c r="I385" s="234"/>
      <c r="J385" s="39"/>
      <c r="K385" s="39"/>
      <c r="L385" s="43"/>
      <c r="M385" s="235"/>
      <c r="N385" s="236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140</v>
      </c>
      <c r="AU385" s="16" t="s">
        <v>90</v>
      </c>
    </row>
    <row r="386" s="2" customFormat="1">
      <c r="A386" s="37"/>
      <c r="B386" s="38"/>
      <c r="C386" s="39"/>
      <c r="D386" s="232" t="s">
        <v>151</v>
      </c>
      <c r="E386" s="39"/>
      <c r="F386" s="261" t="s">
        <v>1146</v>
      </c>
      <c r="G386" s="39"/>
      <c r="H386" s="39"/>
      <c r="I386" s="234"/>
      <c r="J386" s="39"/>
      <c r="K386" s="39"/>
      <c r="L386" s="43"/>
      <c r="M386" s="235"/>
      <c r="N386" s="236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151</v>
      </c>
      <c r="AU386" s="16" t="s">
        <v>90</v>
      </c>
    </row>
    <row r="387" s="13" customFormat="1">
      <c r="A387" s="13"/>
      <c r="B387" s="239"/>
      <c r="C387" s="240"/>
      <c r="D387" s="232" t="s">
        <v>142</v>
      </c>
      <c r="E387" s="241" t="s">
        <v>1</v>
      </c>
      <c r="F387" s="242" t="s">
        <v>1147</v>
      </c>
      <c r="G387" s="240"/>
      <c r="H387" s="243">
        <v>288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142</v>
      </c>
      <c r="AU387" s="249" t="s">
        <v>90</v>
      </c>
      <c r="AV387" s="13" t="s">
        <v>90</v>
      </c>
      <c r="AW387" s="13" t="s">
        <v>36</v>
      </c>
      <c r="AX387" s="13" t="s">
        <v>88</v>
      </c>
      <c r="AY387" s="249" t="s">
        <v>130</v>
      </c>
    </row>
    <row r="388" s="2" customFormat="1" ht="16.5" customHeight="1">
      <c r="A388" s="37"/>
      <c r="B388" s="38"/>
      <c r="C388" s="262" t="s">
        <v>737</v>
      </c>
      <c r="D388" s="262" t="s">
        <v>219</v>
      </c>
      <c r="E388" s="263" t="s">
        <v>1148</v>
      </c>
      <c r="F388" s="264" t="s">
        <v>1149</v>
      </c>
      <c r="G388" s="265" t="s">
        <v>322</v>
      </c>
      <c r="H388" s="266">
        <v>2.8799999999999999</v>
      </c>
      <c r="I388" s="267"/>
      <c r="J388" s="268">
        <f>ROUND(I388*H388,2)</f>
        <v>0</v>
      </c>
      <c r="K388" s="269"/>
      <c r="L388" s="270"/>
      <c r="M388" s="271" t="s">
        <v>1</v>
      </c>
      <c r="N388" s="272" t="s">
        <v>45</v>
      </c>
      <c r="O388" s="90"/>
      <c r="P388" s="228">
        <f>O388*H388</f>
        <v>0</v>
      </c>
      <c r="Q388" s="228">
        <v>0.001</v>
      </c>
      <c r="R388" s="228">
        <f>Q388*H388</f>
        <v>0.0028799999999999997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198</v>
      </c>
      <c r="AT388" s="230" t="s">
        <v>219</v>
      </c>
      <c r="AU388" s="230" t="s">
        <v>90</v>
      </c>
      <c r="AY388" s="16" t="s">
        <v>130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88</v>
      </c>
      <c r="BK388" s="231">
        <f>ROUND(I388*H388,2)</f>
        <v>0</v>
      </c>
      <c r="BL388" s="16" t="s">
        <v>136</v>
      </c>
      <c r="BM388" s="230" t="s">
        <v>1150</v>
      </c>
    </row>
    <row r="389" s="2" customFormat="1">
      <c r="A389" s="37"/>
      <c r="B389" s="38"/>
      <c r="C389" s="39"/>
      <c r="D389" s="232" t="s">
        <v>138</v>
      </c>
      <c r="E389" s="39"/>
      <c r="F389" s="233" t="s">
        <v>1149</v>
      </c>
      <c r="G389" s="39"/>
      <c r="H389" s="39"/>
      <c r="I389" s="234"/>
      <c r="J389" s="39"/>
      <c r="K389" s="39"/>
      <c r="L389" s="43"/>
      <c r="M389" s="235"/>
      <c r="N389" s="236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138</v>
      </c>
      <c r="AU389" s="16" t="s">
        <v>90</v>
      </c>
    </row>
    <row r="390" s="2" customFormat="1">
      <c r="A390" s="37"/>
      <c r="B390" s="38"/>
      <c r="C390" s="39"/>
      <c r="D390" s="232" t="s">
        <v>151</v>
      </c>
      <c r="E390" s="39"/>
      <c r="F390" s="261" t="s">
        <v>1151</v>
      </c>
      <c r="G390" s="39"/>
      <c r="H390" s="39"/>
      <c r="I390" s="234"/>
      <c r="J390" s="39"/>
      <c r="K390" s="39"/>
      <c r="L390" s="43"/>
      <c r="M390" s="235"/>
      <c r="N390" s="236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151</v>
      </c>
      <c r="AU390" s="16" t="s">
        <v>90</v>
      </c>
    </row>
    <row r="391" s="13" customFormat="1">
      <c r="A391" s="13"/>
      <c r="B391" s="239"/>
      <c r="C391" s="240"/>
      <c r="D391" s="232" t="s">
        <v>142</v>
      </c>
      <c r="E391" s="240"/>
      <c r="F391" s="242" t="s">
        <v>1152</v>
      </c>
      <c r="G391" s="240"/>
      <c r="H391" s="243">
        <v>2.8799999999999999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142</v>
      </c>
      <c r="AU391" s="249" t="s">
        <v>90</v>
      </c>
      <c r="AV391" s="13" t="s">
        <v>90</v>
      </c>
      <c r="AW391" s="13" t="s">
        <v>4</v>
      </c>
      <c r="AX391" s="13" t="s">
        <v>88</v>
      </c>
      <c r="AY391" s="249" t="s">
        <v>130</v>
      </c>
    </row>
    <row r="392" s="2" customFormat="1" ht="16.5" customHeight="1">
      <c r="A392" s="37"/>
      <c r="B392" s="38"/>
      <c r="C392" s="218" t="s">
        <v>742</v>
      </c>
      <c r="D392" s="218" t="s">
        <v>132</v>
      </c>
      <c r="E392" s="219" t="s">
        <v>1153</v>
      </c>
      <c r="F392" s="220" t="s">
        <v>1154</v>
      </c>
      <c r="G392" s="221" t="s">
        <v>373</v>
      </c>
      <c r="H392" s="222">
        <v>88</v>
      </c>
      <c r="I392" s="223"/>
      <c r="J392" s="224">
        <f>ROUND(I392*H392,2)</f>
        <v>0</v>
      </c>
      <c r="K392" s="225"/>
      <c r="L392" s="43"/>
      <c r="M392" s="226" t="s">
        <v>1</v>
      </c>
      <c r="N392" s="227" t="s">
        <v>45</v>
      </c>
      <c r="O392" s="90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136</v>
      </c>
      <c r="AT392" s="230" t="s">
        <v>132</v>
      </c>
      <c r="AU392" s="230" t="s">
        <v>90</v>
      </c>
      <c r="AY392" s="16" t="s">
        <v>130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88</v>
      </c>
      <c r="BK392" s="231">
        <f>ROUND(I392*H392,2)</f>
        <v>0</v>
      </c>
      <c r="BL392" s="16" t="s">
        <v>136</v>
      </c>
      <c r="BM392" s="230" t="s">
        <v>1155</v>
      </c>
    </row>
    <row r="393" s="2" customFormat="1">
      <c r="A393" s="37"/>
      <c r="B393" s="38"/>
      <c r="C393" s="39"/>
      <c r="D393" s="232" t="s">
        <v>138</v>
      </c>
      <c r="E393" s="39"/>
      <c r="F393" s="233" t="s">
        <v>1156</v>
      </c>
      <c r="G393" s="39"/>
      <c r="H393" s="39"/>
      <c r="I393" s="234"/>
      <c r="J393" s="39"/>
      <c r="K393" s="39"/>
      <c r="L393" s="43"/>
      <c r="M393" s="235"/>
      <c r="N393" s="236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138</v>
      </c>
      <c r="AU393" s="16" t="s">
        <v>90</v>
      </c>
    </row>
    <row r="394" s="2" customFormat="1">
      <c r="A394" s="37"/>
      <c r="B394" s="38"/>
      <c r="C394" s="39"/>
      <c r="D394" s="237" t="s">
        <v>140</v>
      </c>
      <c r="E394" s="39"/>
      <c r="F394" s="238" t="s">
        <v>1157</v>
      </c>
      <c r="G394" s="39"/>
      <c r="H394" s="39"/>
      <c r="I394" s="234"/>
      <c r="J394" s="39"/>
      <c r="K394" s="39"/>
      <c r="L394" s="43"/>
      <c r="M394" s="235"/>
      <c r="N394" s="236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140</v>
      </c>
      <c r="AU394" s="16" t="s">
        <v>90</v>
      </c>
    </row>
    <row r="395" s="2" customFormat="1">
      <c r="A395" s="37"/>
      <c r="B395" s="38"/>
      <c r="C395" s="39"/>
      <c r="D395" s="232" t="s">
        <v>151</v>
      </c>
      <c r="E395" s="39"/>
      <c r="F395" s="261" t="s">
        <v>1158</v>
      </c>
      <c r="G395" s="39"/>
      <c r="H395" s="39"/>
      <c r="I395" s="234"/>
      <c r="J395" s="39"/>
      <c r="K395" s="39"/>
      <c r="L395" s="43"/>
      <c r="M395" s="235"/>
      <c r="N395" s="236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151</v>
      </c>
      <c r="AU395" s="16" t="s">
        <v>90</v>
      </c>
    </row>
    <row r="396" s="13" customFormat="1">
      <c r="A396" s="13"/>
      <c r="B396" s="239"/>
      <c r="C396" s="240"/>
      <c r="D396" s="232" t="s">
        <v>142</v>
      </c>
      <c r="E396" s="241" t="s">
        <v>1</v>
      </c>
      <c r="F396" s="242" t="s">
        <v>1093</v>
      </c>
      <c r="G396" s="240"/>
      <c r="H396" s="243">
        <v>88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142</v>
      </c>
      <c r="AU396" s="249" t="s">
        <v>90</v>
      </c>
      <c r="AV396" s="13" t="s">
        <v>90</v>
      </c>
      <c r="AW396" s="13" t="s">
        <v>36</v>
      </c>
      <c r="AX396" s="13" t="s">
        <v>88</v>
      </c>
      <c r="AY396" s="249" t="s">
        <v>130</v>
      </c>
    </row>
    <row r="397" s="2" customFormat="1" ht="16.5" customHeight="1">
      <c r="A397" s="37"/>
      <c r="B397" s="38"/>
      <c r="C397" s="218" t="s">
        <v>747</v>
      </c>
      <c r="D397" s="218" t="s">
        <v>132</v>
      </c>
      <c r="E397" s="219" t="s">
        <v>1159</v>
      </c>
      <c r="F397" s="220" t="s">
        <v>1160</v>
      </c>
      <c r="G397" s="221" t="s">
        <v>1161</v>
      </c>
      <c r="H397" s="222">
        <v>88</v>
      </c>
      <c r="I397" s="223"/>
      <c r="J397" s="224">
        <f>ROUND(I397*H397,2)</f>
        <v>0</v>
      </c>
      <c r="K397" s="225"/>
      <c r="L397" s="43"/>
      <c r="M397" s="226" t="s">
        <v>1</v>
      </c>
      <c r="N397" s="227" t="s">
        <v>45</v>
      </c>
      <c r="O397" s="90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136</v>
      </c>
      <c r="AT397" s="230" t="s">
        <v>132</v>
      </c>
      <c r="AU397" s="230" t="s">
        <v>90</v>
      </c>
      <c r="AY397" s="16" t="s">
        <v>130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88</v>
      </c>
      <c r="BK397" s="231">
        <f>ROUND(I397*H397,2)</f>
        <v>0</v>
      </c>
      <c r="BL397" s="16" t="s">
        <v>136</v>
      </c>
      <c r="BM397" s="230" t="s">
        <v>1162</v>
      </c>
    </row>
    <row r="398" s="2" customFormat="1">
      <c r="A398" s="37"/>
      <c r="B398" s="38"/>
      <c r="C398" s="39"/>
      <c r="D398" s="232" t="s">
        <v>138</v>
      </c>
      <c r="E398" s="39"/>
      <c r="F398" s="233" t="s">
        <v>1160</v>
      </c>
      <c r="G398" s="39"/>
      <c r="H398" s="39"/>
      <c r="I398" s="234"/>
      <c r="J398" s="39"/>
      <c r="K398" s="39"/>
      <c r="L398" s="43"/>
      <c r="M398" s="235"/>
      <c r="N398" s="236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138</v>
      </c>
      <c r="AU398" s="16" t="s">
        <v>90</v>
      </c>
    </row>
    <row r="399" s="2" customFormat="1">
      <c r="A399" s="37"/>
      <c r="B399" s="38"/>
      <c r="C399" s="39"/>
      <c r="D399" s="232" t="s">
        <v>151</v>
      </c>
      <c r="E399" s="39"/>
      <c r="F399" s="261" t="s">
        <v>1163</v>
      </c>
      <c r="G399" s="39"/>
      <c r="H399" s="39"/>
      <c r="I399" s="234"/>
      <c r="J399" s="39"/>
      <c r="K399" s="39"/>
      <c r="L399" s="43"/>
      <c r="M399" s="235"/>
      <c r="N399" s="236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151</v>
      </c>
      <c r="AU399" s="16" t="s">
        <v>90</v>
      </c>
    </row>
    <row r="400" s="13" customFormat="1">
      <c r="A400" s="13"/>
      <c r="B400" s="239"/>
      <c r="C400" s="240"/>
      <c r="D400" s="232" t="s">
        <v>142</v>
      </c>
      <c r="E400" s="241" t="s">
        <v>1</v>
      </c>
      <c r="F400" s="242" t="s">
        <v>1093</v>
      </c>
      <c r="G400" s="240"/>
      <c r="H400" s="243">
        <v>88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142</v>
      </c>
      <c r="AU400" s="249" t="s">
        <v>90</v>
      </c>
      <c r="AV400" s="13" t="s">
        <v>90</v>
      </c>
      <c r="AW400" s="13" t="s">
        <v>36</v>
      </c>
      <c r="AX400" s="13" t="s">
        <v>88</v>
      </c>
      <c r="AY400" s="249" t="s">
        <v>130</v>
      </c>
    </row>
    <row r="401" s="2" customFormat="1" ht="16.5" customHeight="1">
      <c r="A401" s="37"/>
      <c r="B401" s="38"/>
      <c r="C401" s="218" t="s">
        <v>751</v>
      </c>
      <c r="D401" s="218" t="s">
        <v>132</v>
      </c>
      <c r="E401" s="219" t="s">
        <v>1164</v>
      </c>
      <c r="F401" s="220" t="s">
        <v>1165</v>
      </c>
      <c r="G401" s="221" t="s">
        <v>135</v>
      </c>
      <c r="H401" s="222">
        <v>60.799999999999997</v>
      </c>
      <c r="I401" s="223"/>
      <c r="J401" s="224">
        <f>ROUND(I401*H401,2)</f>
        <v>0</v>
      </c>
      <c r="K401" s="225"/>
      <c r="L401" s="43"/>
      <c r="M401" s="226" t="s">
        <v>1</v>
      </c>
      <c r="N401" s="227" t="s">
        <v>45</v>
      </c>
      <c r="O401" s="90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136</v>
      </c>
      <c r="AT401" s="230" t="s">
        <v>132</v>
      </c>
      <c r="AU401" s="230" t="s">
        <v>90</v>
      </c>
      <c r="AY401" s="16" t="s">
        <v>130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88</v>
      </c>
      <c r="BK401" s="231">
        <f>ROUND(I401*H401,2)</f>
        <v>0</v>
      </c>
      <c r="BL401" s="16" t="s">
        <v>136</v>
      </c>
      <c r="BM401" s="230" t="s">
        <v>1166</v>
      </c>
    </row>
    <row r="402" s="2" customFormat="1">
      <c r="A402" s="37"/>
      <c r="B402" s="38"/>
      <c r="C402" s="39"/>
      <c r="D402" s="232" t="s">
        <v>138</v>
      </c>
      <c r="E402" s="39"/>
      <c r="F402" s="233" t="s">
        <v>1167</v>
      </c>
      <c r="G402" s="39"/>
      <c r="H402" s="39"/>
      <c r="I402" s="234"/>
      <c r="J402" s="39"/>
      <c r="K402" s="39"/>
      <c r="L402" s="43"/>
      <c r="M402" s="235"/>
      <c r="N402" s="236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138</v>
      </c>
      <c r="AU402" s="16" t="s">
        <v>90</v>
      </c>
    </row>
    <row r="403" s="2" customFormat="1">
      <c r="A403" s="37"/>
      <c r="B403" s="38"/>
      <c r="C403" s="39"/>
      <c r="D403" s="237" t="s">
        <v>140</v>
      </c>
      <c r="E403" s="39"/>
      <c r="F403" s="238" t="s">
        <v>1168</v>
      </c>
      <c r="G403" s="39"/>
      <c r="H403" s="39"/>
      <c r="I403" s="234"/>
      <c r="J403" s="39"/>
      <c r="K403" s="39"/>
      <c r="L403" s="43"/>
      <c r="M403" s="235"/>
      <c r="N403" s="236"/>
      <c r="O403" s="90"/>
      <c r="P403" s="90"/>
      <c r="Q403" s="90"/>
      <c r="R403" s="90"/>
      <c r="S403" s="90"/>
      <c r="T403" s="91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6" t="s">
        <v>140</v>
      </c>
      <c r="AU403" s="16" t="s">
        <v>90</v>
      </c>
    </row>
    <row r="404" s="13" customFormat="1">
      <c r="A404" s="13"/>
      <c r="B404" s="239"/>
      <c r="C404" s="240"/>
      <c r="D404" s="232" t="s">
        <v>142</v>
      </c>
      <c r="E404" s="241" t="s">
        <v>1</v>
      </c>
      <c r="F404" s="242" t="s">
        <v>1060</v>
      </c>
      <c r="G404" s="240"/>
      <c r="H404" s="243">
        <v>60.799999999999997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9" t="s">
        <v>142</v>
      </c>
      <c r="AU404" s="249" t="s">
        <v>90</v>
      </c>
      <c r="AV404" s="13" t="s">
        <v>90</v>
      </c>
      <c r="AW404" s="13" t="s">
        <v>36</v>
      </c>
      <c r="AX404" s="13" t="s">
        <v>88</v>
      </c>
      <c r="AY404" s="249" t="s">
        <v>130</v>
      </c>
    </row>
    <row r="405" s="2" customFormat="1" ht="16.5" customHeight="1">
      <c r="A405" s="37"/>
      <c r="B405" s="38"/>
      <c r="C405" s="262" t="s">
        <v>756</v>
      </c>
      <c r="D405" s="262" t="s">
        <v>219</v>
      </c>
      <c r="E405" s="263" t="s">
        <v>1169</v>
      </c>
      <c r="F405" s="264" t="s">
        <v>1170</v>
      </c>
      <c r="G405" s="265" t="s">
        <v>157</v>
      </c>
      <c r="H405" s="266">
        <v>6.2619999999999996</v>
      </c>
      <c r="I405" s="267"/>
      <c r="J405" s="268">
        <f>ROUND(I405*H405,2)</f>
        <v>0</v>
      </c>
      <c r="K405" s="269"/>
      <c r="L405" s="270"/>
      <c r="M405" s="271" t="s">
        <v>1</v>
      </c>
      <c r="N405" s="272" t="s">
        <v>45</v>
      </c>
      <c r="O405" s="90"/>
      <c r="P405" s="228">
        <f>O405*H405</f>
        <v>0</v>
      </c>
      <c r="Q405" s="228">
        <v>0.20000000000000001</v>
      </c>
      <c r="R405" s="228">
        <f>Q405*H405</f>
        <v>1.2524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198</v>
      </c>
      <c r="AT405" s="230" t="s">
        <v>219</v>
      </c>
      <c r="AU405" s="230" t="s">
        <v>90</v>
      </c>
      <c r="AY405" s="16" t="s">
        <v>130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88</v>
      </c>
      <c r="BK405" s="231">
        <f>ROUND(I405*H405,2)</f>
        <v>0</v>
      </c>
      <c r="BL405" s="16" t="s">
        <v>136</v>
      </c>
      <c r="BM405" s="230" t="s">
        <v>1171</v>
      </c>
    </row>
    <row r="406" s="2" customFormat="1">
      <c r="A406" s="37"/>
      <c r="B406" s="38"/>
      <c r="C406" s="39"/>
      <c r="D406" s="232" t="s">
        <v>138</v>
      </c>
      <c r="E406" s="39"/>
      <c r="F406" s="233" t="s">
        <v>1170</v>
      </c>
      <c r="G406" s="39"/>
      <c r="H406" s="39"/>
      <c r="I406" s="234"/>
      <c r="J406" s="39"/>
      <c r="K406" s="39"/>
      <c r="L406" s="43"/>
      <c r="M406" s="235"/>
      <c r="N406" s="236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138</v>
      </c>
      <c r="AU406" s="16" t="s">
        <v>90</v>
      </c>
    </row>
    <row r="407" s="13" customFormat="1">
      <c r="A407" s="13"/>
      <c r="B407" s="239"/>
      <c r="C407" s="240"/>
      <c r="D407" s="232" t="s">
        <v>142</v>
      </c>
      <c r="E407" s="240"/>
      <c r="F407" s="242" t="s">
        <v>1172</v>
      </c>
      <c r="G407" s="240"/>
      <c r="H407" s="243">
        <v>6.2619999999999996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142</v>
      </c>
      <c r="AU407" s="249" t="s">
        <v>90</v>
      </c>
      <c r="AV407" s="13" t="s">
        <v>90</v>
      </c>
      <c r="AW407" s="13" t="s">
        <v>4</v>
      </c>
      <c r="AX407" s="13" t="s">
        <v>88</v>
      </c>
      <c r="AY407" s="249" t="s">
        <v>130</v>
      </c>
    </row>
    <row r="408" s="2" customFormat="1" ht="16.5" customHeight="1">
      <c r="A408" s="37"/>
      <c r="B408" s="38"/>
      <c r="C408" s="218" t="s">
        <v>763</v>
      </c>
      <c r="D408" s="218" t="s">
        <v>132</v>
      </c>
      <c r="E408" s="219" t="s">
        <v>1173</v>
      </c>
      <c r="F408" s="220" t="s">
        <v>1174</v>
      </c>
      <c r="G408" s="221" t="s">
        <v>157</v>
      </c>
      <c r="H408" s="222">
        <v>4.7999999999999998</v>
      </c>
      <c r="I408" s="223"/>
      <c r="J408" s="224">
        <f>ROUND(I408*H408,2)</f>
        <v>0</v>
      </c>
      <c r="K408" s="225"/>
      <c r="L408" s="43"/>
      <c r="M408" s="226" t="s">
        <v>1</v>
      </c>
      <c r="N408" s="227" t="s">
        <v>45</v>
      </c>
      <c r="O408" s="90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136</v>
      </c>
      <c r="AT408" s="230" t="s">
        <v>132</v>
      </c>
      <c r="AU408" s="230" t="s">
        <v>90</v>
      </c>
      <c r="AY408" s="16" t="s">
        <v>130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88</v>
      </c>
      <c r="BK408" s="231">
        <f>ROUND(I408*H408,2)</f>
        <v>0</v>
      </c>
      <c r="BL408" s="16" t="s">
        <v>136</v>
      </c>
      <c r="BM408" s="230" t="s">
        <v>1175</v>
      </c>
    </row>
    <row r="409" s="2" customFormat="1">
      <c r="A409" s="37"/>
      <c r="B409" s="38"/>
      <c r="C409" s="39"/>
      <c r="D409" s="232" t="s">
        <v>138</v>
      </c>
      <c r="E409" s="39"/>
      <c r="F409" s="233" t="s">
        <v>1176</v>
      </c>
      <c r="G409" s="39"/>
      <c r="H409" s="39"/>
      <c r="I409" s="234"/>
      <c r="J409" s="39"/>
      <c r="K409" s="39"/>
      <c r="L409" s="43"/>
      <c r="M409" s="235"/>
      <c r="N409" s="236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6" t="s">
        <v>138</v>
      </c>
      <c r="AU409" s="16" t="s">
        <v>90</v>
      </c>
    </row>
    <row r="410" s="2" customFormat="1">
      <c r="A410" s="37"/>
      <c r="B410" s="38"/>
      <c r="C410" s="39"/>
      <c r="D410" s="237" t="s">
        <v>140</v>
      </c>
      <c r="E410" s="39"/>
      <c r="F410" s="238" t="s">
        <v>1177</v>
      </c>
      <c r="G410" s="39"/>
      <c r="H410" s="39"/>
      <c r="I410" s="234"/>
      <c r="J410" s="39"/>
      <c r="K410" s="39"/>
      <c r="L410" s="43"/>
      <c r="M410" s="235"/>
      <c r="N410" s="236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140</v>
      </c>
      <c r="AU410" s="16" t="s">
        <v>90</v>
      </c>
    </row>
    <row r="411" s="13" customFormat="1">
      <c r="A411" s="13"/>
      <c r="B411" s="239"/>
      <c r="C411" s="240"/>
      <c r="D411" s="232" t="s">
        <v>142</v>
      </c>
      <c r="E411" s="241" t="s">
        <v>1</v>
      </c>
      <c r="F411" s="242" t="s">
        <v>1178</v>
      </c>
      <c r="G411" s="240"/>
      <c r="H411" s="243">
        <v>4.7999999999999998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142</v>
      </c>
      <c r="AU411" s="249" t="s">
        <v>90</v>
      </c>
      <c r="AV411" s="13" t="s">
        <v>90</v>
      </c>
      <c r="AW411" s="13" t="s">
        <v>36</v>
      </c>
      <c r="AX411" s="13" t="s">
        <v>88</v>
      </c>
      <c r="AY411" s="249" t="s">
        <v>130</v>
      </c>
    </row>
    <row r="412" s="2" customFormat="1" ht="16.5" customHeight="1">
      <c r="A412" s="37"/>
      <c r="B412" s="38"/>
      <c r="C412" s="218" t="s">
        <v>767</v>
      </c>
      <c r="D412" s="218" t="s">
        <v>132</v>
      </c>
      <c r="E412" s="219" t="s">
        <v>1179</v>
      </c>
      <c r="F412" s="220" t="s">
        <v>1180</v>
      </c>
      <c r="G412" s="221" t="s">
        <v>157</v>
      </c>
      <c r="H412" s="222">
        <v>4.7999999999999998</v>
      </c>
      <c r="I412" s="223"/>
      <c r="J412" s="224">
        <f>ROUND(I412*H412,2)</f>
        <v>0</v>
      </c>
      <c r="K412" s="225"/>
      <c r="L412" s="43"/>
      <c r="M412" s="226" t="s">
        <v>1</v>
      </c>
      <c r="N412" s="227" t="s">
        <v>45</v>
      </c>
      <c r="O412" s="90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136</v>
      </c>
      <c r="AT412" s="230" t="s">
        <v>132</v>
      </c>
      <c r="AU412" s="230" t="s">
        <v>90</v>
      </c>
      <c r="AY412" s="16" t="s">
        <v>130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88</v>
      </c>
      <c r="BK412" s="231">
        <f>ROUND(I412*H412,2)</f>
        <v>0</v>
      </c>
      <c r="BL412" s="16" t="s">
        <v>136</v>
      </c>
      <c r="BM412" s="230" t="s">
        <v>1181</v>
      </c>
    </row>
    <row r="413" s="2" customFormat="1">
      <c r="A413" s="37"/>
      <c r="B413" s="38"/>
      <c r="C413" s="39"/>
      <c r="D413" s="232" t="s">
        <v>138</v>
      </c>
      <c r="E413" s="39"/>
      <c r="F413" s="233" t="s">
        <v>1182</v>
      </c>
      <c r="G413" s="39"/>
      <c r="H413" s="39"/>
      <c r="I413" s="234"/>
      <c r="J413" s="39"/>
      <c r="K413" s="39"/>
      <c r="L413" s="43"/>
      <c r="M413" s="235"/>
      <c r="N413" s="236"/>
      <c r="O413" s="90"/>
      <c r="P413" s="90"/>
      <c r="Q413" s="90"/>
      <c r="R413" s="90"/>
      <c r="S413" s="90"/>
      <c r="T413" s="91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138</v>
      </c>
      <c r="AU413" s="16" t="s">
        <v>90</v>
      </c>
    </row>
    <row r="414" s="2" customFormat="1">
      <c r="A414" s="37"/>
      <c r="B414" s="38"/>
      <c r="C414" s="39"/>
      <c r="D414" s="237" t="s">
        <v>140</v>
      </c>
      <c r="E414" s="39"/>
      <c r="F414" s="238" t="s">
        <v>1183</v>
      </c>
      <c r="G414" s="39"/>
      <c r="H414" s="39"/>
      <c r="I414" s="234"/>
      <c r="J414" s="39"/>
      <c r="K414" s="39"/>
      <c r="L414" s="43"/>
      <c r="M414" s="235"/>
      <c r="N414" s="236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140</v>
      </c>
      <c r="AU414" s="16" t="s">
        <v>90</v>
      </c>
    </row>
    <row r="415" s="13" customFormat="1">
      <c r="A415" s="13"/>
      <c r="B415" s="239"/>
      <c r="C415" s="240"/>
      <c r="D415" s="232" t="s">
        <v>142</v>
      </c>
      <c r="E415" s="241" t="s">
        <v>1</v>
      </c>
      <c r="F415" s="242" t="s">
        <v>1178</v>
      </c>
      <c r="G415" s="240"/>
      <c r="H415" s="243">
        <v>4.7999999999999998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142</v>
      </c>
      <c r="AU415" s="249" t="s">
        <v>90</v>
      </c>
      <c r="AV415" s="13" t="s">
        <v>90</v>
      </c>
      <c r="AW415" s="13" t="s">
        <v>36</v>
      </c>
      <c r="AX415" s="13" t="s">
        <v>88</v>
      </c>
      <c r="AY415" s="249" t="s">
        <v>130</v>
      </c>
    </row>
    <row r="416" s="2" customFormat="1" ht="16.5" customHeight="1">
      <c r="A416" s="37"/>
      <c r="B416" s="38"/>
      <c r="C416" s="218" t="s">
        <v>773</v>
      </c>
      <c r="D416" s="218" t="s">
        <v>132</v>
      </c>
      <c r="E416" s="219" t="s">
        <v>1184</v>
      </c>
      <c r="F416" s="220" t="s">
        <v>1185</v>
      </c>
      <c r="G416" s="221" t="s">
        <v>360</v>
      </c>
      <c r="H416" s="222">
        <v>90.700000000000003</v>
      </c>
      <c r="I416" s="223"/>
      <c r="J416" s="224">
        <f>ROUND(I416*H416,2)</f>
        <v>0</v>
      </c>
      <c r="K416" s="225"/>
      <c r="L416" s="43"/>
      <c r="M416" s="226" t="s">
        <v>1</v>
      </c>
      <c r="N416" s="227" t="s">
        <v>45</v>
      </c>
      <c r="O416" s="90"/>
      <c r="P416" s="228">
        <f>O416*H416</f>
        <v>0</v>
      </c>
      <c r="Q416" s="228">
        <v>0.00027999999999999998</v>
      </c>
      <c r="R416" s="228">
        <f>Q416*H416</f>
        <v>0.025395999999999998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136</v>
      </c>
      <c r="AT416" s="230" t="s">
        <v>132</v>
      </c>
      <c r="AU416" s="230" t="s">
        <v>90</v>
      </c>
      <c r="AY416" s="16" t="s">
        <v>130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88</v>
      </c>
      <c r="BK416" s="231">
        <f>ROUND(I416*H416,2)</f>
        <v>0</v>
      </c>
      <c r="BL416" s="16" t="s">
        <v>136</v>
      </c>
      <c r="BM416" s="230" t="s">
        <v>1186</v>
      </c>
    </row>
    <row r="417" s="2" customFormat="1">
      <c r="A417" s="37"/>
      <c r="B417" s="38"/>
      <c r="C417" s="39"/>
      <c r="D417" s="232" t="s">
        <v>138</v>
      </c>
      <c r="E417" s="39"/>
      <c r="F417" s="233" t="s">
        <v>1187</v>
      </c>
      <c r="G417" s="39"/>
      <c r="H417" s="39"/>
      <c r="I417" s="234"/>
      <c r="J417" s="39"/>
      <c r="K417" s="39"/>
      <c r="L417" s="43"/>
      <c r="M417" s="235"/>
      <c r="N417" s="236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138</v>
      </c>
      <c r="AU417" s="16" t="s">
        <v>90</v>
      </c>
    </row>
    <row r="418" s="13" customFormat="1">
      <c r="A418" s="13"/>
      <c r="B418" s="239"/>
      <c r="C418" s="240"/>
      <c r="D418" s="232" t="s">
        <v>142</v>
      </c>
      <c r="E418" s="241" t="s">
        <v>1</v>
      </c>
      <c r="F418" s="242" t="s">
        <v>1188</v>
      </c>
      <c r="G418" s="240"/>
      <c r="H418" s="243">
        <v>90.700000000000003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142</v>
      </c>
      <c r="AU418" s="249" t="s">
        <v>90</v>
      </c>
      <c r="AV418" s="13" t="s">
        <v>90</v>
      </c>
      <c r="AW418" s="13" t="s">
        <v>36</v>
      </c>
      <c r="AX418" s="13" t="s">
        <v>88</v>
      </c>
      <c r="AY418" s="249" t="s">
        <v>130</v>
      </c>
    </row>
    <row r="419" s="2" customFormat="1" ht="16.5" customHeight="1">
      <c r="A419" s="37"/>
      <c r="B419" s="38"/>
      <c r="C419" s="262" t="s">
        <v>777</v>
      </c>
      <c r="D419" s="262" t="s">
        <v>219</v>
      </c>
      <c r="E419" s="263" t="s">
        <v>1189</v>
      </c>
      <c r="F419" s="264" t="s">
        <v>1190</v>
      </c>
      <c r="G419" s="265" t="s">
        <v>373</v>
      </c>
      <c r="H419" s="266">
        <v>56</v>
      </c>
      <c r="I419" s="267"/>
      <c r="J419" s="268">
        <f>ROUND(I419*H419,2)</f>
        <v>0</v>
      </c>
      <c r="K419" s="269"/>
      <c r="L419" s="270"/>
      <c r="M419" s="271" t="s">
        <v>1</v>
      </c>
      <c r="N419" s="272" t="s">
        <v>45</v>
      </c>
      <c r="O419" s="90"/>
      <c r="P419" s="228">
        <f>O419*H419</f>
        <v>0</v>
      </c>
      <c r="Q419" s="228">
        <v>0.0047200000000000002</v>
      </c>
      <c r="R419" s="228">
        <f>Q419*H419</f>
        <v>0.26432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198</v>
      </c>
      <c r="AT419" s="230" t="s">
        <v>219</v>
      </c>
      <c r="AU419" s="230" t="s">
        <v>90</v>
      </c>
      <c r="AY419" s="16" t="s">
        <v>130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88</v>
      </c>
      <c r="BK419" s="231">
        <f>ROUND(I419*H419,2)</f>
        <v>0</v>
      </c>
      <c r="BL419" s="16" t="s">
        <v>136</v>
      </c>
      <c r="BM419" s="230" t="s">
        <v>1191</v>
      </c>
    </row>
    <row r="420" s="2" customFormat="1">
      <c r="A420" s="37"/>
      <c r="B420" s="38"/>
      <c r="C420" s="39"/>
      <c r="D420" s="232" t="s">
        <v>138</v>
      </c>
      <c r="E420" s="39"/>
      <c r="F420" s="233" t="s">
        <v>1190</v>
      </c>
      <c r="G420" s="39"/>
      <c r="H420" s="39"/>
      <c r="I420" s="234"/>
      <c r="J420" s="39"/>
      <c r="K420" s="39"/>
      <c r="L420" s="43"/>
      <c r="M420" s="235"/>
      <c r="N420" s="236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138</v>
      </c>
      <c r="AU420" s="16" t="s">
        <v>90</v>
      </c>
    </row>
    <row r="421" s="2" customFormat="1">
      <c r="A421" s="37"/>
      <c r="B421" s="38"/>
      <c r="C421" s="39"/>
      <c r="D421" s="232" t="s">
        <v>151</v>
      </c>
      <c r="E421" s="39"/>
      <c r="F421" s="261" t="s">
        <v>1192</v>
      </c>
      <c r="G421" s="39"/>
      <c r="H421" s="39"/>
      <c r="I421" s="234"/>
      <c r="J421" s="39"/>
      <c r="K421" s="39"/>
      <c r="L421" s="43"/>
      <c r="M421" s="235"/>
      <c r="N421" s="236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151</v>
      </c>
      <c r="AU421" s="16" t="s">
        <v>90</v>
      </c>
    </row>
    <row r="422" s="13" customFormat="1">
      <c r="A422" s="13"/>
      <c r="B422" s="239"/>
      <c r="C422" s="240"/>
      <c r="D422" s="232" t="s">
        <v>142</v>
      </c>
      <c r="E422" s="241" t="s">
        <v>1</v>
      </c>
      <c r="F422" s="242" t="s">
        <v>725</v>
      </c>
      <c r="G422" s="240"/>
      <c r="H422" s="243">
        <v>56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142</v>
      </c>
      <c r="AU422" s="249" t="s">
        <v>90</v>
      </c>
      <c r="AV422" s="13" t="s">
        <v>90</v>
      </c>
      <c r="AW422" s="13" t="s">
        <v>36</v>
      </c>
      <c r="AX422" s="13" t="s">
        <v>88</v>
      </c>
      <c r="AY422" s="249" t="s">
        <v>130</v>
      </c>
    </row>
    <row r="423" s="2" customFormat="1" ht="16.5" customHeight="1">
      <c r="A423" s="37"/>
      <c r="B423" s="38"/>
      <c r="C423" s="262" t="s">
        <v>783</v>
      </c>
      <c r="D423" s="262" t="s">
        <v>219</v>
      </c>
      <c r="E423" s="263" t="s">
        <v>1193</v>
      </c>
      <c r="F423" s="264" t="s">
        <v>1194</v>
      </c>
      <c r="G423" s="265" t="s">
        <v>360</v>
      </c>
      <c r="H423" s="266">
        <v>99.769999999999996</v>
      </c>
      <c r="I423" s="267"/>
      <c r="J423" s="268">
        <f>ROUND(I423*H423,2)</f>
        <v>0</v>
      </c>
      <c r="K423" s="269"/>
      <c r="L423" s="270"/>
      <c r="M423" s="271" t="s">
        <v>1</v>
      </c>
      <c r="N423" s="272" t="s">
        <v>45</v>
      </c>
      <c r="O423" s="90"/>
      <c r="P423" s="228">
        <f>O423*H423</f>
        <v>0</v>
      </c>
      <c r="Q423" s="228">
        <v>0.0011999999999999999</v>
      </c>
      <c r="R423" s="228">
        <f>Q423*H423</f>
        <v>0.11972399999999998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198</v>
      </c>
      <c r="AT423" s="230" t="s">
        <v>219</v>
      </c>
      <c r="AU423" s="230" t="s">
        <v>90</v>
      </c>
      <c r="AY423" s="16" t="s">
        <v>130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88</v>
      </c>
      <c r="BK423" s="231">
        <f>ROUND(I423*H423,2)</f>
        <v>0</v>
      </c>
      <c r="BL423" s="16" t="s">
        <v>136</v>
      </c>
      <c r="BM423" s="230" t="s">
        <v>1195</v>
      </c>
    </row>
    <row r="424" s="2" customFormat="1">
      <c r="A424" s="37"/>
      <c r="B424" s="38"/>
      <c r="C424" s="39"/>
      <c r="D424" s="232" t="s">
        <v>138</v>
      </c>
      <c r="E424" s="39"/>
      <c r="F424" s="233" t="s">
        <v>1194</v>
      </c>
      <c r="G424" s="39"/>
      <c r="H424" s="39"/>
      <c r="I424" s="234"/>
      <c r="J424" s="39"/>
      <c r="K424" s="39"/>
      <c r="L424" s="43"/>
      <c r="M424" s="235"/>
      <c r="N424" s="236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138</v>
      </c>
      <c r="AU424" s="16" t="s">
        <v>90</v>
      </c>
    </row>
    <row r="425" s="13" customFormat="1">
      <c r="A425" s="13"/>
      <c r="B425" s="239"/>
      <c r="C425" s="240"/>
      <c r="D425" s="232" t="s">
        <v>142</v>
      </c>
      <c r="E425" s="241" t="s">
        <v>1</v>
      </c>
      <c r="F425" s="242" t="s">
        <v>1196</v>
      </c>
      <c r="G425" s="240"/>
      <c r="H425" s="243">
        <v>99.769999999999996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142</v>
      </c>
      <c r="AU425" s="249" t="s">
        <v>90</v>
      </c>
      <c r="AV425" s="13" t="s">
        <v>90</v>
      </c>
      <c r="AW425" s="13" t="s">
        <v>36</v>
      </c>
      <c r="AX425" s="13" t="s">
        <v>88</v>
      </c>
      <c r="AY425" s="249" t="s">
        <v>130</v>
      </c>
    </row>
    <row r="426" s="2" customFormat="1" ht="21.75" customHeight="1">
      <c r="A426" s="37"/>
      <c r="B426" s="38"/>
      <c r="C426" s="218" t="s">
        <v>787</v>
      </c>
      <c r="D426" s="218" t="s">
        <v>132</v>
      </c>
      <c r="E426" s="219" t="s">
        <v>301</v>
      </c>
      <c r="F426" s="220" t="s">
        <v>302</v>
      </c>
      <c r="G426" s="221" t="s">
        <v>135</v>
      </c>
      <c r="H426" s="222">
        <v>64.329999999999998</v>
      </c>
      <c r="I426" s="223"/>
      <c r="J426" s="224">
        <f>ROUND(I426*H426,2)</f>
        <v>0</v>
      </c>
      <c r="K426" s="225"/>
      <c r="L426" s="43"/>
      <c r="M426" s="226" t="s">
        <v>1</v>
      </c>
      <c r="N426" s="227" t="s">
        <v>45</v>
      </c>
      <c r="O426" s="90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136</v>
      </c>
      <c r="AT426" s="230" t="s">
        <v>132</v>
      </c>
      <c r="AU426" s="230" t="s">
        <v>90</v>
      </c>
      <c r="AY426" s="16" t="s">
        <v>130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88</v>
      </c>
      <c r="BK426" s="231">
        <f>ROUND(I426*H426,2)</f>
        <v>0</v>
      </c>
      <c r="BL426" s="16" t="s">
        <v>136</v>
      </c>
      <c r="BM426" s="230" t="s">
        <v>1197</v>
      </c>
    </row>
    <row r="427" s="2" customFormat="1">
      <c r="A427" s="37"/>
      <c r="B427" s="38"/>
      <c r="C427" s="39"/>
      <c r="D427" s="232" t="s">
        <v>138</v>
      </c>
      <c r="E427" s="39"/>
      <c r="F427" s="233" t="s">
        <v>304</v>
      </c>
      <c r="G427" s="39"/>
      <c r="H427" s="39"/>
      <c r="I427" s="234"/>
      <c r="J427" s="39"/>
      <c r="K427" s="39"/>
      <c r="L427" s="43"/>
      <c r="M427" s="235"/>
      <c r="N427" s="236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138</v>
      </c>
      <c r="AU427" s="16" t="s">
        <v>90</v>
      </c>
    </row>
    <row r="428" s="2" customFormat="1">
      <c r="A428" s="37"/>
      <c r="B428" s="38"/>
      <c r="C428" s="39"/>
      <c r="D428" s="237" t="s">
        <v>140</v>
      </c>
      <c r="E428" s="39"/>
      <c r="F428" s="238" t="s">
        <v>305</v>
      </c>
      <c r="G428" s="39"/>
      <c r="H428" s="39"/>
      <c r="I428" s="234"/>
      <c r="J428" s="39"/>
      <c r="K428" s="39"/>
      <c r="L428" s="43"/>
      <c r="M428" s="235"/>
      <c r="N428" s="236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140</v>
      </c>
      <c r="AU428" s="16" t="s">
        <v>90</v>
      </c>
    </row>
    <row r="429" s="13" customFormat="1">
      <c r="A429" s="13"/>
      <c r="B429" s="239"/>
      <c r="C429" s="240"/>
      <c r="D429" s="232" t="s">
        <v>142</v>
      </c>
      <c r="E429" s="241" t="s">
        <v>1</v>
      </c>
      <c r="F429" s="242" t="s">
        <v>1198</v>
      </c>
      <c r="G429" s="240"/>
      <c r="H429" s="243">
        <v>64.329999999999998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142</v>
      </c>
      <c r="AU429" s="249" t="s">
        <v>90</v>
      </c>
      <c r="AV429" s="13" t="s">
        <v>90</v>
      </c>
      <c r="AW429" s="13" t="s">
        <v>36</v>
      </c>
      <c r="AX429" s="13" t="s">
        <v>88</v>
      </c>
      <c r="AY429" s="249" t="s">
        <v>130</v>
      </c>
    </row>
    <row r="430" s="2" customFormat="1" ht="16.5" customHeight="1">
      <c r="A430" s="37"/>
      <c r="B430" s="38"/>
      <c r="C430" s="262" t="s">
        <v>794</v>
      </c>
      <c r="D430" s="262" t="s">
        <v>219</v>
      </c>
      <c r="E430" s="263" t="s">
        <v>308</v>
      </c>
      <c r="F430" s="264" t="s">
        <v>309</v>
      </c>
      <c r="G430" s="265" t="s">
        <v>157</v>
      </c>
      <c r="H430" s="266">
        <v>3.2810000000000001</v>
      </c>
      <c r="I430" s="267"/>
      <c r="J430" s="268">
        <f>ROUND(I430*H430,2)</f>
        <v>0</v>
      </c>
      <c r="K430" s="269"/>
      <c r="L430" s="270"/>
      <c r="M430" s="271" t="s">
        <v>1</v>
      </c>
      <c r="N430" s="272" t="s">
        <v>45</v>
      </c>
      <c r="O430" s="90"/>
      <c r="P430" s="228">
        <f>O430*H430</f>
        <v>0</v>
      </c>
      <c r="Q430" s="228">
        <v>0.20999999999999999</v>
      </c>
      <c r="R430" s="228">
        <f>Q430*H430</f>
        <v>0.68901000000000001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198</v>
      </c>
      <c r="AT430" s="230" t="s">
        <v>219</v>
      </c>
      <c r="AU430" s="230" t="s">
        <v>90</v>
      </c>
      <c r="AY430" s="16" t="s">
        <v>130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88</v>
      </c>
      <c r="BK430" s="231">
        <f>ROUND(I430*H430,2)</f>
        <v>0</v>
      </c>
      <c r="BL430" s="16" t="s">
        <v>136</v>
      </c>
      <c r="BM430" s="230" t="s">
        <v>1199</v>
      </c>
    </row>
    <row r="431" s="2" customFormat="1">
      <c r="A431" s="37"/>
      <c r="B431" s="38"/>
      <c r="C431" s="39"/>
      <c r="D431" s="232" t="s">
        <v>138</v>
      </c>
      <c r="E431" s="39"/>
      <c r="F431" s="233" t="s">
        <v>309</v>
      </c>
      <c r="G431" s="39"/>
      <c r="H431" s="39"/>
      <c r="I431" s="234"/>
      <c r="J431" s="39"/>
      <c r="K431" s="39"/>
      <c r="L431" s="43"/>
      <c r="M431" s="235"/>
      <c r="N431" s="236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138</v>
      </c>
      <c r="AU431" s="16" t="s">
        <v>90</v>
      </c>
    </row>
    <row r="432" s="13" customFormat="1">
      <c r="A432" s="13"/>
      <c r="B432" s="239"/>
      <c r="C432" s="240"/>
      <c r="D432" s="232" t="s">
        <v>142</v>
      </c>
      <c r="E432" s="240"/>
      <c r="F432" s="242" t="s">
        <v>1200</v>
      </c>
      <c r="G432" s="240"/>
      <c r="H432" s="243">
        <v>3.2810000000000001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142</v>
      </c>
      <c r="AU432" s="249" t="s">
        <v>90</v>
      </c>
      <c r="AV432" s="13" t="s">
        <v>90</v>
      </c>
      <c r="AW432" s="13" t="s">
        <v>4</v>
      </c>
      <c r="AX432" s="13" t="s">
        <v>88</v>
      </c>
      <c r="AY432" s="249" t="s">
        <v>130</v>
      </c>
    </row>
    <row r="433" s="2" customFormat="1" ht="16.5" customHeight="1">
      <c r="A433" s="37"/>
      <c r="B433" s="38"/>
      <c r="C433" s="218" t="s">
        <v>798</v>
      </c>
      <c r="D433" s="218" t="s">
        <v>132</v>
      </c>
      <c r="E433" s="219" t="s">
        <v>313</v>
      </c>
      <c r="F433" s="220" t="s">
        <v>314</v>
      </c>
      <c r="G433" s="221" t="s">
        <v>135</v>
      </c>
      <c r="H433" s="222">
        <v>64.329999999999998</v>
      </c>
      <c r="I433" s="223"/>
      <c r="J433" s="224">
        <f>ROUND(I433*H433,2)</f>
        <v>0</v>
      </c>
      <c r="K433" s="225"/>
      <c r="L433" s="43"/>
      <c r="M433" s="226" t="s">
        <v>1</v>
      </c>
      <c r="N433" s="227" t="s">
        <v>45</v>
      </c>
      <c r="O433" s="90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136</v>
      </c>
      <c r="AT433" s="230" t="s">
        <v>132</v>
      </c>
      <c r="AU433" s="230" t="s">
        <v>90</v>
      </c>
      <c r="AY433" s="16" t="s">
        <v>130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88</v>
      </c>
      <c r="BK433" s="231">
        <f>ROUND(I433*H433,2)</f>
        <v>0</v>
      </c>
      <c r="BL433" s="16" t="s">
        <v>136</v>
      </c>
      <c r="BM433" s="230" t="s">
        <v>1201</v>
      </c>
    </row>
    <row r="434" s="2" customFormat="1">
      <c r="A434" s="37"/>
      <c r="B434" s="38"/>
      <c r="C434" s="39"/>
      <c r="D434" s="232" t="s">
        <v>138</v>
      </c>
      <c r="E434" s="39"/>
      <c r="F434" s="233" t="s">
        <v>316</v>
      </c>
      <c r="G434" s="39"/>
      <c r="H434" s="39"/>
      <c r="I434" s="234"/>
      <c r="J434" s="39"/>
      <c r="K434" s="39"/>
      <c r="L434" s="43"/>
      <c r="M434" s="235"/>
      <c r="N434" s="236"/>
      <c r="O434" s="90"/>
      <c r="P434" s="90"/>
      <c r="Q434" s="90"/>
      <c r="R434" s="90"/>
      <c r="S434" s="90"/>
      <c r="T434" s="91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138</v>
      </c>
      <c r="AU434" s="16" t="s">
        <v>90</v>
      </c>
    </row>
    <row r="435" s="2" customFormat="1">
      <c r="A435" s="37"/>
      <c r="B435" s="38"/>
      <c r="C435" s="39"/>
      <c r="D435" s="237" t="s">
        <v>140</v>
      </c>
      <c r="E435" s="39"/>
      <c r="F435" s="238" t="s">
        <v>317</v>
      </c>
      <c r="G435" s="39"/>
      <c r="H435" s="39"/>
      <c r="I435" s="234"/>
      <c r="J435" s="39"/>
      <c r="K435" s="39"/>
      <c r="L435" s="43"/>
      <c r="M435" s="235"/>
      <c r="N435" s="236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140</v>
      </c>
      <c r="AU435" s="16" t="s">
        <v>90</v>
      </c>
    </row>
    <row r="436" s="13" customFormat="1">
      <c r="A436" s="13"/>
      <c r="B436" s="239"/>
      <c r="C436" s="240"/>
      <c r="D436" s="232" t="s">
        <v>142</v>
      </c>
      <c r="E436" s="241" t="s">
        <v>1</v>
      </c>
      <c r="F436" s="242" t="s">
        <v>1198</v>
      </c>
      <c r="G436" s="240"/>
      <c r="H436" s="243">
        <v>64.329999999999998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142</v>
      </c>
      <c r="AU436" s="249" t="s">
        <v>90</v>
      </c>
      <c r="AV436" s="13" t="s">
        <v>90</v>
      </c>
      <c r="AW436" s="13" t="s">
        <v>36</v>
      </c>
      <c r="AX436" s="13" t="s">
        <v>88</v>
      </c>
      <c r="AY436" s="249" t="s">
        <v>130</v>
      </c>
    </row>
    <row r="437" s="2" customFormat="1" ht="16.5" customHeight="1">
      <c r="A437" s="37"/>
      <c r="B437" s="38"/>
      <c r="C437" s="262" t="s">
        <v>804</v>
      </c>
      <c r="D437" s="262" t="s">
        <v>219</v>
      </c>
      <c r="E437" s="263" t="s">
        <v>320</v>
      </c>
      <c r="F437" s="264" t="s">
        <v>321</v>
      </c>
      <c r="G437" s="265" t="s">
        <v>322</v>
      </c>
      <c r="H437" s="266">
        <v>1.2869999999999999</v>
      </c>
      <c r="I437" s="267"/>
      <c r="J437" s="268">
        <f>ROUND(I437*H437,2)</f>
        <v>0</v>
      </c>
      <c r="K437" s="269"/>
      <c r="L437" s="270"/>
      <c r="M437" s="271" t="s">
        <v>1</v>
      </c>
      <c r="N437" s="272" t="s">
        <v>45</v>
      </c>
      <c r="O437" s="90"/>
      <c r="P437" s="228">
        <f>O437*H437</f>
        <v>0</v>
      </c>
      <c r="Q437" s="228">
        <v>0.001</v>
      </c>
      <c r="R437" s="228">
        <f>Q437*H437</f>
        <v>0.001287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198</v>
      </c>
      <c r="AT437" s="230" t="s">
        <v>219</v>
      </c>
      <c r="AU437" s="230" t="s">
        <v>90</v>
      </c>
      <c r="AY437" s="16" t="s">
        <v>130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88</v>
      </c>
      <c r="BK437" s="231">
        <f>ROUND(I437*H437,2)</f>
        <v>0</v>
      </c>
      <c r="BL437" s="16" t="s">
        <v>136</v>
      </c>
      <c r="BM437" s="230" t="s">
        <v>1202</v>
      </c>
    </row>
    <row r="438" s="2" customFormat="1">
      <c r="A438" s="37"/>
      <c r="B438" s="38"/>
      <c r="C438" s="39"/>
      <c r="D438" s="232" t="s">
        <v>138</v>
      </c>
      <c r="E438" s="39"/>
      <c r="F438" s="233" t="s">
        <v>321</v>
      </c>
      <c r="G438" s="39"/>
      <c r="H438" s="39"/>
      <c r="I438" s="234"/>
      <c r="J438" s="39"/>
      <c r="K438" s="39"/>
      <c r="L438" s="43"/>
      <c r="M438" s="235"/>
      <c r="N438" s="236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138</v>
      </c>
      <c r="AU438" s="16" t="s">
        <v>90</v>
      </c>
    </row>
    <row r="439" s="13" customFormat="1">
      <c r="A439" s="13"/>
      <c r="B439" s="239"/>
      <c r="C439" s="240"/>
      <c r="D439" s="232" t="s">
        <v>142</v>
      </c>
      <c r="E439" s="240"/>
      <c r="F439" s="242" t="s">
        <v>1203</v>
      </c>
      <c r="G439" s="240"/>
      <c r="H439" s="243">
        <v>1.2869999999999999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9" t="s">
        <v>142</v>
      </c>
      <c r="AU439" s="249" t="s">
        <v>90</v>
      </c>
      <c r="AV439" s="13" t="s">
        <v>90</v>
      </c>
      <c r="AW439" s="13" t="s">
        <v>4</v>
      </c>
      <c r="AX439" s="13" t="s">
        <v>88</v>
      </c>
      <c r="AY439" s="249" t="s">
        <v>130</v>
      </c>
    </row>
    <row r="440" s="2" customFormat="1" ht="16.5" customHeight="1">
      <c r="A440" s="37"/>
      <c r="B440" s="38"/>
      <c r="C440" s="218" t="s">
        <v>808</v>
      </c>
      <c r="D440" s="218" t="s">
        <v>132</v>
      </c>
      <c r="E440" s="219" t="s">
        <v>1204</v>
      </c>
      <c r="F440" s="220" t="s">
        <v>1205</v>
      </c>
      <c r="G440" s="221" t="s">
        <v>222</v>
      </c>
      <c r="H440" s="222">
        <v>18.658000000000001</v>
      </c>
      <c r="I440" s="223"/>
      <c r="J440" s="224">
        <f>ROUND(I440*H440,2)</f>
        <v>0</v>
      </c>
      <c r="K440" s="225"/>
      <c r="L440" s="43"/>
      <c r="M440" s="226" t="s">
        <v>1</v>
      </c>
      <c r="N440" s="227" t="s">
        <v>45</v>
      </c>
      <c r="O440" s="90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0" t="s">
        <v>136</v>
      </c>
      <c r="AT440" s="230" t="s">
        <v>132</v>
      </c>
      <c r="AU440" s="230" t="s">
        <v>90</v>
      </c>
      <c r="AY440" s="16" t="s">
        <v>130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6" t="s">
        <v>88</v>
      </c>
      <c r="BK440" s="231">
        <f>ROUND(I440*H440,2)</f>
        <v>0</v>
      </c>
      <c r="BL440" s="16" t="s">
        <v>136</v>
      </c>
      <c r="BM440" s="230" t="s">
        <v>1206</v>
      </c>
    </row>
    <row r="441" s="2" customFormat="1">
      <c r="A441" s="37"/>
      <c r="B441" s="38"/>
      <c r="C441" s="39"/>
      <c r="D441" s="232" t="s">
        <v>138</v>
      </c>
      <c r="E441" s="39"/>
      <c r="F441" s="233" t="s">
        <v>1207</v>
      </c>
      <c r="G441" s="39"/>
      <c r="H441" s="39"/>
      <c r="I441" s="234"/>
      <c r="J441" s="39"/>
      <c r="K441" s="39"/>
      <c r="L441" s="43"/>
      <c r="M441" s="235"/>
      <c r="N441" s="236"/>
      <c r="O441" s="90"/>
      <c r="P441" s="90"/>
      <c r="Q441" s="90"/>
      <c r="R441" s="90"/>
      <c r="S441" s="90"/>
      <c r="T441" s="91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6" t="s">
        <v>138</v>
      </c>
      <c r="AU441" s="16" t="s">
        <v>90</v>
      </c>
    </row>
    <row r="442" s="2" customFormat="1">
      <c r="A442" s="37"/>
      <c r="B442" s="38"/>
      <c r="C442" s="39"/>
      <c r="D442" s="237" t="s">
        <v>140</v>
      </c>
      <c r="E442" s="39"/>
      <c r="F442" s="238" t="s">
        <v>1208</v>
      </c>
      <c r="G442" s="39"/>
      <c r="H442" s="39"/>
      <c r="I442" s="234"/>
      <c r="J442" s="39"/>
      <c r="K442" s="39"/>
      <c r="L442" s="43"/>
      <c r="M442" s="235"/>
      <c r="N442" s="236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140</v>
      </c>
      <c r="AU442" s="16" t="s">
        <v>90</v>
      </c>
    </row>
    <row r="443" s="13" customFormat="1">
      <c r="A443" s="13"/>
      <c r="B443" s="239"/>
      <c r="C443" s="240"/>
      <c r="D443" s="232" t="s">
        <v>142</v>
      </c>
      <c r="E443" s="241" t="s">
        <v>1</v>
      </c>
      <c r="F443" s="242" t="s">
        <v>1209</v>
      </c>
      <c r="G443" s="240"/>
      <c r="H443" s="243">
        <v>18.658000000000001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142</v>
      </c>
      <c r="AU443" s="249" t="s">
        <v>90</v>
      </c>
      <c r="AV443" s="13" t="s">
        <v>90</v>
      </c>
      <c r="AW443" s="13" t="s">
        <v>36</v>
      </c>
      <c r="AX443" s="13" t="s">
        <v>88</v>
      </c>
      <c r="AY443" s="249" t="s">
        <v>130</v>
      </c>
    </row>
    <row r="444" s="2" customFormat="1" ht="21.75" customHeight="1">
      <c r="A444" s="37"/>
      <c r="B444" s="38"/>
      <c r="C444" s="218" t="s">
        <v>815</v>
      </c>
      <c r="D444" s="218" t="s">
        <v>132</v>
      </c>
      <c r="E444" s="219" t="s">
        <v>1210</v>
      </c>
      <c r="F444" s="220" t="s">
        <v>1211</v>
      </c>
      <c r="G444" s="221" t="s">
        <v>222</v>
      </c>
      <c r="H444" s="222">
        <v>1.714</v>
      </c>
      <c r="I444" s="223"/>
      <c r="J444" s="224">
        <f>ROUND(I444*H444,2)</f>
        <v>0</v>
      </c>
      <c r="K444" s="225"/>
      <c r="L444" s="43"/>
      <c r="M444" s="226" t="s">
        <v>1</v>
      </c>
      <c r="N444" s="227" t="s">
        <v>45</v>
      </c>
      <c r="O444" s="90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0" t="s">
        <v>136</v>
      </c>
      <c r="AT444" s="230" t="s">
        <v>132</v>
      </c>
      <c r="AU444" s="230" t="s">
        <v>90</v>
      </c>
      <c r="AY444" s="16" t="s">
        <v>130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6" t="s">
        <v>88</v>
      </c>
      <c r="BK444" s="231">
        <f>ROUND(I444*H444,2)</f>
        <v>0</v>
      </c>
      <c r="BL444" s="16" t="s">
        <v>136</v>
      </c>
      <c r="BM444" s="230" t="s">
        <v>1212</v>
      </c>
    </row>
    <row r="445" s="2" customFormat="1">
      <c r="A445" s="37"/>
      <c r="B445" s="38"/>
      <c r="C445" s="39"/>
      <c r="D445" s="232" t="s">
        <v>138</v>
      </c>
      <c r="E445" s="39"/>
      <c r="F445" s="233" t="s">
        <v>1211</v>
      </c>
      <c r="G445" s="39"/>
      <c r="H445" s="39"/>
      <c r="I445" s="234"/>
      <c r="J445" s="39"/>
      <c r="K445" s="39"/>
      <c r="L445" s="43"/>
      <c r="M445" s="235"/>
      <c r="N445" s="236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138</v>
      </c>
      <c r="AU445" s="16" t="s">
        <v>90</v>
      </c>
    </row>
    <row r="446" s="2" customFormat="1">
      <c r="A446" s="37"/>
      <c r="B446" s="38"/>
      <c r="C446" s="39"/>
      <c r="D446" s="232" t="s">
        <v>151</v>
      </c>
      <c r="E446" s="39"/>
      <c r="F446" s="261" t="s">
        <v>1213</v>
      </c>
      <c r="G446" s="39"/>
      <c r="H446" s="39"/>
      <c r="I446" s="234"/>
      <c r="J446" s="39"/>
      <c r="K446" s="39"/>
      <c r="L446" s="43"/>
      <c r="M446" s="235"/>
      <c r="N446" s="236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151</v>
      </c>
      <c r="AU446" s="16" t="s">
        <v>90</v>
      </c>
    </row>
    <row r="447" s="13" customFormat="1">
      <c r="A447" s="13"/>
      <c r="B447" s="239"/>
      <c r="C447" s="240"/>
      <c r="D447" s="232" t="s">
        <v>142</v>
      </c>
      <c r="E447" s="241" t="s">
        <v>1</v>
      </c>
      <c r="F447" s="242" t="s">
        <v>1214</v>
      </c>
      <c r="G447" s="240"/>
      <c r="H447" s="243">
        <v>1.714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142</v>
      </c>
      <c r="AU447" s="249" t="s">
        <v>90</v>
      </c>
      <c r="AV447" s="13" t="s">
        <v>90</v>
      </c>
      <c r="AW447" s="13" t="s">
        <v>36</v>
      </c>
      <c r="AX447" s="13" t="s">
        <v>88</v>
      </c>
      <c r="AY447" s="249" t="s">
        <v>130</v>
      </c>
    </row>
    <row r="448" s="12" customFormat="1" ht="22.8" customHeight="1">
      <c r="A448" s="12"/>
      <c r="B448" s="202"/>
      <c r="C448" s="203"/>
      <c r="D448" s="204" t="s">
        <v>79</v>
      </c>
      <c r="E448" s="216" t="s">
        <v>154</v>
      </c>
      <c r="F448" s="216" t="s">
        <v>1215</v>
      </c>
      <c r="G448" s="203"/>
      <c r="H448" s="203"/>
      <c r="I448" s="206"/>
      <c r="J448" s="217">
        <f>BK448</f>
        <v>0</v>
      </c>
      <c r="K448" s="203"/>
      <c r="L448" s="208"/>
      <c r="M448" s="209"/>
      <c r="N448" s="210"/>
      <c r="O448" s="210"/>
      <c r="P448" s="211">
        <f>SUM(P449:P452)</f>
        <v>0</v>
      </c>
      <c r="Q448" s="210"/>
      <c r="R448" s="211">
        <f>SUM(R449:R452)</f>
        <v>0</v>
      </c>
      <c r="S448" s="210"/>
      <c r="T448" s="212">
        <f>SUM(T449:T452)</f>
        <v>0.053999999999999999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3" t="s">
        <v>88</v>
      </c>
      <c r="AT448" s="214" t="s">
        <v>79</v>
      </c>
      <c r="AU448" s="214" t="s">
        <v>88</v>
      </c>
      <c r="AY448" s="213" t="s">
        <v>130</v>
      </c>
      <c r="BK448" s="215">
        <f>SUM(BK449:BK452)</f>
        <v>0</v>
      </c>
    </row>
    <row r="449" s="2" customFormat="1" ht="16.5" customHeight="1">
      <c r="A449" s="37"/>
      <c r="B449" s="38"/>
      <c r="C449" s="218" t="s">
        <v>819</v>
      </c>
      <c r="D449" s="218" t="s">
        <v>132</v>
      </c>
      <c r="E449" s="219" t="s">
        <v>1216</v>
      </c>
      <c r="F449" s="220" t="s">
        <v>1217</v>
      </c>
      <c r="G449" s="221" t="s">
        <v>620</v>
      </c>
      <c r="H449" s="222">
        <v>1</v>
      </c>
      <c r="I449" s="223"/>
      <c r="J449" s="224">
        <f>ROUND(I449*H449,2)</f>
        <v>0</v>
      </c>
      <c r="K449" s="225"/>
      <c r="L449" s="43"/>
      <c r="M449" s="226" t="s">
        <v>1</v>
      </c>
      <c r="N449" s="227" t="s">
        <v>45</v>
      </c>
      <c r="O449" s="90"/>
      <c r="P449" s="228">
        <f>O449*H449</f>
        <v>0</v>
      </c>
      <c r="Q449" s="228">
        <v>0</v>
      </c>
      <c r="R449" s="228">
        <f>Q449*H449</f>
        <v>0</v>
      </c>
      <c r="S449" s="228">
        <v>0.053999999999999999</v>
      </c>
      <c r="T449" s="229">
        <f>S449*H449</f>
        <v>0.053999999999999999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0" t="s">
        <v>136</v>
      </c>
      <c r="AT449" s="230" t="s">
        <v>132</v>
      </c>
      <c r="AU449" s="230" t="s">
        <v>90</v>
      </c>
      <c r="AY449" s="16" t="s">
        <v>130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6" t="s">
        <v>88</v>
      </c>
      <c r="BK449" s="231">
        <f>ROUND(I449*H449,2)</f>
        <v>0</v>
      </c>
      <c r="BL449" s="16" t="s">
        <v>136</v>
      </c>
      <c r="BM449" s="230" t="s">
        <v>1218</v>
      </c>
    </row>
    <row r="450" s="2" customFormat="1">
      <c r="A450" s="37"/>
      <c r="B450" s="38"/>
      <c r="C450" s="39"/>
      <c r="D450" s="232" t="s">
        <v>138</v>
      </c>
      <c r="E450" s="39"/>
      <c r="F450" s="233" t="s">
        <v>1217</v>
      </c>
      <c r="G450" s="39"/>
      <c r="H450" s="39"/>
      <c r="I450" s="234"/>
      <c r="J450" s="39"/>
      <c r="K450" s="39"/>
      <c r="L450" s="43"/>
      <c r="M450" s="235"/>
      <c r="N450" s="236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138</v>
      </c>
      <c r="AU450" s="16" t="s">
        <v>90</v>
      </c>
    </row>
    <row r="451" s="2" customFormat="1">
      <c r="A451" s="37"/>
      <c r="B451" s="38"/>
      <c r="C451" s="39"/>
      <c r="D451" s="232" t="s">
        <v>151</v>
      </c>
      <c r="E451" s="39"/>
      <c r="F451" s="261" t="s">
        <v>1219</v>
      </c>
      <c r="G451" s="39"/>
      <c r="H451" s="39"/>
      <c r="I451" s="234"/>
      <c r="J451" s="39"/>
      <c r="K451" s="39"/>
      <c r="L451" s="43"/>
      <c r="M451" s="235"/>
      <c r="N451" s="236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151</v>
      </c>
      <c r="AU451" s="16" t="s">
        <v>90</v>
      </c>
    </row>
    <row r="452" s="13" customFormat="1">
      <c r="A452" s="13"/>
      <c r="B452" s="239"/>
      <c r="C452" s="240"/>
      <c r="D452" s="232" t="s">
        <v>142</v>
      </c>
      <c r="E452" s="241" t="s">
        <v>1</v>
      </c>
      <c r="F452" s="242" t="s">
        <v>88</v>
      </c>
      <c r="G452" s="240"/>
      <c r="H452" s="243">
        <v>1</v>
      </c>
      <c r="I452" s="244"/>
      <c r="J452" s="240"/>
      <c r="K452" s="240"/>
      <c r="L452" s="245"/>
      <c r="M452" s="276"/>
      <c r="N452" s="277"/>
      <c r="O452" s="277"/>
      <c r="P452" s="277"/>
      <c r="Q452" s="277"/>
      <c r="R452" s="277"/>
      <c r="S452" s="277"/>
      <c r="T452" s="27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142</v>
      </c>
      <c r="AU452" s="249" t="s">
        <v>90</v>
      </c>
      <c r="AV452" s="13" t="s">
        <v>90</v>
      </c>
      <c r="AW452" s="13" t="s">
        <v>36</v>
      </c>
      <c r="AX452" s="13" t="s">
        <v>88</v>
      </c>
      <c r="AY452" s="249" t="s">
        <v>130</v>
      </c>
    </row>
    <row r="453" s="2" customFormat="1" ht="6.96" customHeight="1">
      <c r="A453" s="37"/>
      <c r="B453" s="65"/>
      <c r="C453" s="66"/>
      <c r="D453" s="66"/>
      <c r="E453" s="66"/>
      <c r="F453" s="66"/>
      <c r="G453" s="66"/>
      <c r="H453" s="66"/>
      <c r="I453" s="66"/>
      <c r="J453" s="66"/>
      <c r="K453" s="66"/>
      <c r="L453" s="43"/>
      <c r="M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</row>
  </sheetData>
  <sheetProtection sheet="1" autoFilter="0" formatColumns="0" formatRows="0" objects="1" scenarios="1" spinCount="100000" saltValue="iPCyxx6iCBWNuumKtMKCzWlhv1b8C0TxHtDIxLopk3OtE391PX59MMhItRGlJbOIKyi9tIVxlKDUX+6VNlnO1w==" hashValue="6xfpAj3G096ynJJOG0Y7GtjPQmN/0wrRRCM9jeA+6VRgDd0kmOBTe9MlBAknMeM4kK4pEfRahVoLPVMsdBzCYw==" algorithmName="SHA-512" password="CC35"/>
  <autoFilter ref="C119:K45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2_01/121151103"/>
    <hyperlink ref="F134" r:id="rId2" display="https://podminky.urs.cz/item/CS_URS_2022_01/113107137"/>
    <hyperlink ref="F139" r:id="rId3" display="https://podminky.urs.cz/item/CS_URS_2022_01/631351101"/>
    <hyperlink ref="F144" r:id="rId4" display="https://podminky.urs.cz/item/CS_URS_2022_01/631351102"/>
    <hyperlink ref="F153" r:id="rId5" display="https://podminky.urs.cz/item/CS_URS_2022_01/132351252"/>
    <hyperlink ref="F159" r:id="rId6" display="https://podminky.urs.cz/item/CS_URS_2022_01/131351203"/>
    <hyperlink ref="F163" r:id="rId7" display="https://podminky.urs.cz/item/CS_URS_2022_01/151101101"/>
    <hyperlink ref="F167" r:id="rId8" display="https://podminky.urs.cz/item/CS_URS_2022_01/151101111"/>
    <hyperlink ref="F171" r:id="rId9" display="https://podminky.urs.cz/item/CS_URS_2022_01/151101201"/>
    <hyperlink ref="F175" r:id="rId10" display="https://podminky.urs.cz/item/CS_URS_2022_01/151101301"/>
    <hyperlink ref="F179" r:id="rId11" display="https://podminky.urs.cz/item/CS_URS_2022_01/151101311"/>
    <hyperlink ref="F183" r:id="rId12" display="https://podminky.urs.cz/item/CS_URS_2022_01/151101211"/>
    <hyperlink ref="F187" r:id="rId13" display="https://podminky.urs.cz/item/CS_URS_2022_01/358315114"/>
    <hyperlink ref="F193" r:id="rId14" display="https://podminky.urs.cz/item/CS_URS_2022_01/981511114"/>
    <hyperlink ref="F204" r:id="rId15" display="https://podminky.urs.cz/item/CS_URS_2022_01/830311811"/>
    <hyperlink ref="F208" r:id="rId16" display="https://podminky.urs.cz/item/CS_URS_2022_01/830361811"/>
    <hyperlink ref="F212" r:id="rId17" display="https://podminky.urs.cz/item/CS_URS_2022_01/871351811"/>
    <hyperlink ref="F216" r:id="rId18" display="https://podminky.urs.cz/item/CS_URS_2022_01/174151101"/>
    <hyperlink ref="F228" r:id="rId19" display="https://podminky.urs.cz/item/CS_URS_2022_01/181311103"/>
    <hyperlink ref="F232" r:id="rId20" display="https://podminky.urs.cz/item/CS_URS_2022_01/181111111"/>
    <hyperlink ref="F239" r:id="rId21" display="https://podminky.urs.cz/item/CS_URS_2022_01/998331011"/>
    <hyperlink ref="F248" r:id="rId22" display="https://podminky.urs.cz/item/CS_URS_2022_01/997321511"/>
    <hyperlink ref="F258" r:id="rId23" display="https://podminky.urs.cz/item/CS_URS_2022_01/997321611"/>
    <hyperlink ref="F282" r:id="rId24" display="https://podminky.urs.cz/item/CS_URS_2022_01/112151111"/>
    <hyperlink ref="F287" r:id="rId25" display="https://podminky.urs.cz/item/CS_URS_2022_01/112151112"/>
    <hyperlink ref="F296" r:id="rId26" display="https://podminky.urs.cz/item/CS_URS_2022_01/112251101"/>
    <hyperlink ref="F300" r:id="rId27" display="https://podminky.urs.cz/item/CS_URS_2022_01/122251101"/>
    <hyperlink ref="F304" r:id="rId28" display="https://podminky.urs.cz/item/CS_URS_2022_01/167151101"/>
    <hyperlink ref="F311" r:id="rId29" display="https://podminky.urs.cz/item/CS_URS_2022_01/184802111"/>
    <hyperlink ref="F331" r:id="rId30" display="https://podminky.urs.cz/item/CS_URS_2022_01/183151111"/>
    <hyperlink ref="F335" r:id="rId31" display="https://podminky.urs.cz/item/CS_URS_2022_01/183151112"/>
    <hyperlink ref="F376" r:id="rId32" display="https://podminky.urs.cz/item/CS_URS_2022_01/184102112"/>
    <hyperlink ref="F385" r:id="rId33" display="https://podminky.urs.cz/item/CS_URS_2022_01/184816111"/>
    <hyperlink ref="F394" r:id="rId34" display="https://podminky.urs.cz/item/CS_URS_2022_01/184806111"/>
    <hyperlink ref="F403" r:id="rId35" display="https://podminky.urs.cz/item/CS_URS_2022_01/184911421"/>
    <hyperlink ref="F410" r:id="rId36" display="https://podminky.urs.cz/item/CS_URS_2022_01/185851121"/>
    <hyperlink ref="F414" r:id="rId37" display="https://podminky.urs.cz/item/CS_URS_2022_01/185804311"/>
    <hyperlink ref="F428" r:id="rId38" display="https://podminky.urs.cz/item/CS_URS_2022_01/182303111"/>
    <hyperlink ref="F435" r:id="rId39" display="https://podminky.urs.cz/item/CS_URS_2022_01/181411131"/>
    <hyperlink ref="F442" r:id="rId40" display="https://podminky.urs.cz/item/CS_URS_2022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Rekreační objekty Srbsko, rekonstrukce kanalizace, č. 239160003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ROUND((SUM(BE125:BE435)),  2)</f>
        <v>0</v>
      </c>
      <c r="G33" s="37"/>
      <c r="H33" s="37"/>
      <c r="I33" s="154">
        <v>0.20999999999999999</v>
      </c>
      <c r="J33" s="153">
        <f>ROUND(((SUM(BE125:BE435))*I33),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ROUND((SUM(BF125:BF435)),  2)</f>
        <v>0</v>
      </c>
      <c r="G34" s="37"/>
      <c r="H34" s="37"/>
      <c r="I34" s="154">
        <v>0.14999999999999999</v>
      </c>
      <c r="J34" s="153">
        <f>ROUND(((SUM(BF125:BF435))*I34),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ROUND((SUM(BG125:BG435)),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ROUND((SUM(BH125:BH435)),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ROUND((SUM(BI125:BI435)),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Rekreační objekty Srbsko, rekonstrukce kanalizace, č. 239160003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SO4 - Rekonstrukce vnitřních rozvodů odpadu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Srbsko</v>
      </c>
      <c r="G89" s="39"/>
      <c r="H89" s="39"/>
      <c r="I89" s="31" t="s">
        <v>22</v>
      </c>
      <c r="J89" s="78" t="str">
        <f>IF(J12="","",J12)</f>
        <v>10. 6. 2022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111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1221</v>
      </c>
      <c r="E98" s="187"/>
      <c r="F98" s="187"/>
      <c r="G98" s="187"/>
      <c r="H98" s="187"/>
      <c r="I98" s="187"/>
      <c r="J98" s="188">
        <f>J127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1222</v>
      </c>
      <c r="E99" s="187"/>
      <c r="F99" s="187"/>
      <c r="G99" s="187"/>
      <c r="H99" s="187"/>
      <c r="I99" s="187"/>
      <c r="J99" s="188">
        <f>J260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1223</v>
      </c>
      <c r="E100" s="187"/>
      <c r="F100" s="187"/>
      <c r="G100" s="187"/>
      <c r="H100" s="187"/>
      <c r="I100" s="187"/>
      <c r="J100" s="188">
        <f>J273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1224</v>
      </c>
      <c r="E101" s="187"/>
      <c r="F101" s="187"/>
      <c r="G101" s="187"/>
      <c r="H101" s="187"/>
      <c r="I101" s="187"/>
      <c r="J101" s="188">
        <f>J286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1225</v>
      </c>
      <c r="E102" s="187"/>
      <c r="F102" s="187"/>
      <c r="G102" s="187"/>
      <c r="H102" s="187"/>
      <c r="I102" s="187"/>
      <c r="J102" s="188">
        <f>J316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1226</v>
      </c>
      <c r="E103" s="187"/>
      <c r="F103" s="187"/>
      <c r="G103" s="187"/>
      <c r="H103" s="187"/>
      <c r="I103" s="187"/>
      <c r="J103" s="188">
        <f>J385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1227</v>
      </c>
      <c r="E104" s="187"/>
      <c r="F104" s="187"/>
      <c r="G104" s="187"/>
      <c r="H104" s="187"/>
      <c r="I104" s="187"/>
      <c r="J104" s="188">
        <f>J418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114</v>
      </c>
      <c r="E105" s="187"/>
      <c r="F105" s="187"/>
      <c r="G105" s="187"/>
      <c r="H105" s="187"/>
      <c r="I105" s="187"/>
      <c r="J105" s="188">
        <f>J431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Rekreační objekty Srbsko, rekonstrukce kanalizace, č. 239160003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104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SO4 - Rekonstrukce vnitřních rozvodů odpadu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Srbsko</v>
      </c>
      <c r="G119" s="39"/>
      <c r="H119" s="39"/>
      <c r="I119" s="31" t="s">
        <v>22</v>
      </c>
      <c r="J119" s="78" t="str">
        <f>IF(J12="","",J12)</f>
        <v>10. 6. 2022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40.05" customHeight="1">
      <c r="A121" s="37"/>
      <c r="B121" s="38"/>
      <c r="C121" s="31" t="s">
        <v>24</v>
      </c>
      <c r="D121" s="39"/>
      <c r="E121" s="39"/>
      <c r="F121" s="26" t="str">
        <f>E15</f>
        <v>Povodí Labe, státní podnik</v>
      </c>
      <c r="G121" s="39"/>
      <c r="H121" s="39"/>
      <c r="I121" s="31" t="s">
        <v>32</v>
      </c>
      <c r="J121" s="35" t="str">
        <f>E21</f>
        <v>Vodní zdroje Ekomonitor spol. s r. 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31" t="s">
        <v>37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116</v>
      </c>
      <c r="D124" s="193" t="s">
        <v>65</v>
      </c>
      <c r="E124" s="193" t="s">
        <v>61</v>
      </c>
      <c r="F124" s="193" t="s">
        <v>62</v>
      </c>
      <c r="G124" s="193" t="s">
        <v>117</v>
      </c>
      <c r="H124" s="193" t="s">
        <v>118</v>
      </c>
      <c r="I124" s="193" t="s">
        <v>119</v>
      </c>
      <c r="J124" s="194" t="s">
        <v>108</v>
      </c>
      <c r="K124" s="195" t="s">
        <v>120</v>
      </c>
      <c r="L124" s="196"/>
      <c r="M124" s="99" t="s">
        <v>1</v>
      </c>
      <c r="N124" s="100" t="s">
        <v>44</v>
      </c>
      <c r="O124" s="100" t="s">
        <v>121</v>
      </c>
      <c r="P124" s="100" t="s">
        <v>122</v>
      </c>
      <c r="Q124" s="100" t="s">
        <v>123</v>
      </c>
      <c r="R124" s="100" t="s">
        <v>124</v>
      </c>
      <c r="S124" s="100" t="s">
        <v>125</v>
      </c>
      <c r="T124" s="101" t="s">
        <v>126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127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</f>
        <v>0</v>
      </c>
      <c r="Q125" s="103"/>
      <c r="R125" s="199">
        <f>R126</f>
        <v>7.41567182</v>
      </c>
      <c r="S125" s="103"/>
      <c r="T125" s="200">
        <f>T126</f>
        <v>5.2638406000000009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79</v>
      </c>
      <c r="AU125" s="16" t="s">
        <v>110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79</v>
      </c>
      <c r="E126" s="205" t="s">
        <v>128</v>
      </c>
      <c r="F126" s="205" t="s">
        <v>129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P127+P260+P273+P286+P316+P385+P418+P431</f>
        <v>0</v>
      </c>
      <c r="Q126" s="210"/>
      <c r="R126" s="211">
        <f>R127+R260+R273+R286+R316+R385+R418+R431</f>
        <v>7.41567182</v>
      </c>
      <c r="S126" s="210"/>
      <c r="T126" s="212">
        <f>T127+T260+T273+T286+T316+T385+T418+T431</f>
        <v>5.2638406000000009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88</v>
      </c>
      <c r="AT126" s="214" t="s">
        <v>79</v>
      </c>
      <c r="AU126" s="214" t="s">
        <v>80</v>
      </c>
      <c r="AY126" s="213" t="s">
        <v>130</v>
      </c>
      <c r="BK126" s="215">
        <f>BK127+BK260+BK273+BK286+BK316+BK385+BK418+BK431</f>
        <v>0</v>
      </c>
    </row>
    <row r="127" s="12" customFormat="1" ht="22.8" customHeight="1">
      <c r="A127" s="12"/>
      <c r="B127" s="202"/>
      <c r="C127" s="203"/>
      <c r="D127" s="204" t="s">
        <v>79</v>
      </c>
      <c r="E127" s="216" t="s">
        <v>88</v>
      </c>
      <c r="F127" s="216" t="s">
        <v>1228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SUM(P128:P259)</f>
        <v>0</v>
      </c>
      <c r="Q127" s="210"/>
      <c r="R127" s="211">
        <f>SUM(R128:R259)</f>
        <v>1.3377832000000001</v>
      </c>
      <c r="S127" s="210"/>
      <c r="T127" s="212">
        <f>SUM(T128:T259)</f>
        <v>5.2594200000000004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88</v>
      </c>
      <c r="AT127" s="214" t="s">
        <v>79</v>
      </c>
      <c r="AU127" s="214" t="s">
        <v>88</v>
      </c>
      <c r="AY127" s="213" t="s">
        <v>130</v>
      </c>
      <c r="BK127" s="215">
        <f>SUM(BK128:BK259)</f>
        <v>0</v>
      </c>
    </row>
    <row r="128" s="2" customFormat="1" ht="16.5" customHeight="1">
      <c r="A128" s="37"/>
      <c r="B128" s="38"/>
      <c r="C128" s="218" t="s">
        <v>88</v>
      </c>
      <c r="D128" s="218" t="s">
        <v>132</v>
      </c>
      <c r="E128" s="219" t="s">
        <v>1229</v>
      </c>
      <c r="F128" s="220" t="s">
        <v>1230</v>
      </c>
      <c r="G128" s="221" t="s">
        <v>620</v>
      </c>
      <c r="H128" s="222">
        <v>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45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0.019460000000000002</v>
      </c>
      <c r="T128" s="229">
        <f>S128*H128</f>
        <v>0.038920000000000003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136</v>
      </c>
      <c r="AT128" s="230" t="s">
        <v>132</v>
      </c>
      <c r="AU128" s="230" t="s">
        <v>90</v>
      </c>
      <c r="AY128" s="16" t="s">
        <v>130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88</v>
      </c>
      <c r="BK128" s="231">
        <f>ROUND(I128*H128,2)</f>
        <v>0</v>
      </c>
      <c r="BL128" s="16" t="s">
        <v>136</v>
      </c>
      <c r="BM128" s="230" t="s">
        <v>1231</v>
      </c>
    </row>
    <row r="129" s="2" customFormat="1">
      <c r="A129" s="37"/>
      <c r="B129" s="38"/>
      <c r="C129" s="39"/>
      <c r="D129" s="232" t="s">
        <v>138</v>
      </c>
      <c r="E129" s="39"/>
      <c r="F129" s="233" t="s">
        <v>1232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138</v>
      </c>
      <c r="AU129" s="16" t="s">
        <v>90</v>
      </c>
    </row>
    <row r="130" s="2" customFormat="1">
      <c r="A130" s="37"/>
      <c r="B130" s="38"/>
      <c r="C130" s="39"/>
      <c r="D130" s="237" t="s">
        <v>140</v>
      </c>
      <c r="E130" s="39"/>
      <c r="F130" s="238" t="s">
        <v>1233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140</v>
      </c>
      <c r="AU130" s="16" t="s">
        <v>90</v>
      </c>
    </row>
    <row r="131" s="2" customFormat="1">
      <c r="A131" s="37"/>
      <c r="B131" s="38"/>
      <c r="C131" s="39"/>
      <c r="D131" s="232" t="s">
        <v>151</v>
      </c>
      <c r="E131" s="39"/>
      <c r="F131" s="261" t="s">
        <v>1234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151</v>
      </c>
      <c r="AU131" s="16" t="s">
        <v>90</v>
      </c>
    </row>
    <row r="132" s="13" customFormat="1">
      <c r="A132" s="13"/>
      <c r="B132" s="239"/>
      <c r="C132" s="240"/>
      <c r="D132" s="232" t="s">
        <v>142</v>
      </c>
      <c r="E132" s="241" t="s">
        <v>1</v>
      </c>
      <c r="F132" s="242" t="s">
        <v>90</v>
      </c>
      <c r="G132" s="240"/>
      <c r="H132" s="243">
        <v>2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142</v>
      </c>
      <c r="AU132" s="249" t="s">
        <v>90</v>
      </c>
      <c r="AV132" s="13" t="s">
        <v>90</v>
      </c>
      <c r="AW132" s="13" t="s">
        <v>36</v>
      </c>
      <c r="AX132" s="13" t="s">
        <v>88</v>
      </c>
      <c r="AY132" s="249" t="s">
        <v>130</v>
      </c>
    </row>
    <row r="133" s="2" customFormat="1" ht="16.5" customHeight="1">
      <c r="A133" s="37"/>
      <c r="B133" s="38"/>
      <c r="C133" s="218" t="s">
        <v>90</v>
      </c>
      <c r="D133" s="218" t="s">
        <v>132</v>
      </c>
      <c r="E133" s="219" t="s">
        <v>1235</v>
      </c>
      <c r="F133" s="220" t="s">
        <v>1236</v>
      </c>
      <c r="G133" s="221" t="s">
        <v>620</v>
      </c>
      <c r="H133" s="222">
        <v>2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45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0.087999999999999995</v>
      </c>
      <c r="T133" s="229">
        <f>S133*H133</f>
        <v>0.17599999999999999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136</v>
      </c>
      <c r="AT133" s="230" t="s">
        <v>132</v>
      </c>
      <c r="AU133" s="230" t="s">
        <v>90</v>
      </c>
      <c r="AY133" s="16" t="s">
        <v>130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88</v>
      </c>
      <c r="BK133" s="231">
        <f>ROUND(I133*H133,2)</f>
        <v>0</v>
      </c>
      <c r="BL133" s="16" t="s">
        <v>136</v>
      </c>
      <c r="BM133" s="230" t="s">
        <v>1237</v>
      </c>
    </row>
    <row r="134" s="2" customFormat="1">
      <c r="A134" s="37"/>
      <c r="B134" s="38"/>
      <c r="C134" s="39"/>
      <c r="D134" s="232" t="s">
        <v>138</v>
      </c>
      <c r="E134" s="39"/>
      <c r="F134" s="233" t="s">
        <v>1238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138</v>
      </c>
      <c r="AU134" s="16" t="s">
        <v>90</v>
      </c>
    </row>
    <row r="135" s="2" customFormat="1">
      <c r="A135" s="37"/>
      <c r="B135" s="38"/>
      <c r="C135" s="39"/>
      <c r="D135" s="237" t="s">
        <v>140</v>
      </c>
      <c r="E135" s="39"/>
      <c r="F135" s="238" t="s">
        <v>1239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140</v>
      </c>
      <c r="AU135" s="16" t="s">
        <v>90</v>
      </c>
    </row>
    <row r="136" s="2" customFormat="1">
      <c r="A136" s="37"/>
      <c r="B136" s="38"/>
      <c r="C136" s="39"/>
      <c r="D136" s="232" t="s">
        <v>151</v>
      </c>
      <c r="E136" s="39"/>
      <c r="F136" s="261" t="s">
        <v>1240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151</v>
      </c>
      <c r="AU136" s="16" t="s">
        <v>90</v>
      </c>
    </row>
    <row r="137" s="13" customFormat="1">
      <c r="A137" s="13"/>
      <c r="B137" s="239"/>
      <c r="C137" s="240"/>
      <c r="D137" s="232" t="s">
        <v>142</v>
      </c>
      <c r="E137" s="241" t="s">
        <v>1</v>
      </c>
      <c r="F137" s="242" t="s">
        <v>90</v>
      </c>
      <c r="G137" s="240"/>
      <c r="H137" s="243">
        <v>2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142</v>
      </c>
      <c r="AU137" s="249" t="s">
        <v>90</v>
      </c>
      <c r="AV137" s="13" t="s">
        <v>90</v>
      </c>
      <c r="AW137" s="13" t="s">
        <v>36</v>
      </c>
      <c r="AX137" s="13" t="s">
        <v>88</v>
      </c>
      <c r="AY137" s="249" t="s">
        <v>130</v>
      </c>
    </row>
    <row r="138" s="2" customFormat="1" ht="16.5" customHeight="1">
      <c r="A138" s="37"/>
      <c r="B138" s="38"/>
      <c r="C138" s="218" t="s">
        <v>154</v>
      </c>
      <c r="D138" s="218" t="s">
        <v>132</v>
      </c>
      <c r="E138" s="219" t="s">
        <v>1241</v>
      </c>
      <c r="F138" s="220" t="s">
        <v>1242</v>
      </c>
      <c r="G138" s="221" t="s">
        <v>620</v>
      </c>
      <c r="H138" s="222">
        <v>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45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0.034200000000000001</v>
      </c>
      <c r="T138" s="229">
        <f>S138*H138</f>
        <v>0.068400000000000002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136</v>
      </c>
      <c r="AT138" s="230" t="s">
        <v>132</v>
      </c>
      <c r="AU138" s="230" t="s">
        <v>90</v>
      </c>
      <c r="AY138" s="16" t="s">
        <v>130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88</v>
      </c>
      <c r="BK138" s="231">
        <f>ROUND(I138*H138,2)</f>
        <v>0</v>
      </c>
      <c r="BL138" s="16" t="s">
        <v>136</v>
      </c>
      <c r="BM138" s="230" t="s">
        <v>1243</v>
      </c>
    </row>
    <row r="139" s="2" customFormat="1">
      <c r="A139" s="37"/>
      <c r="B139" s="38"/>
      <c r="C139" s="39"/>
      <c r="D139" s="232" t="s">
        <v>138</v>
      </c>
      <c r="E139" s="39"/>
      <c r="F139" s="233" t="s">
        <v>1244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138</v>
      </c>
      <c r="AU139" s="16" t="s">
        <v>90</v>
      </c>
    </row>
    <row r="140" s="2" customFormat="1">
      <c r="A140" s="37"/>
      <c r="B140" s="38"/>
      <c r="C140" s="39"/>
      <c r="D140" s="237" t="s">
        <v>140</v>
      </c>
      <c r="E140" s="39"/>
      <c r="F140" s="238" t="s">
        <v>1245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90</v>
      </c>
    </row>
    <row r="141" s="2" customFormat="1">
      <c r="A141" s="37"/>
      <c r="B141" s="38"/>
      <c r="C141" s="39"/>
      <c r="D141" s="232" t="s">
        <v>151</v>
      </c>
      <c r="E141" s="39"/>
      <c r="F141" s="261" t="s">
        <v>1246</v>
      </c>
      <c r="G141" s="39"/>
      <c r="H141" s="39"/>
      <c r="I141" s="234"/>
      <c r="J141" s="39"/>
      <c r="K141" s="39"/>
      <c r="L141" s="43"/>
      <c r="M141" s="235"/>
      <c r="N141" s="23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151</v>
      </c>
      <c r="AU141" s="16" t="s">
        <v>90</v>
      </c>
    </row>
    <row r="142" s="13" customFormat="1">
      <c r="A142" s="13"/>
      <c r="B142" s="239"/>
      <c r="C142" s="240"/>
      <c r="D142" s="232" t="s">
        <v>142</v>
      </c>
      <c r="E142" s="241" t="s">
        <v>1</v>
      </c>
      <c r="F142" s="242" t="s">
        <v>90</v>
      </c>
      <c r="G142" s="240"/>
      <c r="H142" s="243">
        <v>2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142</v>
      </c>
      <c r="AU142" s="249" t="s">
        <v>90</v>
      </c>
      <c r="AV142" s="13" t="s">
        <v>90</v>
      </c>
      <c r="AW142" s="13" t="s">
        <v>36</v>
      </c>
      <c r="AX142" s="13" t="s">
        <v>88</v>
      </c>
      <c r="AY142" s="249" t="s">
        <v>130</v>
      </c>
    </row>
    <row r="143" s="2" customFormat="1" ht="16.5" customHeight="1">
      <c r="A143" s="37"/>
      <c r="B143" s="38"/>
      <c r="C143" s="218" t="s">
        <v>136</v>
      </c>
      <c r="D143" s="218" t="s">
        <v>132</v>
      </c>
      <c r="E143" s="219" t="s">
        <v>1247</v>
      </c>
      <c r="F143" s="220" t="s">
        <v>1248</v>
      </c>
      <c r="G143" s="221" t="s">
        <v>135</v>
      </c>
      <c r="H143" s="222">
        <v>65.400000000000006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45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0.021000000000000001</v>
      </c>
      <c r="T143" s="229">
        <f>S143*H143</f>
        <v>1.3734000000000002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136</v>
      </c>
      <c r="AT143" s="230" t="s">
        <v>132</v>
      </c>
      <c r="AU143" s="230" t="s">
        <v>90</v>
      </c>
      <c r="AY143" s="16" t="s">
        <v>130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88</v>
      </c>
      <c r="BK143" s="231">
        <f>ROUND(I143*H143,2)</f>
        <v>0</v>
      </c>
      <c r="BL143" s="16" t="s">
        <v>136</v>
      </c>
      <c r="BM143" s="230" t="s">
        <v>1249</v>
      </c>
    </row>
    <row r="144" s="2" customFormat="1">
      <c r="A144" s="37"/>
      <c r="B144" s="38"/>
      <c r="C144" s="39"/>
      <c r="D144" s="232" t="s">
        <v>138</v>
      </c>
      <c r="E144" s="39"/>
      <c r="F144" s="233" t="s">
        <v>1250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138</v>
      </c>
      <c r="AU144" s="16" t="s">
        <v>90</v>
      </c>
    </row>
    <row r="145" s="2" customFormat="1">
      <c r="A145" s="37"/>
      <c r="B145" s="38"/>
      <c r="C145" s="39"/>
      <c r="D145" s="237" t="s">
        <v>140</v>
      </c>
      <c r="E145" s="39"/>
      <c r="F145" s="238" t="s">
        <v>1251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140</v>
      </c>
      <c r="AU145" s="16" t="s">
        <v>90</v>
      </c>
    </row>
    <row r="146" s="13" customFormat="1">
      <c r="A146" s="13"/>
      <c r="B146" s="239"/>
      <c r="C146" s="240"/>
      <c r="D146" s="232" t="s">
        <v>142</v>
      </c>
      <c r="E146" s="241" t="s">
        <v>1</v>
      </c>
      <c r="F146" s="242" t="s">
        <v>1252</v>
      </c>
      <c r="G146" s="240"/>
      <c r="H146" s="243">
        <v>14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142</v>
      </c>
      <c r="AU146" s="249" t="s">
        <v>90</v>
      </c>
      <c r="AV146" s="13" t="s">
        <v>90</v>
      </c>
      <c r="AW146" s="13" t="s">
        <v>36</v>
      </c>
      <c r="AX146" s="13" t="s">
        <v>80</v>
      </c>
      <c r="AY146" s="249" t="s">
        <v>130</v>
      </c>
    </row>
    <row r="147" s="13" customFormat="1">
      <c r="A147" s="13"/>
      <c r="B147" s="239"/>
      <c r="C147" s="240"/>
      <c r="D147" s="232" t="s">
        <v>142</v>
      </c>
      <c r="E147" s="241" t="s">
        <v>1</v>
      </c>
      <c r="F147" s="242" t="s">
        <v>1253</v>
      </c>
      <c r="G147" s="240"/>
      <c r="H147" s="243">
        <v>14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142</v>
      </c>
      <c r="AU147" s="249" t="s">
        <v>90</v>
      </c>
      <c r="AV147" s="13" t="s">
        <v>90</v>
      </c>
      <c r="AW147" s="13" t="s">
        <v>36</v>
      </c>
      <c r="AX147" s="13" t="s">
        <v>80</v>
      </c>
      <c r="AY147" s="249" t="s">
        <v>130</v>
      </c>
    </row>
    <row r="148" s="13" customFormat="1">
      <c r="A148" s="13"/>
      <c r="B148" s="239"/>
      <c r="C148" s="240"/>
      <c r="D148" s="232" t="s">
        <v>142</v>
      </c>
      <c r="E148" s="241" t="s">
        <v>1</v>
      </c>
      <c r="F148" s="242" t="s">
        <v>1254</v>
      </c>
      <c r="G148" s="240"/>
      <c r="H148" s="243">
        <v>18.699999999999999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142</v>
      </c>
      <c r="AU148" s="249" t="s">
        <v>90</v>
      </c>
      <c r="AV148" s="13" t="s">
        <v>90</v>
      </c>
      <c r="AW148" s="13" t="s">
        <v>36</v>
      </c>
      <c r="AX148" s="13" t="s">
        <v>80</v>
      </c>
      <c r="AY148" s="249" t="s">
        <v>130</v>
      </c>
    </row>
    <row r="149" s="13" customFormat="1">
      <c r="A149" s="13"/>
      <c r="B149" s="239"/>
      <c r="C149" s="240"/>
      <c r="D149" s="232" t="s">
        <v>142</v>
      </c>
      <c r="E149" s="241" t="s">
        <v>1</v>
      </c>
      <c r="F149" s="242" t="s">
        <v>1255</v>
      </c>
      <c r="G149" s="240"/>
      <c r="H149" s="243">
        <v>18.699999999999999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142</v>
      </c>
      <c r="AU149" s="249" t="s">
        <v>90</v>
      </c>
      <c r="AV149" s="13" t="s">
        <v>90</v>
      </c>
      <c r="AW149" s="13" t="s">
        <v>36</v>
      </c>
      <c r="AX149" s="13" t="s">
        <v>80</v>
      </c>
      <c r="AY149" s="249" t="s">
        <v>130</v>
      </c>
    </row>
    <row r="150" s="14" customFormat="1">
      <c r="A150" s="14"/>
      <c r="B150" s="250"/>
      <c r="C150" s="251"/>
      <c r="D150" s="232" t="s">
        <v>142</v>
      </c>
      <c r="E150" s="252" t="s">
        <v>1</v>
      </c>
      <c r="F150" s="253" t="s">
        <v>145</v>
      </c>
      <c r="G150" s="251"/>
      <c r="H150" s="254">
        <v>65.400000000000006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142</v>
      </c>
      <c r="AU150" s="260" t="s">
        <v>90</v>
      </c>
      <c r="AV150" s="14" t="s">
        <v>136</v>
      </c>
      <c r="AW150" s="14" t="s">
        <v>36</v>
      </c>
      <c r="AX150" s="14" t="s">
        <v>88</v>
      </c>
      <c r="AY150" s="260" t="s">
        <v>130</v>
      </c>
    </row>
    <row r="151" s="2" customFormat="1" ht="16.5" customHeight="1">
      <c r="A151" s="37"/>
      <c r="B151" s="38"/>
      <c r="C151" s="218" t="s">
        <v>172</v>
      </c>
      <c r="D151" s="218" t="s">
        <v>132</v>
      </c>
      <c r="E151" s="219" t="s">
        <v>1256</v>
      </c>
      <c r="F151" s="220" t="s">
        <v>1257</v>
      </c>
      <c r="G151" s="221" t="s">
        <v>360</v>
      </c>
      <c r="H151" s="222">
        <v>28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45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0.002</v>
      </c>
      <c r="T151" s="229">
        <f>S151*H151</f>
        <v>0.056000000000000001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136</v>
      </c>
      <c r="AT151" s="230" t="s">
        <v>132</v>
      </c>
      <c r="AU151" s="230" t="s">
        <v>90</v>
      </c>
      <c r="AY151" s="16" t="s">
        <v>130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88</v>
      </c>
      <c r="BK151" s="231">
        <f>ROUND(I151*H151,2)</f>
        <v>0</v>
      </c>
      <c r="BL151" s="16" t="s">
        <v>136</v>
      </c>
      <c r="BM151" s="230" t="s">
        <v>1258</v>
      </c>
    </row>
    <row r="152" s="2" customFormat="1">
      <c r="A152" s="37"/>
      <c r="B152" s="38"/>
      <c r="C152" s="39"/>
      <c r="D152" s="232" t="s">
        <v>138</v>
      </c>
      <c r="E152" s="39"/>
      <c r="F152" s="233" t="s">
        <v>1259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138</v>
      </c>
      <c r="AU152" s="16" t="s">
        <v>90</v>
      </c>
    </row>
    <row r="153" s="2" customFormat="1">
      <c r="A153" s="37"/>
      <c r="B153" s="38"/>
      <c r="C153" s="39"/>
      <c r="D153" s="237" t="s">
        <v>140</v>
      </c>
      <c r="E153" s="39"/>
      <c r="F153" s="238" t="s">
        <v>1260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140</v>
      </c>
      <c r="AU153" s="16" t="s">
        <v>90</v>
      </c>
    </row>
    <row r="154" s="13" customFormat="1">
      <c r="A154" s="13"/>
      <c r="B154" s="239"/>
      <c r="C154" s="240"/>
      <c r="D154" s="232" t="s">
        <v>142</v>
      </c>
      <c r="E154" s="241" t="s">
        <v>1</v>
      </c>
      <c r="F154" s="242" t="s">
        <v>1261</v>
      </c>
      <c r="G154" s="240"/>
      <c r="H154" s="243">
        <v>28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142</v>
      </c>
      <c r="AU154" s="249" t="s">
        <v>90</v>
      </c>
      <c r="AV154" s="13" t="s">
        <v>90</v>
      </c>
      <c r="AW154" s="13" t="s">
        <v>36</v>
      </c>
      <c r="AX154" s="13" t="s">
        <v>88</v>
      </c>
      <c r="AY154" s="249" t="s">
        <v>130</v>
      </c>
    </row>
    <row r="155" s="2" customFormat="1" ht="16.5" customHeight="1">
      <c r="A155" s="37"/>
      <c r="B155" s="38"/>
      <c r="C155" s="218" t="s">
        <v>180</v>
      </c>
      <c r="D155" s="218" t="s">
        <v>132</v>
      </c>
      <c r="E155" s="219" t="s">
        <v>1262</v>
      </c>
      <c r="F155" s="220" t="s">
        <v>1263</v>
      </c>
      <c r="G155" s="221" t="s">
        <v>360</v>
      </c>
      <c r="H155" s="222">
        <v>6.2000000000000002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45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0.017999999999999999</v>
      </c>
      <c r="T155" s="229">
        <f>S155*H155</f>
        <v>0.11159999999999999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136</v>
      </c>
      <c r="AT155" s="230" t="s">
        <v>132</v>
      </c>
      <c r="AU155" s="230" t="s">
        <v>90</v>
      </c>
      <c r="AY155" s="16" t="s">
        <v>130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88</v>
      </c>
      <c r="BK155" s="231">
        <f>ROUND(I155*H155,2)</f>
        <v>0</v>
      </c>
      <c r="BL155" s="16" t="s">
        <v>136</v>
      </c>
      <c r="BM155" s="230" t="s">
        <v>1264</v>
      </c>
    </row>
    <row r="156" s="2" customFormat="1">
      <c r="A156" s="37"/>
      <c r="B156" s="38"/>
      <c r="C156" s="39"/>
      <c r="D156" s="232" t="s">
        <v>138</v>
      </c>
      <c r="E156" s="39"/>
      <c r="F156" s="233" t="s">
        <v>1265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138</v>
      </c>
      <c r="AU156" s="16" t="s">
        <v>90</v>
      </c>
    </row>
    <row r="157" s="2" customFormat="1">
      <c r="A157" s="37"/>
      <c r="B157" s="38"/>
      <c r="C157" s="39"/>
      <c r="D157" s="237" t="s">
        <v>140</v>
      </c>
      <c r="E157" s="39"/>
      <c r="F157" s="238" t="s">
        <v>1266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140</v>
      </c>
      <c r="AU157" s="16" t="s">
        <v>90</v>
      </c>
    </row>
    <row r="158" s="13" customFormat="1">
      <c r="A158" s="13"/>
      <c r="B158" s="239"/>
      <c r="C158" s="240"/>
      <c r="D158" s="232" t="s">
        <v>142</v>
      </c>
      <c r="E158" s="241" t="s">
        <v>1</v>
      </c>
      <c r="F158" s="242" t="s">
        <v>1267</v>
      </c>
      <c r="G158" s="240"/>
      <c r="H158" s="243">
        <v>3.1000000000000001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142</v>
      </c>
      <c r="AU158" s="249" t="s">
        <v>90</v>
      </c>
      <c r="AV158" s="13" t="s">
        <v>90</v>
      </c>
      <c r="AW158" s="13" t="s">
        <v>36</v>
      </c>
      <c r="AX158" s="13" t="s">
        <v>80</v>
      </c>
      <c r="AY158" s="249" t="s">
        <v>130</v>
      </c>
    </row>
    <row r="159" s="13" customFormat="1">
      <c r="A159" s="13"/>
      <c r="B159" s="239"/>
      <c r="C159" s="240"/>
      <c r="D159" s="232" t="s">
        <v>142</v>
      </c>
      <c r="E159" s="241" t="s">
        <v>1</v>
      </c>
      <c r="F159" s="242" t="s">
        <v>1268</v>
      </c>
      <c r="G159" s="240"/>
      <c r="H159" s="243">
        <v>3.1000000000000001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142</v>
      </c>
      <c r="AU159" s="249" t="s">
        <v>90</v>
      </c>
      <c r="AV159" s="13" t="s">
        <v>90</v>
      </c>
      <c r="AW159" s="13" t="s">
        <v>36</v>
      </c>
      <c r="AX159" s="13" t="s">
        <v>80</v>
      </c>
      <c r="AY159" s="249" t="s">
        <v>130</v>
      </c>
    </row>
    <row r="160" s="14" customFormat="1">
      <c r="A160" s="14"/>
      <c r="B160" s="250"/>
      <c r="C160" s="251"/>
      <c r="D160" s="232" t="s">
        <v>142</v>
      </c>
      <c r="E160" s="252" t="s">
        <v>1</v>
      </c>
      <c r="F160" s="253" t="s">
        <v>145</v>
      </c>
      <c r="G160" s="251"/>
      <c r="H160" s="254">
        <v>6.2000000000000002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142</v>
      </c>
      <c r="AU160" s="260" t="s">
        <v>90</v>
      </c>
      <c r="AV160" s="14" t="s">
        <v>136</v>
      </c>
      <c r="AW160" s="14" t="s">
        <v>36</v>
      </c>
      <c r="AX160" s="14" t="s">
        <v>88</v>
      </c>
      <c r="AY160" s="260" t="s">
        <v>130</v>
      </c>
    </row>
    <row r="161" s="2" customFormat="1" ht="16.5" customHeight="1">
      <c r="A161" s="37"/>
      <c r="B161" s="38"/>
      <c r="C161" s="218" t="s">
        <v>188</v>
      </c>
      <c r="D161" s="218" t="s">
        <v>132</v>
      </c>
      <c r="E161" s="219" t="s">
        <v>1269</v>
      </c>
      <c r="F161" s="220" t="s">
        <v>1270</v>
      </c>
      <c r="G161" s="221" t="s">
        <v>360</v>
      </c>
      <c r="H161" s="222">
        <v>1.2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45</v>
      </c>
      <c r="O161" s="90"/>
      <c r="P161" s="228">
        <f>O161*H161</f>
        <v>0</v>
      </c>
      <c r="Q161" s="228">
        <v>0.0013699999999999999</v>
      </c>
      <c r="R161" s="228">
        <f>Q161*H161</f>
        <v>0.0016439999999999999</v>
      </c>
      <c r="S161" s="228">
        <v>0.029000000000000001</v>
      </c>
      <c r="T161" s="229">
        <f>S161*H161</f>
        <v>0.034799999999999998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136</v>
      </c>
      <c r="AT161" s="230" t="s">
        <v>132</v>
      </c>
      <c r="AU161" s="230" t="s">
        <v>90</v>
      </c>
      <c r="AY161" s="16" t="s">
        <v>130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88</v>
      </c>
      <c r="BK161" s="231">
        <f>ROUND(I161*H161,2)</f>
        <v>0</v>
      </c>
      <c r="BL161" s="16" t="s">
        <v>136</v>
      </c>
      <c r="BM161" s="230" t="s">
        <v>1271</v>
      </c>
    </row>
    <row r="162" s="2" customFormat="1">
      <c r="A162" s="37"/>
      <c r="B162" s="38"/>
      <c r="C162" s="39"/>
      <c r="D162" s="232" t="s">
        <v>138</v>
      </c>
      <c r="E162" s="39"/>
      <c r="F162" s="233" t="s">
        <v>1272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138</v>
      </c>
      <c r="AU162" s="16" t="s">
        <v>90</v>
      </c>
    </row>
    <row r="163" s="2" customFormat="1">
      <c r="A163" s="37"/>
      <c r="B163" s="38"/>
      <c r="C163" s="39"/>
      <c r="D163" s="237" t="s">
        <v>140</v>
      </c>
      <c r="E163" s="39"/>
      <c r="F163" s="238" t="s">
        <v>1273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140</v>
      </c>
      <c r="AU163" s="16" t="s">
        <v>90</v>
      </c>
    </row>
    <row r="164" s="13" customFormat="1">
      <c r="A164" s="13"/>
      <c r="B164" s="239"/>
      <c r="C164" s="240"/>
      <c r="D164" s="232" t="s">
        <v>142</v>
      </c>
      <c r="E164" s="241" t="s">
        <v>1</v>
      </c>
      <c r="F164" s="242" t="s">
        <v>1274</v>
      </c>
      <c r="G164" s="240"/>
      <c r="H164" s="243">
        <v>1.2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142</v>
      </c>
      <c r="AU164" s="249" t="s">
        <v>90</v>
      </c>
      <c r="AV164" s="13" t="s">
        <v>90</v>
      </c>
      <c r="AW164" s="13" t="s">
        <v>36</v>
      </c>
      <c r="AX164" s="13" t="s">
        <v>88</v>
      </c>
      <c r="AY164" s="249" t="s">
        <v>130</v>
      </c>
    </row>
    <row r="165" s="2" customFormat="1" ht="16.5" customHeight="1">
      <c r="A165" s="37"/>
      <c r="B165" s="38"/>
      <c r="C165" s="218" t="s">
        <v>198</v>
      </c>
      <c r="D165" s="218" t="s">
        <v>132</v>
      </c>
      <c r="E165" s="219" t="s">
        <v>1275</v>
      </c>
      <c r="F165" s="220" t="s">
        <v>1276</v>
      </c>
      <c r="G165" s="221" t="s">
        <v>360</v>
      </c>
      <c r="H165" s="222">
        <v>0.80000000000000004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45</v>
      </c>
      <c r="O165" s="90"/>
      <c r="P165" s="228">
        <f>O165*H165</f>
        <v>0</v>
      </c>
      <c r="Q165" s="228">
        <v>0.00316</v>
      </c>
      <c r="R165" s="228">
        <f>Q165*H165</f>
        <v>0.0025280000000000003</v>
      </c>
      <c r="S165" s="228">
        <v>0.069000000000000006</v>
      </c>
      <c r="T165" s="229">
        <f>S165*H165</f>
        <v>0.055200000000000006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136</v>
      </c>
      <c r="AT165" s="230" t="s">
        <v>132</v>
      </c>
      <c r="AU165" s="230" t="s">
        <v>90</v>
      </c>
      <c r="AY165" s="16" t="s">
        <v>130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88</v>
      </c>
      <c r="BK165" s="231">
        <f>ROUND(I165*H165,2)</f>
        <v>0</v>
      </c>
      <c r="BL165" s="16" t="s">
        <v>136</v>
      </c>
      <c r="BM165" s="230" t="s">
        <v>1277</v>
      </c>
    </row>
    <row r="166" s="2" customFormat="1">
      <c r="A166" s="37"/>
      <c r="B166" s="38"/>
      <c r="C166" s="39"/>
      <c r="D166" s="232" t="s">
        <v>138</v>
      </c>
      <c r="E166" s="39"/>
      <c r="F166" s="233" t="s">
        <v>1278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138</v>
      </c>
      <c r="AU166" s="16" t="s">
        <v>90</v>
      </c>
    </row>
    <row r="167" s="2" customFormat="1">
      <c r="A167" s="37"/>
      <c r="B167" s="38"/>
      <c r="C167" s="39"/>
      <c r="D167" s="237" t="s">
        <v>140</v>
      </c>
      <c r="E167" s="39"/>
      <c r="F167" s="238" t="s">
        <v>1279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140</v>
      </c>
      <c r="AU167" s="16" t="s">
        <v>90</v>
      </c>
    </row>
    <row r="168" s="13" customFormat="1">
      <c r="A168" s="13"/>
      <c r="B168" s="239"/>
      <c r="C168" s="240"/>
      <c r="D168" s="232" t="s">
        <v>142</v>
      </c>
      <c r="E168" s="241" t="s">
        <v>1</v>
      </c>
      <c r="F168" s="242" t="s">
        <v>1280</v>
      </c>
      <c r="G168" s="240"/>
      <c r="H168" s="243">
        <v>0.80000000000000004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142</v>
      </c>
      <c r="AU168" s="249" t="s">
        <v>90</v>
      </c>
      <c r="AV168" s="13" t="s">
        <v>90</v>
      </c>
      <c r="AW168" s="13" t="s">
        <v>36</v>
      </c>
      <c r="AX168" s="13" t="s">
        <v>88</v>
      </c>
      <c r="AY168" s="249" t="s">
        <v>130</v>
      </c>
    </row>
    <row r="169" s="2" customFormat="1" ht="16.5" customHeight="1">
      <c r="A169" s="37"/>
      <c r="B169" s="38"/>
      <c r="C169" s="218" t="s">
        <v>208</v>
      </c>
      <c r="D169" s="218" t="s">
        <v>132</v>
      </c>
      <c r="E169" s="219" t="s">
        <v>1281</v>
      </c>
      <c r="F169" s="220" t="s">
        <v>1282</v>
      </c>
      <c r="G169" s="221" t="s">
        <v>135</v>
      </c>
      <c r="H169" s="222">
        <v>14.26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45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0.035000000000000003</v>
      </c>
      <c r="T169" s="229">
        <f>S169*H169</f>
        <v>0.49910000000000004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136</v>
      </c>
      <c r="AT169" s="230" t="s">
        <v>132</v>
      </c>
      <c r="AU169" s="230" t="s">
        <v>90</v>
      </c>
      <c r="AY169" s="16" t="s">
        <v>130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88</v>
      </c>
      <c r="BK169" s="231">
        <f>ROUND(I169*H169,2)</f>
        <v>0</v>
      </c>
      <c r="BL169" s="16" t="s">
        <v>136</v>
      </c>
      <c r="BM169" s="230" t="s">
        <v>1283</v>
      </c>
    </row>
    <row r="170" s="2" customFormat="1">
      <c r="A170" s="37"/>
      <c r="B170" s="38"/>
      <c r="C170" s="39"/>
      <c r="D170" s="232" t="s">
        <v>138</v>
      </c>
      <c r="E170" s="39"/>
      <c r="F170" s="233" t="s">
        <v>1284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138</v>
      </c>
      <c r="AU170" s="16" t="s">
        <v>90</v>
      </c>
    </row>
    <row r="171" s="2" customFormat="1">
      <c r="A171" s="37"/>
      <c r="B171" s="38"/>
      <c r="C171" s="39"/>
      <c r="D171" s="237" t="s">
        <v>140</v>
      </c>
      <c r="E171" s="39"/>
      <c r="F171" s="238" t="s">
        <v>1285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140</v>
      </c>
      <c r="AU171" s="16" t="s">
        <v>90</v>
      </c>
    </row>
    <row r="172" s="13" customFormat="1">
      <c r="A172" s="13"/>
      <c r="B172" s="239"/>
      <c r="C172" s="240"/>
      <c r="D172" s="232" t="s">
        <v>142</v>
      </c>
      <c r="E172" s="241" t="s">
        <v>1</v>
      </c>
      <c r="F172" s="242" t="s">
        <v>1286</v>
      </c>
      <c r="G172" s="240"/>
      <c r="H172" s="243">
        <v>2.25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142</v>
      </c>
      <c r="AU172" s="249" t="s">
        <v>90</v>
      </c>
      <c r="AV172" s="13" t="s">
        <v>90</v>
      </c>
      <c r="AW172" s="13" t="s">
        <v>36</v>
      </c>
      <c r="AX172" s="13" t="s">
        <v>80</v>
      </c>
      <c r="AY172" s="249" t="s">
        <v>130</v>
      </c>
    </row>
    <row r="173" s="13" customFormat="1">
      <c r="A173" s="13"/>
      <c r="B173" s="239"/>
      <c r="C173" s="240"/>
      <c r="D173" s="232" t="s">
        <v>142</v>
      </c>
      <c r="E173" s="241" t="s">
        <v>1</v>
      </c>
      <c r="F173" s="242" t="s">
        <v>1287</v>
      </c>
      <c r="G173" s="240"/>
      <c r="H173" s="243">
        <v>4.8799999999999999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142</v>
      </c>
      <c r="AU173" s="249" t="s">
        <v>90</v>
      </c>
      <c r="AV173" s="13" t="s">
        <v>90</v>
      </c>
      <c r="AW173" s="13" t="s">
        <v>36</v>
      </c>
      <c r="AX173" s="13" t="s">
        <v>80</v>
      </c>
      <c r="AY173" s="249" t="s">
        <v>130</v>
      </c>
    </row>
    <row r="174" s="13" customFormat="1">
      <c r="A174" s="13"/>
      <c r="B174" s="239"/>
      <c r="C174" s="240"/>
      <c r="D174" s="232" t="s">
        <v>142</v>
      </c>
      <c r="E174" s="241" t="s">
        <v>1</v>
      </c>
      <c r="F174" s="242" t="s">
        <v>1288</v>
      </c>
      <c r="G174" s="240"/>
      <c r="H174" s="243">
        <v>2.25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142</v>
      </c>
      <c r="AU174" s="249" t="s">
        <v>90</v>
      </c>
      <c r="AV174" s="13" t="s">
        <v>90</v>
      </c>
      <c r="AW174" s="13" t="s">
        <v>36</v>
      </c>
      <c r="AX174" s="13" t="s">
        <v>80</v>
      </c>
      <c r="AY174" s="249" t="s">
        <v>130</v>
      </c>
    </row>
    <row r="175" s="13" customFormat="1">
      <c r="A175" s="13"/>
      <c r="B175" s="239"/>
      <c r="C175" s="240"/>
      <c r="D175" s="232" t="s">
        <v>142</v>
      </c>
      <c r="E175" s="241" t="s">
        <v>1</v>
      </c>
      <c r="F175" s="242" t="s">
        <v>1289</v>
      </c>
      <c r="G175" s="240"/>
      <c r="H175" s="243">
        <v>4.8799999999999999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142</v>
      </c>
      <c r="AU175" s="249" t="s">
        <v>90</v>
      </c>
      <c r="AV175" s="13" t="s">
        <v>90</v>
      </c>
      <c r="AW175" s="13" t="s">
        <v>36</v>
      </c>
      <c r="AX175" s="13" t="s">
        <v>80</v>
      </c>
      <c r="AY175" s="249" t="s">
        <v>130</v>
      </c>
    </row>
    <row r="176" s="14" customFormat="1">
      <c r="A176" s="14"/>
      <c r="B176" s="250"/>
      <c r="C176" s="251"/>
      <c r="D176" s="232" t="s">
        <v>142</v>
      </c>
      <c r="E176" s="252" t="s">
        <v>1</v>
      </c>
      <c r="F176" s="253" t="s">
        <v>145</v>
      </c>
      <c r="G176" s="251"/>
      <c r="H176" s="254">
        <v>14.259999999999998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142</v>
      </c>
      <c r="AU176" s="260" t="s">
        <v>90</v>
      </c>
      <c r="AV176" s="14" t="s">
        <v>136</v>
      </c>
      <c r="AW176" s="14" t="s">
        <v>36</v>
      </c>
      <c r="AX176" s="14" t="s">
        <v>88</v>
      </c>
      <c r="AY176" s="260" t="s">
        <v>130</v>
      </c>
    </row>
    <row r="177" s="2" customFormat="1" ht="21.75" customHeight="1">
      <c r="A177" s="37"/>
      <c r="B177" s="38"/>
      <c r="C177" s="218" t="s">
        <v>218</v>
      </c>
      <c r="D177" s="218" t="s">
        <v>132</v>
      </c>
      <c r="E177" s="219" t="s">
        <v>1290</v>
      </c>
      <c r="F177" s="220" t="s">
        <v>1291</v>
      </c>
      <c r="G177" s="221" t="s">
        <v>157</v>
      </c>
      <c r="H177" s="222">
        <v>0.108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45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2.2000000000000002</v>
      </c>
      <c r="T177" s="229">
        <f>S177*H177</f>
        <v>0.23760000000000001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136</v>
      </c>
      <c r="AT177" s="230" t="s">
        <v>132</v>
      </c>
      <c r="AU177" s="230" t="s">
        <v>90</v>
      </c>
      <c r="AY177" s="16" t="s">
        <v>130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88</v>
      </c>
      <c r="BK177" s="231">
        <f>ROUND(I177*H177,2)</f>
        <v>0</v>
      </c>
      <c r="BL177" s="16" t="s">
        <v>136</v>
      </c>
      <c r="BM177" s="230" t="s">
        <v>1292</v>
      </c>
    </row>
    <row r="178" s="2" customFormat="1">
      <c r="A178" s="37"/>
      <c r="B178" s="38"/>
      <c r="C178" s="39"/>
      <c r="D178" s="232" t="s">
        <v>138</v>
      </c>
      <c r="E178" s="39"/>
      <c r="F178" s="233" t="s">
        <v>1293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138</v>
      </c>
      <c r="AU178" s="16" t="s">
        <v>90</v>
      </c>
    </row>
    <row r="179" s="2" customFormat="1">
      <c r="A179" s="37"/>
      <c r="B179" s="38"/>
      <c r="C179" s="39"/>
      <c r="D179" s="237" t="s">
        <v>140</v>
      </c>
      <c r="E179" s="39"/>
      <c r="F179" s="238" t="s">
        <v>1294</v>
      </c>
      <c r="G179" s="39"/>
      <c r="H179" s="39"/>
      <c r="I179" s="234"/>
      <c r="J179" s="39"/>
      <c r="K179" s="39"/>
      <c r="L179" s="43"/>
      <c r="M179" s="235"/>
      <c r="N179" s="236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140</v>
      </c>
      <c r="AU179" s="16" t="s">
        <v>90</v>
      </c>
    </row>
    <row r="180" s="13" customFormat="1">
      <c r="A180" s="13"/>
      <c r="B180" s="239"/>
      <c r="C180" s="240"/>
      <c r="D180" s="232" t="s">
        <v>142</v>
      </c>
      <c r="E180" s="241" t="s">
        <v>1</v>
      </c>
      <c r="F180" s="242" t="s">
        <v>1295</v>
      </c>
      <c r="G180" s="240"/>
      <c r="H180" s="243">
        <v>0.055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142</v>
      </c>
      <c r="AU180" s="249" t="s">
        <v>90</v>
      </c>
      <c r="AV180" s="13" t="s">
        <v>90</v>
      </c>
      <c r="AW180" s="13" t="s">
        <v>36</v>
      </c>
      <c r="AX180" s="13" t="s">
        <v>80</v>
      </c>
      <c r="AY180" s="249" t="s">
        <v>130</v>
      </c>
    </row>
    <row r="181" s="13" customFormat="1">
      <c r="A181" s="13"/>
      <c r="B181" s="239"/>
      <c r="C181" s="240"/>
      <c r="D181" s="232" t="s">
        <v>142</v>
      </c>
      <c r="E181" s="241" t="s">
        <v>1</v>
      </c>
      <c r="F181" s="242" t="s">
        <v>1296</v>
      </c>
      <c r="G181" s="240"/>
      <c r="H181" s="243">
        <v>0.052999999999999998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142</v>
      </c>
      <c r="AU181" s="249" t="s">
        <v>90</v>
      </c>
      <c r="AV181" s="13" t="s">
        <v>90</v>
      </c>
      <c r="AW181" s="13" t="s">
        <v>36</v>
      </c>
      <c r="AX181" s="13" t="s">
        <v>80</v>
      </c>
      <c r="AY181" s="249" t="s">
        <v>130</v>
      </c>
    </row>
    <row r="182" s="14" customFormat="1">
      <c r="A182" s="14"/>
      <c r="B182" s="250"/>
      <c r="C182" s="251"/>
      <c r="D182" s="232" t="s">
        <v>142</v>
      </c>
      <c r="E182" s="252" t="s">
        <v>1</v>
      </c>
      <c r="F182" s="253" t="s">
        <v>145</v>
      </c>
      <c r="G182" s="251"/>
      <c r="H182" s="254">
        <v>0.108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142</v>
      </c>
      <c r="AU182" s="260" t="s">
        <v>90</v>
      </c>
      <c r="AV182" s="14" t="s">
        <v>136</v>
      </c>
      <c r="AW182" s="14" t="s">
        <v>36</v>
      </c>
      <c r="AX182" s="14" t="s">
        <v>88</v>
      </c>
      <c r="AY182" s="260" t="s">
        <v>130</v>
      </c>
    </row>
    <row r="183" s="2" customFormat="1" ht="21.75" customHeight="1">
      <c r="A183" s="37"/>
      <c r="B183" s="38"/>
      <c r="C183" s="218" t="s">
        <v>225</v>
      </c>
      <c r="D183" s="218" t="s">
        <v>132</v>
      </c>
      <c r="E183" s="219" t="s">
        <v>1297</v>
      </c>
      <c r="F183" s="220" t="s">
        <v>1298</v>
      </c>
      <c r="G183" s="221" t="s">
        <v>157</v>
      </c>
      <c r="H183" s="222">
        <v>0.218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45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2.2000000000000002</v>
      </c>
      <c r="T183" s="229">
        <f>S183*H183</f>
        <v>0.47960000000000003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136</v>
      </c>
      <c r="AT183" s="230" t="s">
        <v>132</v>
      </c>
      <c r="AU183" s="230" t="s">
        <v>90</v>
      </c>
      <c r="AY183" s="16" t="s">
        <v>130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88</v>
      </c>
      <c r="BK183" s="231">
        <f>ROUND(I183*H183,2)</f>
        <v>0</v>
      </c>
      <c r="BL183" s="16" t="s">
        <v>136</v>
      </c>
      <c r="BM183" s="230" t="s">
        <v>1299</v>
      </c>
    </row>
    <row r="184" s="2" customFormat="1">
      <c r="A184" s="37"/>
      <c r="B184" s="38"/>
      <c r="C184" s="39"/>
      <c r="D184" s="232" t="s">
        <v>138</v>
      </c>
      <c r="E184" s="39"/>
      <c r="F184" s="233" t="s">
        <v>1300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138</v>
      </c>
      <c r="AU184" s="16" t="s">
        <v>90</v>
      </c>
    </row>
    <row r="185" s="2" customFormat="1">
      <c r="A185" s="37"/>
      <c r="B185" s="38"/>
      <c r="C185" s="39"/>
      <c r="D185" s="237" t="s">
        <v>140</v>
      </c>
      <c r="E185" s="39"/>
      <c r="F185" s="238" t="s">
        <v>1301</v>
      </c>
      <c r="G185" s="39"/>
      <c r="H185" s="39"/>
      <c r="I185" s="234"/>
      <c r="J185" s="39"/>
      <c r="K185" s="39"/>
      <c r="L185" s="43"/>
      <c r="M185" s="235"/>
      <c r="N185" s="23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140</v>
      </c>
      <c r="AU185" s="16" t="s">
        <v>90</v>
      </c>
    </row>
    <row r="186" s="13" customFormat="1">
      <c r="A186" s="13"/>
      <c r="B186" s="239"/>
      <c r="C186" s="240"/>
      <c r="D186" s="232" t="s">
        <v>142</v>
      </c>
      <c r="E186" s="241" t="s">
        <v>1</v>
      </c>
      <c r="F186" s="242" t="s">
        <v>1302</v>
      </c>
      <c r="G186" s="240"/>
      <c r="H186" s="243">
        <v>0.11600000000000001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142</v>
      </c>
      <c r="AU186" s="249" t="s">
        <v>90</v>
      </c>
      <c r="AV186" s="13" t="s">
        <v>90</v>
      </c>
      <c r="AW186" s="13" t="s">
        <v>36</v>
      </c>
      <c r="AX186" s="13" t="s">
        <v>80</v>
      </c>
      <c r="AY186" s="249" t="s">
        <v>130</v>
      </c>
    </row>
    <row r="187" s="13" customFormat="1">
      <c r="A187" s="13"/>
      <c r="B187" s="239"/>
      <c r="C187" s="240"/>
      <c r="D187" s="232" t="s">
        <v>142</v>
      </c>
      <c r="E187" s="241" t="s">
        <v>1</v>
      </c>
      <c r="F187" s="242" t="s">
        <v>1303</v>
      </c>
      <c r="G187" s="240"/>
      <c r="H187" s="243">
        <v>0.10199999999999999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142</v>
      </c>
      <c r="AU187" s="249" t="s">
        <v>90</v>
      </c>
      <c r="AV187" s="13" t="s">
        <v>90</v>
      </c>
      <c r="AW187" s="13" t="s">
        <v>36</v>
      </c>
      <c r="AX187" s="13" t="s">
        <v>80</v>
      </c>
      <c r="AY187" s="249" t="s">
        <v>130</v>
      </c>
    </row>
    <row r="188" s="14" customFormat="1">
      <c r="A188" s="14"/>
      <c r="B188" s="250"/>
      <c r="C188" s="251"/>
      <c r="D188" s="232" t="s">
        <v>142</v>
      </c>
      <c r="E188" s="252" t="s">
        <v>1</v>
      </c>
      <c r="F188" s="253" t="s">
        <v>145</v>
      </c>
      <c r="G188" s="251"/>
      <c r="H188" s="254">
        <v>0.218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142</v>
      </c>
      <c r="AU188" s="260" t="s">
        <v>90</v>
      </c>
      <c r="AV188" s="14" t="s">
        <v>136</v>
      </c>
      <c r="AW188" s="14" t="s">
        <v>36</v>
      </c>
      <c r="AX188" s="14" t="s">
        <v>88</v>
      </c>
      <c r="AY188" s="260" t="s">
        <v>130</v>
      </c>
    </row>
    <row r="189" s="2" customFormat="1" ht="16.5" customHeight="1">
      <c r="A189" s="37"/>
      <c r="B189" s="38"/>
      <c r="C189" s="218" t="s">
        <v>234</v>
      </c>
      <c r="D189" s="218" t="s">
        <v>132</v>
      </c>
      <c r="E189" s="219" t="s">
        <v>1304</v>
      </c>
      <c r="F189" s="220" t="s">
        <v>1305</v>
      </c>
      <c r="G189" s="221" t="s">
        <v>157</v>
      </c>
      <c r="H189" s="222">
        <v>0.88700000000000001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45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2.3999999999999999</v>
      </c>
      <c r="T189" s="229">
        <f>S189*H189</f>
        <v>2.1288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136</v>
      </c>
      <c r="AT189" s="230" t="s">
        <v>132</v>
      </c>
      <c r="AU189" s="230" t="s">
        <v>90</v>
      </c>
      <c r="AY189" s="16" t="s">
        <v>130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88</v>
      </c>
      <c r="BK189" s="231">
        <f>ROUND(I189*H189,2)</f>
        <v>0</v>
      </c>
      <c r="BL189" s="16" t="s">
        <v>136</v>
      </c>
      <c r="BM189" s="230" t="s">
        <v>1306</v>
      </c>
    </row>
    <row r="190" s="2" customFormat="1">
      <c r="A190" s="37"/>
      <c r="B190" s="38"/>
      <c r="C190" s="39"/>
      <c r="D190" s="232" t="s">
        <v>138</v>
      </c>
      <c r="E190" s="39"/>
      <c r="F190" s="233" t="s">
        <v>1307</v>
      </c>
      <c r="G190" s="39"/>
      <c r="H190" s="39"/>
      <c r="I190" s="234"/>
      <c r="J190" s="39"/>
      <c r="K190" s="39"/>
      <c r="L190" s="43"/>
      <c r="M190" s="235"/>
      <c r="N190" s="23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138</v>
      </c>
      <c r="AU190" s="16" t="s">
        <v>90</v>
      </c>
    </row>
    <row r="191" s="2" customFormat="1">
      <c r="A191" s="37"/>
      <c r="B191" s="38"/>
      <c r="C191" s="39"/>
      <c r="D191" s="237" t="s">
        <v>140</v>
      </c>
      <c r="E191" s="39"/>
      <c r="F191" s="238" t="s">
        <v>1308</v>
      </c>
      <c r="G191" s="39"/>
      <c r="H191" s="39"/>
      <c r="I191" s="234"/>
      <c r="J191" s="39"/>
      <c r="K191" s="39"/>
      <c r="L191" s="43"/>
      <c r="M191" s="235"/>
      <c r="N191" s="236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140</v>
      </c>
      <c r="AU191" s="16" t="s">
        <v>90</v>
      </c>
    </row>
    <row r="192" s="2" customFormat="1">
      <c r="A192" s="37"/>
      <c r="B192" s="38"/>
      <c r="C192" s="39"/>
      <c r="D192" s="232" t="s">
        <v>151</v>
      </c>
      <c r="E192" s="39"/>
      <c r="F192" s="261" t="s">
        <v>1309</v>
      </c>
      <c r="G192" s="39"/>
      <c r="H192" s="39"/>
      <c r="I192" s="234"/>
      <c r="J192" s="39"/>
      <c r="K192" s="39"/>
      <c r="L192" s="43"/>
      <c r="M192" s="235"/>
      <c r="N192" s="23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151</v>
      </c>
      <c r="AU192" s="16" t="s">
        <v>90</v>
      </c>
    </row>
    <row r="193" s="13" customFormat="1">
      <c r="A193" s="13"/>
      <c r="B193" s="239"/>
      <c r="C193" s="240"/>
      <c r="D193" s="232" t="s">
        <v>142</v>
      </c>
      <c r="E193" s="241" t="s">
        <v>1</v>
      </c>
      <c r="F193" s="242" t="s">
        <v>1310</v>
      </c>
      <c r="G193" s="240"/>
      <c r="H193" s="243">
        <v>0.46500000000000002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142</v>
      </c>
      <c r="AU193" s="249" t="s">
        <v>90</v>
      </c>
      <c r="AV193" s="13" t="s">
        <v>90</v>
      </c>
      <c r="AW193" s="13" t="s">
        <v>36</v>
      </c>
      <c r="AX193" s="13" t="s">
        <v>80</v>
      </c>
      <c r="AY193" s="249" t="s">
        <v>130</v>
      </c>
    </row>
    <row r="194" s="13" customFormat="1">
      <c r="A194" s="13"/>
      <c r="B194" s="239"/>
      <c r="C194" s="240"/>
      <c r="D194" s="232" t="s">
        <v>142</v>
      </c>
      <c r="E194" s="241" t="s">
        <v>1</v>
      </c>
      <c r="F194" s="242" t="s">
        <v>1311</v>
      </c>
      <c r="G194" s="240"/>
      <c r="H194" s="243">
        <v>0.42199999999999999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142</v>
      </c>
      <c r="AU194" s="249" t="s">
        <v>90</v>
      </c>
      <c r="AV194" s="13" t="s">
        <v>90</v>
      </c>
      <c r="AW194" s="13" t="s">
        <v>36</v>
      </c>
      <c r="AX194" s="13" t="s">
        <v>80</v>
      </c>
      <c r="AY194" s="249" t="s">
        <v>130</v>
      </c>
    </row>
    <row r="195" s="14" customFormat="1">
      <c r="A195" s="14"/>
      <c r="B195" s="250"/>
      <c r="C195" s="251"/>
      <c r="D195" s="232" t="s">
        <v>142</v>
      </c>
      <c r="E195" s="252" t="s">
        <v>1</v>
      </c>
      <c r="F195" s="253" t="s">
        <v>145</v>
      </c>
      <c r="G195" s="251"/>
      <c r="H195" s="254">
        <v>0.88700000000000001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142</v>
      </c>
      <c r="AU195" s="260" t="s">
        <v>90</v>
      </c>
      <c r="AV195" s="14" t="s">
        <v>136</v>
      </c>
      <c r="AW195" s="14" t="s">
        <v>36</v>
      </c>
      <c r="AX195" s="14" t="s">
        <v>88</v>
      </c>
      <c r="AY195" s="260" t="s">
        <v>130</v>
      </c>
    </row>
    <row r="196" s="2" customFormat="1" ht="21.75" customHeight="1">
      <c r="A196" s="37"/>
      <c r="B196" s="38"/>
      <c r="C196" s="218" t="s">
        <v>241</v>
      </c>
      <c r="D196" s="218" t="s">
        <v>132</v>
      </c>
      <c r="E196" s="219" t="s">
        <v>1312</v>
      </c>
      <c r="F196" s="220" t="s">
        <v>1313</v>
      </c>
      <c r="G196" s="221" t="s">
        <v>157</v>
      </c>
      <c r="H196" s="222">
        <v>3.8450000000000002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45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136</v>
      </c>
      <c r="AT196" s="230" t="s">
        <v>132</v>
      </c>
      <c r="AU196" s="230" t="s">
        <v>90</v>
      </c>
      <c r="AY196" s="16" t="s">
        <v>130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88</v>
      </c>
      <c r="BK196" s="231">
        <f>ROUND(I196*H196,2)</f>
        <v>0</v>
      </c>
      <c r="BL196" s="16" t="s">
        <v>136</v>
      </c>
      <c r="BM196" s="230" t="s">
        <v>1314</v>
      </c>
    </row>
    <row r="197" s="2" customFormat="1">
      <c r="A197" s="37"/>
      <c r="B197" s="38"/>
      <c r="C197" s="39"/>
      <c r="D197" s="232" t="s">
        <v>138</v>
      </c>
      <c r="E197" s="39"/>
      <c r="F197" s="233" t="s">
        <v>1315</v>
      </c>
      <c r="G197" s="39"/>
      <c r="H197" s="39"/>
      <c r="I197" s="234"/>
      <c r="J197" s="39"/>
      <c r="K197" s="39"/>
      <c r="L197" s="43"/>
      <c r="M197" s="235"/>
      <c r="N197" s="236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138</v>
      </c>
      <c r="AU197" s="16" t="s">
        <v>90</v>
      </c>
    </row>
    <row r="198" s="2" customFormat="1">
      <c r="A198" s="37"/>
      <c r="B198" s="38"/>
      <c r="C198" s="39"/>
      <c r="D198" s="237" t="s">
        <v>140</v>
      </c>
      <c r="E198" s="39"/>
      <c r="F198" s="238" t="s">
        <v>1316</v>
      </c>
      <c r="G198" s="39"/>
      <c r="H198" s="39"/>
      <c r="I198" s="234"/>
      <c r="J198" s="39"/>
      <c r="K198" s="39"/>
      <c r="L198" s="43"/>
      <c r="M198" s="235"/>
      <c r="N198" s="236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140</v>
      </c>
      <c r="AU198" s="16" t="s">
        <v>90</v>
      </c>
    </row>
    <row r="199" s="13" customFormat="1">
      <c r="A199" s="13"/>
      <c r="B199" s="239"/>
      <c r="C199" s="240"/>
      <c r="D199" s="232" t="s">
        <v>142</v>
      </c>
      <c r="E199" s="241" t="s">
        <v>1</v>
      </c>
      <c r="F199" s="242" t="s">
        <v>1317</v>
      </c>
      <c r="G199" s="240"/>
      <c r="H199" s="243">
        <v>2.1179999999999999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142</v>
      </c>
      <c r="AU199" s="249" t="s">
        <v>90</v>
      </c>
      <c r="AV199" s="13" t="s">
        <v>90</v>
      </c>
      <c r="AW199" s="13" t="s">
        <v>36</v>
      </c>
      <c r="AX199" s="13" t="s">
        <v>80</v>
      </c>
      <c r="AY199" s="249" t="s">
        <v>130</v>
      </c>
    </row>
    <row r="200" s="13" customFormat="1">
      <c r="A200" s="13"/>
      <c r="B200" s="239"/>
      <c r="C200" s="240"/>
      <c r="D200" s="232" t="s">
        <v>142</v>
      </c>
      <c r="E200" s="241" t="s">
        <v>1</v>
      </c>
      <c r="F200" s="242" t="s">
        <v>1318</v>
      </c>
      <c r="G200" s="240"/>
      <c r="H200" s="243">
        <v>1.7270000000000001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142</v>
      </c>
      <c r="AU200" s="249" t="s">
        <v>90</v>
      </c>
      <c r="AV200" s="13" t="s">
        <v>90</v>
      </c>
      <c r="AW200" s="13" t="s">
        <v>36</v>
      </c>
      <c r="AX200" s="13" t="s">
        <v>80</v>
      </c>
      <c r="AY200" s="249" t="s">
        <v>130</v>
      </c>
    </row>
    <row r="201" s="14" customFormat="1">
      <c r="A201" s="14"/>
      <c r="B201" s="250"/>
      <c r="C201" s="251"/>
      <c r="D201" s="232" t="s">
        <v>142</v>
      </c>
      <c r="E201" s="252" t="s">
        <v>1</v>
      </c>
      <c r="F201" s="253" t="s">
        <v>145</v>
      </c>
      <c r="G201" s="251"/>
      <c r="H201" s="254">
        <v>3.8449999999999998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142</v>
      </c>
      <c r="AU201" s="260" t="s">
        <v>90</v>
      </c>
      <c r="AV201" s="14" t="s">
        <v>136</v>
      </c>
      <c r="AW201" s="14" t="s">
        <v>36</v>
      </c>
      <c r="AX201" s="14" t="s">
        <v>88</v>
      </c>
      <c r="AY201" s="260" t="s">
        <v>130</v>
      </c>
    </row>
    <row r="202" s="2" customFormat="1" ht="16.5" customHeight="1">
      <c r="A202" s="37"/>
      <c r="B202" s="38"/>
      <c r="C202" s="218" t="s">
        <v>253</v>
      </c>
      <c r="D202" s="218" t="s">
        <v>132</v>
      </c>
      <c r="E202" s="219" t="s">
        <v>173</v>
      </c>
      <c r="F202" s="220" t="s">
        <v>174</v>
      </c>
      <c r="G202" s="221" t="s">
        <v>135</v>
      </c>
      <c r="H202" s="222">
        <v>6.6799999999999997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45</v>
      </c>
      <c r="O202" s="90"/>
      <c r="P202" s="228">
        <f>O202*H202</f>
        <v>0</v>
      </c>
      <c r="Q202" s="228">
        <v>0.00084000000000000003</v>
      </c>
      <c r="R202" s="228">
        <f>Q202*H202</f>
        <v>0.0056112000000000002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136</v>
      </c>
      <c r="AT202" s="230" t="s">
        <v>132</v>
      </c>
      <c r="AU202" s="230" t="s">
        <v>90</v>
      </c>
      <c r="AY202" s="16" t="s">
        <v>130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88</v>
      </c>
      <c r="BK202" s="231">
        <f>ROUND(I202*H202,2)</f>
        <v>0</v>
      </c>
      <c r="BL202" s="16" t="s">
        <v>136</v>
      </c>
      <c r="BM202" s="230" t="s">
        <v>1319</v>
      </c>
    </row>
    <row r="203" s="2" customFormat="1">
      <c r="A203" s="37"/>
      <c r="B203" s="38"/>
      <c r="C203" s="39"/>
      <c r="D203" s="232" t="s">
        <v>138</v>
      </c>
      <c r="E203" s="39"/>
      <c r="F203" s="233" t="s">
        <v>1320</v>
      </c>
      <c r="G203" s="39"/>
      <c r="H203" s="39"/>
      <c r="I203" s="234"/>
      <c r="J203" s="39"/>
      <c r="K203" s="39"/>
      <c r="L203" s="43"/>
      <c r="M203" s="235"/>
      <c r="N203" s="236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138</v>
      </c>
      <c r="AU203" s="16" t="s">
        <v>90</v>
      </c>
    </row>
    <row r="204" s="2" customFormat="1">
      <c r="A204" s="37"/>
      <c r="B204" s="38"/>
      <c r="C204" s="39"/>
      <c r="D204" s="237" t="s">
        <v>140</v>
      </c>
      <c r="E204" s="39"/>
      <c r="F204" s="238" t="s">
        <v>177</v>
      </c>
      <c r="G204" s="39"/>
      <c r="H204" s="39"/>
      <c r="I204" s="234"/>
      <c r="J204" s="39"/>
      <c r="K204" s="39"/>
      <c r="L204" s="43"/>
      <c r="M204" s="235"/>
      <c r="N204" s="23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140</v>
      </c>
      <c r="AU204" s="16" t="s">
        <v>90</v>
      </c>
    </row>
    <row r="205" s="13" customFormat="1">
      <c r="A205" s="13"/>
      <c r="B205" s="239"/>
      <c r="C205" s="240"/>
      <c r="D205" s="232" t="s">
        <v>142</v>
      </c>
      <c r="E205" s="241" t="s">
        <v>1</v>
      </c>
      <c r="F205" s="242" t="s">
        <v>1321</v>
      </c>
      <c r="G205" s="240"/>
      <c r="H205" s="243">
        <v>4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142</v>
      </c>
      <c r="AU205" s="249" t="s">
        <v>90</v>
      </c>
      <c r="AV205" s="13" t="s">
        <v>90</v>
      </c>
      <c r="AW205" s="13" t="s">
        <v>36</v>
      </c>
      <c r="AX205" s="13" t="s">
        <v>80</v>
      </c>
      <c r="AY205" s="249" t="s">
        <v>130</v>
      </c>
    </row>
    <row r="206" s="13" customFormat="1">
      <c r="A206" s="13"/>
      <c r="B206" s="239"/>
      <c r="C206" s="240"/>
      <c r="D206" s="232" t="s">
        <v>142</v>
      </c>
      <c r="E206" s="241" t="s">
        <v>1</v>
      </c>
      <c r="F206" s="242" t="s">
        <v>1322</v>
      </c>
      <c r="G206" s="240"/>
      <c r="H206" s="243">
        <v>2.6800000000000002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142</v>
      </c>
      <c r="AU206" s="249" t="s">
        <v>90</v>
      </c>
      <c r="AV206" s="13" t="s">
        <v>90</v>
      </c>
      <c r="AW206" s="13" t="s">
        <v>36</v>
      </c>
      <c r="AX206" s="13" t="s">
        <v>80</v>
      </c>
      <c r="AY206" s="249" t="s">
        <v>130</v>
      </c>
    </row>
    <row r="207" s="14" customFormat="1">
      <c r="A207" s="14"/>
      <c r="B207" s="250"/>
      <c r="C207" s="251"/>
      <c r="D207" s="232" t="s">
        <v>142</v>
      </c>
      <c r="E207" s="252" t="s">
        <v>1</v>
      </c>
      <c r="F207" s="253" t="s">
        <v>145</v>
      </c>
      <c r="G207" s="251"/>
      <c r="H207" s="254">
        <v>6.6799999999999997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142</v>
      </c>
      <c r="AU207" s="260" t="s">
        <v>90</v>
      </c>
      <c r="AV207" s="14" t="s">
        <v>136</v>
      </c>
      <c r="AW207" s="14" t="s">
        <v>36</v>
      </c>
      <c r="AX207" s="14" t="s">
        <v>88</v>
      </c>
      <c r="AY207" s="260" t="s">
        <v>130</v>
      </c>
    </row>
    <row r="208" s="2" customFormat="1" ht="16.5" customHeight="1">
      <c r="A208" s="37"/>
      <c r="B208" s="38"/>
      <c r="C208" s="218" t="s">
        <v>8</v>
      </c>
      <c r="D208" s="218" t="s">
        <v>132</v>
      </c>
      <c r="E208" s="219" t="s">
        <v>181</v>
      </c>
      <c r="F208" s="220" t="s">
        <v>182</v>
      </c>
      <c r="G208" s="221" t="s">
        <v>135</v>
      </c>
      <c r="H208" s="222">
        <v>6.6799999999999997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45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136</v>
      </c>
      <c r="AT208" s="230" t="s">
        <v>132</v>
      </c>
      <c r="AU208" s="230" t="s">
        <v>90</v>
      </c>
      <c r="AY208" s="16" t="s">
        <v>130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88</v>
      </c>
      <c r="BK208" s="231">
        <f>ROUND(I208*H208,2)</f>
        <v>0</v>
      </c>
      <c r="BL208" s="16" t="s">
        <v>136</v>
      </c>
      <c r="BM208" s="230" t="s">
        <v>1323</v>
      </c>
    </row>
    <row r="209" s="2" customFormat="1">
      <c r="A209" s="37"/>
      <c r="B209" s="38"/>
      <c r="C209" s="39"/>
      <c r="D209" s="232" t="s">
        <v>138</v>
      </c>
      <c r="E209" s="39"/>
      <c r="F209" s="233" t="s">
        <v>184</v>
      </c>
      <c r="G209" s="39"/>
      <c r="H209" s="39"/>
      <c r="I209" s="234"/>
      <c r="J209" s="39"/>
      <c r="K209" s="39"/>
      <c r="L209" s="43"/>
      <c r="M209" s="235"/>
      <c r="N209" s="236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138</v>
      </c>
      <c r="AU209" s="16" t="s">
        <v>90</v>
      </c>
    </row>
    <row r="210" s="2" customFormat="1">
      <c r="A210" s="37"/>
      <c r="B210" s="38"/>
      <c r="C210" s="39"/>
      <c r="D210" s="237" t="s">
        <v>140</v>
      </c>
      <c r="E210" s="39"/>
      <c r="F210" s="238" t="s">
        <v>185</v>
      </c>
      <c r="G210" s="39"/>
      <c r="H210" s="39"/>
      <c r="I210" s="234"/>
      <c r="J210" s="39"/>
      <c r="K210" s="39"/>
      <c r="L210" s="43"/>
      <c r="M210" s="235"/>
      <c r="N210" s="236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140</v>
      </c>
      <c r="AU210" s="16" t="s">
        <v>90</v>
      </c>
    </row>
    <row r="211" s="13" customFormat="1">
      <c r="A211" s="13"/>
      <c r="B211" s="239"/>
      <c r="C211" s="240"/>
      <c r="D211" s="232" t="s">
        <v>142</v>
      </c>
      <c r="E211" s="241" t="s">
        <v>1</v>
      </c>
      <c r="F211" s="242" t="s">
        <v>1324</v>
      </c>
      <c r="G211" s="240"/>
      <c r="H211" s="243">
        <v>6.6799999999999997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142</v>
      </c>
      <c r="AU211" s="249" t="s">
        <v>90</v>
      </c>
      <c r="AV211" s="13" t="s">
        <v>90</v>
      </c>
      <c r="AW211" s="13" t="s">
        <v>36</v>
      </c>
      <c r="AX211" s="13" t="s">
        <v>88</v>
      </c>
      <c r="AY211" s="249" t="s">
        <v>130</v>
      </c>
    </row>
    <row r="212" s="2" customFormat="1" ht="16.5" customHeight="1">
      <c r="A212" s="37"/>
      <c r="B212" s="38"/>
      <c r="C212" s="218" t="s">
        <v>267</v>
      </c>
      <c r="D212" s="218" t="s">
        <v>132</v>
      </c>
      <c r="E212" s="219" t="s">
        <v>189</v>
      </c>
      <c r="F212" s="220" t="s">
        <v>190</v>
      </c>
      <c r="G212" s="221" t="s">
        <v>157</v>
      </c>
      <c r="H212" s="222">
        <v>0.625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45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136</v>
      </c>
      <c r="AT212" s="230" t="s">
        <v>132</v>
      </c>
      <c r="AU212" s="230" t="s">
        <v>90</v>
      </c>
      <c r="AY212" s="16" t="s">
        <v>130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88</v>
      </c>
      <c r="BK212" s="231">
        <f>ROUND(I212*H212,2)</f>
        <v>0</v>
      </c>
      <c r="BL212" s="16" t="s">
        <v>136</v>
      </c>
      <c r="BM212" s="230" t="s">
        <v>1325</v>
      </c>
    </row>
    <row r="213" s="2" customFormat="1">
      <c r="A213" s="37"/>
      <c r="B213" s="38"/>
      <c r="C213" s="39"/>
      <c r="D213" s="232" t="s">
        <v>138</v>
      </c>
      <c r="E213" s="39"/>
      <c r="F213" s="233" t="s">
        <v>192</v>
      </c>
      <c r="G213" s="39"/>
      <c r="H213" s="39"/>
      <c r="I213" s="234"/>
      <c r="J213" s="39"/>
      <c r="K213" s="39"/>
      <c r="L213" s="43"/>
      <c r="M213" s="235"/>
      <c r="N213" s="236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138</v>
      </c>
      <c r="AU213" s="16" t="s">
        <v>90</v>
      </c>
    </row>
    <row r="214" s="2" customFormat="1">
      <c r="A214" s="37"/>
      <c r="B214" s="38"/>
      <c r="C214" s="39"/>
      <c r="D214" s="237" t="s">
        <v>140</v>
      </c>
      <c r="E214" s="39"/>
      <c r="F214" s="238" t="s">
        <v>193</v>
      </c>
      <c r="G214" s="39"/>
      <c r="H214" s="39"/>
      <c r="I214" s="234"/>
      <c r="J214" s="39"/>
      <c r="K214" s="39"/>
      <c r="L214" s="43"/>
      <c r="M214" s="235"/>
      <c r="N214" s="236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140</v>
      </c>
      <c r="AU214" s="16" t="s">
        <v>90</v>
      </c>
    </row>
    <row r="215" s="13" customFormat="1">
      <c r="A215" s="13"/>
      <c r="B215" s="239"/>
      <c r="C215" s="240"/>
      <c r="D215" s="232" t="s">
        <v>142</v>
      </c>
      <c r="E215" s="241" t="s">
        <v>1</v>
      </c>
      <c r="F215" s="242" t="s">
        <v>1326</v>
      </c>
      <c r="G215" s="240"/>
      <c r="H215" s="243">
        <v>0.31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142</v>
      </c>
      <c r="AU215" s="249" t="s">
        <v>90</v>
      </c>
      <c r="AV215" s="13" t="s">
        <v>90</v>
      </c>
      <c r="AW215" s="13" t="s">
        <v>36</v>
      </c>
      <c r="AX215" s="13" t="s">
        <v>80</v>
      </c>
      <c r="AY215" s="249" t="s">
        <v>130</v>
      </c>
    </row>
    <row r="216" s="13" customFormat="1">
      <c r="A216" s="13"/>
      <c r="B216" s="239"/>
      <c r="C216" s="240"/>
      <c r="D216" s="232" t="s">
        <v>142</v>
      </c>
      <c r="E216" s="241" t="s">
        <v>1</v>
      </c>
      <c r="F216" s="242" t="s">
        <v>1327</v>
      </c>
      <c r="G216" s="240"/>
      <c r="H216" s="243">
        <v>0.315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142</v>
      </c>
      <c r="AU216" s="249" t="s">
        <v>90</v>
      </c>
      <c r="AV216" s="13" t="s">
        <v>90</v>
      </c>
      <c r="AW216" s="13" t="s">
        <v>36</v>
      </c>
      <c r="AX216" s="13" t="s">
        <v>80</v>
      </c>
      <c r="AY216" s="249" t="s">
        <v>130</v>
      </c>
    </row>
    <row r="217" s="14" customFormat="1">
      <c r="A217" s="14"/>
      <c r="B217" s="250"/>
      <c r="C217" s="251"/>
      <c r="D217" s="232" t="s">
        <v>142</v>
      </c>
      <c r="E217" s="252" t="s">
        <v>1</v>
      </c>
      <c r="F217" s="253" t="s">
        <v>145</v>
      </c>
      <c r="G217" s="251"/>
      <c r="H217" s="254">
        <v>0.625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142</v>
      </c>
      <c r="AU217" s="260" t="s">
        <v>90</v>
      </c>
      <c r="AV217" s="14" t="s">
        <v>136</v>
      </c>
      <c r="AW217" s="14" t="s">
        <v>36</v>
      </c>
      <c r="AX217" s="14" t="s">
        <v>88</v>
      </c>
      <c r="AY217" s="260" t="s">
        <v>130</v>
      </c>
    </row>
    <row r="218" s="2" customFormat="1" ht="16.5" customHeight="1">
      <c r="A218" s="37"/>
      <c r="B218" s="38"/>
      <c r="C218" s="218" t="s">
        <v>273</v>
      </c>
      <c r="D218" s="218" t="s">
        <v>132</v>
      </c>
      <c r="E218" s="219" t="s">
        <v>209</v>
      </c>
      <c r="F218" s="220" t="s">
        <v>210</v>
      </c>
      <c r="G218" s="221" t="s">
        <v>157</v>
      </c>
      <c r="H218" s="222">
        <v>1.3280000000000001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45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136</v>
      </c>
      <c r="AT218" s="230" t="s">
        <v>132</v>
      </c>
      <c r="AU218" s="230" t="s">
        <v>90</v>
      </c>
      <c r="AY218" s="16" t="s">
        <v>130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88</v>
      </c>
      <c r="BK218" s="231">
        <f>ROUND(I218*H218,2)</f>
        <v>0</v>
      </c>
      <c r="BL218" s="16" t="s">
        <v>136</v>
      </c>
      <c r="BM218" s="230" t="s">
        <v>1328</v>
      </c>
    </row>
    <row r="219" s="2" customFormat="1">
      <c r="A219" s="37"/>
      <c r="B219" s="38"/>
      <c r="C219" s="39"/>
      <c r="D219" s="232" t="s">
        <v>138</v>
      </c>
      <c r="E219" s="39"/>
      <c r="F219" s="233" t="s">
        <v>212</v>
      </c>
      <c r="G219" s="39"/>
      <c r="H219" s="39"/>
      <c r="I219" s="234"/>
      <c r="J219" s="39"/>
      <c r="K219" s="39"/>
      <c r="L219" s="43"/>
      <c r="M219" s="235"/>
      <c r="N219" s="236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138</v>
      </c>
      <c r="AU219" s="16" t="s">
        <v>90</v>
      </c>
    </row>
    <row r="220" s="2" customFormat="1">
      <c r="A220" s="37"/>
      <c r="B220" s="38"/>
      <c r="C220" s="39"/>
      <c r="D220" s="237" t="s">
        <v>140</v>
      </c>
      <c r="E220" s="39"/>
      <c r="F220" s="238" t="s">
        <v>213</v>
      </c>
      <c r="G220" s="39"/>
      <c r="H220" s="39"/>
      <c r="I220" s="234"/>
      <c r="J220" s="39"/>
      <c r="K220" s="39"/>
      <c r="L220" s="43"/>
      <c r="M220" s="235"/>
      <c r="N220" s="236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140</v>
      </c>
      <c r="AU220" s="16" t="s">
        <v>90</v>
      </c>
    </row>
    <row r="221" s="2" customFormat="1">
      <c r="A221" s="37"/>
      <c r="B221" s="38"/>
      <c r="C221" s="39"/>
      <c r="D221" s="232" t="s">
        <v>151</v>
      </c>
      <c r="E221" s="39"/>
      <c r="F221" s="261" t="s">
        <v>1329</v>
      </c>
      <c r="G221" s="39"/>
      <c r="H221" s="39"/>
      <c r="I221" s="234"/>
      <c r="J221" s="39"/>
      <c r="K221" s="39"/>
      <c r="L221" s="43"/>
      <c r="M221" s="235"/>
      <c r="N221" s="236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151</v>
      </c>
      <c r="AU221" s="16" t="s">
        <v>90</v>
      </c>
    </row>
    <row r="222" s="13" customFormat="1">
      <c r="A222" s="13"/>
      <c r="B222" s="239"/>
      <c r="C222" s="240"/>
      <c r="D222" s="232" t="s">
        <v>142</v>
      </c>
      <c r="E222" s="241" t="s">
        <v>1</v>
      </c>
      <c r="F222" s="242" t="s">
        <v>1330</v>
      </c>
      <c r="G222" s="240"/>
      <c r="H222" s="243">
        <v>0.67800000000000005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142</v>
      </c>
      <c r="AU222" s="249" t="s">
        <v>90</v>
      </c>
      <c r="AV222" s="13" t="s">
        <v>90</v>
      </c>
      <c r="AW222" s="13" t="s">
        <v>36</v>
      </c>
      <c r="AX222" s="13" t="s">
        <v>80</v>
      </c>
      <c r="AY222" s="249" t="s">
        <v>130</v>
      </c>
    </row>
    <row r="223" s="13" customFormat="1">
      <c r="A223" s="13"/>
      <c r="B223" s="239"/>
      <c r="C223" s="240"/>
      <c r="D223" s="232" t="s">
        <v>142</v>
      </c>
      <c r="E223" s="241" t="s">
        <v>1</v>
      </c>
      <c r="F223" s="242" t="s">
        <v>1331</v>
      </c>
      <c r="G223" s="240"/>
      <c r="H223" s="243">
        <v>0.65000000000000002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142</v>
      </c>
      <c r="AU223" s="249" t="s">
        <v>90</v>
      </c>
      <c r="AV223" s="13" t="s">
        <v>90</v>
      </c>
      <c r="AW223" s="13" t="s">
        <v>36</v>
      </c>
      <c r="AX223" s="13" t="s">
        <v>80</v>
      </c>
      <c r="AY223" s="249" t="s">
        <v>130</v>
      </c>
    </row>
    <row r="224" s="14" customFormat="1">
      <c r="A224" s="14"/>
      <c r="B224" s="250"/>
      <c r="C224" s="251"/>
      <c r="D224" s="232" t="s">
        <v>142</v>
      </c>
      <c r="E224" s="252" t="s">
        <v>1</v>
      </c>
      <c r="F224" s="253" t="s">
        <v>145</v>
      </c>
      <c r="G224" s="251"/>
      <c r="H224" s="254">
        <v>1.3280000000000001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142</v>
      </c>
      <c r="AU224" s="260" t="s">
        <v>90</v>
      </c>
      <c r="AV224" s="14" t="s">
        <v>136</v>
      </c>
      <c r="AW224" s="14" t="s">
        <v>36</v>
      </c>
      <c r="AX224" s="14" t="s">
        <v>88</v>
      </c>
      <c r="AY224" s="260" t="s">
        <v>130</v>
      </c>
    </row>
    <row r="225" s="2" customFormat="1" ht="16.5" customHeight="1">
      <c r="A225" s="37"/>
      <c r="B225" s="38"/>
      <c r="C225" s="262" t="s">
        <v>278</v>
      </c>
      <c r="D225" s="262" t="s">
        <v>219</v>
      </c>
      <c r="E225" s="263" t="s">
        <v>220</v>
      </c>
      <c r="F225" s="264" t="s">
        <v>221</v>
      </c>
      <c r="G225" s="265" t="s">
        <v>222</v>
      </c>
      <c r="H225" s="266">
        <v>1.3280000000000001</v>
      </c>
      <c r="I225" s="267"/>
      <c r="J225" s="268">
        <f>ROUND(I225*H225,2)</f>
        <v>0</v>
      </c>
      <c r="K225" s="269"/>
      <c r="L225" s="270"/>
      <c r="M225" s="271" t="s">
        <v>1</v>
      </c>
      <c r="N225" s="272" t="s">
        <v>45</v>
      </c>
      <c r="O225" s="90"/>
      <c r="P225" s="228">
        <f>O225*H225</f>
        <v>0</v>
      </c>
      <c r="Q225" s="228">
        <v>1</v>
      </c>
      <c r="R225" s="228">
        <f>Q225*H225</f>
        <v>1.3280000000000001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198</v>
      </c>
      <c r="AT225" s="230" t="s">
        <v>219</v>
      </c>
      <c r="AU225" s="230" t="s">
        <v>90</v>
      </c>
      <c r="AY225" s="16" t="s">
        <v>130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88</v>
      </c>
      <c r="BK225" s="231">
        <f>ROUND(I225*H225,2)</f>
        <v>0</v>
      </c>
      <c r="BL225" s="16" t="s">
        <v>136</v>
      </c>
      <c r="BM225" s="230" t="s">
        <v>1332</v>
      </c>
    </row>
    <row r="226" s="2" customFormat="1">
      <c r="A226" s="37"/>
      <c r="B226" s="38"/>
      <c r="C226" s="39"/>
      <c r="D226" s="232" t="s">
        <v>138</v>
      </c>
      <c r="E226" s="39"/>
      <c r="F226" s="233" t="s">
        <v>221</v>
      </c>
      <c r="G226" s="39"/>
      <c r="H226" s="39"/>
      <c r="I226" s="234"/>
      <c r="J226" s="39"/>
      <c r="K226" s="39"/>
      <c r="L226" s="43"/>
      <c r="M226" s="235"/>
      <c r="N226" s="236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138</v>
      </c>
      <c r="AU226" s="16" t="s">
        <v>90</v>
      </c>
    </row>
    <row r="227" s="2" customFormat="1" ht="16.5" customHeight="1">
      <c r="A227" s="37"/>
      <c r="B227" s="38"/>
      <c r="C227" s="218" t="s">
        <v>285</v>
      </c>
      <c r="D227" s="218" t="s">
        <v>132</v>
      </c>
      <c r="E227" s="219" t="s">
        <v>1333</v>
      </c>
      <c r="F227" s="220" t="s">
        <v>1334</v>
      </c>
      <c r="G227" s="221" t="s">
        <v>157</v>
      </c>
      <c r="H227" s="222">
        <v>0.66400000000000003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45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136</v>
      </c>
      <c r="AT227" s="230" t="s">
        <v>132</v>
      </c>
      <c r="AU227" s="230" t="s">
        <v>90</v>
      </c>
      <c r="AY227" s="16" t="s">
        <v>130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88</v>
      </c>
      <c r="BK227" s="231">
        <f>ROUND(I227*H227,2)</f>
        <v>0</v>
      </c>
      <c r="BL227" s="16" t="s">
        <v>136</v>
      </c>
      <c r="BM227" s="230" t="s">
        <v>1335</v>
      </c>
    </row>
    <row r="228" s="2" customFormat="1">
      <c r="A228" s="37"/>
      <c r="B228" s="38"/>
      <c r="C228" s="39"/>
      <c r="D228" s="232" t="s">
        <v>138</v>
      </c>
      <c r="E228" s="39"/>
      <c r="F228" s="233" t="s">
        <v>1336</v>
      </c>
      <c r="G228" s="39"/>
      <c r="H228" s="39"/>
      <c r="I228" s="234"/>
      <c r="J228" s="39"/>
      <c r="K228" s="39"/>
      <c r="L228" s="43"/>
      <c r="M228" s="235"/>
      <c r="N228" s="23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138</v>
      </c>
      <c r="AU228" s="16" t="s">
        <v>90</v>
      </c>
    </row>
    <row r="229" s="2" customFormat="1">
      <c r="A229" s="37"/>
      <c r="B229" s="38"/>
      <c r="C229" s="39"/>
      <c r="D229" s="237" t="s">
        <v>140</v>
      </c>
      <c r="E229" s="39"/>
      <c r="F229" s="238" t="s">
        <v>1337</v>
      </c>
      <c r="G229" s="39"/>
      <c r="H229" s="39"/>
      <c r="I229" s="234"/>
      <c r="J229" s="39"/>
      <c r="K229" s="39"/>
      <c r="L229" s="43"/>
      <c r="M229" s="235"/>
      <c r="N229" s="236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140</v>
      </c>
      <c r="AU229" s="16" t="s">
        <v>90</v>
      </c>
    </row>
    <row r="230" s="13" customFormat="1">
      <c r="A230" s="13"/>
      <c r="B230" s="239"/>
      <c r="C230" s="240"/>
      <c r="D230" s="232" t="s">
        <v>142</v>
      </c>
      <c r="E230" s="241" t="s">
        <v>1</v>
      </c>
      <c r="F230" s="242" t="s">
        <v>1338</v>
      </c>
      <c r="G230" s="240"/>
      <c r="H230" s="243">
        <v>0.66400000000000003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142</v>
      </c>
      <c r="AU230" s="249" t="s">
        <v>90</v>
      </c>
      <c r="AV230" s="13" t="s">
        <v>90</v>
      </c>
      <c r="AW230" s="13" t="s">
        <v>36</v>
      </c>
      <c r="AX230" s="13" t="s">
        <v>88</v>
      </c>
      <c r="AY230" s="249" t="s">
        <v>130</v>
      </c>
    </row>
    <row r="231" s="2" customFormat="1" ht="16.5" customHeight="1">
      <c r="A231" s="37"/>
      <c r="B231" s="38"/>
      <c r="C231" s="218" t="s">
        <v>291</v>
      </c>
      <c r="D231" s="218" t="s">
        <v>132</v>
      </c>
      <c r="E231" s="219" t="s">
        <v>1339</v>
      </c>
      <c r="F231" s="220" t="s">
        <v>1340</v>
      </c>
      <c r="G231" s="221" t="s">
        <v>157</v>
      </c>
      <c r="H231" s="222">
        <v>1.8919999999999999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45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136</v>
      </c>
      <c r="AT231" s="230" t="s">
        <v>132</v>
      </c>
      <c r="AU231" s="230" t="s">
        <v>90</v>
      </c>
      <c r="AY231" s="16" t="s">
        <v>130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88</v>
      </c>
      <c r="BK231" s="231">
        <f>ROUND(I231*H231,2)</f>
        <v>0</v>
      </c>
      <c r="BL231" s="16" t="s">
        <v>136</v>
      </c>
      <c r="BM231" s="230" t="s">
        <v>1341</v>
      </c>
    </row>
    <row r="232" s="2" customFormat="1">
      <c r="A232" s="37"/>
      <c r="B232" s="38"/>
      <c r="C232" s="39"/>
      <c r="D232" s="232" t="s">
        <v>138</v>
      </c>
      <c r="E232" s="39"/>
      <c r="F232" s="233" t="s">
        <v>1342</v>
      </c>
      <c r="G232" s="39"/>
      <c r="H232" s="39"/>
      <c r="I232" s="234"/>
      <c r="J232" s="39"/>
      <c r="K232" s="39"/>
      <c r="L232" s="43"/>
      <c r="M232" s="235"/>
      <c r="N232" s="236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138</v>
      </c>
      <c r="AU232" s="16" t="s">
        <v>90</v>
      </c>
    </row>
    <row r="233" s="2" customFormat="1">
      <c r="A233" s="37"/>
      <c r="B233" s="38"/>
      <c r="C233" s="39"/>
      <c r="D233" s="237" t="s">
        <v>140</v>
      </c>
      <c r="E233" s="39"/>
      <c r="F233" s="238" t="s">
        <v>1343</v>
      </c>
      <c r="G233" s="39"/>
      <c r="H233" s="39"/>
      <c r="I233" s="234"/>
      <c r="J233" s="39"/>
      <c r="K233" s="39"/>
      <c r="L233" s="43"/>
      <c r="M233" s="235"/>
      <c r="N233" s="236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140</v>
      </c>
      <c r="AU233" s="16" t="s">
        <v>90</v>
      </c>
    </row>
    <row r="234" s="13" customFormat="1">
      <c r="A234" s="13"/>
      <c r="B234" s="239"/>
      <c r="C234" s="240"/>
      <c r="D234" s="232" t="s">
        <v>142</v>
      </c>
      <c r="E234" s="241" t="s">
        <v>1</v>
      </c>
      <c r="F234" s="242" t="s">
        <v>1344</v>
      </c>
      <c r="G234" s="240"/>
      <c r="H234" s="243">
        <v>1.8919999999999999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142</v>
      </c>
      <c r="AU234" s="249" t="s">
        <v>90</v>
      </c>
      <c r="AV234" s="13" t="s">
        <v>90</v>
      </c>
      <c r="AW234" s="13" t="s">
        <v>36</v>
      </c>
      <c r="AX234" s="13" t="s">
        <v>88</v>
      </c>
      <c r="AY234" s="249" t="s">
        <v>130</v>
      </c>
    </row>
    <row r="235" s="2" customFormat="1" ht="16.5" customHeight="1">
      <c r="A235" s="37"/>
      <c r="B235" s="38"/>
      <c r="C235" s="218" t="s">
        <v>7</v>
      </c>
      <c r="D235" s="218" t="s">
        <v>132</v>
      </c>
      <c r="E235" s="219" t="s">
        <v>1345</v>
      </c>
      <c r="F235" s="220" t="s">
        <v>1346</v>
      </c>
      <c r="G235" s="221" t="s">
        <v>157</v>
      </c>
      <c r="H235" s="222">
        <v>1.8919999999999999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45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136</v>
      </c>
      <c r="AT235" s="230" t="s">
        <v>132</v>
      </c>
      <c r="AU235" s="230" t="s">
        <v>90</v>
      </c>
      <c r="AY235" s="16" t="s">
        <v>130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88</v>
      </c>
      <c r="BK235" s="231">
        <f>ROUND(I235*H235,2)</f>
        <v>0</v>
      </c>
      <c r="BL235" s="16" t="s">
        <v>136</v>
      </c>
      <c r="BM235" s="230" t="s">
        <v>1347</v>
      </c>
    </row>
    <row r="236" s="2" customFormat="1">
      <c r="A236" s="37"/>
      <c r="B236" s="38"/>
      <c r="C236" s="39"/>
      <c r="D236" s="232" t="s">
        <v>138</v>
      </c>
      <c r="E236" s="39"/>
      <c r="F236" s="233" t="s">
        <v>1348</v>
      </c>
      <c r="G236" s="39"/>
      <c r="H236" s="39"/>
      <c r="I236" s="234"/>
      <c r="J236" s="39"/>
      <c r="K236" s="39"/>
      <c r="L236" s="43"/>
      <c r="M236" s="235"/>
      <c r="N236" s="236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138</v>
      </c>
      <c r="AU236" s="16" t="s">
        <v>90</v>
      </c>
    </row>
    <row r="237" s="2" customFormat="1">
      <c r="A237" s="37"/>
      <c r="B237" s="38"/>
      <c r="C237" s="39"/>
      <c r="D237" s="237" t="s">
        <v>140</v>
      </c>
      <c r="E237" s="39"/>
      <c r="F237" s="238" t="s">
        <v>1349</v>
      </c>
      <c r="G237" s="39"/>
      <c r="H237" s="39"/>
      <c r="I237" s="234"/>
      <c r="J237" s="39"/>
      <c r="K237" s="39"/>
      <c r="L237" s="43"/>
      <c r="M237" s="235"/>
      <c r="N237" s="236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140</v>
      </c>
      <c r="AU237" s="16" t="s">
        <v>90</v>
      </c>
    </row>
    <row r="238" s="13" customFormat="1">
      <c r="A238" s="13"/>
      <c r="B238" s="239"/>
      <c r="C238" s="240"/>
      <c r="D238" s="232" t="s">
        <v>142</v>
      </c>
      <c r="E238" s="241" t="s">
        <v>1</v>
      </c>
      <c r="F238" s="242" t="s">
        <v>1344</v>
      </c>
      <c r="G238" s="240"/>
      <c r="H238" s="243">
        <v>1.8919999999999999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142</v>
      </c>
      <c r="AU238" s="249" t="s">
        <v>90</v>
      </c>
      <c r="AV238" s="13" t="s">
        <v>90</v>
      </c>
      <c r="AW238" s="13" t="s">
        <v>36</v>
      </c>
      <c r="AX238" s="13" t="s">
        <v>88</v>
      </c>
      <c r="AY238" s="249" t="s">
        <v>130</v>
      </c>
    </row>
    <row r="239" s="2" customFormat="1" ht="16.5" customHeight="1">
      <c r="A239" s="37"/>
      <c r="B239" s="38"/>
      <c r="C239" s="218" t="s">
        <v>307</v>
      </c>
      <c r="D239" s="218" t="s">
        <v>132</v>
      </c>
      <c r="E239" s="219" t="s">
        <v>1350</v>
      </c>
      <c r="F239" s="220" t="s">
        <v>1351</v>
      </c>
      <c r="G239" s="221" t="s">
        <v>157</v>
      </c>
      <c r="H239" s="222">
        <v>1.8919999999999999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45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136</v>
      </c>
      <c r="AT239" s="230" t="s">
        <v>132</v>
      </c>
      <c r="AU239" s="230" t="s">
        <v>90</v>
      </c>
      <c r="AY239" s="16" t="s">
        <v>130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88</v>
      </c>
      <c r="BK239" s="231">
        <f>ROUND(I239*H239,2)</f>
        <v>0</v>
      </c>
      <c r="BL239" s="16" t="s">
        <v>136</v>
      </c>
      <c r="BM239" s="230" t="s">
        <v>1352</v>
      </c>
    </row>
    <row r="240" s="2" customFormat="1">
      <c r="A240" s="37"/>
      <c r="B240" s="38"/>
      <c r="C240" s="39"/>
      <c r="D240" s="232" t="s">
        <v>138</v>
      </c>
      <c r="E240" s="39"/>
      <c r="F240" s="233" t="s">
        <v>1353</v>
      </c>
      <c r="G240" s="39"/>
      <c r="H240" s="39"/>
      <c r="I240" s="234"/>
      <c r="J240" s="39"/>
      <c r="K240" s="39"/>
      <c r="L240" s="43"/>
      <c r="M240" s="235"/>
      <c r="N240" s="236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138</v>
      </c>
      <c r="AU240" s="16" t="s">
        <v>90</v>
      </c>
    </row>
    <row r="241" s="2" customFormat="1">
      <c r="A241" s="37"/>
      <c r="B241" s="38"/>
      <c r="C241" s="39"/>
      <c r="D241" s="237" t="s">
        <v>140</v>
      </c>
      <c r="E241" s="39"/>
      <c r="F241" s="238" t="s">
        <v>1354</v>
      </c>
      <c r="G241" s="39"/>
      <c r="H241" s="39"/>
      <c r="I241" s="234"/>
      <c r="J241" s="39"/>
      <c r="K241" s="39"/>
      <c r="L241" s="43"/>
      <c r="M241" s="235"/>
      <c r="N241" s="23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140</v>
      </c>
      <c r="AU241" s="16" t="s">
        <v>90</v>
      </c>
    </row>
    <row r="242" s="2" customFormat="1">
      <c r="A242" s="37"/>
      <c r="B242" s="38"/>
      <c r="C242" s="39"/>
      <c r="D242" s="232" t="s">
        <v>151</v>
      </c>
      <c r="E242" s="39"/>
      <c r="F242" s="261" t="s">
        <v>1355</v>
      </c>
      <c r="G242" s="39"/>
      <c r="H242" s="39"/>
      <c r="I242" s="234"/>
      <c r="J242" s="39"/>
      <c r="K242" s="39"/>
      <c r="L242" s="43"/>
      <c r="M242" s="235"/>
      <c r="N242" s="236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151</v>
      </c>
      <c r="AU242" s="16" t="s">
        <v>90</v>
      </c>
    </row>
    <row r="243" s="13" customFormat="1">
      <c r="A243" s="13"/>
      <c r="B243" s="239"/>
      <c r="C243" s="240"/>
      <c r="D243" s="232" t="s">
        <v>142</v>
      </c>
      <c r="E243" s="241" t="s">
        <v>1</v>
      </c>
      <c r="F243" s="242" t="s">
        <v>1356</v>
      </c>
      <c r="G243" s="240"/>
      <c r="H243" s="243">
        <v>1.8919999999999999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142</v>
      </c>
      <c r="AU243" s="249" t="s">
        <v>90</v>
      </c>
      <c r="AV243" s="13" t="s">
        <v>90</v>
      </c>
      <c r="AW243" s="13" t="s">
        <v>36</v>
      </c>
      <c r="AX243" s="13" t="s">
        <v>88</v>
      </c>
      <c r="AY243" s="249" t="s">
        <v>130</v>
      </c>
    </row>
    <row r="244" s="2" customFormat="1" ht="16.5" customHeight="1">
      <c r="A244" s="37"/>
      <c r="B244" s="38"/>
      <c r="C244" s="218" t="s">
        <v>312</v>
      </c>
      <c r="D244" s="218" t="s">
        <v>132</v>
      </c>
      <c r="E244" s="219" t="s">
        <v>326</v>
      </c>
      <c r="F244" s="220" t="s">
        <v>327</v>
      </c>
      <c r="G244" s="221" t="s">
        <v>222</v>
      </c>
      <c r="H244" s="222">
        <v>6.8920000000000003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45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136</v>
      </c>
      <c r="AT244" s="230" t="s">
        <v>132</v>
      </c>
      <c r="AU244" s="230" t="s">
        <v>90</v>
      </c>
      <c r="AY244" s="16" t="s">
        <v>130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88</v>
      </c>
      <c r="BK244" s="231">
        <f>ROUND(I244*H244,2)</f>
        <v>0</v>
      </c>
      <c r="BL244" s="16" t="s">
        <v>136</v>
      </c>
      <c r="BM244" s="230" t="s">
        <v>1357</v>
      </c>
    </row>
    <row r="245" s="2" customFormat="1">
      <c r="A245" s="37"/>
      <c r="B245" s="38"/>
      <c r="C245" s="39"/>
      <c r="D245" s="232" t="s">
        <v>138</v>
      </c>
      <c r="E245" s="39"/>
      <c r="F245" s="233" t="s">
        <v>329</v>
      </c>
      <c r="G245" s="39"/>
      <c r="H245" s="39"/>
      <c r="I245" s="234"/>
      <c r="J245" s="39"/>
      <c r="K245" s="39"/>
      <c r="L245" s="43"/>
      <c r="M245" s="235"/>
      <c r="N245" s="23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138</v>
      </c>
      <c r="AU245" s="16" t="s">
        <v>90</v>
      </c>
    </row>
    <row r="246" s="2" customFormat="1">
      <c r="A246" s="37"/>
      <c r="B246" s="38"/>
      <c r="C246" s="39"/>
      <c r="D246" s="237" t="s">
        <v>140</v>
      </c>
      <c r="E246" s="39"/>
      <c r="F246" s="238" t="s">
        <v>330</v>
      </c>
      <c r="G246" s="39"/>
      <c r="H246" s="39"/>
      <c r="I246" s="234"/>
      <c r="J246" s="39"/>
      <c r="K246" s="39"/>
      <c r="L246" s="43"/>
      <c r="M246" s="235"/>
      <c r="N246" s="236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140</v>
      </c>
      <c r="AU246" s="16" t="s">
        <v>90</v>
      </c>
    </row>
    <row r="247" s="13" customFormat="1">
      <c r="A247" s="13"/>
      <c r="B247" s="239"/>
      <c r="C247" s="240"/>
      <c r="D247" s="232" t="s">
        <v>142</v>
      </c>
      <c r="E247" s="241" t="s">
        <v>1</v>
      </c>
      <c r="F247" s="242" t="s">
        <v>1358</v>
      </c>
      <c r="G247" s="240"/>
      <c r="H247" s="243">
        <v>6.8920000000000003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142</v>
      </c>
      <c r="AU247" s="249" t="s">
        <v>90</v>
      </c>
      <c r="AV247" s="13" t="s">
        <v>90</v>
      </c>
      <c r="AW247" s="13" t="s">
        <v>36</v>
      </c>
      <c r="AX247" s="13" t="s">
        <v>88</v>
      </c>
      <c r="AY247" s="249" t="s">
        <v>130</v>
      </c>
    </row>
    <row r="248" s="2" customFormat="1" ht="16.5" customHeight="1">
      <c r="A248" s="37"/>
      <c r="B248" s="38"/>
      <c r="C248" s="218" t="s">
        <v>319</v>
      </c>
      <c r="D248" s="218" t="s">
        <v>132</v>
      </c>
      <c r="E248" s="219" t="s">
        <v>333</v>
      </c>
      <c r="F248" s="220" t="s">
        <v>334</v>
      </c>
      <c r="G248" s="221" t="s">
        <v>222</v>
      </c>
      <c r="H248" s="222">
        <v>6.8920000000000003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45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136</v>
      </c>
      <c r="AT248" s="230" t="s">
        <v>132</v>
      </c>
      <c r="AU248" s="230" t="s">
        <v>90</v>
      </c>
      <c r="AY248" s="16" t="s">
        <v>130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88</v>
      </c>
      <c r="BK248" s="231">
        <f>ROUND(I248*H248,2)</f>
        <v>0</v>
      </c>
      <c r="BL248" s="16" t="s">
        <v>136</v>
      </c>
      <c r="BM248" s="230" t="s">
        <v>1359</v>
      </c>
    </row>
    <row r="249" s="2" customFormat="1">
      <c r="A249" s="37"/>
      <c r="B249" s="38"/>
      <c r="C249" s="39"/>
      <c r="D249" s="232" t="s">
        <v>138</v>
      </c>
      <c r="E249" s="39"/>
      <c r="F249" s="233" t="s">
        <v>336</v>
      </c>
      <c r="G249" s="39"/>
      <c r="H249" s="39"/>
      <c r="I249" s="234"/>
      <c r="J249" s="39"/>
      <c r="K249" s="39"/>
      <c r="L249" s="43"/>
      <c r="M249" s="235"/>
      <c r="N249" s="236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138</v>
      </c>
      <c r="AU249" s="16" t="s">
        <v>90</v>
      </c>
    </row>
    <row r="250" s="2" customFormat="1">
      <c r="A250" s="37"/>
      <c r="B250" s="38"/>
      <c r="C250" s="39"/>
      <c r="D250" s="237" t="s">
        <v>140</v>
      </c>
      <c r="E250" s="39"/>
      <c r="F250" s="238" t="s">
        <v>337</v>
      </c>
      <c r="G250" s="39"/>
      <c r="H250" s="39"/>
      <c r="I250" s="234"/>
      <c r="J250" s="39"/>
      <c r="K250" s="39"/>
      <c r="L250" s="43"/>
      <c r="M250" s="235"/>
      <c r="N250" s="236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140</v>
      </c>
      <c r="AU250" s="16" t="s">
        <v>90</v>
      </c>
    </row>
    <row r="251" s="13" customFormat="1">
      <c r="A251" s="13"/>
      <c r="B251" s="239"/>
      <c r="C251" s="240"/>
      <c r="D251" s="232" t="s">
        <v>142</v>
      </c>
      <c r="E251" s="241" t="s">
        <v>1</v>
      </c>
      <c r="F251" s="242" t="s">
        <v>1358</v>
      </c>
      <c r="G251" s="240"/>
      <c r="H251" s="243">
        <v>6.8920000000000003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142</v>
      </c>
      <c r="AU251" s="249" t="s">
        <v>90</v>
      </c>
      <c r="AV251" s="13" t="s">
        <v>90</v>
      </c>
      <c r="AW251" s="13" t="s">
        <v>36</v>
      </c>
      <c r="AX251" s="13" t="s">
        <v>88</v>
      </c>
      <c r="AY251" s="249" t="s">
        <v>130</v>
      </c>
    </row>
    <row r="252" s="2" customFormat="1" ht="24.15" customHeight="1">
      <c r="A252" s="37"/>
      <c r="B252" s="38"/>
      <c r="C252" s="218" t="s">
        <v>325</v>
      </c>
      <c r="D252" s="218" t="s">
        <v>132</v>
      </c>
      <c r="E252" s="219" t="s">
        <v>339</v>
      </c>
      <c r="F252" s="220" t="s">
        <v>1360</v>
      </c>
      <c r="G252" s="221" t="s">
        <v>222</v>
      </c>
      <c r="H252" s="222">
        <v>6.8920000000000003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45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136</v>
      </c>
      <c r="AT252" s="230" t="s">
        <v>132</v>
      </c>
      <c r="AU252" s="230" t="s">
        <v>90</v>
      </c>
      <c r="AY252" s="16" t="s">
        <v>130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88</v>
      </c>
      <c r="BK252" s="231">
        <f>ROUND(I252*H252,2)</f>
        <v>0</v>
      </c>
      <c r="BL252" s="16" t="s">
        <v>136</v>
      </c>
      <c r="BM252" s="230" t="s">
        <v>1361</v>
      </c>
    </row>
    <row r="253" s="2" customFormat="1">
      <c r="A253" s="37"/>
      <c r="B253" s="38"/>
      <c r="C253" s="39"/>
      <c r="D253" s="232" t="s">
        <v>138</v>
      </c>
      <c r="E253" s="39"/>
      <c r="F253" s="233" t="s">
        <v>1360</v>
      </c>
      <c r="G253" s="39"/>
      <c r="H253" s="39"/>
      <c r="I253" s="234"/>
      <c r="J253" s="39"/>
      <c r="K253" s="39"/>
      <c r="L253" s="43"/>
      <c r="M253" s="235"/>
      <c r="N253" s="236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138</v>
      </c>
      <c r="AU253" s="16" t="s">
        <v>90</v>
      </c>
    </row>
    <row r="254" s="2" customFormat="1">
      <c r="A254" s="37"/>
      <c r="B254" s="38"/>
      <c r="C254" s="39"/>
      <c r="D254" s="232" t="s">
        <v>151</v>
      </c>
      <c r="E254" s="39"/>
      <c r="F254" s="261" t="s">
        <v>1362</v>
      </c>
      <c r="G254" s="39"/>
      <c r="H254" s="39"/>
      <c r="I254" s="234"/>
      <c r="J254" s="39"/>
      <c r="K254" s="39"/>
      <c r="L254" s="43"/>
      <c r="M254" s="235"/>
      <c r="N254" s="236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151</v>
      </c>
      <c r="AU254" s="16" t="s">
        <v>90</v>
      </c>
    </row>
    <row r="255" s="13" customFormat="1">
      <c r="A255" s="13"/>
      <c r="B255" s="239"/>
      <c r="C255" s="240"/>
      <c r="D255" s="232" t="s">
        <v>142</v>
      </c>
      <c r="E255" s="241" t="s">
        <v>1</v>
      </c>
      <c r="F255" s="242" t="s">
        <v>1358</v>
      </c>
      <c r="G255" s="240"/>
      <c r="H255" s="243">
        <v>6.8920000000000003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142</v>
      </c>
      <c r="AU255" s="249" t="s">
        <v>90</v>
      </c>
      <c r="AV255" s="13" t="s">
        <v>90</v>
      </c>
      <c r="AW255" s="13" t="s">
        <v>36</v>
      </c>
      <c r="AX255" s="13" t="s">
        <v>88</v>
      </c>
      <c r="AY255" s="249" t="s">
        <v>130</v>
      </c>
    </row>
    <row r="256" s="2" customFormat="1" ht="21.75" customHeight="1">
      <c r="A256" s="37"/>
      <c r="B256" s="38"/>
      <c r="C256" s="218" t="s">
        <v>332</v>
      </c>
      <c r="D256" s="218" t="s">
        <v>132</v>
      </c>
      <c r="E256" s="219" t="s">
        <v>1002</v>
      </c>
      <c r="F256" s="220" t="s">
        <v>1013</v>
      </c>
      <c r="G256" s="221" t="s">
        <v>222</v>
      </c>
      <c r="H256" s="222">
        <v>2.5779999999999998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45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136</v>
      </c>
      <c r="AT256" s="230" t="s">
        <v>132</v>
      </c>
      <c r="AU256" s="230" t="s">
        <v>90</v>
      </c>
      <c r="AY256" s="16" t="s">
        <v>130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88</v>
      </c>
      <c r="BK256" s="231">
        <f>ROUND(I256*H256,2)</f>
        <v>0</v>
      </c>
      <c r="BL256" s="16" t="s">
        <v>136</v>
      </c>
      <c r="BM256" s="230" t="s">
        <v>1363</v>
      </c>
    </row>
    <row r="257" s="2" customFormat="1">
      <c r="A257" s="37"/>
      <c r="B257" s="38"/>
      <c r="C257" s="39"/>
      <c r="D257" s="232" t="s">
        <v>138</v>
      </c>
      <c r="E257" s="39"/>
      <c r="F257" s="233" t="s">
        <v>1013</v>
      </c>
      <c r="G257" s="39"/>
      <c r="H257" s="39"/>
      <c r="I257" s="234"/>
      <c r="J257" s="39"/>
      <c r="K257" s="39"/>
      <c r="L257" s="43"/>
      <c r="M257" s="235"/>
      <c r="N257" s="236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138</v>
      </c>
      <c r="AU257" s="16" t="s">
        <v>90</v>
      </c>
    </row>
    <row r="258" s="2" customFormat="1">
      <c r="A258" s="37"/>
      <c r="B258" s="38"/>
      <c r="C258" s="39"/>
      <c r="D258" s="232" t="s">
        <v>151</v>
      </c>
      <c r="E258" s="39"/>
      <c r="F258" s="261" t="s">
        <v>1364</v>
      </c>
      <c r="G258" s="39"/>
      <c r="H258" s="39"/>
      <c r="I258" s="234"/>
      <c r="J258" s="39"/>
      <c r="K258" s="39"/>
      <c r="L258" s="43"/>
      <c r="M258" s="235"/>
      <c r="N258" s="236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151</v>
      </c>
      <c r="AU258" s="16" t="s">
        <v>90</v>
      </c>
    </row>
    <row r="259" s="13" customFormat="1">
      <c r="A259" s="13"/>
      <c r="B259" s="239"/>
      <c r="C259" s="240"/>
      <c r="D259" s="232" t="s">
        <v>142</v>
      </c>
      <c r="E259" s="241" t="s">
        <v>1</v>
      </c>
      <c r="F259" s="242" t="s">
        <v>1365</v>
      </c>
      <c r="G259" s="240"/>
      <c r="H259" s="243">
        <v>2.5779999999999998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142</v>
      </c>
      <c r="AU259" s="249" t="s">
        <v>90</v>
      </c>
      <c r="AV259" s="13" t="s">
        <v>90</v>
      </c>
      <c r="AW259" s="13" t="s">
        <v>36</v>
      </c>
      <c r="AX259" s="13" t="s">
        <v>88</v>
      </c>
      <c r="AY259" s="249" t="s">
        <v>130</v>
      </c>
    </row>
    <row r="260" s="12" customFormat="1" ht="22.8" customHeight="1">
      <c r="A260" s="12"/>
      <c r="B260" s="202"/>
      <c r="C260" s="203"/>
      <c r="D260" s="204" t="s">
        <v>79</v>
      </c>
      <c r="E260" s="216" t="s">
        <v>90</v>
      </c>
      <c r="F260" s="216" t="s">
        <v>356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SUM(P261:P272)</f>
        <v>0</v>
      </c>
      <c r="Q260" s="210"/>
      <c r="R260" s="211">
        <f>SUM(R261:R272)</f>
        <v>0.01094</v>
      </c>
      <c r="S260" s="210"/>
      <c r="T260" s="212">
        <f>SUM(T261:T272)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88</v>
      </c>
      <c r="AT260" s="214" t="s">
        <v>79</v>
      </c>
      <c r="AU260" s="214" t="s">
        <v>88</v>
      </c>
      <c r="AY260" s="213" t="s">
        <v>130</v>
      </c>
      <c r="BK260" s="215">
        <f>SUM(BK261:BK272)</f>
        <v>0</v>
      </c>
    </row>
    <row r="261" s="2" customFormat="1" ht="16.5" customHeight="1">
      <c r="A261" s="37"/>
      <c r="B261" s="38"/>
      <c r="C261" s="218" t="s">
        <v>338</v>
      </c>
      <c r="D261" s="218" t="s">
        <v>132</v>
      </c>
      <c r="E261" s="219" t="s">
        <v>1366</v>
      </c>
      <c r="F261" s="220" t="s">
        <v>1367</v>
      </c>
      <c r="G261" s="221" t="s">
        <v>620</v>
      </c>
      <c r="H261" s="222">
        <v>1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45</v>
      </c>
      <c r="O261" s="90"/>
      <c r="P261" s="228">
        <f>O261*H261</f>
        <v>0</v>
      </c>
      <c r="Q261" s="228">
        <v>0.0052599999999999999</v>
      </c>
      <c r="R261" s="228">
        <f>Q261*H261</f>
        <v>0.0052599999999999999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136</v>
      </c>
      <c r="AT261" s="230" t="s">
        <v>132</v>
      </c>
      <c r="AU261" s="230" t="s">
        <v>90</v>
      </c>
      <c r="AY261" s="16" t="s">
        <v>130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88</v>
      </c>
      <c r="BK261" s="231">
        <f>ROUND(I261*H261,2)</f>
        <v>0</v>
      </c>
      <c r="BL261" s="16" t="s">
        <v>136</v>
      </c>
      <c r="BM261" s="230" t="s">
        <v>1368</v>
      </c>
    </row>
    <row r="262" s="2" customFormat="1">
      <c r="A262" s="37"/>
      <c r="B262" s="38"/>
      <c r="C262" s="39"/>
      <c r="D262" s="232" t="s">
        <v>138</v>
      </c>
      <c r="E262" s="39"/>
      <c r="F262" s="233" t="s">
        <v>1367</v>
      </c>
      <c r="G262" s="39"/>
      <c r="H262" s="39"/>
      <c r="I262" s="234"/>
      <c r="J262" s="39"/>
      <c r="K262" s="39"/>
      <c r="L262" s="43"/>
      <c r="M262" s="235"/>
      <c r="N262" s="236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138</v>
      </c>
      <c r="AU262" s="16" t="s">
        <v>90</v>
      </c>
    </row>
    <row r="263" s="2" customFormat="1">
      <c r="A263" s="37"/>
      <c r="B263" s="38"/>
      <c r="C263" s="39"/>
      <c r="D263" s="232" t="s">
        <v>151</v>
      </c>
      <c r="E263" s="39"/>
      <c r="F263" s="261" t="s">
        <v>1369</v>
      </c>
      <c r="G263" s="39"/>
      <c r="H263" s="39"/>
      <c r="I263" s="234"/>
      <c r="J263" s="39"/>
      <c r="K263" s="39"/>
      <c r="L263" s="43"/>
      <c r="M263" s="235"/>
      <c r="N263" s="236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151</v>
      </c>
      <c r="AU263" s="16" t="s">
        <v>90</v>
      </c>
    </row>
    <row r="264" s="13" customFormat="1">
      <c r="A264" s="13"/>
      <c r="B264" s="239"/>
      <c r="C264" s="240"/>
      <c r="D264" s="232" t="s">
        <v>142</v>
      </c>
      <c r="E264" s="241" t="s">
        <v>1</v>
      </c>
      <c r="F264" s="242" t="s">
        <v>88</v>
      </c>
      <c r="G264" s="240"/>
      <c r="H264" s="243">
        <v>1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142</v>
      </c>
      <c r="AU264" s="249" t="s">
        <v>90</v>
      </c>
      <c r="AV264" s="13" t="s">
        <v>90</v>
      </c>
      <c r="AW264" s="13" t="s">
        <v>36</v>
      </c>
      <c r="AX264" s="13" t="s">
        <v>88</v>
      </c>
      <c r="AY264" s="249" t="s">
        <v>130</v>
      </c>
    </row>
    <row r="265" s="2" customFormat="1" ht="16.5" customHeight="1">
      <c r="A265" s="37"/>
      <c r="B265" s="38"/>
      <c r="C265" s="218" t="s">
        <v>343</v>
      </c>
      <c r="D265" s="218" t="s">
        <v>132</v>
      </c>
      <c r="E265" s="219" t="s">
        <v>1370</v>
      </c>
      <c r="F265" s="220" t="s">
        <v>1371</v>
      </c>
      <c r="G265" s="221" t="s">
        <v>620</v>
      </c>
      <c r="H265" s="222">
        <v>1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45</v>
      </c>
      <c r="O265" s="90"/>
      <c r="P265" s="228">
        <f>O265*H265</f>
        <v>0</v>
      </c>
      <c r="Q265" s="228">
        <v>0.0052599999999999999</v>
      </c>
      <c r="R265" s="228">
        <f>Q265*H265</f>
        <v>0.0052599999999999999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136</v>
      </c>
      <c r="AT265" s="230" t="s">
        <v>132</v>
      </c>
      <c r="AU265" s="230" t="s">
        <v>90</v>
      </c>
      <c r="AY265" s="16" t="s">
        <v>130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88</v>
      </c>
      <c r="BK265" s="231">
        <f>ROUND(I265*H265,2)</f>
        <v>0</v>
      </c>
      <c r="BL265" s="16" t="s">
        <v>136</v>
      </c>
      <c r="BM265" s="230" t="s">
        <v>1372</v>
      </c>
    </row>
    <row r="266" s="2" customFormat="1">
      <c r="A266" s="37"/>
      <c r="B266" s="38"/>
      <c r="C266" s="39"/>
      <c r="D266" s="232" t="s">
        <v>138</v>
      </c>
      <c r="E266" s="39"/>
      <c r="F266" s="233" t="s">
        <v>1371</v>
      </c>
      <c r="G266" s="39"/>
      <c r="H266" s="39"/>
      <c r="I266" s="234"/>
      <c r="J266" s="39"/>
      <c r="K266" s="39"/>
      <c r="L266" s="43"/>
      <c r="M266" s="235"/>
      <c r="N266" s="236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138</v>
      </c>
      <c r="AU266" s="16" t="s">
        <v>90</v>
      </c>
    </row>
    <row r="267" s="2" customFormat="1">
      <c r="A267" s="37"/>
      <c r="B267" s="38"/>
      <c r="C267" s="39"/>
      <c r="D267" s="232" t="s">
        <v>151</v>
      </c>
      <c r="E267" s="39"/>
      <c r="F267" s="261" t="s">
        <v>1373</v>
      </c>
      <c r="G267" s="39"/>
      <c r="H267" s="39"/>
      <c r="I267" s="234"/>
      <c r="J267" s="39"/>
      <c r="K267" s="39"/>
      <c r="L267" s="43"/>
      <c r="M267" s="235"/>
      <c r="N267" s="236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151</v>
      </c>
      <c r="AU267" s="16" t="s">
        <v>90</v>
      </c>
    </row>
    <row r="268" s="13" customFormat="1">
      <c r="A268" s="13"/>
      <c r="B268" s="239"/>
      <c r="C268" s="240"/>
      <c r="D268" s="232" t="s">
        <v>142</v>
      </c>
      <c r="E268" s="241" t="s">
        <v>1</v>
      </c>
      <c r="F268" s="242" t="s">
        <v>88</v>
      </c>
      <c r="G268" s="240"/>
      <c r="H268" s="243">
        <v>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142</v>
      </c>
      <c r="AU268" s="249" t="s">
        <v>90</v>
      </c>
      <c r="AV268" s="13" t="s">
        <v>90</v>
      </c>
      <c r="AW268" s="13" t="s">
        <v>36</v>
      </c>
      <c r="AX268" s="13" t="s">
        <v>88</v>
      </c>
      <c r="AY268" s="249" t="s">
        <v>130</v>
      </c>
    </row>
    <row r="269" s="2" customFormat="1" ht="16.5" customHeight="1">
      <c r="A269" s="37"/>
      <c r="B269" s="38"/>
      <c r="C269" s="218" t="s">
        <v>357</v>
      </c>
      <c r="D269" s="218" t="s">
        <v>132</v>
      </c>
      <c r="E269" s="219" t="s">
        <v>1374</v>
      </c>
      <c r="F269" s="220" t="s">
        <v>1375</v>
      </c>
      <c r="G269" s="221" t="s">
        <v>373</v>
      </c>
      <c r="H269" s="222">
        <v>2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45</v>
      </c>
      <c r="O269" s="90"/>
      <c r="P269" s="228">
        <f>O269*H269</f>
        <v>0</v>
      </c>
      <c r="Q269" s="228">
        <v>0.00021000000000000001</v>
      </c>
      <c r="R269" s="228">
        <f>Q269*H269</f>
        <v>0.00042000000000000002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136</v>
      </c>
      <c r="AT269" s="230" t="s">
        <v>132</v>
      </c>
      <c r="AU269" s="230" t="s">
        <v>90</v>
      </c>
      <c r="AY269" s="16" t="s">
        <v>130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88</v>
      </c>
      <c r="BK269" s="231">
        <f>ROUND(I269*H269,2)</f>
        <v>0</v>
      </c>
      <c r="BL269" s="16" t="s">
        <v>136</v>
      </c>
      <c r="BM269" s="230" t="s">
        <v>1376</v>
      </c>
    </row>
    <row r="270" s="2" customFormat="1">
      <c r="A270" s="37"/>
      <c r="B270" s="38"/>
      <c r="C270" s="39"/>
      <c r="D270" s="232" t="s">
        <v>138</v>
      </c>
      <c r="E270" s="39"/>
      <c r="F270" s="233" t="s">
        <v>1375</v>
      </c>
      <c r="G270" s="39"/>
      <c r="H270" s="39"/>
      <c r="I270" s="234"/>
      <c r="J270" s="39"/>
      <c r="K270" s="39"/>
      <c r="L270" s="43"/>
      <c r="M270" s="235"/>
      <c r="N270" s="236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138</v>
      </c>
      <c r="AU270" s="16" t="s">
        <v>90</v>
      </c>
    </row>
    <row r="271" s="2" customFormat="1">
      <c r="A271" s="37"/>
      <c r="B271" s="38"/>
      <c r="C271" s="39"/>
      <c r="D271" s="232" t="s">
        <v>151</v>
      </c>
      <c r="E271" s="39"/>
      <c r="F271" s="261" t="s">
        <v>1377</v>
      </c>
      <c r="G271" s="39"/>
      <c r="H271" s="39"/>
      <c r="I271" s="234"/>
      <c r="J271" s="39"/>
      <c r="K271" s="39"/>
      <c r="L271" s="43"/>
      <c r="M271" s="235"/>
      <c r="N271" s="236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151</v>
      </c>
      <c r="AU271" s="16" t="s">
        <v>90</v>
      </c>
    </row>
    <row r="272" s="13" customFormat="1">
      <c r="A272" s="13"/>
      <c r="B272" s="239"/>
      <c r="C272" s="240"/>
      <c r="D272" s="232" t="s">
        <v>142</v>
      </c>
      <c r="E272" s="241" t="s">
        <v>1</v>
      </c>
      <c r="F272" s="242" t="s">
        <v>90</v>
      </c>
      <c r="G272" s="240"/>
      <c r="H272" s="243">
        <v>2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142</v>
      </c>
      <c r="AU272" s="249" t="s">
        <v>90</v>
      </c>
      <c r="AV272" s="13" t="s">
        <v>90</v>
      </c>
      <c r="AW272" s="13" t="s">
        <v>36</v>
      </c>
      <c r="AX272" s="13" t="s">
        <v>88</v>
      </c>
      <c r="AY272" s="249" t="s">
        <v>130</v>
      </c>
    </row>
    <row r="273" s="12" customFormat="1" ht="22.8" customHeight="1">
      <c r="A273" s="12"/>
      <c r="B273" s="202"/>
      <c r="C273" s="203"/>
      <c r="D273" s="204" t="s">
        <v>79</v>
      </c>
      <c r="E273" s="216" t="s">
        <v>154</v>
      </c>
      <c r="F273" s="216" t="s">
        <v>1378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SUM(P274:P285)</f>
        <v>0</v>
      </c>
      <c r="Q273" s="210"/>
      <c r="R273" s="211">
        <f>SUM(R274:R285)</f>
        <v>0.00042000000000000002</v>
      </c>
      <c r="S273" s="210"/>
      <c r="T273" s="212">
        <f>SUM(T274:T285)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88</v>
      </c>
      <c r="AT273" s="214" t="s">
        <v>79</v>
      </c>
      <c r="AU273" s="214" t="s">
        <v>88</v>
      </c>
      <c r="AY273" s="213" t="s">
        <v>130</v>
      </c>
      <c r="BK273" s="215">
        <f>SUM(BK274:BK285)</f>
        <v>0</v>
      </c>
    </row>
    <row r="274" s="2" customFormat="1" ht="16.5" customHeight="1">
      <c r="A274" s="37"/>
      <c r="B274" s="38"/>
      <c r="C274" s="218" t="s">
        <v>365</v>
      </c>
      <c r="D274" s="218" t="s">
        <v>132</v>
      </c>
      <c r="E274" s="219" t="s">
        <v>1379</v>
      </c>
      <c r="F274" s="220" t="s">
        <v>1380</v>
      </c>
      <c r="G274" s="221" t="s">
        <v>373</v>
      </c>
      <c r="H274" s="222">
        <v>4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45</v>
      </c>
      <c r="O274" s="90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136</v>
      </c>
      <c r="AT274" s="230" t="s">
        <v>132</v>
      </c>
      <c r="AU274" s="230" t="s">
        <v>90</v>
      </c>
      <c r="AY274" s="16" t="s">
        <v>130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88</v>
      </c>
      <c r="BK274" s="231">
        <f>ROUND(I274*H274,2)</f>
        <v>0</v>
      </c>
      <c r="BL274" s="16" t="s">
        <v>136</v>
      </c>
      <c r="BM274" s="230" t="s">
        <v>1381</v>
      </c>
    </row>
    <row r="275" s="2" customFormat="1">
      <c r="A275" s="37"/>
      <c r="B275" s="38"/>
      <c r="C275" s="39"/>
      <c r="D275" s="232" t="s">
        <v>138</v>
      </c>
      <c r="E275" s="39"/>
      <c r="F275" s="233" t="s">
        <v>1382</v>
      </c>
      <c r="G275" s="39"/>
      <c r="H275" s="39"/>
      <c r="I275" s="234"/>
      <c r="J275" s="39"/>
      <c r="K275" s="39"/>
      <c r="L275" s="43"/>
      <c r="M275" s="235"/>
      <c r="N275" s="236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138</v>
      </c>
      <c r="AU275" s="16" t="s">
        <v>90</v>
      </c>
    </row>
    <row r="276" s="2" customFormat="1">
      <c r="A276" s="37"/>
      <c r="B276" s="38"/>
      <c r="C276" s="39"/>
      <c r="D276" s="232" t="s">
        <v>151</v>
      </c>
      <c r="E276" s="39"/>
      <c r="F276" s="261" t="s">
        <v>1383</v>
      </c>
      <c r="G276" s="39"/>
      <c r="H276" s="39"/>
      <c r="I276" s="234"/>
      <c r="J276" s="39"/>
      <c r="K276" s="39"/>
      <c r="L276" s="43"/>
      <c r="M276" s="235"/>
      <c r="N276" s="236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151</v>
      </c>
      <c r="AU276" s="16" t="s">
        <v>90</v>
      </c>
    </row>
    <row r="277" s="13" customFormat="1">
      <c r="A277" s="13"/>
      <c r="B277" s="239"/>
      <c r="C277" s="240"/>
      <c r="D277" s="232" t="s">
        <v>142</v>
      </c>
      <c r="E277" s="241" t="s">
        <v>1</v>
      </c>
      <c r="F277" s="242" t="s">
        <v>1384</v>
      </c>
      <c r="G277" s="240"/>
      <c r="H277" s="243">
        <v>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142</v>
      </c>
      <c r="AU277" s="249" t="s">
        <v>90</v>
      </c>
      <c r="AV277" s="13" t="s">
        <v>90</v>
      </c>
      <c r="AW277" s="13" t="s">
        <v>36</v>
      </c>
      <c r="AX277" s="13" t="s">
        <v>80</v>
      </c>
      <c r="AY277" s="249" t="s">
        <v>130</v>
      </c>
    </row>
    <row r="278" s="13" customFormat="1">
      <c r="A278" s="13"/>
      <c r="B278" s="239"/>
      <c r="C278" s="240"/>
      <c r="D278" s="232" t="s">
        <v>142</v>
      </c>
      <c r="E278" s="241" t="s">
        <v>1</v>
      </c>
      <c r="F278" s="242" t="s">
        <v>1385</v>
      </c>
      <c r="G278" s="240"/>
      <c r="H278" s="243">
        <v>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142</v>
      </c>
      <c r="AU278" s="249" t="s">
        <v>90</v>
      </c>
      <c r="AV278" s="13" t="s">
        <v>90</v>
      </c>
      <c r="AW278" s="13" t="s">
        <v>36</v>
      </c>
      <c r="AX278" s="13" t="s">
        <v>80</v>
      </c>
      <c r="AY278" s="249" t="s">
        <v>130</v>
      </c>
    </row>
    <row r="279" s="13" customFormat="1">
      <c r="A279" s="13"/>
      <c r="B279" s="239"/>
      <c r="C279" s="240"/>
      <c r="D279" s="232" t="s">
        <v>142</v>
      </c>
      <c r="E279" s="241" t="s">
        <v>1</v>
      </c>
      <c r="F279" s="242" t="s">
        <v>1386</v>
      </c>
      <c r="G279" s="240"/>
      <c r="H279" s="243">
        <v>1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142</v>
      </c>
      <c r="AU279" s="249" t="s">
        <v>90</v>
      </c>
      <c r="AV279" s="13" t="s">
        <v>90</v>
      </c>
      <c r="AW279" s="13" t="s">
        <v>36</v>
      </c>
      <c r="AX279" s="13" t="s">
        <v>80</v>
      </c>
      <c r="AY279" s="249" t="s">
        <v>130</v>
      </c>
    </row>
    <row r="280" s="13" customFormat="1">
      <c r="A280" s="13"/>
      <c r="B280" s="239"/>
      <c r="C280" s="240"/>
      <c r="D280" s="232" t="s">
        <v>142</v>
      </c>
      <c r="E280" s="241" t="s">
        <v>1</v>
      </c>
      <c r="F280" s="242" t="s">
        <v>1387</v>
      </c>
      <c r="G280" s="240"/>
      <c r="H280" s="243">
        <v>1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142</v>
      </c>
      <c r="AU280" s="249" t="s">
        <v>90</v>
      </c>
      <c r="AV280" s="13" t="s">
        <v>90</v>
      </c>
      <c r="AW280" s="13" t="s">
        <v>36</v>
      </c>
      <c r="AX280" s="13" t="s">
        <v>80</v>
      </c>
      <c r="AY280" s="249" t="s">
        <v>130</v>
      </c>
    </row>
    <row r="281" s="14" customFormat="1">
      <c r="A281" s="14"/>
      <c r="B281" s="250"/>
      <c r="C281" s="251"/>
      <c r="D281" s="232" t="s">
        <v>142</v>
      </c>
      <c r="E281" s="252" t="s">
        <v>1</v>
      </c>
      <c r="F281" s="253" t="s">
        <v>145</v>
      </c>
      <c r="G281" s="251"/>
      <c r="H281" s="254">
        <v>4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142</v>
      </c>
      <c r="AU281" s="260" t="s">
        <v>90</v>
      </c>
      <c r="AV281" s="14" t="s">
        <v>136</v>
      </c>
      <c r="AW281" s="14" t="s">
        <v>36</v>
      </c>
      <c r="AX281" s="14" t="s">
        <v>88</v>
      </c>
      <c r="AY281" s="260" t="s">
        <v>130</v>
      </c>
    </row>
    <row r="282" s="2" customFormat="1" ht="16.5" customHeight="1">
      <c r="A282" s="37"/>
      <c r="B282" s="38"/>
      <c r="C282" s="218" t="s">
        <v>370</v>
      </c>
      <c r="D282" s="218" t="s">
        <v>132</v>
      </c>
      <c r="E282" s="219" t="s">
        <v>1388</v>
      </c>
      <c r="F282" s="220" t="s">
        <v>1389</v>
      </c>
      <c r="G282" s="221" t="s">
        <v>373</v>
      </c>
      <c r="H282" s="222">
        <v>2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45</v>
      </c>
      <c r="O282" s="90"/>
      <c r="P282" s="228">
        <f>O282*H282</f>
        <v>0</v>
      </c>
      <c r="Q282" s="228">
        <v>0.00021000000000000001</v>
      </c>
      <c r="R282" s="228">
        <f>Q282*H282</f>
        <v>0.00042000000000000002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136</v>
      </c>
      <c r="AT282" s="230" t="s">
        <v>132</v>
      </c>
      <c r="AU282" s="230" t="s">
        <v>90</v>
      </c>
      <c r="AY282" s="16" t="s">
        <v>130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88</v>
      </c>
      <c r="BK282" s="231">
        <f>ROUND(I282*H282,2)</f>
        <v>0</v>
      </c>
      <c r="BL282" s="16" t="s">
        <v>136</v>
      </c>
      <c r="BM282" s="230" t="s">
        <v>1390</v>
      </c>
    </row>
    <row r="283" s="2" customFormat="1">
      <c r="A283" s="37"/>
      <c r="B283" s="38"/>
      <c r="C283" s="39"/>
      <c r="D283" s="232" t="s">
        <v>138</v>
      </c>
      <c r="E283" s="39"/>
      <c r="F283" s="233" t="s">
        <v>1389</v>
      </c>
      <c r="G283" s="39"/>
      <c r="H283" s="39"/>
      <c r="I283" s="234"/>
      <c r="J283" s="39"/>
      <c r="K283" s="39"/>
      <c r="L283" s="43"/>
      <c r="M283" s="235"/>
      <c r="N283" s="236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138</v>
      </c>
      <c r="AU283" s="16" t="s">
        <v>90</v>
      </c>
    </row>
    <row r="284" s="2" customFormat="1">
      <c r="A284" s="37"/>
      <c r="B284" s="38"/>
      <c r="C284" s="39"/>
      <c r="D284" s="232" t="s">
        <v>151</v>
      </c>
      <c r="E284" s="39"/>
      <c r="F284" s="261" t="s">
        <v>1377</v>
      </c>
      <c r="G284" s="39"/>
      <c r="H284" s="39"/>
      <c r="I284" s="234"/>
      <c r="J284" s="39"/>
      <c r="K284" s="39"/>
      <c r="L284" s="43"/>
      <c r="M284" s="235"/>
      <c r="N284" s="236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151</v>
      </c>
      <c r="AU284" s="16" t="s">
        <v>90</v>
      </c>
    </row>
    <row r="285" s="13" customFormat="1">
      <c r="A285" s="13"/>
      <c r="B285" s="239"/>
      <c r="C285" s="240"/>
      <c r="D285" s="232" t="s">
        <v>142</v>
      </c>
      <c r="E285" s="241" t="s">
        <v>1</v>
      </c>
      <c r="F285" s="242" t="s">
        <v>90</v>
      </c>
      <c r="G285" s="240"/>
      <c r="H285" s="243">
        <v>2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142</v>
      </c>
      <c r="AU285" s="249" t="s">
        <v>90</v>
      </c>
      <c r="AV285" s="13" t="s">
        <v>90</v>
      </c>
      <c r="AW285" s="13" t="s">
        <v>36</v>
      </c>
      <c r="AX285" s="13" t="s">
        <v>88</v>
      </c>
      <c r="AY285" s="249" t="s">
        <v>130</v>
      </c>
    </row>
    <row r="286" s="12" customFormat="1" ht="22.8" customHeight="1">
      <c r="A286" s="12"/>
      <c r="B286" s="202"/>
      <c r="C286" s="203"/>
      <c r="D286" s="204" t="s">
        <v>79</v>
      </c>
      <c r="E286" s="216" t="s">
        <v>136</v>
      </c>
      <c r="F286" s="216" t="s">
        <v>1391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SUM(P287:P315)</f>
        <v>0</v>
      </c>
      <c r="Q286" s="210"/>
      <c r="R286" s="211">
        <f>SUM(R287:R315)</f>
        <v>3.0800460000000003</v>
      </c>
      <c r="S286" s="210"/>
      <c r="T286" s="212">
        <f>SUM(T287:T315)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88</v>
      </c>
      <c r="AT286" s="214" t="s">
        <v>79</v>
      </c>
      <c r="AU286" s="214" t="s">
        <v>88</v>
      </c>
      <c r="AY286" s="213" t="s">
        <v>130</v>
      </c>
      <c r="BK286" s="215">
        <f>SUM(BK287:BK315)</f>
        <v>0</v>
      </c>
    </row>
    <row r="287" s="2" customFormat="1" ht="16.5" customHeight="1">
      <c r="A287" s="37"/>
      <c r="B287" s="38"/>
      <c r="C287" s="218" t="s">
        <v>377</v>
      </c>
      <c r="D287" s="218" t="s">
        <v>132</v>
      </c>
      <c r="E287" s="219" t="s">
        <v>1392</v>
      </c>
      <c r="F287" s="220" t="s">
        <v>1393</v>
      </c>
      <c r="G287" s="221" t="s">
        <v>135</v>
      </c>
      <c r="H287" s="222">
        <v>2.3300000000000001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45</v>
      </c>
      <c r="O287" s="90"/>
      <c r="P287" s="228">
        <f>O287*H287</f>
        <v>0</v>
      </c>
      <c r="Q287" s="228">
        <v>0.0023999999999999998</v>
      </c>
      <c r="R287" s="228">
        <f>Q287*H287</f>
        <v>0.0055919999999999997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136</v>
      </c>
      <c r="AT287" s="230" t="s">
        <v>132</v>
      </c>
      <c r="AU287" s="230" t="s">
        <v>90</v>
      </c>
      <c r="AY287" s="16" t="s">
        <v>130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88</v>
      </c>
      <c r="BK287" s="231">
        <f>ROUND(I287*H287,2)</f>
        <v>0</v>
      </c>
      <c r="BL287" s="16" t="s">
        <v>136</v>
      </c>
      <c r="BM287" s="230" t="s">
        <v>1394</v>
      </c>
    </row>
    <row r="288" s="2" customFormat="1">
      <c r="A288" s="37"/>
      <c r="B288" s="38"/>
      <c r="C288" s="39"/>
      <c r="D288" s="232" t="s">
        <v>138</v>
      </c>
      <c r="E288" s="39"/>
      <c r="F288" s="233" t="s">
        <v>1395</v>
      </c>
      <c r="G288" s="39"/>
      <c r="H288" s="39"/>
      <c r="I288" s="234"/>
      <c r="J288" s="39"/>
      <c r="K288" s="39"/>
      <c r="L288" s="43"/>
      <c r="M288" s="235"/>
      <c r="N288" s="236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138</v>
      </c>
      <c r="AU288" s="16" t="s">
        <v>90</v>
      </c>
    </row>
    <row r="289" s="2" customFormat="1">
      <c r="A289" s="37"/>
      <c r="B289" s="38"/>
      <c r="C289" s="39"/>
      <c r="D289" s="237" t="s">
        <v>140</v>
      </c>
      <c r="E289" s="39"/>
      <c r="F289" s="238" t="s">
        <v>1396</v>
      </c>
      <c r="G289" s="39"/>
      <c r="H289" s="39"/>
      <c r="I289" s="234"/>
      <c r="J289" s="39"/>
      <c r="K289" s="39"/>
      <c r="L289" s="43"/>
      <c r="M289" s="235"/>
      <c r="N289" s="236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140</v>
      </c>
      <c r="AU289" s="16" t="s">
        <v>90</v>
      </c>
    </row>
    <row r="290" s="2" customFormat="1">
      <c r="A290" s="37"/>
      <c r="B290" s="38"/>
      <c r="C290" s="39"/>
      <c r="D290" s="232" t="s">
        <v>151</v>
      </c>
      <c r="E290" s="39"/>
      <c r="F290" s="261" t="s">
        <v>1397</v>
      </c>
      <c r="G290" s="39"/>
      <c r="H290" s="39"/>
      <c r="I290" s="234"/>
      <c r="J290" s="39"/>
      <c r="K290" s="39"/>
      <c r="L290" s="43"/>
      <c r="M290" s="235"/>
      <c r="N290" s="236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151</v>
      </c>
      <c r="AU290" s="16" t="s">
        <v>90</v>
      </c>
    </row>
    <row r="291" s="13" customFormat="1">
      <c r="A291" s="13"/>
      <c r="B291" s="239"/>
      <c r="C291" s="240"/>
      <c r="D291" s="232" t="s">
        <v>142</v>
      </c>
      <c r="E291" s="241" t="s">
        <v>1</v>
      </c>
      <c r="F291" s="242" t="s">
        <v>1398</v>
      </c>
      <c r="G291" s="240"/>
      <c r="H291" s="243">
        <v>1.3999999999999999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142</v>
      </c>
      <c r="AU291" s="249" t="s">
        <v>90</v>
      </c>
      <c r="AV291" s="13" t="s">
        <v>90</v>
      </c>
      <c r="AW291" s="13" t="s">
        <v>36</v>
      </c>
      <c r="AX291" s="13" t="s">
        <v>80</v>
      </c>
      <c r="AY291" s="249" t="s">
        <v>130</v>
      </c>
    </row>
    <row r="292" s="13" customFormat="1">
      <c r="A292" s="13"/>
      <c r="B292" s="239"/>
      <c r="C292" s="240"/>
      <c r="D292" s="232" t="s">
        <v>142</v>
      </c>
      <c r="E292" s="241" t="s">
        <v>1</v>
      </c>
      <c r="F292" s="242" t="s">
        <v>1399</v>
      </c>
      <c r="G292" s="240"/>
      <c r="H292" s="243">
        <v>0.93000000000000005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142</v>
      </c>
      <c r="AU292" s="249" t="s">
        <v>90</v>
      </c>
      <c r="AV292" s="13" t="s">
        <v>90</v>
      </c>
      <c r="AW292" s="13" t="s">
        <v>36</v>
      </c>
      <c r="AX292" s="13" t="s">
        <v>80</v>
      </c>
      <c r="AY292" s="249" t="s">
        <v>130</v>
      </c>
    </row>
    <row r="293" s="14" customFormat="1">
      <c r="A293" s="14"/>
      <c r="B293" s="250"/>
      <c r="C293" s="251"/>
      <c r="D293" s="232" t="s">
        <v>142</v>
      </c>
      <c r="E293" s="252" t="s">
        <v>1</v>
      </c>
      <c r="F293" s="253" t="s">
        <v>145</v>
      </c>
      <c r="G293" s="251"/>
      <c r="H293" s="254">
        <v>2.3300000000000001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142</v>
      </c>
      <c r="AU293" s="260" t="s">
        <v>90</v>
      </c>
      <c r="AV293" s="14" t="s">
        <v>136</v>
      </c>
      <c r="AW293" s="14" t="s">
        <v>36</v>
      </c>
      <c r="AX293" s="14" t="s">
        <v>88</v>
      </c>
      <c r="AY293" s="260" t="s">
        <v>130</v>
      </c>
    </row>
    <row r="294" s="2" customFormat="1" ht="16.5" customHeight="1">
      <c r="A294" s="37"/>
      <c r="B294" s="38"/>
      <c r="C294" s="218" t="s">
        <v>381</v>
      </c>
      <c r="D294" s="218" t="s">
        <v>132</v>
      </c>
      <c r="E294" s="219" t="s">
        <v>1400</v>
      </c>
      <c r="F294" s="220" t="s">
        <v>1401</v>
      </c>
      <c r="G294" s="221" t="s">
        <v>135</v>
      </c>
      <c r="H294" s="222">
        <v>130.80000000000001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45</v>
      </c>
      <c r="O294" s="90"/>
      <c r="P294" s="228">
        <f>O294*H294</f>
        <v>0</v>
      </c>
      <c r="Q294" s="228">
        <v>0.00029999999999999997</v>
      </c>
      <c r="R294" s="228">
        <f>Q294*H294</f>
        <v>0.039239999999999997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136</v>
      </c>
      <c r="AT294" s="230" t="s">
        <v>132</v>
      </c>
      <c r="AU294" s="230" t="s">
        <v>90</v>
      </c>
      <c r="AY294" s="16" t="s">
        <v>130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88</v>
      </c>
      <c r="BK294" s="231">
        <f>ROUND(I294*H294,2)</f>
        <v>0</v>
      </c>
      <c r="BL294" s="16" t="s">
        <v>136</v>
      </c>
      <c r="BM294" s="230" t="s">
        <v>1402</v>
      </c>
    </row>
    <row r="295" s="2" customFormat="1">
      <c r="A295" s="37"/>
      <c r="B295" s="38"/>
      <c r="C295" s="39"/>
      <c r="D295" s="232" t="s">
        <v>138</v>
      </c>
      <c r="E295" s="39"/>
      <c r="F295" s="233" t="s">
        <v>1403</v>
      </c>
      <c r="G295" s="39"/>
      <c r="H295" s="39"/>
      <c r="I295" s="234"/>
      <c r="J295" s="39"/>
      <c r="K295" s="39"/>
      <c r="L295" s="43"/>
      <c r="M295" s="235"/>
      <c r="N295" s="23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138</v>
      </c>
      <c r="AU295" s="16" t="s">
        <v>90</v>
      </c>
    </row>
    <row r="296" s="2" customFormat="1">
      <c r="A296" s="37"/>
      <c r="B296" s="38"/>
      <c r="C296" s="39"/>
      <c r="D296" s="237" t="s">
        <v>140</v>
      </c>
      <c r="E296" s="39"/>
      <c r="F296" s="238" t="s">
        <v>1404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140</v>
      </c>
      <c r="AU296" s="16" t="s">
        <v>90</v>
      </c>
    </row>
    <row r="297" s="13" customFormat="1">
      <c r="A297" s="13"/>
      <c r="B297" s="239"/>
      <c r="C297" s="240"/>
      <c r="D297" s="232" t="s">
        <v>142</v>
      </c>
      <c r="E297" s="241" t="s">
        <v>1</v>
      </c>
      <c r="F297" s="242" t="s">
        <v>1405</v>
      </c>
      <c r="G297" s="240"/>
      <c r="H297" s="243">
        <v>65.400000000000006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142</v>
      </c>
      <c r="AU297" s="249" t="s">
        <v>90</v>
      </c>
      <c r="AV297" s="13" t="s">
        <v>90</v>
      </c>
      <c r="AW297" s="13" t="s">
        <v>36</v>
      </c>
      <c r="AX297" s="13" t="s">
        <v>80</v>
      </c>
      <c r="AY297" s="249" t="s">
        <v>130</v>
      </c>
    </row>
    <row r="298" s="13" customFormat="1">
      <c r="A298" s="13"/>
      <c r="B298" s="239"/>
      <c r="C298" s="240"/>
      <c r="D298" s="232" t="s">
        <v>142</v>
      </c>
      <c r="E298" s="241" t="s">
        <v>1</v>
      </c>
      <c r="F298" s="242" t="s">
        <v>1406</v>
      </c>
      <c r="G298" s="240"/>
      <c r="H298" s="243">
        <v>65.400000000000006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142</v>
      </c>
      <c r="AU298" s="249" t="s">
        <v>90</v>
      </c>
      <c r="AV298" s="13" t="s">
        <v>90</v>
      </c>
      <c r="AW298" s="13" t="s">
        <v>36</v>
      </c>
      <c r="AX298" s="13" t="s">
        <v>80</v>
      </c>
      <c r="AY298" s="249" t="s">
        <v>130</v>
      </c>
    </row>
    <row r="299" s="14" customFormat="1">
      <c r="A299" s="14"/>
      <c r="B299" s="250"/>
      <c r="C299" s="251"/>
      <c r="D299" s="232" t="s">
        <v>142</v>
      </c>
      <c r="E299" s="252" t="s">
        <v>1</v>
      </c>
      <c r="F299" s="253" t="s">
        <v>145</v>
      </c>
      <c r="G299" s="251"/>
      <c r="H299" s="254">
        <v>130.80000000000001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0" t="s">
        <v>142</v>
      </c>
      <c r="AU299" s="260" t="s">
        <v>90</v>
      </c>
      <c r="AV299" s="14" t="s">
        <v>136</v>
      </c>
      <c r="AW299" s="14" t="s">
        <v>36</v>
      </c>
      <c r="AX299" s="14" t="s">
        <v>88</v>
      </c>
      <c r="AY299" s="260" t="s">
        <v>130</v>
      </c>
    </row>
    <row r="300" s="2" customFormat="1" ht="16.5" customHeight="1">
      <c r="A300" s="37"/>
      <c r="B300" s="38"/>
      <c r="C300" s="218" t="s">
        <v>389</v>
      </c>
      <c r="D300" s="218" t="s">
        <v>132</v>
      </c>
      <c r="E300" s="219" t="s">
        <v>1407</v>
      </c>
      <c r="F300" s="220" t="s">
        <v>1408</v>
      </c>
      <c r="G300" s="221" t="s">
        <v>135</v>
      </c>
      <c r="H300" s="222">
        <v>65.400000000000006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45</v>
      </c>
      <c r="O300" s="90"/>
      <c r="P300" s="228">
        <f>O300*H300</f>
        <v>0</v>
      </c>
      <c r="Q300" s="228">
        <v>0.027300000000000001</v>
      </c>
      <c r="R300" s="228">
        <f>Q300*H300</f>
        <v>1.7854200000000002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136</v>
      </c>
      <c r="AT300" s="230" t="s">
        <v>132</v>
      </c>
      <c r="AU300" s="230" t="s">
        <v>90</v>
      </c>
      <c r="AY300" s="16" t="s">
        <v>130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88</v>
      </c>
      <c r="BK300" s="231">
        <f>ROUND(I300*H300,2)</f>
        <v>0</v>
      </c>
      <c r="BL300" s="16" t="s">
        <v>136</v>
      </c>
      <c r="BM300" s="230" t="s">
        <v>1409</v>
      </c>
    </row>
    <row r="301" s="2" customFormat="1">
      <c r="A301" s="37"/>
      <c r="B301" s="38"/>
      <c r="C301" s="39"/>
      <c r="D301" s="232" t="s">
        <v>138</v>
      </c>
      <c r="E301" s="39"/>
      <c r="F301" s="233" t="s">
        <v>1410</v>
      </c>
      <c r="G301" s="39"/>
      <c r="H301" s="39"/>
      <c r="I301" s="234"/>
      <c r="J301" s="39"/>
      <c r="K301" s="39"/>
      <c r="L301" s="43"/>
      <c r="M301" s="235"/>
      <c r="N301" s="236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138</v>
      </c>
      <c r="AU301" s="16" t="s">
        <v>90</v>
      </c>
    </row>
    <row r="302" s="2" customFormat="1">
      <c r="A302" s="37"/>
      <c r="B302" s="38"/>
      <c r="C302" s="39"/>
      <c r="D302" s="237" t="s">
        <v>140</v>
      </c>
      <c r="E302" s="39"/>
      <c r="F302" s="238" t="s">
        <v>1411</v>
      </c>
      <c r="G302" s="39"/>
      <c r="H302" s="39"/>
      <c r="I302" s="234"/>
      <c r="J302" s="39"/>
      <c r="K302" s="39"/>
      <c r="L302" s="43"/>
      <c r="M302" s="235"/>
      <c r="N302" s="236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140</v>
      </c>
      <c r="AU302" s="16" t="s">
        <v>90</v>
      </c>
    </row>
    <row r="303" s="13" customFormat="1">
      <c r="A303" s="13"/>
      <c r="B303" s="239"/>
      <c r="C303" s="240"/>
      <c r="D303" s="232" t="s">
        <v>142</v>
      </c>
      <c r="E303" s="241" t="s">
        <v>1</v>
      </c>
      <c r="F303" s="242" t="s">
        <v>1412</v>
      </c>
      <c r="G303" s="240"/>
      <c r="H303" s="243">
        <v>65.400000000000006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142</v>
      </c>
      <c r="AU303" s="249" t="s">
        <v>90</v>
      </c>
      <c r="AV303" s="13" t="s">
        <v>90</v>
      </c>
      <c r="AW303" s="13" t="s">
        <v>36</v>
      </c>
      <c r="AX303" s="13" t="s">
        <v>88</v>
      </c>
      <c r="AY303" s="249" t="s">
        <v>130</v>
      </c>
    </row>
    <row r="304" s="2" customFormat="1" ht="21.75" customHeight="1">
      <c r="A304" s="37"/>
      <c r="B304" s="38"/>
      <c r="C304" s="218" t="s">
        <v>396</v>
      </c>
      <c r="D304" s="218" t="s">
        <v>132</v>
      </c>
      <c r="E304" s="219" t="s">
        <v>1413</v>
      </c>
      <c r="F304" s="220" t="s">
        <v>1414</v>
      </c>
      <c r="G304" s="221" t="s">
        <v>135</v>
      </c>
      <c r="H304" s="222">
        <v>65.400000000000006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45</v>
      </c>
      <c r="O304" s="90"/>
      <c r="P304" s="228">
        <f>O304*H304</f>
        <v>0</v>
      </c>
      <c r="Q304" s="228">
        <v>0.0051999999999999998</v>
      </c>
      <c r="R304" s="228">
        <f>Q304*H304</f>
        <v>0.34007999999999999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267</v>
      </c>
      <c r="AT304" s="230" t="s">
        <v>132</v>
      </c>
      <c r="AU304" s="230" t="s">
        <v>90</v>
      </c>
      <c r="AY304" s="16" t="s">
        <v>130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88</v>
      </c>
      <c r="BK304" s="231">
        <f>ROUND(I304*H304,2)</f>
        <v>0</v>
      </c>
      <c r="BL304" s="16" t="s">
        <v>267</v>
      </c>
      <c r="BM304" s="230" t="s">
        <v>1415</v>
      </c>
    </row>
    <row r="305" s="2" customFormat="1">
      <c r="A305" s="37"/>
      <c r="B305" s="38"/>
      <c r="C305" s="39"/>
      <c r="D305" s="232" t="s">
        <v>138</v>
      </c>
      <c r="E305" s="39"/>
      <c r="F305" s="233" t="s">
        <v>1416</v>
      </c>
      <c r="G305" s="39"/>
      <c r="H305" s="39"/>
      <c r="I305" s="234"/>
      <c r="J305" s="39"/>
      <c r="K305" s="39"/>
      <c r="L305" s="43"/>
      <c r="M305" s="235"/>
      <c r="N305" s="236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138</v>
      </c>
      <c r="AU305" s="16" t="s">
        <v>90</v>
      </c>
    </row>
    <row r="306" s="2" customFormat="1">
      <c r="A306" s="37"/>
      <c r="B306" s="38"/>
      <c r="C306" s="39"/>
      <c r="D306" s="237" t="s">
        <v>140</v>
      </c>
      <c r="E306" s="39"/>
      <c r="F306" s="238" t="s">
        <v>1417</v>
      </c>
      <c r="G306" s="39"/>
      <c r="H306" s="39"/>
      <c r="I306" s="234"/>
      <c r="J306" s="39"/>
      <c r="K306" s="39"/>
      <c r="L306" s="43"/>
      <c r="M306" s="235"/>
      <c r="N306" s="236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140</v>
      </c>
      <c r="AU306" s="16" t="s">
        <v>90</v>
      </c>
    </row>
    <row r="307" s="2" customFormat="1">
      <c r="A307" s="37"/>
      <c r="B307" s="38"/>
      <c r="C307" s="39"/>
      <c r="D307" s="232" t="s">
        <v>151</v>
      </c>
      <c r="E307" s="39"/>
      <c r="F307" s="261" t="s">
        <v>1418</v>
      </c>
      <c r="G307" s="39"/>
      <c r="H307" s="39"/>
      <c r="I307" s="234"/>
      <c r="J307" s="39"/>
      <c r="K307" s="39"/>
      <c r="L307" s="43"/>
      <c r="M307" s="235"/>
      <c r="N307" s="236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151</v>
      </c>
      <c r="AU307" s="16" t="s">
        <v>90</v>
      </c>
    </row>
    <row r="308" s="13" customFormat="1">
      <c r="A308" s="13"/>
      <c r="B308" s="239"/>
      <c r="C308" s="240"/>
      <c r="D308" s="232" t="s">
        <v>142</v>
      </c>
      <c r="E308" s="241" t="s">
        <v>1</v>
      </c>
      <c r="F308" s="242" t="s">
        <v>1412</v>
      </c>
      <c r="G308" s="240"/>
      <c r="H308" s="243">
        <v>65.400000000000006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142</v>
      </c>
      <c r="AU308" s="249" t="s">
        <v>90</v>
      </c>
      <c r="AV308" s="13" t="s">
        <v>90</v>
      </c>
      <c r="AW308" s="13" t="s">
        <v>36</v>
      </c>
      <c r="AX308" s="13" t="s">
        <v>88</v>
      </c>
      <c r="AY308" s="249" t="s">
        <v>130</v>
      </c>
    </row>
    <row r="309" s="2" customFormat="1" ht="16.5" customHeight="1">
      <c r="A309" s="37"/>
      <c r="B309" s="38"/>
      <c r="C309" s="262" t="s">
        <v>402</v>
      </c>
      <c r="D309" s="262" t="s">
        <v>219</v>
      </c>
      <c r="E309" s="263" t="s">
        <v>1419</v>
      </c>
      <c r="F309" s="264" t="s">
        <v>1420</v>
      </c>
      <c r="G309" s="265" t="s">
        <v>135</v>
      </c>
      <c r="H309" s="266">
        <v>71.939999999999998</v>
      </c>
      <c r="I309" s="267"/>
      <c r="J309" s="268">
        <f>ROUND(I309*H309,2)</f>
        <v>0</v>
      </c>
      <c r="K309" s="269"/>
      <c r="L309" s="270"/>
      <c r="M309" s="271" t="s">
        <v>1</v>
      </c>
      <c r="N309" s="272" t="s">
        <v>45</v>
      </c>
      <c r="O309" s="90"/>
      <c r="P309" s="228">
        <f>O309*H309</f>
        <v>0</v>
      </c>
      <c r="Q309" s="228">
        <v>0.0126</v>
      </c>
      <c r="R309" s="228">
        <f>Q309*H309</f>
        <v>0.90644400000000003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377</v>
      </c>
      <c r="AT309" s="230" t="s">
        <v>219</v>
      </c>
      <c r="AU309" s="230" t="s">
        <v>90</v>
      </c>
      <c r="AY309" s="16" t="s">
        <v>130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88</v>
      </c>
      <c r="BK309" s="231">
        <f>ROUND(I309*H309,2)</f>
        <v>0</v>
      </c>
      <c r="BL309" s="16" t="s">
        <v>267</v>
      </c>
      <c r="BM309" s="230" t="s">
        <v>1421</v>
      </c>
    </row>
    <row r="310" s="2" customFormat="1">
      <c r="A310" s="37"/>
      <c r="B310" s="38"/>
      <c r="C310" s="39"/>
      <c r="D310" s="232" t="s">
        <v>138</v>
      </c>
      <c r="E310" s="39"/>
      <c r="F310" s="233" t="s">
        <v>1420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138</v>
      </c>
      <c r="AU310" s="16" t="s">
        <v>90</v>
      </c>
    </row>
    <row r="311" s="13" customFormat="1">
      <c r="A311" s="13"/>
      <c r="B311" s="239"/>
      <c r="C311" s="240"/>
      <c r="D311" s="232" t="s">
        <v>142</v>
      </c>
      <c r="E311" s="240"/>
      <c r="F311" s="242" t="s">
        <v>1422</v>
      </c>
      <c r="G311" s="240"/>
      <c r="H311" s="243">
        <v>71.939999999999998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142</v>
      </c>
      <c r="AU311" s="249" t="s">
        <v>90</v>
      </c>
      <c r="AV311" s="13" t="s">
        <v>90</v>
      </c>
      <c r="AW311" s="13" t="s">
        <v>4</v>
      </c>
      <c r="AX311" s="13" t="s">
        <v>88</v>
      </c>
      <c r="AY311" s="249" t="s">
        <v>130</v>
      </c>
    </row>
    <row r="312" s="2" customFormat="1" ht="16.5" customHeight="1">
      <c r="A312" s="37"/>
      <c r="B312" s="38"/>
      <c r="C312" s="218" t="s">
        <v>408</v>
      </c>
      <c r="D312" s="218" t="s">
        <v>132</v>
      </c>
      <c r="E312" s="219" t="s">
        <v>1423</v>
      </c>
      <c r="F312" s="220" t="s">
        <v>1424</v>
      </c>
      <c r="G312" s="221" t="s">
        <v>135</v>
      </c>
      <c r="H312" s="222">
        <v>65.400000000000006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45</v>
      </c>
      <c r="O312" s="90"/>
      <c r="P312" s="228">
        <f>O312*H312</f>
        <v>0</v>
      </c>
      <c r="Q312" s="228">
        <v>5.0000000000000002E-05</v>
      </c>
      <c r="R312" s="228">
        <f>Q312*H312</f>
        <v>0.0032700000000000003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267</v>
      </c>
      <c r="AT312" s="230" t="s">
        <v>132</v>
      </c>
      <c r="AU312" s="230" t="s">
        <v>90</v>
      </c>
      <c r="AY312" s="16" t="s">
        <v>130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88</v>
      </c>
      <c r="BK312" s="231">
        <f>ROUND(I312*H312,2)</f>
        <v>0</v>
      </c>
      <c r="BL312" s="16" t="s">
        <v>267</v>
      </c>
      <c r="BM312" s="230" t="s">
        <v>1425</v>
      </c>
    </row>
    <row r="313" s="2" customFormat="1">
      <c r="A313" s="37"/>
      <c r="B313" s="38"/>
      <c r="C313" s="39"/>
      <c r="D313" s="232" t="s">
        <v>138</v>
      </c>
      <c r="E313" s="39"/>
      <c r="F313" s="233" t="s">
        <v>1426</v>
      </c>
      <c r="G313" s="39"/>
      <c r="H313" s="39"/>
      <c r="I313" s="234"/>
      <c r="J313" s="39"/>
      <c r="K313" s="39"/>
      <c r="L313" s="43"/>
      <c r="M313" s="235"/>
      <c r="N313" s="23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138</v>
      </c>
      <c r="AU313" s="16" t="s">
        <v>90</v>
      </c>
    </row>
    <row r="314" s="2" customFormat="1">
      <c r="A314" s="37"/>
      <c r="B314" s="38"/>
      <c r="C314" s="39"/>
      <c r="D314" s="237" t="s">
        <v>140</v>
      </c>
      <c r="E314" s="39"/>
      <c r="F314" s="238" t="s">
        <v>1427</v>
      </c>
      <c r="G314" s="39"/>
      <c r="H314" s="39"/>
      <c r="I314" s="234"/>
      <c r="J314" s="39"/>
      <c r="K314" s="39"/>
      <c r="L314" s="43"/>
      <c r="M314" s="235"/>
      <c r="N314" s="236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140</v>
      </c>
      <c r="AU314" s="16" t="s">
        <v>90</v>
      </c>
    </row>
    <row r="315" s="13" customFormat="1">
      <c r="A315" s="13"/>
      <c r="B315" s="239"/>
      <c r="C315" s="240"/>
      <c r="D315" s="232" t="s">
        <v>142</v>
      </c>
      <c r="E315" s="241" t="s">
        <v>1</v>
      </c>
      <c r="F315" s="242" t="s">
        <v>1412</v>
      </c>
      <c r="G315" s="240"/>
      <c r="H315" s="243">
        <v>65.400000000000006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142</v>
      </c>
      <c r="AU315" s="249" t="s">
        <v>90</v>
      </c>
      <c r="AV315" s="13" t="s">
        <v>90</v>
      </c>
      <c r="AW315" s="13" t="s">
        <v>36</v>
      </c>
      <c r="AX315" s="13" t="s">
        <v>88</v>
      </c>
      <c r="AY315" s="249" t="s">
        <v>130</v>
      </c>
    </row>
    <row r="316" s="12" customFormat="1" ht="22.8" customHeight="1">
      <c r="A316" s="12"/>
      <c r="B316" s="202"/>
      <c r="C316" s="203"/>
      <c r="D316" s="204" t="s">
        <v>79</v>
      </c>
      <c r="E316" s="216" t="s">
        <v>172</v>
      </c>
      <c r="F316" s="216" t="s">
        <v>1428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SUM(P317:P384)</f>
        <v>0</v>
      </c>
      <c r="Q316" s="210"/>
      <c r="R316" s="211">
        <f>SUM(R317:R384)</f>
        <v>2.8195076199999995</v>
      </c>
      <c r="S316" s="210"/>
      <c r="T316" s="212">
        <f>SUM(T317:T384)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88</v>
      </c>
      <c r="AT316" s="214" t="s">
        <v>79</v>
      </c>
      <c r="AU316" s="214" t="s">
        <v>88</v>
      </c>
      <c r="AY316" s="213" t="s">
        <v>130</v>
      </c>
      <c r="BK316" s="215">
        <f>SUM(BK317:BK384)</f>
        <v>0</v>
      </c>
    </row>
    <row r="317" s="2" customFormat="1" ht="21.75" customHeight="1">
      <c r="A317" s="37"/>
      <c r="B317" s="38"/>
      <c r="C317" s="218" t="s">
        <v>414</v>
      </c>
      <c r="D317" s="218" t="s">
        <v>132</v>
      </c>
      <c r="E317" s="219" t="s">
        <v>1429</v>
      </c>
      <c r="F317" s="220" t="s">
        <v>1430</v>
      </c>
      <c r="G317" s="221" t="s">
        <v>157</v>
      </c>
      <c r="H317" s="222">
        <v>0.93799999999999994</v>
      </c>
      <c r="I317" s="223"/>
      <c r="J317" s="224">
        <f>ROUND(I317*H317,2)</f>
        <v>0</v>
      </c>
      <c r="K317" s="225"/>
      <c r="L317" s="43"/>
      <c r="M317" s="226" t="s">
        <v>1</v>
      </c>
      <c r="N317" s="227" t="s">
        <v>45</v>
      </c>
      <c r="O317" s="90"/>
      <c r="P317" s="228">
        <f>O317*H317</f>
        <v>0</v>
      </c>
      <c r="Q317" s="228">
        <v>2.45329</v>
      </c>
      <c r="R317" s="228">
        <f>Q317*H317</f>
        <v>2.3011860199999998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136</v>
      </c>
      <c r="AT317" s="230" t="s">
        <v>132</v>
      </c>
      <c r="AU317" s="230" t="s">
        <v>90</v>
      </c>
      <c r="AY317" s="16" t="s">
        <v>130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88</v>
      </c>
      <c r="BK317" s="231">
        <f>ROUND(I317*H317,2)</f>
        <v>0</v>
      </c>
      <c r="BL317" s="16" t="s">
        <v>136</v>
      </c>
      <c r="BM317" s="230" t="s">
        <v>1431</v>
      </c>
    </row>
    <row r="318" s="2" customFormat="1">
      <c r="A318" s="37"/>
      <c r="B318" s="38"/>
      <c r="C318" s="39"/>
      <c r="D318" s="232" t="s">
        <v>138</v>
      </c>
      <c r="E318" s="39"/>
      <c r="F318" s="233" t="s">
        <v>1430</v>
      </c>
      <c r="G318" s="39"/>
      <c r="H318" s="39"/>
      <c r="I318" s="234"/>
      <c r="J318" s="39"/>
      <c r="K318" s="39"/>
      <c r="L318" s="43"/>
      <c r="M318" s="235"/>
      <c r="N318" s="236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138</v>
      </c>
      <c r="AU318" s="16" t="s">
        <v>90</v>
      </c>
    </row>
    <row r="319" s="13" customFormat="1">
      <c r="A319" s="13"/>
      <c r="B319" s="239"/>
      <c r="C319" s="240"/>
      <c r="D319" s="232" t="s">
        <v>142</v>
      </c>
      <c r="E319" s="241" t="s">
        <v>1</v>
      </c>
      <c r="F319" s="242" t="s">
        <v>1432</v>
      </c>
      <c r="G319" s="240"/>
      <c r="H319" s="243">
        <v>0.46500000000000002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142</v>
      </c>
      <c r="AU319" s="249" t="s">
        <v>90</v>
      </c>
      <c r="AV319" s="13" t="s">
        <v>90</v>
      </c>
      <c r="AW319" s="13" t="s">
        <v>36</v>
      </c>
      <c r="AX319" s="13" t="s">
        <v>80</v>
      </c>
      <c r="AY319" s="249" t="s">
        <v>130</v>
      </c>
    </row>
    <row r="320" s="13" customFormat="1">
      <c r="A320" s="13"/>
      <c r="B320" s="239"/>
      <c r="C320" s="240"/>
      <c r="D320" s="232" t="s">
        <v>142</v>
      </c>
      <c r="E320" s="241" t="s">
        <v>1</v>
      </c>
      <c r="F320" s="242" t="s">
        <v>1433</v>
      </c>
      <c r="G320" s="240"/>
      <c r="H320" s="243">
        <v>0.47299999999999998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142</v>
      </c>
      <c r="AU320" s="249" t="s">
        <v>90</v>
      </c>
      <c r="AV320" s="13" t="s">
        <v>90</v>
      </c>
      <c r="AW320" s="13" t="s">
        <v>36</v>
      </c>
      <c r="AX320" s="13" t="s">
        <v>80</v>
      </c>
      <c r="AY320" s="249" t="s">
        <v>130</v>
      </c>
    </row>
    <row r="321" s="14" customFormat="1">
      <c r="A321" s="14"/>
      <c r="B321" s="250"/>
      <c r="C321" s="251"/>
      <c r="D321" s="232" t="s">
        <v>142</v>
      </c>
      <c r="E321" s="252" t="s">
        <v>1</v>
      </c>
      <c r="F321" s="253" t="s">
        <v>145</v>
      </c>
      <c r="G321" s="251"/>
      <c r="H321" s="254">
        <v>0.93799999999999994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142</v>
      </c>
      <c r="AU321" s="260" t="s">
        <v>90</v>
      </c>
      <c r="AV321" s="14" t="s">
        <v>136</v>
      </c>
      <c r="AW321" s="14" t="s">
        <v>36</v>
      </c>
      <c r="AX321" s="14" t="s">
        <v>88</v>
      </c>
      <c r="AY321" s="260" t="s">
        <v>130</v>
      </c>
    </row>
    <row r="322" s="2" customFormat="1" ht="21.75" customHeight="1">
      <c r="A322" s="37"/>
      <c r="B322" s="38"/>
      <c r="C322" s="218" t="s">
        <v>422</v>
      </c>
      <c r="D322" s="218" t="s">
        <v>132</v>
      </c>
      <c r="E322" s="219" t="s">
        <v>1434</v>
      </c>
      <c r="F322" s="220" t="s">
        <v>1435</v>
      </c>
      <c r="G322" s="221" t="s">
        <v>135</v>
      </c>
      <c r="H322" s="222">
        <v>6.25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45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267</v>
      </c>
      <c r="AT322" s="230" t="s">
        <v>132</v>
      </c>
      <c r="AU322" s="230" t="s">
        <v>90</v>
      </c>
      <c r="AY322" s="16" t="s">
        <v>130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88</v>
      </c>
      <c r="BK322" s="231">
        <f>ROUND(I322*H322,2)</f>
        <v>0</v>
      </c>
      <c r="BL322" s="16" t="s">
        <v>267</v>
      </c>
      <c r="BM322" s="230" t="s">
        <v>1436</v>
      </c>
    </row>
    <row r="323" s="2" customFormat="1">
      <c r="A323" s="37"/>
      <c r="B323" s="38"/>
      <c r="C323" s="39"/>
      <c r="D323" s="232" t="s">
        <v>138</v>
      </c>
      <c r="E323" s="39"/>
      <c r="F323" s="233" t="s">
        <v>1437</v>
      </c>
      <c r="G323" s="39"/>
      <c r="H323" s="39"/>
      <c r="I323" s="234"/>
      <c r="J323" s="39"/>
      <c r="K323" s="39"/>
      <c r="L323" s="43"/>
      <c r="M323" s="235"/>
      <c r="N323" s="236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138</v>
      </c>
      <c r="AU323" s="16" t="s">
        <v>90</v>
      </c>
    </row>
    <row r="324" s="2" customFormat="1">
      <c r="A324" s="37"/>
      <c r="B324" s="38"/>
      <c r="C324" s="39"/>
      <c r="D324" s="237" t="s">
        <v>140</v>
      </c>
      <c r="E324" s="39"/>
      <c r="F324" s="238" t="s">
        <v>1438</v>
      </c>
      <c r="G324" s="39"/>
      <c r="H324" s="39"/>
      <c r="I324" s="234"/>
      <c r="J324" s="39"/>
      <c r="K324" s="39"/>
      <c r="L324" s="43"/>
      <c r="M324" s="235"/>
      <c r="N324" s="236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140</v>
      </c>
      <c r="AU324" s="16" t="s">
        <v>90</v>
      </c>
    </row>
    <row r="325" s="13" customFormat="1">
      <c r="A325" s="13"/>
      <c r="B325" s="239"/>
      <c r="C325" s="240"/>
      <c r="D325" s="232" t="s">
        <v>142</v>
      </c>
      <c r="E325" s="241" t="s">
        <v>1</v>
      </c>
      <c r="F325" s="242" t="s">
        <v>1439</v>
      </c>
      <c r="G325" s="240"/>
      <c r="H325" s="243">
        <v>3.1000000000000001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9" t="s">
        <v>142</v>
      </c>
      <c r="AU325" s="249" t="s">
        <v>90</v>
      </c>
      <c r="AV325" s="13" t="s">
        <v>90</v>
      </c>
      <c r="AW325" s="13" t="s">
        <v>36</v>
      </c>
      <c r="AX325" s="13" t="s">
        <v>80</v>
      </c>
      <c r="AY325" s="249" t="s">
        <v>130</v>
      </c>
    </row>
    <row r="326" s="13" customFormat="1">
      <c r="A326" s="13"/>
      <c r="B326" s="239"/>
      <c r="C326" s="240"/>
      <c r="D326" s="232" t="s">
        <v>142</v>
      </c>
      <c r="E326" s="241" t="s">
        <v>1</v>
      </c>
      <c r="F326" s="242" t="s">
        <v>1440</v>
      </c>
      <c r="G326" s="240"/>
      <c r="H326" s="243">
        <v>3.1499999999999999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142</v>
      </c>
      <c r="AU326" s="249" t="s">
        <v>90</v>
      </c>
      <c r="AV326" s="13" t="s">
        <v>90</v>
      </c>
      <c r="AW326" s="13" t="s">
        <v>36</v>
      </c>
      <c r="AX326" s="13" t="s">
        <v>80</v>
      </c>
      <c r="AY326" s="249" t="s">
        <v>130</v>
      </c>
    </row>
    <row r="327" s="14" customFormat="1">
      <c r="A327" s="14"/>
      <c r="B327" s="250"/>
      <c r="C327" s="251"/>
      <c r="D327" s="232" t="s">
        <v>142</v>
      </c>
      <c r="E327" s="252" t="s">
        <v>1</v>
      </c>
      <c r="F327" s="253" t="s">
        <v>145</v>
      </c>
      <c r="G327" s="251"/>
      <c r="H327" s="254">
        <v>6.25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142</v>
      </c>
      <c r="AU327" s="260" t="s">
        <v>90</v>
      </c>
      <c r="AV327" s="14" t="s">
        <v>136</v>
      </c>
      <c r="AW327" s="14" t="s">
        <v>36</v>
      </c>
      <c r="AX327" s="14" t="s">
        <v>88</v>
      </c>
      <c r="AY327" s="260" t="s">
        <v>130</v>
      </c>
    </row>
    <row r="328" s="2" customFormat="1" ht="16.5" customHeight="1">
      <c r="A328" s="37"/>
      <c r="B328" s="38"/>
      <c r="C328" s="262" t="s">
        <v>645</v>
      </c>
      <c r="D328" s="262" t="s">
        <v>219</v>
      </c>
      <c r="E328" s="263" t="s">
        <v>1441</v>
      </c>
      <c r="F328" s="264" t="s">
        <v>1442</v>
      </c>
      <c r="G328" s="265" t="s">
        <v>322</v>
      </c>
      <c r="H328" s="266">
        <v>9.375</v>
      </c>
      <c r="I328" s="267"/>
      <c r="J328" s="268">
        <f>ROUND(I328*H328,2)</f>
        <v>0</v>
      </c>
      <c r="K328" s="269"/>
      <c r="L328" s="270"/>
      <c r="M328" s="271" t="s">
        <v>1</v>
      </c>
      <c r="N328" s="272" t="s">
        <v>45</v>
      </c>
      <c r="O328" s="90"/>
      <c r="P328" s="228">
        <f>O328*H328</f>
        <v>0</v>
      </c>
      <c r="Q328" s="228">
        <v>0.001</v>
      </c>
      <c r="R328" s="228">
        <f>Q328*H328</f>
        <v>0.0093749999999999997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377</v>
      </c>
      <c r="AT328" s="230" t="s">
        <v>219</v>
      </c>
      <c r="AU328" s="230" t="s">
        <v>90</v>
      </c>
      <c r="AY328" s="16" t="s">
        <v>130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88</v>
      </c>
      <c r="BK328" s="231">
        <f>ROUND(I328*H328,2)</f>
        <v>0</v>
      </c>
      <c r="BL328" s="16" t="s">
        <v>267</v>
      </c>
      <c r="BM328" s="230" t="s">
        <v>1443</v>
      </c>
    </row>
    <row r="329" s="2" customFormat="1">
      <c r="A329" s="37"/>
      <c r="B329" s="38"/>
      <c r="C329" s="39"/>
      <c r="D329" s="232" t="s">
        <v>138</v>
      </c>
      <c r="E329" s="39"/>
      <c r="F329" s="233" t="s">
        <v>1442</v>
      </c>
      <c r="G329" s="39"/>
      <c r="H329" s="39"/>
      <c r="I329" s="234"/>
      <c r="J329" s="39"/>
      <c r="K329" s="39"/>
      <c r="L329" s="43"/>
      <c r="M329" s="235"/>
      <c r="N329" s="236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138</v>
      </c>
      <c r="AU329" s="16" t="s">
        <v>90</v>
      </c>
    </row>
    <row r="330" s="2" customFormat="1">
      <c r="A330" s="37"/>
      <c r="B330" s="38"/>
      <c r="C330" s="39"/>
      <c r="D330" s="232" t="s">
        <v>151</v>
      </c>
      <c r="E330" s="39"/>
      <c r="F330" s="261" t="s">
        <v>1444</v>
      </c>
      <c r="G330" s="39"/>
      <c r="H330" s="39"/>
      <c r="I330" s="234"/>
      <c r="J330" s="39"/>
      <c r="K330" s="39"/>
      <c r="L330" s="43"/>
      <c r="M330" s="235"/>
      <c r="N330" s="236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151</v>
      </c>
      <c r="AU330" s="16" t="s">
        <v>90</v>
      </c>
    </row>
    <row r="331" s="13" customFormat="1">
      <c r="A331" s="13"/>
      <c r="B331" s="239"/>
      <c r="C331" s="240"/>
      <c r="D331" s="232" t="s">
        <v>142</v>
      </c>
      <c r="E331" s="240"/>
      <c r="F331" s="242" t="s">
        <v>1445</v>
      </c>
      <c r="G331" s="240"/>
      <c r="H331" s="243">
        <v>9.375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142</v>
      </c>
      <c r="AU331" s="249" t="s">
        <v>90</v>
      </c>
      <c r="AV331" s="13" t="s">
        <v>90</v>
      </c>
      <c r="AW331" s="13" t="s">
        <v>4</v>
      </c>
      <c r="AX331" s="13" t="s">
        <v>88</v>
      </c>
      <c r="AY331" s="249" t="s">
        <v>130</v>
      </c>
    </row>
    <row r="332" s="2" customFormat="1" ht="16.5" customHeight="1">
      <c r="A332" s="37"/>
      <c r="B332" s="38"/>
      <c r="C332" s="218" t="s">
        <v>651</v>
      </c>
      <c r="D332" s="218" t="s">
        <v>132</v>
      </c>
      <c r="E332" s="219" t="s">
        <v>1446</v>
      </c>
      <c r="F332" s="220" t="s">
        <v>1447</v>
      </c>
      <c r="G332" s="221" t="s">
        <v>135</v>
      </c>
      <c r="H332" s="222">
        <v>0.313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45</v>
      </c>
      <c r="O332" s="90"/>
      <c r="P332" s="228">
        <f>O332*H332</f>
        <v>0</v>
      </c>
      <c r="Q332" s="228">
        <v>0.11</v>
      </c>
      <c r="R332" s="228">
        <f>Q332*H332</f>
        <v>0.034430000000000002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267</v>
      </c>
      <c r="AT332" s="230" t="s">
        <v>132</v>
      </c>
      <c r="AU332" s="230" t="s">
        <v>90</v>
      </c>
      <c r="AY332" s="16" t="s">
        <v>130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88</v>
      </c>
      <c r="BK332" s="231">
        <f>ROUND(I332*H332,2)</f>
        <v>0</v>
      </c>
      <c r="BL332" s="16" t="s">
        <v>267</v>
      </c>
      <c r="BM332" s="230" t="s">
        <v>1448</v>
      </c>
    </row>
    <row r="333" s="2" customFormat="1">
      <c r="A333" s="37"/>
      <c r="B333" s="38"/>
      <c r="C333" s="39"/>
      <c r="D333" s="232" t="s">
        <v>138</v>
      </c>
      <c r="E333" s="39"/>
      <c r="F333" s="233" t="s">
        <v>1449</v>
      </c>
      <c r="G333" s="39"/>
      <c r="H333" s="39"/>
      <c r="I333" s="234"/>
      <c r="J333" s="39"/>
      <c r="K333" s="39"/>
      <c r="L333" s="43"/>
      <c r="M333" s="235"/>
      <c r="N333" s="236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138</v>
      </c>
      <c r="AU333" s="16" t="s">
        <v>90</v>
      </c>
    </row>
    <row r="334" s="2" customFormat="1">
      <c r="A334" s="37"/>
      <c r="B334" s="38"/>
      <c r="C334" s="39"/>
      <c r="D334" s="237" t="s">
        <v>140</v>
      </c>
      <c r="E334" s="39"/>
      <c r="F334" s="238" t="s">
        <v>1450</v>
      </c>
      <c r="G334" s="39"/>
      <c r="H334" s="39"/>
      <c r="I334" s="234"/>
      <c r="J334" s="39"/>
      <c r="K334" s="39"/>
      <c r="L334" s="43"/>
      <c r="M334" s="235"/>
      <c r="N334" s="236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140</v>
      </c>
      <c r="AU334" s="16" t="s">
        <v>90</v>
      </c>
    </row>
    <row r="335" s="13" customFormat="1">
      <c r="A335" s="13"/>
      <c r="B335" s="239"/>
      <c r="C335" s="240"/>
      <c r="D335" s="232" t="s">
        <v>142</v>
      </c>
      <c r="E335" s="241" t="s">
        <v>1</v>
      </c>
      <c r="F335" s="242" t="s">
        <v>1451</v>
      </c>
      <c r="G335" s="240"/>
      <c r="H335" s="243">
        <v>0.155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142</v>
      </c>
      <c r="AU335" s="249" t="s">
        <v>90</v>
      </c>
      <c r="AV335" s="13" t="s">
        <v>90</v>
      </c>
      <c r="AW335" s="13" t="s">
        <v>36</v>
      </c>
      <c r="AX335" s="13" t="s">
        <v>80</v>
      </c>
      <c r="AY335" s="249" t="s">
        <v>130</v>
      </c>
    </row>
    <row r="336" s="13" customFormat="1">
      <c r="A336" s="13"/>
      <c r="B336" s="239"/>
      <c r="C336" s="240"/>
      <c r="D336" s="232" t="s">
        <v>142</v>
      </c>
      <c r="E336" s="241" t="s">
        <v>1</v>
      </c>
      <c r="F336" s="242" t="s">
        <v>1452</v>
      </c>
      <c r="G336" s="240"/>
      <c r="H336" s="243">
        <v>0.158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142</v>
      </c>
      <c r="AU336" s="249" t="s">
        <v>90</v>
      </c>
      <c r="AV336" s="13" t="s">
        <v>90</v>
      </c>
      <c r="AW336" s="13" t="s">
        <v>36</v>
      </c>
      <c r="AX336" s="13" t="s">
        <v>80</v>
      </c>
      <c r="AY336" s="249" t="s">
        <v>130</v>
      </c>
    </row>
    <row r="337" s="14" customFormat="1">
      <c r="A337" s="14"/>
      <c r="B337" s="250"/>
      <c r="C337" s="251"/>
      <c r="D337" s="232" t="s">
        <v>142</v>
      </c>
      <c r="E337" s="252" t="s">
        <v>1</v>
      </c>
      <c r="F337" s="253" t="s">
        <v>145</v>
      </c>
      <c r="G337" s="251"/>
      <c r="H337" s="254">
        <v>0.313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142</v>
      </c>
      <c r="AU337" s="260" t="s">
        <v>90</v>
      </c>
      <c r="AV337" s="14" t="s">
        <v>136</v>
      </c>
      <c r="AW337" s="14" t="s">
        <v>36</v>
      </c>
      <c r="AX337" s="14" t="s">
        <v>88</v>
      </c>
      <c r="AY337" s="260" t="s">
        <v>130</v>
      </c>
    </row>
    <row r="338" s="2" customFormat="1" ht="16.5" customHeight="1">
      <c r="A338" s="37"/>
      <c r="B338" s="38"/>
      <c r="C338" s="218" t="s">
        <v>658</v>
      </c>
      <c r="D338" s="218" t="s">
        <v>132</v>
      </c>
      <c r="E338" s="219" t="s">
        <v>1453</v>
      </c>
      <c r="F338" s="220" t="s">
        <v>1454</v>
      </c>
      <c r="G338" s="221" t="s">
        <v>135</v>
      </c>
      <c r="H338" s="222">
        <v>14.26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45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267</v>
      </c>
      <c r="AT338" s="230" t="s">
        <v>132</v>
      </c>
      <c r="AU338" s="230" t="s">
        <v>90</v>
      </c>
      <c r="AY338" s="16" t="s">
        <v>130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88</v>
      </c>
      <c r="BK338" s="231">
        <f>ROUND(I338*H338,2)</f>
        <v>0</v>
      </c>
      <c r="BL338" s="16" t="s">
        <v>267</v>
      </c>
      <c r="BM338" s="230" t="s">
        <v>1455</v>
      </c>
    </row>
    <row r="339" s="2" customFormat="1">
      <c r="A339" s="37"/>
      <c r="B339" s="38"/>
      <c r="C339" s="39"/>
      <c r="D339" s="232" t="s">
        <v>138</v>
      </c>
      <c r="E339" s="39"/>
      <c r="F339" s="233" t="s">
        <v>1456</v>
      </c>
      <c r="G339" s="39"/>
      <c r="H339" s="39"/>
      <c r="I339" s="234"/>
      <c r="J339" s="39"/>
      <c r="K339" s="39"/>
      <c r="L339" s="43"/>
      <c r="M339" s="235"/>
      <c r="N339" s="236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138</v>
      </c>
      <c r="AU339" s="16" t="s">
        <v>90</v>
      </c>
    </row>
    <row r="340" s="2" customFormat="1">
      <c r="A340" s="37"/>
      <c r="B340" s="38"/>
      <c r="C340" s="39"/>
      <c r="D340" s="237" t="s">
        <v>140</v>
      </c>
      <c r="E340" s="39"/>
      <c r="F340" s="238" t="s">
        <v>1457</v>
      </c>
      <c r="G340" s="39"/>
      <c r="H340" s="39"/>
      <c r="I340" s="234"/>
      <c r="J340" s="39"/>
      <c r="K340" s="39"/>
      <c r="L340" s="43"/>
      <c r="M340" s="235"/>
      <c r="N340" s="236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140</v>
      </c>
      <c r="AU340" s="16" t="s">
        <v>90</v>
      </c>
    </row>
    <row r="341" s="13" customFormat="1">
      <c r="A341" s="13"/>
      <c r="B341" s="239"/>
      <c r="C341" s="240"/>
      <c r="D341" s="232" t="s">
        <v>142</v>
      </c>
      <c r="E341" s="241" t="s">
        <v>1</v>
      </c>
      <c r="F341" s="242" t="s">
        <v>1458</v>
      </c>
      <c r="G341" s="240"/>
      <c r="H341" s="243">
        <v>7.1299999999999999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142</v>
      </c>
      <c r="AU341" s="249" t="s">
        <v>90</v>
      </c>
      <c r="AV341" s="13" t="s">
        <v>90</v>
      </c>
      <c r="AW341" s="13" t="s">
        <v>36</v>
      </c>
      <c r="AX341" s="13" t="s">
        <v>80</v>
      </c>
      <c r="AY341" s="249" t="s">
        <v>130</v>
      </c>
    </row>
    <row r="342" s="13" customFormat="1">
      <c r="A342" s="13"/>
      <c r="B342" s="239"/>
      <c r="C342" s="240"/>
      <c r="D342" s="232" t="s">
        <v>142</v>
      </c>
      <c r="E342" s="241" t="s">
        <v>1</v>
      </c>
      <c r="F342" s="242" t="s">
        <v>1459</v>
      </c>
      <c r="G342" s="240"/>
      <c r="H342" s="243">
        <v>7.1299999999999999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142</v>
      </c>
      <c r="AU342" s="249" t="s">
        <v>90</v>
      </c>
      <c r="AV342" s="13" t="s">
        <v>90</v>
      </c>
      <c r="AW342" s="13" t="s">
        <v>36</v>
      </c>
      <c r="AX342" s="13" t="s">
        <v>80</v>
      </c>
      <c r="AY342" s="249" t="s">
        <v>130</v>
      </c>
    </row>
    <row r="343" s="14" customFormat="1">
      <c r="A343" s="14"/>
      <c r="B343" s="250"/>
      <c r="C343" s="251"/>
      <c r="D343" s="232" t="s">
        <v>142</v>
      </c>
      <c r="E343" s="252" t="s">
        <v>1</v>
      </c>
      <c r="F343" s="253" t="s">
        <v>145</v>
      </c>
      <c r="G343" s="251"/>
      <c r="H343" s="254">
        <v>14.26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142</v>
      </c>
      <c r="AU343" s="260" t="s">
        <v>90</v>
      </c>
      <c r="AV343" s="14" t="s">
        <v>136</v>
      </c>
      <c r="AW343" s="14" t="s">
        <v>36</v>
      </c>
      <c r="AX343" s="14" t="s">
        <v>88</v>
      </c>
      <c r="AY343" s="260" t="s">
        <v>130</v>
      </c>
    </row>
    <row r="344" s="2" customFormat="1" ht="16.5" customHeight="1">
      <c r="A344" s="37"/>
      <c r="B344" s="38"/>
      <c r="C344" s="218" t="s">
        <v>663</v>
      </c>
      <c r="D344" s="218" t="s">
        <v>132</v>
      </c>
      <c r="E344" s="219" t="s">
        <v>1460</v>
      </c>
      <c r="F344" s="220" t="s">
        <v>1461</v>
      </c>
      <c r="G344" s="221" t="s">
        <v>135</v>
      </c>
      <c r="H344" s="222">
        <v>14.26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45</v>
      </c>
      <c r="O344" s="90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267</v>
      </c>
      <c r="AT344" s="230" t="s">
        <v>132</v>
      </c>
      <c r="AU344" s="230" t="s">
        <v>90</v>
      </c>
      <c r="AY344" s="16" t="s">
        <v>130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88</v>
      </c>
      <c r="BK344" s="231">
        <f>ROUND(I344*H344,2)</f>
        <v>0</v>
      </c>
      <c r="BL344" s="16" t="s">
        <v>267</v>
      </c>
      <c r="BM344" s="230" t="s">
        <v>1462</v>
      </c>
    </row>
    <row r="345" s="2" customFormat="1">
      <c r="A345" s="37"/>
      <c r="B345" s="38"/>
      <c r="C345" s="39"/>
      <c r="D345" s="232" t="s">
        <v>138</v>
      </c>
      <c r="E345" s="39"/>
      <c r="F345" s="233" t="s">
        <v>1463</v>
      </c>
      <c r="G345" s="39"/>
      <c r="H345" s="39"/>
      <c r="I345" s="234"/>
      <c r="J345" s="39"/>
      <c r="K345" s="39"/>
      <c r="L345" s="43"/>
      <c r="M345" s="235"/>
      <c r="N345" s="236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138</v>
      </c>
      <c r="AU345" s="16" t="s">
        <v>90</v>
      </c>
    </row>
    <row r="346" s="2" customFormat="1">
      <c r="A346" s="37"/>
      <c r="B346" s="38"/>
      <c r="C346" s="39"/>
      <c r="D346" s="237" t="s">
        <v>140</v>
      </c>
      <c r="E346" s="39"/>
      <c r="F346" s="238" t="s">
        <v>1464</v>
      </c>
      <c r="G346" s="39"/>
      <c r="H346" s="39"/>
      <c r="I346" s="234"/>
      <c r="J346" s="39"/>
      <c r="K346" s="39"/>
      <c r="L346" s="43"/>
      <c r="M346" s="235"/>
      <c r="N346" s="236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140</v>
      </c>
      <c r="AU346" s="16" t="s">
        <v>90</v>
      </c>
    </row>
    <row r="347" s="13" customFormat="1">
      <c r="A347" s="13"/>
      <c r="B347" s="239"/>
      <c r="C347" s="240"/>
      <c r="D347" s="232" t="s">
        <v>142</v>
      </c>
      <c r="E347" s="241" t="s">
        <v>1</v>
      </c>
      <c r="F347" s="242" t="s">
        <v>1465</v>
      </c>
      <c r="G347" s="240"/>
      <c r="H347" s="243">
        <v>14.26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142</v>
      </c>
      <c r="AU347" s="249" t="s">
        <v>90</v>
      </c>
      <c r="AV347" s="13" t="s">
        <v>90</v>
      </c>
      <c r="AW347" s="13" t="s">
        <v>36</v>
      </c>
      <c r="AX347" s="13" t="s">
        <v>88</v>
      </c>
      <c r="AY347" s="249" t="s">
        <v>130</v>
      </c>
    </row>
    <row r="348" s="2" customFormat="1" ht="16.5" customHeight="1">
      <c r="A348" s="37"/>
      <c r="B348" s="38"/>
      <c r="C348" s="218" t="s">
        <v>670</v>
      </c>
      <c r="D348" s="218" t="s">
        <v>132</v>
      </c>
      <c r="E348" s="219" t="s">
        <v>1466</v>
      </c>
      <c r="F348" s="220" t="s">
        <v>1467</v>
      </c>
      <c r="G348" s="221" t="s">
        <v>135</v>
      </c>
      <c r="H348" s="222">
        <v>28.52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45</v>
      </c>
      <c r="O348" s="90"/>
      <c r="P348" s="228">
        <f>O348*H348</f>
        <v>0</v>
      </c>
      <c r="Q348" s="228">
        <v>0.00029999999999999997</v>
      </c>
      <c r="R348" s="228">
        <f>Q348*H348</f>
        <v>0.0085559999999999994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267</v>
      </c>
      <c r="AT348" s="230" t="s">
        <v>132</v>
      </c>
      <c r="AU348" s="230" t="s">
        <v>90</v>
      </c>
      <c r="AY348" s="16" t="s">
        <v>130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88</v>
      </c>
      <c r="BK348" s="231">
        <f>ROUND(I348*H348,2)</f>
        <v>0</v>
      </c>
      <c r="BL348" s="16" t="s">
        <v>267</v>
      </c>
      <c r="BM348" s="230" t="s">
        <v>1468</v>
      </c>
    </row>
    <row r="349" s="2" customFormat="1">
      <c r="A349" s="37"/>
      <c r="B349" s="38"/>
      <c r="C349" s="39"/>
      <c r="D349" s="232" t="s">
        <v>138</v>
      </c>
      <c r="E349" s="39"/>
      <c r="F349" s="233" t="s">
        <v>1469</v>
      </c>
      <c r="G349" s="39"/>
      <c r="H349" s="39"/>
      <c r="I349" s="234"/>
      <c r="J349" s="39"/>
      <c r="K349" s="39"/>
      <c r="L349" s="43"/>
      <c r="M349" s="235"/>
      <c r="N349" s="236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138</v>
      </c>
      <c r="AU349" s="16" t="s">
        <v>90</v>
      </c>
    </row>
    <row r="350" s="2" customFormat="1">
      <c r="A350" s="37"/>
      <c r="B350" s="38"/>
      <c r="C350" s="39"/>
      <c r="D350" s="237" t="s">
        <v>140</v>
      </c>
      <c r="E350" s="39"/>
      <c r="F350" s="238" t="s">
        <v>1470</v>
      </c>
      <c r="G350" s="39"/>
      <c r="H350" s="39"/>
      <c r="I350" s="234"/>
      <c r="J350" s="39"/>
      <c r="K350" s="39"/>
      <c r="L350" s="43"/>
      <c r="M350" s="235"/>
      <c r="N350" s="236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140</v>
      </c>
      <c r="AU350" s="16" t="s">
        <v>90</v>
      </c>
    </row>
    <row r="351" s="13" customFormat="1">
      <c r="A351" s="13"/>
      <c r="B351" s="239"/>
      <c r="C351" s="240"/>
      <c r="D351" s="232" t="s">
        <v>142</v>
      </c>
      <c r="E351" s="241" t="s">
        <v>1</v>
      </c>
      <c r="F351" s="242" t="s">
        <v>1471</v>
      </c>
      <c r="G351" s="240"/>
      <c r="H351" s="243">
        <v>28.52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142</v>
      </c>
      <c r="AU351" s="249" t="s">
        <v>90</v>
      </c>
      <c r="AV351" s="13" t="s">
        <v>90</v>
      </c>
      <c r="AW351" s="13" t="s">
        <v>36</v>
      </c>
      <c r="AX351" s="13" t="s">
        <v>88</v>
      </c>
      <c r="AY351" s="249" t="s">
        <v>130</v>
      </c>
    </row>
    <row r="352" s="2" customFormat="1" ht="16.5" customHeight="1">
      <c r="A352" s="37"/>
      <c r="B352" s="38"/>
      <c r="C352" s="218" t="s">
        <v>675</v>
      </c>
      <c r="D352" s="218" t="s">
        <v>132</v>
      </c>
      <c r="E352" s="219" t="s">
        <v>1472</v>
      </c>
      <c r="F352" s="220" t="s">
        <v>1473</v>
      </c>
      <c r="G352" s="221" t="s">
        <v>135</v>
      </c>
      <c r="H352" s="222">
        <v>14.26</v>
      </c>
      <c r="I352" s="223"/>
      <c r="J352" s="224">
        <f>ROUND(I352*H352,2)</f>
        <v>0</v>
      </c>
      <c r="K352" s="225"/>
      <c r="L352" s="43"/>
      <c r="M352" s="226" t="s">
        <v>1</v>
      </c>
      <c r="N352" s="227" t="s">
        <v>45</v>
      </c>
      <c r="O352" s="90"/>
      <c r="P352" s="228">
        <f>O352*H352</f>
        <v>0</v>
      </c>
      <c r="Q352" s="228">
        <v>0.0045500000000000002</v>
      </c>
      <c r="R352" s="228">
        <f>Q352*H352</f>
        <v>0.064882999999999996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267</v>
      </c>
      <c r="AT352" s="230" t="s">
        <v>132</v>
      </c>
      <c r="AU352" s="230" t="s">
        <v>90</v>
      </c>
      <c r="AY352" s="16" t="s">
        <v>130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88</v>
      </c>
      <c r="BK352" s="231">
        <f>ROUND(I352*H352,2)</f>
        <v>0</v>
      </c>
      <c r="BL352" s="16" t="s">
        <v>267</v>
      </c>
      <c r="BM352" s="230" t="s">
        <v>1474</v>
      </c>
    </row>
    <row r="353" s="2" customFormat="1">
      <c r="A353" s="37"/>
      <c r="B353" s="38"/>
      <c r="C353" s="39"/>
      <c r="D353" s="232" t="s">
        <v>138</v>
      </c>
      <c r="E353" s="39"/>
      <c r="F353" s="233" t="s">
        <v>1475</v>
      </c>
      <c r="G353" s="39"/>
      <c r="H353" s="39"/>
      <c r="I353" s="234"/>
      <c r="J353" s="39"/>
      <c r="K353" s="39"/>
      <c r="L353" s="43"/>
      <c r="M353" s="235"/>
      <c r="N353" s="236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138</v>
      </c>
      <c r="AU353" s="16" t="s">
        <v>90</v>
      </c>
    </row>
    <row r="354" s="2" customFormat="1">
      <c r="A354" s="37"/>
      <c r="B354" s="38"/>
      <c r="C354" s="39"/>
      <c r="D354" s="237" t="s">
        <v>140</v>
      </c>
      <c r="E354" s="39"/>
      <c r="F354" s="238" t="s">
        <v>1476</v>
      </c>
      <c r="G354" s="39"/>
      <c r="H354" s="39"/>
      <c r="I354" s="234"/>
      <c r="J354" s="39"/>
      <c r="K354" s="39"/>
      <c r="L354" s="43"/>
      <c r="M354" s="235"/>
      <c r="N354" s="236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140</v>
      </c>
      <c r="AU354" s="16" t="s">
        <v>90</v>
      </c>
    </row>
    <row r="355" s="13" customFormat="1">
      <c r="A355" s="13"/>
      <c r="B355" s="239"/>
      <c r="C355" s="240"/>
      <c r="D355" s="232" t="s">
        <v>142</v>
      </c>
      <c r="E355" s="241" t="s">
        <v>1</v>
      </c>
      <c r="F355" s="242" t="s">
        <v>1465</v>
      </c>
      <c r="G355" s="240"/>
      <c r="H355" s="243">
        <v>14.26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142</v>
      </c>
      <c r="AU355" s="249" t="s">
        <v>90</v>
      </c>
      <c r="AV355" s="13" t="s">
        <v>90</v>
      </c>
      <c r="AW355" s="13" t="s">
        <v>36</v>
      </c>
      <c r="AX355" s="13" t="s">
        <v>88</v>
      </c>
      <c r="AY355" s="249" t="s">
        <v>130</v>
      </c>
    </row>
    <row r="356" s="2" customFormat="1" ht="24.15" customHeight="1">
      <c r="A356" s="37"/>
      <c r="B356" s="38"/>
      <c r="C356" s="218" t="s">
        <v>679</v>
      </c>
      <c r="D356" s="218" t="s">
        <v>132</v>
      </c>
      <c r="E356" s="219" t="s">
        <v>1477</v>
      </c>
      <c r="F356" s="220" t="s">
        <v>1478</v>
      </c>
      <c r="G356" s="221" t="s">
        <v>135</v>
      </c>
      <c r="H356" s="222">
        <v>14.26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45</v>
      </c>
      <c r="O356" s="90"/>
      <c r="P356" s="228">
        <f>O356*H356</f>
        <v>0</v>
      </c>
      <c r="Q356" s="228">
        <v>0.0068900000000000003</v>
      </c>
      <c r="R356" s="228">
        <f>Q356*H356</f>
        <v>0.098251400000000003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267</v>
      </c>
      <c r="AT356" s="230" t="s">
        <v>132</v>
      </c>
      <c r="AU356" s="230" t="s">
        <v>90</v>
      </c>
      <c r="AY356" s="16" t="s">
        <v>130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88</v>
      </c>
      <c r="BK356" s="231">
        <f>ROUND(I356*H356,2)</f>
        <v>0</v>
      </c>
      <c r="BL356" s="16" t="s">
        <v>267</v>
      </c>
      <c r="BM356" s="230" t="s">
        <v>1479</v>
      </c>
    </row>
    <row r="357" s="2" customFormat="1">
      <c r="A357" s="37"/>
      <c r="B357" s="38"/>
      <c r="C357" s="39"/>
      <c r="D357" s="232" t="s">
        <v>138</v>
      </c>
      <c r="E357" s="39"/>
      <c r="F357" s="233" t="s">
        <v>1480</v>
      </c>
      <c r="G357" s="39"/>
      <c r="H357" s="39"/>
      <c r="I357" s="234"/>
      <c r="J357" s="39"/>
      <c r="K357" s="39"/>
      <c r="L357" s="43"/>
      <c r="M357" s="235"/>
      <c r="N357" s="236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138</v>
      </c>
      <c r="AU357" s="16" t="s">
        <v>90</v>
      </c>
    </row>
    <row r="358" s="2" customFormat="1">
      <c r="A358" s="37"/>
      <c r="B358" s="38"/>
      <c r="C358" s="39"/>
      <c r="D358" s="237" t="s">
        <v>140</v>
      </c>
      <c r="E358" s="39"/>
      <c r="F358" s="238" t="s">
        <v>1481</v>
      </c>
      <c r="G358" s="39"/>
      <c r="H358" s="39"/>
      <c r="I358" s="234"/>
      <c r="J358" s="39"/>
      <c r="K358" s="39"/>
      <c r="L358" s="43"/>
      <c r="M358" s="235"/>
      <c r="N358" s="236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140</v>
      </c>
      <c r="AU358" s="16" t="s">
        <v>90</v>
      </c>
    </row>
    <row r="359" s="2" customFormat="1">
      <c r="A359" s="37"/>
      <c r="B359" s="38"/>
      <c r="C359" s="39"/>
      <c r="D359" s="232" t="s">
        <v>151</v>
      </c>
      <c r="E359" s="39"/>
      <c r="F359" s="261" t="s">
        <v>1482</v>
      </c>
      <c r="G359" s="39"/>
      <c r="H359" s="39"/>
      <c r="I359" s="234"/>
      <c r="J359" s="39"/>
      <c r="K359" s="39"/>
      <c r="L359" s="43"/>
      <c r="M359" s="235"/>
      <c r="N359" s="236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151</v>
      </c>
      <c r="AU359" s="16" t="s">
        <v>90</v>
      </c>
    </row>
    <row r="360" s="13" customFormat="1">
      <c r="A360" s="13"/>
      <c r="B360" s="239"/>
      <c r="C360" s="240"/>
      <c r="D360" s="232" t="s">
        <v>142</v>
      </c>
      <c r="E360" s="241" t="s">
        <v>1</v>
      </c>
      <c r="F360" s="242" t="s">
        <v>1465</v>
      </c>
      <c r="G360" s="240"/>
      <c r="H360" s="243">
        <v>14.26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142</v>
      </c>
      <c r="AU360" s="249" t="s">
        <v>90</v>
      </c>
      <c r="AV360" s="13" t="s">
        <v>90</v>
      </c>
      <c r="AW360" s="13" t="s">
        <v>36</v>
      </c>
      <c r="AX360" s="13" t="s">
        <v>88</v>
      </c>
      <c r="AY360" s="249" t="s">
        <v>130</v>
      </c>
    </row>
    <row r="361" s="2" customFormat="1" ht="24.15" customHeight="1">
      <c r="A361" s="37"/>
      <c r="B361" s="38"/>
      <c r="C361" s="262" t="s">
        <v>682</v>
      </c>
      <c r="D361" s="262" t="s">
        <v>219</v>
      </c>
      <c r="E361" s="263" t="s">
        <v>1483</v>
      </c>
      <c r="F361" s="264" t="s">
        <v>1484</v>
      </c>
      <c r="G361" s="265" t="s">
        <v>135</v>
      </c>
      <c r="H361" s="266">
        <v>15.686</v>
      </c>
      <c r="I361" s="267"/>
      <c r="J361" s="268">
        <f>ROUND(I361*H361,2)</f>
        <v>0</v>
      </c>
      <c r="K361" s="269"/>
      <c r="L361" s="270"/>
      <c r="M361" s="271" t="s">
        <v>1</v>
      </c>
      <c r="N361" s="272" t="s">
        <v>45</v>
      </c>
      <c r="O361" s="90"/>
      <c r="P361" s="228">
        <f>O361*H361</f>
        <v>0</v>
      </c>
      <c r="Q361" s="228">
        <v>0.019199999999999998</v>
      </c>
      <c r="R361" s="228">
        <f>Q361*H361</f>
        <v>0.30117119999999997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377</v>
      </c>
      <c r="AT361" s="230" t="s">
        <v>219</v>
      </c>
      <c r="AU361" s="230" t="s">
        <v>90</v>
      </c>
      <c r="AY361" s="16" t="s">
        <v>130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88</v>
      </c>
      <c r="BK361" s="231">
        <f>ROUND(I361*H361,2)</f>
        <v>0</v>
      </c>
      <c r="BL361" s="16" t="s">
        <v>267</v>
      </c>
      <c r="BM361" s="230" t="s">
        <v>1485</v>
      </c>
    </row>
    <row r="362" s="2" customFormat="1">
      <c r="A362" s="37"/>
      <c r="B362" s="38"/>
      <c r="C362" s="39"/>
      <c r="D362" s="232" t="s">
        <v>138</v>
      </c>
      <c r="E362" s="39"/>
      <c r="F362" s="233" t="s">
        <v>1484</v>
      </c>
      <c r="G362" s="39"/>
      <c r="H362" s="39"/>
      <c r="I362" s="234"/>
      <c r="J362" s="39"/>
      <c r="K362" s="39"/>
      <c r="L362" s="43"/>
      <c r="M362" s="235"/>
      <c r="N362" s="236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138</v>
      </c>
      <c r="AU362" s="16" t="s">
        <v>90</v>
      </c>
    </row>
    <row r="363" s="13" customFormat="1">
      <c r="A363" s="13"/>
      <c r="B363" s="239"/>
      <c r="C363" s="240"/>
      <c r="D363" s="232" t="s">
        <v>142</v>
      </c>
      <c r="E363" s="240"/>
      <c r="F363" s="242" t="s">
        <v>1486</v>
      </c>
      <c r="G363" s="240"/>
      <c r="H363" s="243">
        <v>15.686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142</v>
      </c>
      <c r="AU363" s="249" t="s">
        <v>90</v>
      </c>
      <c r="AV363" s="13" t="s">
        <v>90</v>
      </c>
      <c r="AW363" s="13" t="s">
        <v>4</v>
      </c>
      <c r="AX363" s="13" t="s">
        <v>88</v>
      </c>
      <c r="AY363" s="249" t="s">
        <v>130</v>
      </c>
    </row>
    <row r="364" s="2" customFormat="1" ht="16.5" customHeight="1">
      <c r="A364" s="37"/>
      <c r="B364" s="38"/>
      <c r="C364" s="218" t="s">
        <v>689</v>
      </c>
      <c r="D364" s="218" t="s">
        <v>132</v>
      </c>
      <c r="E364" s="219" t="s">
        <v>1487</v>
      </c>
      <c r="F364" s="220" t="s">
        <v>1488</v>
      </c>
      <c r="G364" s="221" t="s">
        <v>135</v>
      </c>
      <c r="H364" s="222">
        <v>14.26</v>
      </c>
      <c r="I364" s="223"/>
      <c r="J364" s="224">
        <f>ROUND(I364*H364,2)</f>
        <v>0</v>
      </c>
      <c r="K364" s="225"/>
      <c r="L364" s="43"/>
      <c r="M364" s="226" t="s">
        <v>1</v>
      </c>
      <c r="N364" s="227" t="s">
        <v>45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267</v>
      </c>
      <c r="AT364" s="230" t="s">
        <v>132</v>
      </c>
      <c r="AU364" s="230" t="s">
        <v>90</v>
      </c>
      <c r="AY364" s="16" t="s">
        <v>130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88</v>
      </c>
      <c r="BK364" s="231">
        <f>ROUND(I364*H364,2)</f>
        <v>0</v>
      </c>
      <c r="BL364" s="16" t="s">
        <v>267</v>
      </c>
      <c r="BM364" s="230" t="s">
        <v>1489</v>
      </c>
    </row>
    <row r="365" s="2" customFormat="1">
      <c r="A365" s="37"/>
      <c r="B365" s="38"/>
      <c r="C365" s="39"/>
      <c r="D365" s="232" t="s">
        <v>138</v>
      </c>
      <c r="E365" s="39"/>
      <c r="F365" s="233" t="s">
        <v>1490</v>
      </c>
      <c r="G365" s="39"/>
      <c r="H365" s="39"/>
      <c r="I365" s="234"/>
      <c r="J365" s="39"/>
      <c r="K365" s="39"/>
      <c r="L365" s="43"/>
      <c r="M365" s="235"/>
      <c r="N365" s="236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138</v>
      </c>
      <c r="AU365" s="16" t="s">
        <v>90</v>
      </c>
    </row>
    <row r="366" s="2" customFormat="1">
      <c r="A366" s="37"/>
      <c r="B366" s="38"/>
      <c r="C366" s="39"/>
      <c r="D366" s="237" t="s">
        <v>140</v>
      </c>
      <c r="E366" s="39"/>
      <c r="F366" s="238" t="s">
        <v>1491</v>
      </c>
      <c r="G366" s="39"/>
      <c r="H366" s="39"/>
      <c r="I366" s="234"/>
      <c r="J366" s="39"/>
      <c r="K366" s="39"/>
      <c r="L366" s="43"/>
      <c r="M366" s="235"/>
      <c r="N366" s="236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140</v>
      </c>
      <c r="AU366" s="16" t="s">
        <v>90</v>
      </c>
    </row>
    <row r="367" s="13" customFormat="1">
      <c r="A367" s="13"/>
      <c r="B367" s="239"/>
      <c r="C367" s="240"/>
      <c r="D367" s="232" t="s">
        <v>142</v>
      </c>
      <c r="E367" s="241" t="s">
        <v>1</v>
      </c>
      <c r="F367" s="242" t="s">
        <v>1465</v>
      </c>
      <c r="G367" s="240"/>
      <c r="H367" s="243">
        <v>14.26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142</v>
      </c>
      <c r="AU367" s="249" t="s">
        <v>90</v>
      </c>
      <c r="AV367" s="13" t="s">
        <v>90</v>
      </c>
      <c r="AW367" s="13" t="s">
        <v>36</v>
      </c>
      <c r="AX367" s="13" t="s">
        <v>88</v>
      </c>
      <c r="AY367" s="249" t="s">
        <v>130</v>
      </c>
    </row>
    <row r="368" s="2" customFormat="1" ht="16.5" customHeight="1">
      <c r="A368" s="37"/>
      <c r="B368" s="38"/>
      <c r="C368" s="218" t="s">
        <v>694</v>
      </c>
      <c r="D368" s="218" t="s">
        <v>132</v>
      </c>
      <c r="E368" s="219" t="s">
        <v>1492</v>
      </c>
      <c r="F368" s="220" t="s">
        <v>1493</v>
      </c>
      <c r="G368" s="221" t="s">
        <v>135</v>
      </c>
      <c r="H368" s="222">
        <v>14.26</v>
      </c>
      <c r="I368" s="223"/>
      <c r="J368" s="224">
        <f>ROUND(I368*H368,2)</f>
        <v>0</v>
      </c>
      <c r="K368" s="225"/>
      <c r="L368" s="43"/>
      <c r="M368" s="226" t="s">
        <v>1</v>
      </c>
      <c r="N368" s="227" t="s">
        <v>45</v>
      </c>
      <c r="O368" s="90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267</v>
      </c>
      <c r="AT368" s="230" t="s">
        <v>132</v>
      </c>
      <c r="AU368" s="230" t="s">
        <v>90</v>
      </c>
      <c r="AY368" s="16" t="s">
        <v>130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88</v>
      </c>
      <c r="BK368" s="231">
        <f>ROUND(I368*H368,2)</f>
        <v>0</v>
      </c>
      <c r="BL368" s="16" t="s">
        <v>267</v>
      </c>
      <c r="BM368" s="230" t="s">
        <v>1494</v>
      </c>
    </row>
    <row r="369" s="2" customFormat="1">
      <c r="A369" s="37"/>
      <c r="B369" s="38"/>
      <c r="C369" s="39"/>
      <c r="D369" s="232" t="s">
        <v>138</v>
      </c>
      <c r="E369" s="39"/>
      <c r="F369" s="233" t="s">
        <v>1495</v>
      </c>
      <c r="G369" s="39"/>
      <c r="H369" s="39"/>
      <c r="I369" s="234"/>
      <c r="J369" s="39"/>
      <c r="K369" s="39"/>
      <c r="L369" s="43"/>
      <c r="M369" s="235"/>
      <c r="N369" s="236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138</v>
      </c>
      <c r="AU369" s="16" t="s">
        <v>90</v>
      </c>
    </row>
    <row r="370" s="2" customFormat="1">
      <c r="A370" s="37"/>
      <c r="B370" s="38"/>
      <c r="C370" s="39"/>
      <c r="D370" s="237" t="s">
        <v>140</v>
      </c>
      <c r="E370" s="39"/>
      <c r="F370" s="238" t="s">
        <v>1496</v>
      </c>
      <c r="G370" s="39"/>
      <c r="H370" s="39"/>
      <c r="I370" s="234"/>
      <c r="J370" s="39"/>
      <c r="K370" s="39"/>
      <c r="L370" s="43"/>
      <c r="M370" s="235"/>
      <c r="N370" s="236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140</v>
      </c>
      <c r="AU370" s="16" t="s">
        <v>90</v>
      </c>
    </row>
    <row r="371" s="13" customFormat="1">
      <c r="A371" s="13"/>
      <c r="B371" s="239"/>
      <c r="C371" s="240"/>
      <c r="D371" s="232" t="s">
        <v>142</v>
      </c>
      <c r="E371" s="241" t="s">
        <v>1</v>
      </c>
      <c r="F371" s="242" t="s">
        <v>1465</v>
      </c>
      <c r="G371" s="240"/>
      <c r="H371" s="243">
        <v>14.26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142</v>
      </c>
      <c r="AU371" s="249" t="s">
        <v>90</v>
      </c>
      <c r="AV371" s="13" t="s">
        <v>90</v>
      </c>
      <c r="AW371" s="13" t="s">
        <v>36</v>
      </c>
      <c r="AX371" s="13" t="s">
        <v>88</v>
      </c>
      <c r="AY371" s="249" t="s">
        <v>130</v>
      </c>
    </row>
    <row r="372" s="2" customFormat="1" ht="21.75" customHeight="1">
      <c r="A372" s="37"/>
      <c r="B372" s="38"/>
      <c r="C372" s="218" t="s">
        <v>700</v>
      </c>
      <c r="D372" s="218" t="s">
        <v>132</v>
      </c>
      <c r="E372" s="219" t="s">
        <v>1497</v>
      </c>
      <c r="F372" s="220" t="s">
        <v>1498</v>
      </c>
      <c r="G372" s="221" t="s">
        <v>135</v>
      </c>
      <c r="H372" s="222">
        <v>14.26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45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267</v>
      </c>
      <c r="AT372" s="230" t="s">
        <v>132</v>
      </c>
      <c r="AU372" s="230" t="s">
        <v>90</v>
      </c>
      <c r="AY372" s="16" t="s">
        <v>130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88</v>
      </c>
      <c r="BK372" s="231">
        <f>ROUND(I372*H372,2)</f>
        <v>0</v>
      </c>
      <c r="BL372" s="16" t="s">
        <v>267</v>
      </c>
      <c r="BM372" s="230" t="s">
        <v>1499</v>
      </c>
    </row>
    <row r="373" s="2" customFormat="1">
      <c r="A373" s="37"/>
      <c r="B373" s="38"/>
      <c r="C373" s="39"/>
      <c r="D373" s="232" t="s">
        <v>138</v>
      </c>
      <c r="E373" s="39"/>
      <c r="F373" s="233" t="s">
        <v>1500</v>
      </c>
      <c r="G373" s="39"/>
      <c r="H373" s="39"/>
      <c r="I373" s="234"/>
      <c r="J373" s="39"/>
      <c r="K373" s="39"/>
      <c r="L373" s="43"/>
      <c r="M373" s="235"/>
      <c r="N373" s="236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138</v>
      </c>
      <c r="AU373" s="16" t="s">
        <v>90</v>
      </c>
    </row>
    <row r="374" s="2" customFormat="1">
      <c r="A374" s="37"/>
      <c r="B374" s="38"/>
      <c r="C374" s="39"/>
      <c r="D374" s="237" t="s">
        <v>140</v>
      </c>
      <c r="E374" s="39"/>
      <c r="F374" s="238" t="s">
        <v>1501</v>
      </c>
      <c r="G374" s="39"/>
      <c r="H374" s="39"/>
      <c r="I374" s="234"/>
      <c r="J374" s="39"/>
      <c r="K374" s="39"/>
      <c r="L374" s="43"/>
      <c r="M374" s="235"/>
      <c r="N374" s="236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140</v>
      </c>
      <c r="AU374" s="16" t="s">
        <v>90</v>
      </c>
    </row>
    <row r="375" s="13" customFormat="1">
      <c r="A375" s="13"/>
      <c r="B375" s="239"/>
      <c r="C375" s="240"/>
      <c r="D375" s="232" t="s">
        <v>142</v>
      </c>
      <c r="E375" s="241" t="s">
        <v>1</v>
      </c>
      <c r="F375" s="242" t="s">
        <v>1465</v>
      </c>
      <c r="G375" s="240"/>
      <c r="H375" s="243">
        <v>14.26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142</v>
      </c>
      <c r="AU375" s="249" t="s">
        <v>90</v>
      </c>
      <c r="AV375" s="13" t="s">
        <v>90</v>
      </c>
      <c r="AW375" s="13" t="s">
        <v>36</v>
      </c>
      <c r="AX375" s="13" t="s">
        <v>88</v>
      </c>
      <c r="AY375" s="249" t="s">
        <v>130</v>
      </c>
    </row>
    <row r="376" s="2" customFormat="1" ht="16.5" customHeight="1">
      <c r="A376" s="37"/>
      <c r="B376" s="38"/>
      <c r="C376" s="218" t="s">
        <v>704</v>
      </c>
      <c r="D376" s="218" t="s">
        <v>132</v>
      </c>
      <c r="E376" s="219" t="s">
        <v>1502</v>
      </c>
      <c r="F376" s="220" t="s">
        <v>1503</v>
      </c>
      <c r="G376" s="221" t="s">
        <v>360</v>
      </c>
      <c r="H376" s="222">
        <v>31.399999999999999</v>
      </c>
      <c r="I376" s="223"/>
      <c r="J376" s="224">
        <f>ROUND(I376*H376,2)</f>
        <v>0</v>
      </c>
      <c r="K376" s="225"/>
      <c r="L376" s="43"/>
      <c r="M376" s="226" t="s">
        <v>1</v>
      </c>
      <c r="N376" s="227" t="s">
        <v>45</v>
      </c>
      <c r="O376" s="90"/>
      <c r="P376" s="228">
        <f>O376*H376</f>
        <v>0</v>
      </c>
      <c r="Q376" s="228">
        <v>3.0000000000000001E-05</v>
      </c>
      <c r="R376" s="228">
        <f>Q376*H376</f>
        <v>0.00094200000000000002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267</v>
      </c>
      <c r="AT376" s="230" t="s">
        <v>132</v>
      </c>
      <c r="AU376" s="230" t="s">
        <v>90</v>
      </c>
      <c r="AY376" s="16" t="s">
        <v>130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88</v>
      </c>
      <c r="BK376" s="231">
        <f>ROUND(I376*H376,2)</f>
        <v>0</v>
      </c>
      <c r="BL376" s="16" t="s">
        <v>267</v>
      </c>
      <c r="BM376" s="230" t="s">
        <v>1504</v>
      </c>
    </row>
    <row r="377" s="2" customFormat="1">
      <c r="A377" s="37"/>
      <c r="B377" s="38"/>
      <c r="C377" s="39"/>
      <c r="D377" s="232" t="s">
        <v>138</v>
      </c>
      <c r="E377" s="39"/>
      <c r="F377" s="233" t="s">
        <v>1505</v>
      </c>
      <c r="G377" s="39"/>
      <c r="H377" s="39"/>
      <c r="I377" s="234"/>
      <c r="J377" s="39"/>
      <c r="K377" s="39"/>
      <c r="L377" s="43"/>
      <c r="M377" s="235"/>
      <c r="N377" s="236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138</v>
      </c>
      <c r="AU377" s="16" t="s">
        <v>90</v>
      </c>
    </row>
    <row r="378" s="2" customFormat="1">
      <c r="A378" s="37"/>
      <c r="B378" s="38"/>
      <c r="C378" s="39"/>
      <c r="D378" s="237" t="s">
        <v>140</v>
      </c>
      <c r="E378" s="39"/>
      <c r="F378" s="238" t="s">
        <v>1506</v>
      </c>
      <c r="G378" s="39"/>
      <c r="H378" s="39"/>
      <c r="I378" s="234"/>
      <c r="J378" s="39"/>
      <c r="K378" s="39"/>
      <c r="L378" s="43"/>
      <c r="M378" s="235"/>
      <c r="N378" s="236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140</v>
      </c>
      <c r="AU378" s="16" t="s">
        <v>90</v>
      </c>
    </row>
    <row r="379" s="2" customFormat="1">
      <c r="A379" s="37"/>
      <c r="B379" s="38"/>
      <c r="C379" s="39"/>
      <c r="D379" s="232" t="s">
        <v>151</v>
      </c>
      <c r="E379" s="39"/>
      <c r="F379" s="261" t="s">
        <v>1507</v>
      </c>
      <c r="G379" s="39"/>
      <c r="H379" s="39"/>
      <c r="I379" s="234"/>
      <c r="J379" s="39"/>
      <c r="K379" s="39"/>
      <c r="L379" s="43"/>
      <c r="M379" s="235"/>
      <c r="N379" s="236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151</v>
      </c>
      <c r="AU379" s="16" t="s">
        <v>90</v>
      </c>
    </row>
    <row r="380" s="13" customFormat="1">
      <c r="A380" s="13"/>
      <c r="B380" s="239"/>
      <c r="C380" s="240"/>
      <c r="D380" s="232" t="s">
        <v>142</v>
      </c>
      <c r="E380" s="241" t="s">
        <v>1</v>
      </c>
      <c r="F380" s="242" t="s">
        <v>1508</v>
      </c>
      <c r="G380" s="240"/>
      <c r="H380" s="243">
        <v>31.399999999999999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142</v>
      </c>
      <c r="AU380" s="249" t="s">
        <v>90</v>
      </c>
      <c r="AV380" s="13" t="s">
        <v>90</v>
      </c>
      <c r="AW380" s="13" t="s">
        <v>36</v>
      </c>
      <c r="AX380" s="13" t="s">
        <v>88</v>
      </c>
      <c r="AY380" s="249" t="s">
        <v>130</v>
      </c>
    </row>
    <row r="381" s="2" customFormat="1" ht="16.5" customHeight="1">
      <c r="A381" s="37"/>
      <c r="B381" s="38"/>
      <c r="C381" s="218" t="s">
        <v>710</v>
      </c>
      <c r="D381" s="218" t="s">
        <v>132</v>
      </c>
      <c r="E381" s="219" t="s">
        <v>1509</v>
      </c>
      <c r="F381" s="220" t="s">
        <v>1510</v>
      </c>
      <c r="G381" s="221" t="s">
        <v>135</v>
      </c>
      <c r="H381" s="222">
        <v>14.26</v>
      </c>
      <c r="I381" s="223"/>
      <c r="J381" s="224">
        <f>ROUND(I381*H381,2)</f>
        <v>0</v>
      </c>
      <c r="K381" s="225"/>
      <c r="L381" s="43"/>
      <c r="M381" s="226" t="s">
        <v>1</v>
      </c>
      <c r="N381" s="227" t="s">
        <v>45</v>
      </c>
      <c r="O381" s="90"/>
      <c r="P381" s="228">
        <f>O381*H381</f>
        <v>0</v>
      </c>
      <c r="Q381" s="228">
        <v>5.0000000000000002E-05</v>
      </c>
      <c r="R381" s="228">
        <f>Q381*H381</f>
        <v>0.00071299999999999998</v>
      </c>
      <c r="S381" s="228">
        <v>0</v>
      </c>
      <c r="T381" s="229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267</v>
      </c>
      <c r="AT381" s="230" t="s">
        <v>132</v>
      </c>
      <c r="AU381" s="230" t="s">
        <v>90</v>
      </c>
      <c r="AY381" s="16" t="s">
        <v>130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88</v>
      </c>
      <c r="BK381" s="231">
        <f>ROUND(I381*H381,2)</f>
        <v>0</v>
      </c>
      <c r="BL381" s="16" t="s">
        <v>267</v>
      </c>
      <c r="BM381" s="230" t="s">
        <v>1511</v>
      </c>
    </row>
    <row r="382" s="2" customFormat="1">
      <c r="A382" s="37"/>
      <c r="B382" s="38"/>
      <c r="C382" s="39"/>
      <c r="D382" s="232" t="s">
        <v>138</v>
      </c>
      <c r="E382" s="39"/>
      <c r="F382" s="233" t="s">
        <v>1512</v>
      </c>
      <c r="G382" s="39"/>
      <c r="H382" s="39"/>
      <c r="I382" s="234"/>
      <c r="J382" s="39"/>
      <c r="K382" s="39"/>
      <c r="L382" s="43"/>
      <c r="M382" s="235"/>
      <c r="N382" s="236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138</v>
      </c>
      <c r="AU382" s="16" t="s">
        <v>90</v>
      </c>
    </row>
    <row r="383" s="2" customFormat="1">
      <c r="A383" s="37"/>
      <c r="B383" s="38"/>
      <c r="C383" s="39"/>
      <c r="D383" s="237" t="s">
        <v>140</v>
      </c>
      <c r="E383" s="39"/>
      <c r="F383" s="238" t="s">
        <v>1513</v>
      </c>
      <c r="G383" s="39"/>
      <c r="H383" s="39"/>
      <c r="I383" s="234"/>
      <c r="J383" s="39"/>
      <c r="K383" s="39"/>
      <c r="L383" s="43"/>
      <c r="M383" s="235"/>
      <c r="N383" s="236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140</v>
      </c>
      <c r="AU383" s="16" t="s">
        <v>90</v>
      </c>
    </row>
    <row r="384" s="13" customFormat="1">
      <c r="A384" s="13"/>
      <c r="B384" s="239"/>
      <c r="C384" s="240"/>
      <c r="D384" s="232" t="s">
        <v>142</v>
      </c>
      <c r="E384" s="241" t="s">
        <v>1</v>
      </c>
      <c r="F384" s="242" t="s">
        <v>1465</v>
      </c>
      <c r="G384" s="240"/>
      <c r="H384" s="243">
        <v>14.26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142</v>
      </c>
      <c r="AU384" s="249" t="s">
        <v>90</v>
      </c>
      <c r="AV384" s="13" t="s">
        <v>90</v>
      </c>
      <c r="AW384" s="13" t="s">
        <v>36</v>
      </c>
      <c r="AX384" s="13" t="s">
        <v>88</v>
      </c>
      <c r="AY384" s="249" t="s">
        <v>130</v>
      </c>
    </row>
    <row r="385" s="12" customFormat="1" ht="22.8" customHeight="1">
      <c r="A385" s="12"/>
      <c r="B385" s="202"/>
      <c r="C385" s="203"/>
      <c r="D385" s="204" t="s">
        <v>79</v>
      </c>
      <c r="E385" s="216" t="s">
        <v>180</v>
      </c>
      <c r="F385" s="216" t="s">
        <v>1514</v>
      </c>
      <c r="G385" s="203"/>
      <c r="H385" s="203"/>
      <c r="I385" s="206"/>
      <c r="J385" s="217">
        <f>BK385</f>
        <v>0</v>
      </c>
      <c r="K385" s="203"/>
      <c r="L385" s="208"/>
      <c r="M385" s="209"/>
      <c r="N385" s="210"/>
      <c r="O385" s="210"/>
      <c r="P385" s="211">
        <f>SUM(P386:P417)</f>
        <v>0</v>
      </c>
      <c r="Q385" s="210"/>
      <c r="R385" s="211">
        <f>SUM(R386:R417)</f>
        <v>0.069474999999999995</v>
      </c>
      <c r="S385" s="210"/>
      <c r="T385" s="212">
        <f>SUM(T386:T417)</f>
        <v>0.0044206000000000002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88</v>
      </c>
      <c r="AT385" s="214" t="s">
        <v>79</v>
      </c>
      <c r="AU385" s="214" t="s">
        <v>88</v>
      </c>
      <c r="AY385" s="213" t="s">
        <v>130</v>
      </c>
      <c r="BK385" s="215">
        <f>SUM(BK386:BK417)</f>
        <v>0</v>
      </c>
    </row>
    <row r="386" s="2" customFormat="1" ht="16.5" customHeight="1">
      <c r="A386" s="37"/>
      <c r="B386" s="38"/>
      <c r="C386" s="218" t="s">
        <v>714</v>
      </c>
      <c r="D386" s="218" t="s">
        <v>132</v>
      </c>
      <c r="E386" s="219" t="s">
        <v>1515</v>
      </c>
      <c r="F386" s="220" t="s">
        <v>1516</v>
      </c>
      <c r="G386" s="221" t="s">
        <v>135</v>
      </c>
      <c r="H386" s="222">
        <v>14.26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45</v>
      </c>
      <c r="O386" s="90"/>
      <c r="P386" s="228">
        <f>O386*H386</f>
        <v>0</v>
      </c>
      <c r="Q386" s="228">
        <v>0.001</v>
      </c>
      <c r="R386" s="228">
        <f>Q386*H386</f>
        <v>0.01426</v>
      </c>
      <c r="S386" s="228">
        <v>0.00031</v>
      </c>
      <c r="T386" s="229">
        <f>S386*H386</f>
        <v>0.0044206000000000002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136</v>
      </c>
      <c r="AT386" s="230" t="s">
        <v>132</v>
      </c>
      <c r="AU386" s="230" t="s">
        <v>90</v>
      </c>
      <c r="AY386" s="16" t="s">
        <v>130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88</v>
      </c>
      <c r="BK386" s="231">
        <f>ROUND(I386*H386,2)</f>
        <v>0</v>
      </c>
      <c r="BL386" s="16" t="s">
        <v>136</v>
      </c>
      <c r="BM386" s="230" t="s">
        <v>1517</v>
      </c>
    </row>
    <row r="387" s="2" customFormat="1">
      <c r="A387" s="37"/>
      <c r="B387" s="38"/>
      <c r="C387" s="39"/>
      <c r="D387" s="232" t="s">
        <v>138</v>
      </c>
      <c r="E387" s="39"/>
      <c r="F387" s="233" t="s">
        <v>1518</v>
      </c>
      <c r="G387" s="39"/>
      <c r="H387" s="39"/>
      <c r="I387" s="234"/>
      <c r="J387" s="39"/>
      <c r="K387" s="39"/>
      <c r="L387" s="43"/>
      <c r="M387" s="235"/>
      <c r="N387" s="236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138</v>
      </c>
      <c r="AU387" s="16" t="s">
        <v>90</v>
      </c>
    </row>
    <row r="388" s="2" customFormat="1">
      <c r="A388" s="37"/>
      <c r="B388" s="38"/>
      <c r="C388" s="39"/>
      <c r="D388" s="237" t="s">
        <v>140</v>
      </c>
      <c r="E388" s="39"/>
      <c r="F388" s="238" t="s">
        <v>1519</v>
      </c>
      <c r="G388" s="39"/>
      <c r="H388" s="39"/>
      <c r="I388" s="234"/>
      <c r="J388" s="39"/>
      <c r="K388" s="39"/>
      <c r="L388" s="43"/>
      <c r="M388" s="235"/>
      <c r="N388" s="236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140</v>
      </c>
      <c r="AU388" s="16" t="s">
        <v>90</v>
      </c>
    </row>
    <row r="389" s="13" customFormat="1">
      <c r="A389" s="13"/>
      <c r="B389" s="239"/>
      <c r="C389" s="240"/>
      <c r="D389" s="232" t="s">
        <v>142</v>
      </c>
      <c r="E389" s="241" t="s">
        <v>1</v>
      </c>
      <c r="F389" s="242" t="s">
        <v>1465</v>
      </c>
      <c r="G389" s="240"/>
      <c r="H389" s="243">
        <v>14.26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142</v>
      </c>
      <c r="AU389" s="249" t="s">
        <v>90</v>
      </c>
      <c r="AV389" s="13" t="s">
        <v>90</v>
      </c>
      <c r="AW389" s="13" t="s">
        <v>36</v>
      </c>
      <c r="AX389" s="13" t="s">
        <v>88</v>
      </c>
      <c r="AY389" s="249" t="s">
        <v>130</v>
      </c>
    </row>
    <row r="390" s="2" customFormat="1" ht="16.5" customHeight="1">
      <c r="A390" s="37"/>
      <c r="B390" s="38"/>
      <c r="C390" s="218" t="s">
        <v>719</v>
      </c>
      <c r="D390" s="218" t="s">
        <v>132</v>
      </c>
      <c r="E390" s="219" t="s">
        <v>1520</v>
      </c>
      <c r="F390" s="220" t="s">
        <v>1521</v>
      </c>
      <c r="G390" s="221" t="s">
        <v>135</v>
      </c>
      <c r="H390" s="222">
        <v>14.26</v>
      </c>
      <c r="I390" s="223"/>
      <c r="J390" s="224">
        <f>ROUND(I390*H390,2)</f>
        <v>0</v>
      </c>
      <c r="K390" s="225"/>
      <c r="L390" s="43"/>
      <c r="M390" s="226" t="s">
        <v>1</v>
      </c>
      <c r="N390" s="227" t="s">
        <v>45</v>
      </c>
      <c r="O390" s="90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0" t="s">
        <v>136</v>
      </c>
      <c r="AT390" s="230" t="s">
        <v>132</v>
      </c>
      <c r="AU390" s="230" t="s">
        <v>90</v>
      </c>
      <c r="AY390" s="16" t="s">
        <v>130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6" t="s">
        <v>88</v>
      </c>
      <c r="BK390" s="231">
        <f>ROUND(I390*H390,2)</f>
        <v>0</v>
      </c>
      <c r="BL390" s="16" t="s">
        <v>136</v>
      </c>
      <c r="BM390" s="230" t="s">
        <v>1522</v>
      </c>
    </row>
    <row r="391" s="2" customFormat="1">
      <c r="A391" s="37"/>
      <c r="B391" s="38"/>
      <c r="C391" s="39"/>
      <c r="D391" s="232" t="s">
        <v>138</v>
      </c>
      <c r="E391" s="39"/>
      <c r="F391" s="233" t="s">
        <v>1523</v>
      </c>
      <c r="G391" s="39"/>
      <c r="H391" s="39"/>
      <c r="I391" s="234"/>
      <c r="J391" s="39"/>
      <c r="K391" s="39"/>
      <c r="L391" s="43"/>
      <c r="M391" s="235"/>
      <c r="N391" s="236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138</v>
      </c>
      <c r="AU391" s="16" t="s">
        <v>90</v>
      </c>
    </row>
    <row r="392" s="2" customFormat="1">
      <c r="A392" s="37"/>
      <c r="B392" s="38"/>
      <c r="C392" s="39"/>
      <c r="D392" s="237" t="s">
        <v>140</v>
      </c>
      <c r="E392" s="39"/>
      <c r="F392" s="238" t="s">
        <v>1524</v>
      </c>
      <c r="G392" s="39"/>
      <c r="H392" s="39"/>
      <c r="I392" s="234"/>
      <c r="J392" s="39"/>
      <c r="K392" s="39"/>
      <c r="L392" s="43"/>
      <c r="M392" s="235"/>
      <c r="N392" s="236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140</v>
      </c>
      <c r="AU392" s="16" t="s">
        <v>90</v>
      </c>
    </row>
    <row r="393" s="13" customFormat="1">
      <c r="A393" s="13"/>
      <c r="B393" s="239"/>
      <c r="C393" s="240"/>
      <c r="D393" s="232" t="s">
        <v>142</v>
      </c>
      <c r="E393" s="241" t="s">
        <v>1</v>
      </c>
      <c r="F393" s="242" t="s">
        <v>1465</v>
      </c>
      <c r="G393" s="240"/>
      <c r="H393" s="243">
        <v>14.26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142</v>
      </c>
      <c r="AU393" s="249" t="s">
        <v>90</v>
      </c>
      <c r="AV393" s="13" t="s">
        <v>90</v>
      </c>
      <c r="AW393" s="13" t="s">
        <v>36</v>
      </c>
      <c r="AX393" s="13" t="s">
        <v>88</v>
      </c>
      <c r="AY393" s="249" t="s">
        <v>130</v>
      </c>
    </row>
    <row r="394" s="2" customFormat="1" ht="16.5" customHeight="1">
      <c r="A394" s="37"/>
      <c r="B394" s="38"/>
      <c r="C394" s="218" t="s">
        <v>723</v>
      </c>
      <c r="D394" s="218" t="s">
        <v>132</v>
      </c>
      <c r="E394" s="219" t="s">
        <v>1525</v>
      </c>
      <c r="F394" s="220" t="s">
        <v>1526</v>
      </c>
      <c r="G394" s="221" t="s">
        <v>360</v>
      </c>
      <c r="H394" s="222">
        <v>31.399999999999999</v>
      </c>
      <c r="I394" s="223"/>
      <c r="J394" s="224">
        <f>ROUND(I394*H394,2)</f>
        <v>0</v>
      </c>
      <c r="K394" s="225"/>
      <c r="L394" s="43"/>
      <c r="M394" s="226" t="s">
        <v>1</v>
      </c>
      <c r="N394" s="227" t="s">
        <v>45</v>
      </c>
      <c r="O394" s="90"/>
      <c r="P394" s="228">
        <f>O394*H394</f>
        <v>0</v>
      </c>
      <c r="Q394" s="228">
        <v>1.0000000000000001E-05</v>
      </c>
      <c r="R394" s="228">
        <f>Q394*H394</f>
        <v>0.00031399999999999999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136</v>
      </c>
      <c r="AT394" s="230" t="s">
        <v>132</v>
      </c>
      <c r="AU394" s="230" t="s">
        <v>90</v>
      </c>
      <c r="AY394" s="16" t="s">
        <v>130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88</v>
      </c>
      <c r="BK394" s="231">
        <f>ROUND(I394*H394,2)</f>
        <v>0</v>
      </c>
      <c r="BL394" s="16" t="s">
        <v>136</v>
      </c>
      <c r="BM394" s="230" t="s">
        <v>1527</v>
      </c>
    </row>
    <row r="395" s="2" customFormat="1">
      <c r="A395" s="37"/>
      <c r="B395" s="38"/>
      <c r="C395" s="39"/>
      <c r="D395" s="232" t="s">
        <v>138</v>
      </c>
      <c r="E395" s="39"/>
      <c r="F395" s="233" t="s">
        <v>1528</v>
      </c>
      <c r="G395" s="39"/>
      <c r="H395" s="39"/>
      <c r="I395" s="234"/>
      <c r="J395" s="39"/>
      <c r="K395" s="39"/>
      <c r="L395" s="43"/>
      <c r="M395" s="235"/>
      <c r="N395" s="236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138</v>
      </c>
      <c r="AU395" s="16" t="s">
        <v>90</v>
      </c>
    </row>
    <row r="396" s="2" customFormat="1">
      <c r="A396" s="37"/>
      <c r="B396" s="38"/>
      <c r="C396" s="39"/>
      <c r="D396" s="237" t="s">
        <v>140</v>
      </c>
      <c r="E396" s="39"/>
      <c r="F396" s="238" t="s">
        <v>1529</v>
      </c>
      <c r="G396" s="39"/>
      <c r="H396" s="39"/>
      <c r="I396" s="234"/>
      <c r="J396" s="39"/>
      <c r="K396" s="39"/>
      <c r="L396" s="43"/>
      <c r="M396" s="235"/>
      <c r="N396" s="236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140</v>
      </c>
      <c r="AU396" s="16" t="s">
        <v>90</v>
      </c>
    </row>
    <row r="397" s="13" customFormat="1">
      <c r="A397" s="13"/>
      <c r="B397" s="239"/>
      <c r="C397" s="240"/>
      <c r="D397" s="232" t="s">
        <v>142</v>
      </c>
      <c r="E397" s="241" t="s">
        <v>1</v>
      </c>
      <c r="F397" s="242" t="s">
        <v>1508</v>
      </c>
      <c r="G397" s="240"/>
      <c r="H397" s="243">
        <v>31.399999999999999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142</v>
      </c>
      <c r="AU397" s="249" t="s">
        <v>90</v>
      </c>
      <c r="AV397" s="13" t="s">
        <v>90</v>
      </c>
      <c r="AW397" s="13" t="s">
        <v>36</v>
      </c>
      <c r="AX397" s="13" t="s">
        <v>88</v>
      </c>
      <c r="AY397" s="249" t="s">
        <v>130</v>
      </c>
    </row>
    <row r="398" s="2" customFormat="1" ht="16.5" customHeight="1">
      <c r="A398" s="37"/>
      <c r="B398" s="38"/>
      <c r="C398" s="218" t="s">
        <v>725</v>
      </c>
      <c r="D398" s="218" t="s">
        <v>132</v>
      </c>
      <c r="E398" s="219" t="s">
        <v>1530</v>
      </c>
      <c r="F398" s="220" t="s">
        <v>1531</v>
      </c>
      <c r="G398" s="221" t="s">
        <v>135</v>
      </c>
      <c r="H398" s="222">
        <v>28.52</v>
      </c>
      <c r="I398" s="223"/>
      <c r="J398" s="224">
        <f>ROUND(I398*H398,2)</f>
        <v>0</v>
      </c>
      <c r="K398" s="225"/>
      <c r="L398" s="43"/>
      <c r="M398" s="226" t="s">
        <v>1</v>
      </c>
      <c r="N398" s="227" t="s">
        <v>45</v>
      </c>
      <c r="O398" s="90"/>
      <c r="P398" s="228">
        <f>O398*H398</f>
        <v>0</v>
      </c>
      <c r="Q398" s="228">
        <v>0.00020000000000000001</v>
      </c>
      <c r="R398" s="228">
        <f>Q398*H398</f>
        <v>0.0057039999999999999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136</v>
      </c>
      <c r="AT398" s="230" t="s">
        <v>132</v>
      </c>
      <c r="AU398" s="230" t="s">
        <v>90</v>
      </c>
      <c r="AY398" s="16" t="s">
        <v>130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88</v>
      </c>
      <c r="BK398" s="231">
        <f>ROUND(I398*H398,2)</f>
        <v>0</v>
      </c>
      <c r="BL398" s="16" t="s">
        <v>136</v>
      </c>
      <c r="BM398" s="230" t="s">
        <v>1532</v>
      </c>
    </row>
    <row r="399" s="2" customFormat="1">
      <c r="A399" s="37"/>
      <c r="B399" s="38"/>
      <c r="C399" s="39"/>
      <c r="D399" s="232" t="s">
        <v>138</v>
      </c>
      <c r="E399" s="39"/>
      <c r="F399" s="233" t="s">
        <v>1533</v>
      </c>
      <c r="G399" s="39"/>
      <c r="H399" s="39"/>
      <c r="I399" s="234"/>
      <c r="J399" s="39"/>
      <c r="K399" s="39"/>
      <c r="L399" s="43"/>
      <c r="M399" s="235"/>
      <c r="N399" s="236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138</v>
      </c>
      <c r="AU399" s="16" t="s">
        <v>90</v>
      </c>
    </row>
    <row r="400" s="2" customFormat="1">
      <c r="A400" s="37"/>
      <c r="B400" s="38"/>
      <c r="C400" s="39"/>
      <c r="D400" s="237" t="s">
        <v>140</v>
      </c>
      <c r="E400" s="39"/>
      <c r="F400" s="238" t="s">
        <v>1534</v>
      </c>
      <c r="G400" s="39"/>
      <c r="H400" s="39"/>
      <c r="I400" s="234"/>
      <c r="J400" s="39"/>
      <c r="K400" s="39"/>
      <c r="L400" s="43"/>
      <c r="M400" s="235"/>
      <c r="N400" s="236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140</v>
      </c>
      <c r="AU400" s="16" t="s">
        <v>90</v>
      </c>
    </row>
    <row r="401" s="13" customFormat="1">
      <c r="A401" s="13"/>
      <c r="B401" s="239"/>
      <c r="C401" s="240"/>
      <c r="D401" s="232" t="s">
        <v>142</v>
      </c>
      <c r="E401" s="241" t="s">
        <v>1</v>
      </c>
      <c r="F401" s="242" t="s">
        <v>1471</v>
      </c>
      <c r="G401" s="240"/>
      <c r="H401" s="243">
        <v>28.52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142</v>
      </c>
      <c r="AU401" s="249" t="s">
        <v>90</v>
      </c>
      <c r="AV401" s="13" t="s">
        <v>90</v>
      </c>
      <c r="AW401" s="13" t="s">
        <v>36</v>
      </c>
      <c r="AX401" s="13" t="s">
        <v>88</v>
      </c>
      <c r="AY401" s="249" t="s">
        <v>130</v>
      </c>
    </row>
    <row r="402" s="2" customFormat="1" ht="16.5" customHeight="1">
      <c r="A402" s="37"/>
      <c r="B402" s="38"/>
      <c r="C402" s="218" t="s">
        <v>729</v>
      </c>
      <c r="D402" s="218" t="s">
        <v>132</v>
      </c>
      <c r="E402" s="219" t="s">
        <v>1535</v>
      </c>
      <c r="F402" s="220" t="s">
        <v>1536</v>
      </c>
      <c r="G402" s="221" t="s">
        <v>135</v>
      </c>
      <c r="H402" s="222">
        <v>14.26</v>
      </c>
      <c r="I402" s="223"/>
      <c r="J402" s="224">
        <f>ROUND(I402*H402,2)</f>
        <v>0</v>
      </c>
      <c r="K402" s="225"/>
      <c r="L402" s="43"/>
      <c r="M402" s="226" t="s">
        <v>1</v>
      </c>
      <c r="N402" s="227" t="s">
        <v>45</v>
      </c>
      <c r="O402" s="90"/>
      <c r="P402" s="228">
        <f>O402*H402</f>
        <v>0</v>
      </c>
      <c r="Q402" s="228">
        <v>0.0031800000000000001</v>
      </c>
      <c r="R402" s="228">
        <f>Q402*H402</f>
        <v>0.0453468</v>
      </c>
      <c r="S402" s="228">
        <v>0</v>
      </c>
      <c r="T402" s="22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0" t="s">
        <v>136</v>
      </c>
      <c r="AT402" s="230" t="s">
        <v>132</v>
      </c>
      <c r="AU402" s="230" t="s">
        <v>90</v>
      </c>
      <c r="AY402" s="16" t="s">
        <v>130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6" t="s">
        <v>88</v>
      </c>
      <c r="BK402" s="231">
        <f>ROUND(I402*H402,2)</f>
        <v>0</v>
      </c>
      <c r="BL402" s="16" t="s">
        <v>136</v>
      </c>
      <c r="BM402" s="230" t="s">
        <v>1537</v>
      </c>
    </row>
    <row r="403" s="2" customFormat="1">
      <c r="A403" s="37"/>
      <c r="B403" s="38"/>
      <c r="C403" s="39"/>
      <c r="D403" s="232" t="s">
        <v>138</v>
      </c>
      <c r="E403" s="39"/>
      <c r="F403" s="233" t="s">
        <v>1538</v>
      </c>
      <c r="G403" s="39"/>
      <c r="H403" s="39"/>
      <c r="I403" s="234"/>
      <c r="J403" s="39"/>
      <c r="K403" s="39"/>
      <c r="L403" s="43"/>
      <c r="M403" s="235"/>
      <c r="N403" s="236"/>
      <c r="O403" s="90"/>
      <c r="P403" s="90"/>
      <c r="Q403" s="90"/>
      <c r="R403" s="90"/>
      <c r="S403" s="90"/>
      <c r="T403" s="91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6" t="s">
        <v>138</v>
      </c>
      <c r="AU403" s="16" t="s">
        <v>90</v>
      </c>
    </row>
    <row r="404" s="2" customFormat="1">
      <c r="A404" s="37"/>
      <c r="B404" s="38"/>
      <c r="C404" s="39"/>
      <c r="D404" s="237" t="s">
        <v>140</v>
      </c>
      <c r="E404" s="39"/>
      <c r="F404" s="238" t="s">
        <v>1539</v>
      </c>
      <c r="G404" s="39"/>
      <c r="H404" s="39"/>
      <c r="I404" s="234"/>
      <c r="J404" s="39"/>
      <c r="K404" s="39"/>
      <c r="L404" s="43"/>
      <c r="M404" s="235"/>
      <c r="N404" s="236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140</v>
      </c>
      <c r="AU404" s="16" t="s">
        <v>90</v>
      </c>
    </row>
    <row r="405" s="13" customFormat="1">
      <c r="A405" s="13"/>
      <c r="B405" s="239"/>
      <c r="C405" s="240"/>
      <c r="D405" s="232" t="s">
        <v>142</v>
      </c>
      <c r="E405" s="241" t="s">
        <v>1</v>
      </c>
      <c r="F405" s="242" t="s">
        <v>1465</v>
      </c>
      <c r="G405" s="240"/>
      <c r="H405" s="243">
        <v>14.26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9" t="s">
        <v>142</v>
      </c>
      <c r="AU405" s="249" t="s">
        <v>90</v>
      </c>
      <c r="AV405" s="13" t="s">
        <v>90</v>
      </c>
      <c r="AW405" s="13" t="s">
        <v>36</v>
      </c>
      <c r="AX405" s="13" t="s">
        <v>88</v>
      </c>
      <c r="AY405" s="249" t="s">
        <v>130</v>
      </c>
    </row>
    <row r="406" s="2" customFormat="1" ht="16.5" customHeight="1">
      <c r="A406" s="37"/>
      <c r="B406" s="38"/>
      <c r="C406" s="218" t="s">
        <v>733</v>
      </c>
      <c r="D406" s="218" t="s">
        <v>132</v>
      </c>
      <c r="E406" s="219" t="s">
        <v>1540</v>
      </c>
      <c r="F406" s="220" t="s">
        <v>1541</v>
      </c>
      <c r="G406" s="221" t="s">
        <v>135</v>
      </c>
      <c r="H406" s="222">
        <v>14.26</v>
      </c>
      <c r="I406" s="223"/>
      <c r="J406" s="224">
        <f>ROUND(I406*H406,2)</f>
        <v>0</v>
      </c>
      <c r="K406" s="225"/>
      <c r="L406" s="43"/>
      <c r="M406" s="226" t="s">
        <v>1</v>
      </c>
      <c r="N406" s="227" t="s">
        <v>45</v>
      </c>
      <c r="O406" s="90"/>
      <c r="P406" s="228">
        <f>O406*H406</f>
        <v>0</v>
      </c>
      <c r="Q406" s="228">
        <v>0.00025999999999999998</v>
      </c>
      <c r="R406" s="228">
        <f>Q406*H406</f>
        <v>0.0037075999999999997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136</v>
      </c>
      <c r="AT406" s="230" t="s">
        <v>132</v>
      </c>
      <c r="AU406" s="230" t="s">
        <v>90</v>
      </c>
      <c r="AY406" s="16" t="s">
        <v>130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88</v>
      </c>
      <c r="BK406" s="231">
        <f>ROUND(I406*H406,2)</f>
        <v>0</v>
      </c>
      <c r="BL406" s="16" t="s">
        <v>136</v>
      </c>
      <c r="BM406" s="230" t="s">
        <v>1542</v>
      </c>
    </row>
    <row r="407" s="2" customFormat="1">
      <c r="A407" s="37"/>
      <c r="B407" s="38"/>
      <c r="C407" s="39"/>
      <c r="D407" s="232" t="s">
        <v>138</v>
      </c>
      <c r="E407" s="39"/>
      <c r="F407" s="233" t="s">
        <v>1543</v>
      </c>
      <c r="G407" s="39"/>
      <c r="H407" s="39"/>
      <c r="I407" s="234"/>
      <c r="J407" s="39"/>
      <c r="K407" s="39"/>
      <c r="L407" s="43"/>
      <c r="M407" s="235"/>
      <c r="N407" s="236"/>
      <c r="O407" s="90"/>
      <c r="P407" s="90"/>
      <c r="Q407" s="90"/>
      <c r="R407" s="90"/>
      <c r="S407" s="90"/>
      <c r="T407" s="91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138</v>
      </c>
      <c r="AU407" s="16" t="s">
        <v>90</v>
      </c>
    </row>
    <row r="408" s="2" customFormat="1">
      <c r="A408" s="37"/>
      <c r="B408" s="38"/>
      <c r="C408" s="39"/>
      <c r="D408" s="237" t="s">
        <v>140</v>
      </c>
      <c r="E408" s="39"/>
      <c r="F408" s="238" t="s">
        <v>1544</v>
      </c>
      <c r="G408" s="39"/>
      <c r="H408" s="39"/>
      <c r="I408" s="234"/>
      <c r="J408" s="39"/>
      <c r="K408" s="39"/>
      <c r="L408" s="43"/>
      <c r="M408" s="235"/>
      <c r="N408" s="236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140</v>
      </c>
      <c r="AU408" s="16" t="s">
        <v>90</v>
      </c>
    </row>
    <row r="409" s="13" customFormat="1">
      <c r="A409" s="13"/>
      <c r="B409" s="239"/>
      <c r="C409" s="240"/>
      <c r="D409" s="232" t="s">
        <v>142</v>
      </c>
      <c r="E409" s="241" t="s">
        <v>1</v>
      </c>
      <c r="F409" s="242" t="s">
        <v>1465</v>
      </c>
      <c r="G409" s="240"/>
      <c r="H409" s="243">
        <v>14.26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142</v>
      </c>
      <c r="AU409" s="249" t="s">
        <v>90</v>
      </c>
      <c r="AV409" s="13" t="s">
        <v>90</v>
      </c>
      <c r="AW409" s="13" t="s">
        <v>36</v>
      </c>
      <c r="AX409" s="13" t="s">
        <v>88</v>
      </c>
      <c r="AY409" s="249" t="s">
        <v>130</v>
      </c>
    </row>
    <row r="410" s="2" customFormat="1" ht="16.5" customHeight="1">
      <c r="A410" s="37"/>
      <c r="B410" s="38"/>
      <c r="C410" s="218" t="s">
        <v>737</v>
      </c>
      <c r="D410" s="218" t="s">
        <v>132</v>
      </c>
      <c r="E410" s="219" t="s">
        <v>1545</v>
      </c>
      <c r="F410" s="220" t="s">
        <v>1546</v>
      </c>
      <c r="G410" s="221" t="s">
        <v>135</v>
      </c>
      <c r="H410" s="222">
        <v>14.26</v>
      </c>
      <c r="I410" s="223"/>
      <c r="J410" s="224">
        <f>ROUND(I410*H410,2)</f>
        <v>0</v>
      </c>
      <c r="K410" s="225"/>
      <c r="L410" s="43"/>
      <c r="M410" s="226" t="s">
        <v>1</v>
      </c>
      <c r="N410" s="227" t="s">
        <v>45</v>
      </c>
      <c r="O410" s="90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267</v>
      </c>
      <c r="AT410" s="230" t="s">
        <v>132</v>
      </c>
      <c r="AU410" s="230" t="s">
        <v>90</v>
      </c>
      <c r="AY410" s="16" t="s">
        <v>130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88</v>
      </c>
      <c r="BK410" s="231">
        <f>ROUND(I410*H410,2)</f>
        <v>0</v>
      </c>
      <c r="BL410" s="16" t="s">
        <v>267</v>
      </c>
      <c r="BM410" s="230" t="s">
        <v>1547</v>
      </c>
    </row>
    <row r="411" s="2" customFormat="1">
      <c r="A411" s="37"/>
      <c r="B411" s="38"/>
      <c r="C411" s="39"/>
      <c r="D411" s="232" t="s">
        <v>138</v>
      </c>
      <c r="E411" s="39"/>
      <c r="F411" s="233" t="s">
        <v>1548</v>
      </c>
      <c r="G411" s="39"/>
      <c r="H411" s="39"/>
      <c r="I411" s="234"/>
      <c r="J411" s="39"/>
      <c r="K411" s="39"/>
      <c r="L411" s="43"/>
      <c r="M411" s="235"/>
      <c r="N411" s="236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138</v>
      </c>
      <c r="AU411" s="16" t="s">
        <v>90</v>
      </c>
    </row>
    <row r="412" s="2" customFormat="1">
      <c r="A412" s="37"/>
      <c r="B412" s="38"/>
      <c r="C412" s="39"/>
      <c r="D412" s="237" t="s">
        <v>140</v>
      </c>
      <c r="E412" s="39"/>
      <c r="F412" s="238" t="s">
        <v>1549</v>
      </c>
      <c r="G412" s="39"/>
      <c r="H412" s="39"/>
      <c r="I412" s="234"/>
      <c r="J412" s="39"/>
      <c r="K412" s="39"/>
      <c r="L412" s="43"/>
      <c r="M412" s="235"/>
      <c r="N412" s="236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140</v>
      </c>
      <c r="AU412" s="16" t="s">
        <v>90</v>
      </c>
    </row>
    <row r="413" s="13" customFormat="1">
      <c r="A413" s="13"/>
      <c r="B413" s="239"/>
      <c r="C413" s="240"/>
      <c r="D413" s="232" t="s">
        <v>142</v>
      </c>
      <c r="E413" s="241" t="s">
        <v>1</v>
      </c>
      <c r="F413" s="242" t="s">
        <v>1465</v>
      </c>
      <c r="G413" s="240"/>
      <c r="H413" s="243">
        <v>14.26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142</v>
      </c>
      <c r="AU413" s="249" t="s">
        <v>90</v>
      </c>
      <c r="AV413" s="13" t="s">
        <v>90</v>
      </c>
      <c r="AW413" s="13" t="s">
        <v>36</v>
      </c>
      <c r="AX413" s="13" t="s">
        <v>88</v>
      </c>
      <c r="AY413" s="249" t="s">
        <v>130</v>
      </c>
    </row>
    <row r="414" s="2" customFormat="1" ht="16.5" customHeight="1">
      <c r="A414" s="37"/>
      <c r="B414" s="38"/>
      <c r="C414" s="218" t="s">
        <v>742</v>
      </c>
      <c r="D414" s="218" t="s">
        <v>132</v>
      </c>
      <c r="E414" s="219" t="s">
        <v>1550</v>
      </c>
      <c r="F414" s="220" t="s">
        <v>1551</v>
      </c>
      <c r="G414" s="221" t="s">
        <v>135</v>
      </c>
      <c r="H414" s="222">
        <v>14.26</v>
      </c>
      <c r="I414" s="223"/>
      <c r="J414" s="224">
        <f>ROUND(I414*H414,2)</f>
        <v>0</v>
      </c>
      <c r="K414" s="225"/>
      <c r="L414" s="43"/>
      <c r="M414" s="226" t="s">
        <v>1</v>
      </c>
      <c r="N414" s="227" t="s">
        <v>45</v>
      </c>
      <c r="O414" s="90"/>
      <c r="P414" s="228">
        <f>O414*H414</f>
        <v>0</v>
      </c>
      <c r="Q414" s="228">
        <v>1.0000000000000001E-05</v>
      </c>
      <c r="R414" s="228">
        <f>Q414*H414</f>
        <v>0.0001426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267</v>
      </c>
      <c r="AT414" s="230" t="s">
        <v>132</v>
      </c>
      <c r="AU414" s="230" t="s">
        <v>90</v>
      </c>
      <c r="AY414" s="16" t="s">
        <v>130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88</v>
      </c>
      <c r="BK414" s="231">
        <f>ROUND(I414*H414,2)</f>
        <v>0</v>
      </c>
      <c r="BL414" s="16" t="s">
        <v>267</v>
      </c>
      <c r="BM414" s="230" t="s">
        <v>1552</v>
      </c>
    </row>
    <row r="415" s="2" customFormat="1">
      <c r="A415" s="37"/>
      <c r="B415" s="38"/>
      <c r="C415" s="39"/>
      <c r="D415" s="232" t="s">
        <v>138</v>
      </c>
      <c r="E415" s="39"/>
      <c r="F415" s="233" t="s">
        <v>1551</v>
      </c>
      <c r="G415" s="39"/>
      <c r="H415" s="39"/>
      <c r="I415" s="234"/>
      <c r="J415" s="39"/>
      <c r="K415" s="39"/>
      <c r="L415" s="43"/>
      <c r="M415" s="235"/>
      <c r="N415" s="236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138</v>
      </c>
      <c r="AU415" s="16" t="s">
        <v>90</v>
      </c>
    </row>
    <row r="416" s="2" customFormat="1">
      <c r="A416" s="37"/>
      <c r="B416" s="38"/>
      <c r="C416" s="39"/>
      <c r="D416" s="232" t="s">
        <v>151</v>
      </c>
      <c r="E416" s="39"/>
      <c r="F416" s="261" t="s">
        <v>1553</v>
      </c>
      <c r="G416" s="39"/>
      <c r="H416" s="39"/>
      <c r="I416" s="234"/>
      <c r="J416" s="39"/>
      <c r="K416" s="39"/>
      <c r="L416" s="43"/>
      <c r="M416" s="235"/>
      <c r="N416" s="236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151</v>
      </c>
      <c r="AU416" s="16" t="s">
        <v>90</v>
      </c>
    </row>
    <row r="417" s="13" customFormat="1">
      <c r="A417" s="13"/>
      <c r="B417" s="239"/>
      <c r="C417" s="240"/>
      <c r="D417" s="232" t="s">
        <v>142</v>
      </c>
      <c r="E417" s="241" t="s">
        <v>1</v>
      </c>
      <c r="F417" s="242" t="s">
        <v>1465</v>
      </c>
      <c r="G417" s="240"/>
      <c r="H417" s="243">
        <v>14.26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142</v>
      </c>
      <c r="AU417" s="249" t="s">
        <v>90</v>
      </c>
      <c r="AV417" s="13" t="s">
        <v>90</v>
      </c>
      <c r="AW417" s="13" t="s">
        <v>36</v>
      </c>
      <c r="AX417" s="13" t="s">
        <v>88</v>
      </c>
      <c r="AY417" s="249" t="s">
        <v>130</v>
      </c>
    </row>
    <row r="418" s="12" customFormat="1" ht="22.8" customHeight="1">
      <c r="A418" s="12"/>
      <c r="B418" s="202"/>
      <c r="C418" s="203"/>
      <c r="D418" s="204" t="s">
        <v>79</v>
      </c>
      <c r="E418" s="216" t="s">
        <v>188</v>
      </c>
      <c r="F418" s="216" t="s">
        <v>1554</v>
      </c>
      <c r="G418" s="203"/>
      <c r="H418" s="203"/>
      <c r="I418" s="206"/>
      <c r="J418" s="217">
        <f>BK418</f>
        <v>0</v>
      </c>
      <c r="K418" s="203"/>
      <c r="L418" s="208"/>
      <c r="M418" s="209"/>
      <c r="N418" s="210"/>
      <c r="O418" s="210"/>
      <c r="P418" s="211">
        <f>SUM(P419:P430)</f>
        <v>0</v>
      </c>
      <c r="Q418" s="210"/>
      <c r="R418" s="211">
        <f>SUM(R419:R430)</f>
        <v>0.097500000000000003</v>
      </c>
      <c r="S418" s="210"/>
      <c r="T418" s="212">
        <f>SUM(T419:T430)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3" t="s">
        <v>88</v>
      </c>
      <c r="AT418" s="214" t="s">
        <v>79</v>
      </c>
      <c r="AU418" s="214" t="s">
        <v>88</v>
      </c>
      <c r="AY418" s="213" t="s">
        <v>130</v>
      </c>
      <c r="BK418" s="215">
        <f>SUM(BK419:BK430)</f>
        <v>0</v>
      </c>
    </row>
    <row r="419" s="2" customFormat="1" ht="16.5" customHeight="1">
      <c r="A419" s="37"/>
      <c r="B419" s="38"/>
      <c r="C419" s="218" t="s">
        <v>747</v>
      </c>
      <c r="D419" s="218" t="s">
        <v>132</v>
      </c>
      <c r="E419" s="219" t="s">
        <v>1555</v>
      </c>
      <c r="F419" s="220" t="s">
        <v>1556</v>
      </c>
      <c r="G419" s="221" t="s">
        <v>373</v>
      </c>
      <c r="H419" s="222">
        <v>2</v>
      </c>
      <c r="I419" s="223"/>
      <c r="J419" s="224">
        <f>ROUND(I419*H419,2)</f>
        <v>0</v>
      </c>
      <c r="K419" s="225"/>
      <c r="L419" s="43"/>
      <c r="M419" s="226" t="s">
        <v>1</v>
      </c>
      <c r="N419" s="227" t="s">
        <v>45</v>
      </c>
      <c r="O419" s="90"/>
      <c r="P419" s="228">
        <f>O419*H419</f>
        <v>0</v>
      </c>
      <c r="Q419" s="228">
        <v>0.024119999999999999</v>
      </c>
      <c r="R419" s="228">
        <f>Q419*H419</f>
        <v>0.048239999999999998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136</v>
      </c>
      <c r="AT419" s="230" t="s">
        <v>132</v>
      </c>
      <c r="AU419" s="230" t="s">
        <v>90</v>
      </c>
      <c r="AY419" s="16" t="s">
        <v>130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88</v>
      </c>
      <c r="BK419" s="231">
        <f>ROUND(I419*H419,2)</f>
        <v>0</v>
      </c>
      <c r="BL419" s="16" t="s">
        <v>136</v>
      </c>
      <c r="BM419" s="230" t="s">
        <v>1557</v>
      </c>
    </row>
    <row r="420" s="2" customFormat="1">
      <c r="A420" s="37"/>
      <c r="B420" s="38"/>
      <c r="C420" s="39"/>
      <c r="D420" s="232" t="s">
        <v>138</v>
      </c>
      <c r="E420" s="39"/>
      <c r="F420" s="233" t="s">
        <v>1556</v>
      </c>
      <c r="G420" s="39"/>
      <c r="H420" s="39"/>
      <c r="I420" s="234"/>
      <c r="J420" s="39"/>
      <c r="K420" s="39"/>
      <c r="L420" s="43"/>
      <c r="M420" s="235"/>
      <c r="N420" s="236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138</v>
      </c>
      <c r="AU420" s="16" t="s">
        <v>90</v>
      </c>
    </row>
    <row r="421" s="2" customFormat="1">
      <c r="A421" s="37"/>
      <c r="B421" s="38"/>
      <c r="C421" s="39"/>
      <c r="D421" s="232" t="s">
        <v>151</v>
      </c>
      <c r="E421" s="39"/>
      <c r="F421" s="261" t="s">
        <v>1558</v>
      </c>
      <c r="G421" s="39"/>
      <c r="H421" s="39"/>
      <c r="I421" s="234"/>
      <c r="J421" s="39"/>
      <c r="K421" s="39"/>
      <c r="L421" s="43"/>
      <c r="M421" s="235"/>
      <c r="N421" s="236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151</v>
      </c>
      <c r="AU421" s="16" t="s">
        <v>90</v>
      </c>
    </row>
    <row r="422" s="13" customFormat="1">
      <c r="A422" s="13"/>
      <c r="B422" s="239"/>
      <c r="C422" s="240"/>
      <c r="D422" s="232" t="s">
        <v>142</v>
      </c>
      <c r="E422" s="241" t="s">
        <v>1</v>
      </c>
      <c r="F422" s="242" t="s">
        <v>90</v>
      </c>
      <c r="G422" s="240"/>
      <c r="H422" s="243">
        <v>2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142</v>
      </c>
      <c r="AU422" s="249" t="s">
        <v>90</v>
      </c>
      <c r="AV422" s="13" t="s">
        <v>90</v>
      </c>
      <c r="AW422" s="13" t="s">
        <v>36</v>
      </c>
      <c r="AX422" s="13" t="s">
        <v>88</v>
      </c>
      <c r="AY422" s="249" t="s">
        <v>130</v>
      </c>
    </row>
    <row r="423" s="2" customFormat="1" ht="16.5" customHeight="1">
      <c r="A423" s="37"/>
      <c r="B423" s="38"/>
      <c r="C423" s="218" t="s">
        <v>751</v>
      </c>
      <c r="D423" s="218" t="s">
        <v>132</v>
      </c>
      <c r="E423" s="219" t="s">
        <v>1559</v>
      </c>
      <c r="F423" s="220" t="s">
        <v>1560</v>
      </c>
      <c r="G423" s="221" t="s">
        <v>373</v>
      </c>
      <c r="H423" s="222">
        <v>2</v>
      </c>
      <c r="I423" s="223"/>
      <c r="J423" s="224">
        <f>ROUND(I423*H423,2)</f>
        <v>0</v>
      </c>
      <c r="K423" s="225"/>
      <c r="L423" s="43"/>
      <c r="M423" s="226" t="s">
        <v>1</v>
      </c>
      <c r="N423" s="227" t="s">
        <v>45</v>
      </c>
      <c r="O423" s="90"/>
      <c r="P423" s="228">
        <f>O423*H423</f>
        <v>0</v>
      </c>
      <c r="Q423" s="228">
        <v>0.010749999999999999</v>
      </c>
      <c r="R423" s="228">
        <f>Q423*H423</f>
        <v>0.021499999999999998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136</v>
      </c>
      <c r="AT423" s="230" t="s">
        <v>132</v>
      </c>
      <c r="AU423" s="230" t="s">
        <v>90</v>
      </c>
      <c r="AY423" s="16" t="s">
        <v>130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88</v>
      </c>
      <c r="BK423" s="231">
        <f>ROUND(I423*H423,2)</f>
        <v>0</v>
      </c>
      <c r="BL423" s="16" t="s">
        <v>136</v>
      </c>
      <c r="BM423" s="230" t="s">
        <v>1561</v>
      </c>
    </row>
    <row r="424" s="2" customFormat="1">
      <c r="A424" s="37"/>
      <c r="B424" s="38"/>
      <c r="C424" s="39"/>
      <c r="D424" s="232" t="s">
        <v>138</v>
      </c>
      <c r="E424" s="39"/>
      <c r="F424" s="233" t="s">
        <v>1560</v>
      </c>
      <c r="G424" s="39"/>
      <c r="H424" s="39"/>
      <c r="I424" s="234"/>
      <c r="J424" s="39"/>
      <c r="K424" s="39"/>
      <c r="L424" s="43"/>
      <c r="M424" s="235"/>
      <c r="N424" s="236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138</v>
      </c>
      <c r="AU424" s="16" t="s">
        <v>90</v>
      </c>
    </row>
    <row r="425" s="2" customFormat="1">
      <c r="A425" s="37"/>
      <c r="B425" s="38"/>
      <c r="C425" s="39"/>
      <c r="D425" s="232" t="s">
        <v>151</v>
      </c>
      <c r="E425" s="39"/>
      <c r="F425" s="261" t="s">
        <v>1562</v>
      </c>
      <c r="G425" s="39"/>
      <c r="H425" s="39"/>
      <c r="I425" s="234"/>
      <c r="J425" s="39"/>
      <c r="K425" s="39"/>
      <c r="L425" s="43"/>
      <c r="M425" s="235"/>
      <c r="N425" s="236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151</v>
      </c>
      <c r="AU425" s="16" t="s">
        <v>90</v>
      </c>
    </row>
    <row r="426" s="13" customFormat="1">
      <c r="A426" s="13"/>
      <c r="B426" s="239"/>
      <c r="C426" s="240"/>
      <c r="D426" s="232" t="s">
        <v>142</v>
      </c>
      <c r="E426" s="241" t="s">
        <v>1</v>
      </c>
      <c r="F426" s="242" t="s">
        <v>90</v>
      </c>
      <c r="G426" s="240"/>
      <c r="H426" s="243">
        <v>2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142</v>
      </c>
      <c r="AU426" s="249" t="s">
        <v>90</v>
      </c>
      <c r="AV426" s="13" t="s">
        <v>90</v>
      </c>
      <c r="AW426" s="13" t="s">
        <v>36</v>
      </c>
      <c r="AX426" s="13" t="s">
        <v>88</v>
      </c>
      <c r="AY426" s="249" t="s">
        <v>130</v>
      </c>
    </row>
    <row r="427" s="2" customFormat="1" ht="16.5" customHeight="1">
      <c r="A427" s="37"/>
      <c r="B427" s="38"/>
      <c r="C427" s="218" t="s">
        <v>756</v>
      </c>
      <c r="D427" s="218" t="s">
        <v>132</v>
      </c>
      <c r="E427" s="219" t="s">
        <v>1563</v>
      </c>
      <c r="F427" s="220" t="s">
        <v>1564</v>
      </c>
      <c r="G427" s="221" t="s">
        <v>373</v>
      </c>
      <c r="H427" s="222">
        <v>2</v>
      </c>
      <c r="I427" s="223"/>
      <c r="J427" s="224">
        <f>ROUND(I427*H427,2)</f>
        <v>0</v>
      </c>
      <c r="K427" s="225"/>
      <c r="L427" s="43"/>
      <c r="M427" s="226" t="s">
        <v>1</v>
      </c>
      <c r="N427" s="227" t="s">
        <v>45</v>
      </c>
      <c r="O427" s="90"/>
      <c r="P427" s="228">
        <f>O427*H427</f>
        <v>0</v>
      </c>
      <c r="Q427" s="228">
        <v>0.01388</v>
      </c>
      <c r="R427" s="228">
        <f>Q427*H427</f>
        <v>0.02776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136</v>
      </c>
      <c r="AT427" s="230" t="s">
        <v>132</v>
      </c>
      <c r="AU427" s="230" t="s">
        <v>90</v>
      </c>
      <c r="AY427" s="16" t="s">
        <v>130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88</v>
      </c>
      <c r="BK427" s="231">
        <f>ROUND(I427*H427,2)</f>
        <v>0</v>
      </c>
      <c r="BL427" s="16" t="s">
        <v>136</v>
      </c>
      <c r="BM427" s="230" t="s">
        <v>1565</v>
      </c>
    </row>
    <row r="428" s="2" customFormat="1">
      <c r="A428" s="37"/>
      <c r="B428" s="38"/>
      <c r="C428" s="39"/>
      <c r="D428" s="232" t="s">
        <v>138</v>
      </c>
      <c r="E428" s="39"/>
      <c r="F428" s="233" t="s">
        <v>1564</v>
      </c>
      <c r="G428" s="39"/>
      <c r="H428" s="39"/>
      <c r="I428" s="234"/>
      <c r="J428" s="39"/>
      <c r="K428" s="39"/>
      <c r="L428" s="43"/>
      <c r="M428" s="235"/>
      <c r="N428" s="236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138</v>
      </c>
      <c r="AU428" s="16" t="s">
        <v>90</v>
      </c>
    </row>
    <row r="429" s="2" customFormat="1">
      <c r="A429" s="37"/>
      <c r="B429" s="38"/>
      <c r="C429" s="39"/>
      <c r="D429" s="232" t="s">
        <v>151</v>
      </c>
      <c r="E429" s="39"/>
      <c r="F429" s="261" t="s">
        <v>1566</v>
      </c>
      <c r="G429" s="39"/>
      <c r="H429" s="39"/>
      <c r="I429" s="234"/>
      <c r="J429" s="39"/>
      <c r="K429" s="39"/>
      <c r="L429" s="43"/>
      <c r="M429" s="235"/>
      <c r="N429" s="236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151</v>
      </c>
      <c r="AU429" s="16" t="s">
        <v>90</v>
      </c>
    </row>
    <row r="430" s="13" customFormat="1">
      <c r="A430" s="13"/>
      <c r="B430" s="239"/>
      <c r="C430" s="240"/>
      <c r="D430" s="232" t="s">
        <v>142</v>
      </c>
      <c r="E430" s="241" t="s">
        <v>1</v>
      </c>
      <c r="F430" s="242" t="s">
        <v>90</v>
      </c>
      <c r="G430" s="240"/>
      <c r="H430" s="243">
        <v>2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142</v>
      </c>
      <c r="AU430" s="249" t="s">
        <v>90</v>
      </c>
      <c r="AV430" s="13" t="s">
        <v>90</v>
      </c>
      <c r="AW430" s="13" t="s">
        <v>36</v>
      </c>
      <c r="AX430" s="13" t="s">
        <v>88</v>
      </c>
      <c r="AY430" s="249" t="s">
        <v>130</v>
      </c>
    </row>
    <row r="431" s="12" customFormat="1" ht="22.8" customHeight="1">
      <c r="A431" s="12"/>
      <c r="B431" s="202"/>
      <c r="C431" s="203"/>
      <c r="D431" s="204" t="s">
        <v>79</v>
      </c>
      <c r="E431" s="216" t="s">
        <v>420</v>
      </c>
      <c r="F431" s="216" t="s">
        <v>421</v>
      </c>
      <c r="G431" s="203"/>
      <c r="H431" s="203"/>
      <c r="I431" s="206"/>
      <c r="J431" s="217">
        <f>BK431</f>
        <v>0</v>
      </c>
      <c r="K431" s="203"/>
      <c r="L431" s="208"/>
      <c r="M431" s="209"/>
      <c r="N431" s="210"/>
      <c r="O431" s="210"/>
      <c r="P431" s="211">
        <f>SUM(P432:P435)</f>
        <v>0</v>
      </c>
      <c r="Q431" s="210"/>
      <c r="R431" s="211">
        <f>SUM(R432:R435)</f>
        <v>0</v>
      </c>
      <c r="S431" s="210"/>
      <c r="T431" s="212">
        <f>SUM(T432:T435)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3" t="s">
        <v>88</v>
      </c>
      <c r="AT431" s="214" t="s">
        <v>79</v>
      </c>
      <c r="AU431" s="214" t="s">
        <v>88</v>
      </c>
      <c r="AY431" s="213" t="s">
        <v>130</v>
      </c>
      <c r="BK431" s="215">
        <f>SUM(BK432:BK435)</f>
        <v>0</v>
      </c>
    </row>
    <row r="432" s="2" customFormat="1" ht="16.5" customHeight="1">
      <c r="A432" s="37"/>
      <c r="B432" s="38"/>
      <c r="C432" s="218" t="s">
        <v>763</v>
      </c>
      <c r="D432" s="218" t="s">
        <v>132</v>
      </c>
      <c r="E432" s="219" t="s">
        <v>1567</v>
      </c>
      <c r="F432" s="220" t="s">
        <v>1568</v>
      </c>
      <c r="G432" s="221" t="s">
        <v>222</v>
      </c>
      <c r="H432" s="222">
        <v>7.4130000000000003</v>
      </c>
      <c r="I432" s="223"/>
      <c r="J432" s="224">
        <f>ROUND(I432*H432,2)</f>
        <v>0</v>
      </c>
      <c r="K432" s="225"/>
      <c r="L432" s="43"/>
      <c r="M432" s="226" t="s">
        <v>1</v>
      </c>
      <c r="N432" s="227" t="s">
        <v>45</v>
      </c>
      <c r="O432" s="90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136</v>
      </c>
      <c r="AT432" s="230" t="s">
        <v>132</v>
      </c>
      <c r="AU432" s="230" t="s">
        <v>90</v>
      </c>
      <c r="AY432" s="16" t="s">
        <v>130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88</v>
      </c>
      <c r="BK432" s="231">
        <f>ROUND(I432*H432,2)</f>
        <v>0</v>
      </c>
      <c r="BL432" s="16" t="s">
        <v>136</v>
      </c>
      <c r="BM432" s="230" t="s">
        <v>1569</v>
      </c>
    </row>
    <row r="433" s="2" customFormat="1">
      <c r="A433" s="37"/>
      <c r="B433" s="38"/>
      <c r="C433" s="39"/>
      <c r="D433" s="232" t="s">
        <v>138</v>
      </c>
      <c r="E433" s="39"/>
      <c r="F433" s="233" t="s">
        <v>1570</v>
      </c>
      <c r="G433" s="39"/>
      <c r="H433" s="39"/>
      <c r="I433" s="234"/>
      <c r="J433" s="39"/>
      <c r="K433" s="39"/>
      <c r="L433" s="43"/>
      <c r="M433" s="235"/>
      <c r="N433" s="236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138</v>
      </c>
      <c r="AU433" s="16" t="s">
        <v>90</v>
      </c>
    </row>
    <row r="434" s="2" customFormat="1">
      <c r="A434" s="37"/>
      <c r="B434" s="38"/>
      <c r="C434" s="39"/>
      <c r="D434" s="237" t="s">
        <v>140</v>
      </c>
      <c r="E434" s="39"/>
      <c r="F434" s="238" t="s">
        <v>1571</v>
      </c>
      <c r="G434" s="39"/>
      <c r="H434" s="39"/>
      <c r="I434" s="234"/>
      <c r="J434" s="39"/>
      <c r="K434" s="39"/>
      <c r="L434" s="43"/>
      <c r="M434" s="235"/>
      <c r="N434" s="236"/>
      <c r="O434" s="90"/>
      <c r="P434" s="90"/>
      <c r="Q434" s="90"/>
      <c r="R434" s="90"/>
      <c r="S434" s="90"/>
      <c r="T434" s="91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140</v>
      </c>
      <c r="AU434" s="16" t="s">
        <v>90</v>
      </c>
    </row>
    <row r="435" s="13" customFormat="1">
      <c r="A435" s="13"/>
      <c r="B435" s="239"/>
      <c r="C435" s="240"/>
      <c r="D435" s="232" t="s">
        <v>142</v>
      </c>
      <c r="E435" s="241" t="s">
        <v>1</v>
      </c>
      <c r="F435" s="242" t="s">
        <v>1572</v>
      </c>
      <c r="G435" s="240"/>
      <c r="H435" s="243">
        <v>7.4130000000000003</v>
      </c>
      <c r="I435" s="244"/>
      <c r="J435" s="240"/>
      <c r="K435" s="240"/>
      <c r="L435" s="245"/>
      <c r="M435" s="276"/>
      <c r="N435" s="277"/>
      <c r="O435" s="277"/>
      <c r="P435" s="277"/>
      <c r="Q435" s="277"/>
      <c r="R435" s="277"/>
      <c r="S435" s="277"/>
      <c r="T435" s="27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9" t="s">
        <v>142</v>
      </c>
      <c r="AU435" s="249" t="s">
        <v>90</v>
      </c>
      <c r="AV435" s="13" t="s">
        <v>90</v>
      </c>
      <c r="AW435" s="13" t="s">
        <v>36</v>
      </c>
      <c r="AX435" s="13" t="s">
        <v>88</v>
      </c>
      <c r="AY435" s="249" t="s">
        <v>130</v>
      </c>
    </row>
    <row r="436" s="2" customFormat="1" ht="6.96" customHeight="1">
      <c r="A436" s="37"/>
      <c r="B436" s="65"/>
      <c r="C436" s="66"/>
      <c r="D436" s="66"/>
      <c r="E436" s="66"/>
      <c r="F436" s="66"/>
      <c r="G436" s="66"/>
      <c r="H436" s="66"/>
      <c r="I436" s="66"/>
      <c r="J436" s="66"/>
      <c r="K436" s="66"/>
      <c r="L436" s="43"/>
      <c r="M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</row>
  </sheetData>
  <sheetProtection sheet="1" autoFilter="0" formatColumns="0" formatRows="0" objects="1" scenarios="1" spinCount="100000" saltValue="213OihEhiJCuOfaitPBXYwyCZBj+pAKqH+E40O4fZh/hzGGIYVQY0W3q0ogB+kA9Yrio98LJo+JgYbuygDOZNw==" hashValue="7xt/xv8HT8ksX4qif20QrrDsX1jP8qRPOP/j2Yu2e0sjepwRMkXiyfP4FUx+qfCsCuOh6yS1KmiJAOnZwujuQg==" algorithmName="SHA-512" password="CC35"/>
  <autoFilter ref="C124:K43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2_01/725210821"/>
    <hyperlink ref="F135" r:id="rId2" display="https://podminky.urs.cz/item/CS_URS_2022_01/725240811"/>
    <hyperlink ref="F140" r:id="rId3" display="https://podminky.urs.cz/item/CS_URS_2022_01/725110814"/>
    <hyperlink ref="F145" r:id="rId4" display="https://podminky.urs.cz/item/CS_URS_2022_01/978059361"/>
    <hyperlink ref="F153" r:id="rId5" display="https://podminky.urs.cz/item/CS_URS_2022_01/974031121"/>
    <hyperlink ref="F157" r:id="rId6" display="https://podminky.urs.cz/item/CS_URS_2022_01/974031153"/>
    <hyperlink ref="F163" r:id="rId7" display="https://podminky.urs.cz/item/CS_URS_2022_01/977151122"/>
    <hyperlink ref="F167" r:id="rId8" display="https://podminky.urs.cz/item/CS_URS_2022_01/977151125"/>
    <hyperlink ref="F171" r:id="rId9" display="https://podminky.urs.cz/item/CS_URS_2022_01/965081213"/>
    <hyperlink ref="F179" r:id="rId10" display="https://podminky.urs.cz/item/CS_URS_2022_01/965042121"/>
    <hyperlink ref="F185" r:id="rId11" display="https://podminky.urs.cz/item/CS_URS_2022_01/965042131"/>
    <hyperlink ref="F191" r:id="rId12" display="https://podminky.urs.cz/item/CS_URS_2022_01/961055111"/>
    <hyperlink ref="F198" r:id="rId13" display="https://podminky.urs.cz/item/CS_URS_2022_01/132212121"/>
    <hyperlink ref="F204" r:id="rId14" display="https://podminky.urs.cz/item/CS_URS_2022_01/151101101"/>
    <hyperlink ref="F210" r:id="rId15" display="https://podminky.urs.cz/item/CS_URS_2022_01/151101111"/>
    <hyperlink ref="F214" r:id="rId16" display="https://podminky.urs.cz/item/CS_URS_2022_01/451573111"/>
    <hyperlink ref="F220" r:id="rId17" display="https://podminky.urs.cz/item/CS_URS_2022_01/175111101"/>
    <hyperlink ref="F229" r:id="rId18" display="https://podminky.urs.cz/item/CS_URS_2022_01/175111109"/>
    <hyperlink ref="F233" r:id="rId19" display="https://podminky.urs.cz/item/CS_URS_2022_01/167111101"/>
    <hyperlink ref="F237" r:id="rId20" display="https://podminky.urs.cz/item/CS_URS_2022_01/162211201"/>
    <hyperlink ref="F241" r:id="rId21" display="https://podminky.urs.cz/item/CS_URS_2022_01/174111102"/>
    <hyperlink ref="F246" r:id="rId22" display="https://podminky.urs.cz/item/CS_URS_2022_01/997321511"/>
    <hyperlink ref="F250" r:id="rId23" display="https://podminky.urs.cz/item/CS_URS_2022_01/997321611"/>
    <hyperlink ref="F289" r:id="rId24" display="https://podminky.urs.cz/item/CS_URS_2022_01/612121101"/>
    <hyperlink ref="F296" r:id="rId25" display="https://podminky.urs.cz/item/CS_URS_2022_01/781121011"/>
    <hyperlink ref="F302" r:id="rId26" display="https://podminky.urs.cz/item/CS_URS_2022_01/612135002"/>
    <hyperlink ref="F306" r:id="rId27" display="https://podminky.urs.cz/item/CS_URS_2022_01/781474115"/>
    <hyperlink ref="F314" r:id="rId28" display="https://podminky.urs.cz/item/CS_URS_2022_01/781495211"/>
    <hyperlink ref="F324" r:id="rId29" display="https://podminky.urs.cz/item/CS_URS_2022_01/711111051"/>
    <hyperlink ref="F334" r:id="rId30" display="https://podminky.urs.cz/item/CS_URS_2022_01/632451214"/>
    <hyperlink ref="F340" r:id="rId31" display="https://podminky.urs.cz/item/CS_URS_2022_01/633811111"/>
    <hyperlink ref="F346" r:id="rId32" display="https://podminky.urs.cz/item/CS_URS_2022_01/771111011"/>
    <hyperlink ref="F350" r:id="rId33" display="https://podminky.urs.cz/item/CS_URS_2022_01/771121011"/>
    <hyperlink ref="F354" r:id="rId34" display="https://podminky.urs.cz/item/CS_URS_2022_01/771151011"/>
    <hyperlink ref="F358" r:id="rId35" display="https://podminky.urs.cz/item/CS_URS_2022_01/771574263"/>
    <hyperlink ref="F366" r:id="rId36" display="https://podminky.urs.cz/item/CS_URS_2022_01/771577111"/>
    <hyperlink ref="F370" r:id="rId37" display="https://podminky.urs.cz/item/CS_URS_2022_01/771577112"/>
    <hyperlink ref="F374" r:id="rId38" display="https://podminky.urs.cz/item/CS_URS_2022_01/771577114"/>
    <hyperlink ref="F378" r:id="rId39" display="https://podminky.urs.cz/item/CS_URS_2022_01/771591115"/>
    <hyperlink ref="F383" r:id="rId40" display="https://podminky.urs.cz/item/CS_URS_2022_01/771592011"/>
    <hyperlink ref="F388" r:id="rId41" display="https://podminky.urs.cz/item/CS_URS_2022_01/784121001"/>
    <hyperlink ref="F392" r:id="rId42" display="https://podminky.urs.cz/item/CS_URS_2022_01/784111001"/>
    <hyperlink ref="F396" r:id="rId43" display="https://podminky.urs.cz/item/CS_URS_2022_01/784161001"/>
    <hyperlink ref="F400" r:id="rId44" display="https://podminky.urs.cz/item/CS_URS_2022_01/784181121"/>
    <hyperlink ref="F404" r:id="rId45" display="https://podminky.urs.cz/item/CS_URS_2022_01/784161401"/>
    <hyperlink ref="F408" r:id="rId46" display="https://podminky.urs.cz/item/CS_URS_2022_01/784211101"/>
    <hyperlink ref="F412" r:id="rId47" display="https://podminky.urs.cz/item/CS_URS_2022_01/784211141"/>
    <hyperlink ref="F434" r:id="rId48" display="https://podminky.urs.cz/item/CS_URS_2022_01/9980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90</v>
      </c>
    </row>
    <row r="4" s="1" customFormat="1" ht="24.96" customHeight="1">
      <c r="B4" s="19"/>
      <c r="D4" s="137" t="s">
        <v>103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Rekreační objekty Srbsko, rekonstrukce kanalizace, č. 239160003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1573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10. 6. 2022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1" t="s">
        <v>41</v>
      </c>
      <c r="J32" s="151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44</v>
      </c>
      <c r="E33" s="139" t="s">
        <v>45</v>
      </c>
      <c r="F33" s="153">
        <f>ROUND((SUM(BE120:BE182)),  2)</f>
        <v>0</v>
      </c>
      <c r="G33" s="37"/>
      <c r="H33" s="37"/>
      <c r="I33" s="154">
        <v>0.20999999999999999</v>
      </c>
      <c r="J33" s="153">
        <f>ROUND(((SUM(BE120:BE182))*I33),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46</v>
      </c>
      <c r="F34" s="153">
        <f>ROUND((SUM(BF120:BF182)),  2)</f>
        <v>0</v>
      </c>
      <c r="G34" s="37"/>
      <c r="H34" s="37"/>
      <c r="I34" s="154">
        <v>0.14999999999999999</v>
      </c>
      <c r="J34" s="153">
        <f>ROUND(((SUM(BF120:BF182))*I34),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47</v>
      </c>
      <c r="F35" s="153">
        <f>ROUND((SUM(BG120:BG182)),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48</v>
      </c>
      <c r="F36" s="153">
        <f>ROUND((SUM(BH120:BH182)),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49</v>
      </c>
      <c r="F37" s="153">
        <f>ROUND((SUM(BI120:BI182)),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53</v>
      </c>
      <c r="E50" s="163"/>
      <c r="F50" s="163"/>
      <c r="G50" s="162" t="s">
        <v>54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55</v>
      </c>
      <c r="E61" s="165"/>
      <c r="F61" s="166" t="s">
        <v>56</v>
      </c>
      <c r="G61" s="164" t="s">
        <v>55</v>
      </c>
      <c r="H61" s="165"/>
      <c r="I61" s="165"/>
      <c r="J61" s="167" t="s">
        <v>56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57</v>
      </c>
      <c r="E65" s="168"/>
      <c r="F65" s="168"/>
      <c r="G65" s="162" t="s">
        <v>58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55</v>
      </c>
      <c r="E76" s="165"/>
      <c r="F76" s="166" t="s">
        <v>56</v>
      </c>
      <c r="G76" s="164" t="s">
        <v>55</v>
      </c>
      <c r="H76" s="165"/>
      <c r="I76" s="165"/>
      <c r="J76" s="167" t="s">
        <v>56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Rekreační objekty Srbsko, rekonstrukce kanalizace, č. 239160003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Srbsko</v>
      </c>
      <c r="G89" s="39"/>
      <c r="H89" s="39"/>
      <c r="I89" s="31" t="s">
        <v>22</v>
      </c>
      <c r="J89" s="78" t="str">
        <f>IF(J12="","",J12)</f>
        <v>10. 6. 2022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107</v>
      </c>
      <c r="D94" s="175"/>
      <c r="E94" s="175"/>
      <c r="F94" s="175"/>
      <c r="G94" s="175"/>
      <c r="H94" s="175"/>
      <c r="I94" s="175"/>
      <c r="J94" s="176" t="s">
        <v>108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109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8"/>
      <c r="C97" s="179"/>
      <c r="D97" s="180" t="s">
        <v>1573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1574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1575</v>
      </c>
      <c r="E99" s="187"/>
      <c r="F99" s="187"/>
      <c r="G99" s="187"/>
      <c r="H99" s="187"/>
      <c r="I99" s="187"/>
      <c r="J99" s="188">
        <f>J142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1576</v>
      </c>
      <c r="E100" s="187"/>
      <c r="F100" s="187"/>
      <c r="G100" s="187"/>
      <c r="H100" s="187"/>
      <c r="I100" s="187"/>
      <c r="J100" s="188">
        <f>J168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115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Rekreační objekty Srbsko, rekonstrukce kanalizace, č. 239160003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VRN - Vedlejší rozpočtové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Srbsko</v>
      </c>
      <c r="G114" s="39"/>
      <c r="H114" s="39"/>
      <c r="I114" s="31" t="s">
        <v>22</v>
      </c>
      <c r="J114" s="78" t="str">
        <f>IF(J12="","",J12)</f>
        <v>10. 6. 2022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Povodí Labe, státní podnik</v>
      </c>
      <c r="G116" s="39"/>
      <c r="H116" s="39"/>
      <c r="I116" s="31" t="s">
        <v>32</v>
      </c>
      <c r="J116" s="35" t="str">
        <f>E21</f>
        <v>Vodní zdroje Ekomonitor spol. s r. 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116</v>
      </c>
      <c r="D119" s="193" t="s">
        <v>65</v>
      </c>
      <c r="E119" s="193" t="s">
        <v>61</v>
      </c>
      <c r="F119" s="193" t="s">
        <v>62</v>
      </c>
      <c r="G119" s="193" t="s">
        <v>117</v>
      </c>
      <c r="H119" s="193" t="s">
        <v>118</v>
      </c>
      <c r="I119" s="193" t="s">
        <v>119</v>
      </c>
      <c r="J119" s="194" t="s">
        <v>108</v>
      </c>
      <c r="K119" s="195" t="s">
        <v>120</v>
      </c>
      <c r="L119" s="196"/>
      <c r="M119" s="99" t="s">
        <v>1</v>
      </c>
      <c r="N119" s="100" t="s">
        <v>44</v>
      </c>
      <c r="O119" s="100" t="s">
        <v>121</v>
      </c>
      <c r="P119" s="100" t="s">
        <v>122</v>
      </c>
      <c r="Q119" s="100" t="s">
        <v>123</v>
      </c>
      <c r="R119" s="100" t="s">
        <v>124</v>
      </c>
      <c r="S119" s="100" t="s">
        <v>125</v>
      </c>
      <c r="T119" s="101" t="s">
        <v>126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127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79</v>
      </c>
      <c r="AU120" s="16" t="s">
        <v>110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79</v>
      </c>
      <c r="E121" s="205" t="s">
        <v>100</v>
      </c>
      <c r="F121" s="205" t="s">
        <v>101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P122+P142+P168</f>
        <v>0</v>
      </c>
      <c r="Q121" s="210"/>
      <c r="R121" s="211">
        <f>R122+R142+R168</f>
        <v>0</v>
      </c>
      <c r="S121" s="210"/>
      <c r="T121" s="212">
        <f>T122+T142+T168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172</v>
      </c>
      <c r="AT121" s="214" t="s">
        <v>79</v>
      </c>
      <c r="AU121" s="214" t="s">
        <v>80</v>
      </c>
      <c r="AY121" s="213" t="s">
        <v>130</v>
      </c>
      <c r="BK121" s="215">
        <f>BK122+BK142+BK168</f>
        <v>0</v>
      </c>
    </row>
    <row r="122" s="12" customFormat="1" ht="22.8" customHeight="1">
      <c r="A122" s="12"/>
      <c r="B122" s="202"/>
      <c r="C122" s="203"/>
      <c r="D122" s="204" t="s">
        <v>79</v>
      </c>
      <c r="E122" s="216" t="s">
        <v>1577</v>
      </c>
      <c r="F122" s="216" t="s">
        <v>1578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SUM(P123:P141)</f>
        <v>0</v>
      </c>
      <c r="Q122" s="210"/>
      <c r="R122" s="211">
        <f>SUM(R123:R141)</f>
        <v>0</v>
      </c>
      <c r="S122" s="210"/>
      <c r="T122" s="212">
        <f>SUM(T123:T141)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172</v>
      </c>
      <c r="AT122" s="214" t="s">
        <v>79</v>
      </c>
      <c r="AU122" s="214" t="s">
        <v>88</v>
      </c>
      <c r="AY122" s="213" t="s">
        <v>130</v>
      </c>
      <c r="BK122" s="215">
        <f>SUM(BK123:BK141)</f>
        <v>0</v>
      </c>
    </row>
    <row r="123" s="2" customFormat="1" ht="16.5" customHeight="1">
      <c r="A123" s="37"/>
      <c r="B123" s="38"/>
      <c r="C123" s="218" t="s">
        <v>88</v>
      </c>
      <c r="D123" s="218" t="s">
        <v>132</v>
      </c>
      <c r="E123" s="219" t="s">
        <v>1579</v>
      </c>
      <c r="F123" s="220" t="s">
        <v>1580</v>
      </c>
      <c r="G123" s="221" t="s">
        <v>620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45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1581</v>
      </c>
      <c r="AT123" s="230" t="s">
        <v>132</v>
      </c>
      <c r="AU123" s="230" t="s">
        <v>90</v>
      </c>
      <c r="AY123" s="16" t="s">
        <v>130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88</v>
      </c>
      <c r="BK123" s="231">
        <f>ROUND(I123*H123,2)</f>
        <v>0</v>
      </c>
      <c r="BL123" s="16" t="s">
        <v>1581</v>
      </c>
      <c r="BM123" s="230" t="s">
        <v>1582</v>
      </c>
    </row>
    <row r="124" s="2" customFormat="1">
      <c r="A124" s="37"/>
      <c r="B124" s="38"/>
      <c r="C124" s="39"/>
      <c r="D124" s="232" t="s">
        <v>138</v>
      </c>
      <c r="E124" s="39"/>
      <c r="F124" s="233" t="s">
        <v>1580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138</v>
      </c>
      <c r="AU124" s="16" t="s">
        <v>90</v>
      </c>
    </row>
    <row r="125" s="2" customFormat="1">
      <c r="A125" s="37"/>
      <c r="B125" s="38"/>
      <c r="C125" s="39"/>
      <c r="D125" s="232" t="s">
        <v>151</v>
      </c>
      <c r="E125" s="39"/>
      <c r="F125" s="261" t="s">
        <v>1583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151</v>
      </c>
      <c r="AU125" s="16" t="s">
        <v>90</v>
      </c>
    </row>
    <row r="126" s="13" customFormat="1">
      <c r="A126" s="13"/>
      <c r="B126" s="239"/>
      <c r="C126" s="240"/>
      <c r="D126" s="232" t="s">
        <v>142</v>
      </c>
      <c r="E126" s="241" t="s">
        <v>1</v>
      </c>
      <c r="F126" s="242" t="s">
        <v>88</v>
      </c>
      <c r="G126" s="240"/>
      <c r="H126" s="243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142</v>
      </c>
      <c r="AU126" s="249" t="s">
        <v>90</v>
      </c>
      <c r="AV126" s="13" t="s">
        <v>90</v>
      </c>
      <c r="AW126" s="13" t="s">
        <v>36</v>
      </c>
      <c r="AX126" s="13" t="s">
        <v>88</v>
      </c>
      <c r="AY126" s="249" t="s">
        <v>130</v>
      </c>
    </row>
    <row r="127" s="2" customFormat="1" ht="16.5" customHeight="1">
      <c r="A127" s="37"/>
      <c r="B127" s="38"/>
      <c r="C127" s="218" t="s">
        <v>90</v>
      </c>
      <c r="D127" s="218" t="s">
        <v>132</v>
      </c>
      <c r="E127" s="219" t="s">
        <v>1584</v>
      </c>
      <c r="F127" s="220" t="s">
        <v>1585</v>
      </c>
      <c r="G127" s="221" t="s">
        <v>620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45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1581</v>
      </c>
      <c r="AT127" s="230" t="s">
        <v>132</v>
      </c>
      <c r="AU127" s="230" t="s">
        <v>90</v>
      </c>
      <c r="AY127" s="16" t="s">
        <v>130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88</v>
      </c>
      <c r="BK127" s="231">
        <f>ROUND(I127*H127,2)</f>
        <v>0</v>
      </c>
      <c r="BL127" s="16" t="s">
        <v>1581</v>
      </c>
      <c r="BM127" s="230" t="s">
        <v>1586</v>
      </c>
    </row>
    <row r="128" s="2" customFormat="1">
      <c r="A128" s="37"/>
      <c r="B128" s="38"/>
      <c r="C128" s="39"/>
      <c r="D128" s="232" t="s">
        <v>138</v>
      </c>
      <c r="E128" s="39"/>
      <c r="F128" s="233" t="s">
        <v>1585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138</v>
      </c>
      <c r="AU128" s="16" t="s">
        <v>90</v>
      </c>
    </row>
    <row r="129" s="2" customFormat="1">
      <c r="A129" s="37"/>
      <c r="B129" s="38"/>
      <c r="C129" s="39"/>
      <c r="D129" s="232" t="s">
        <v>151</v>
      </c>
      <c r="E129" s="39"/>
      <c r="F129" s="261" t="s">
        <v>1587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151</v>
      </c>
      <c r="AU129" s="16" t="s">
        <v>90</v>
      </c>
    </row>
    <row r="130" s="13" customFormat="1">
      <c r="A130" s="13"/>
      <c r="B130" s="239"/>
      <c r="C130" s="240"/>
      <c r="D130" s="232" t="s">
        <v>142</v>
      </c>
      <c r="E130" s="241" t="s">
        <v>1</v>
      </c>
      <c r="F130" s="242" t="s">
        <v>88</v>
      </c>
      <c r="G130" s="240"/>
      <c r="H130" s="243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142</v>
      </c>
      <c r="AU130" s="249" t="s">
        <v>90</v>
      </c>
      <c r="AV130" s="13" t="s">
        <v>90</v>
      </c>
      <c r="AW130" s="13" t="s">
        <v>36</v>
      </c>
      <c r="AX130" s="13" t="s">
        <v>88</v>
      </c>
      <c r="AY130" s="249" t="s">
        <v>130</v>
      </c>
    </row>
    <row r="131" s="2" customFormat="1" ht="16.5" customHeight="1">
      <c r="A131" s="37"/>
      <c r="B131" s="38"/>
      <c r="C131" s="218" t="s">
        <v>154</v>
      </c>
      <c r="D131" s="218" t="s">
        <v>132</v>
      </c>
      <c r="E131" s="219" t="s">
        <v>1588</v>
      </c>
      <c r="F131" s="220" t="s">
        <v>1589</v>
      </c>
      <c r="G131" s="221" t="s">
        <v>620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45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1581</v>
      </c>
      <c r="AT131" s="230" t="s">
        <v>132</v>
      </c>
      <c r="AU131" s="230" t="s">
        <v>90</v>
      </c>
      <c r="AY131" s="16" t="s">
        <v>130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88</v>
      </c>
      <c r="BK131" s="231">
        <f>ROUND(I131*H131,2)</f>
        <v>0</v>
      </c>
      <c r="BL131" s="16" t="s">
        <v>1581</v>
      </c>
      <c r="BM131" s="230" t="s">
        <v>1590</v>
      </c>
    </row>
    <row r="132" s="2" customFormat="1">
      <c r="A132" s="37"/>
      <c r="B132" s="38"/>
      <c r="C132" s="39"/>
      <c r="D132" s="232" t="s">
        <v>138</v>
      </c>
      <c r="E132" s="39"/>
      <c r="F132" s="233" t="s">
        <v>1589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138</v>
      </c>
      <c r="AU132" s="16" t="s">
        <v>90</v>
      </c>
    </row>
    <row r="133" s="2" customFormat="1">
      <c r="A133" s="37"/>
      <c r="B133" s="38"/>
      <c r="C133" s="39"/>
      <c r="D133" s="232" t="s">
        <v>151</v>
      </c>
      <c r="E133" s="39"/>
      <c r="F133" s="261" t="s">
        <v>1591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151</v>
      </c>
      <c r="AU133" s="16" t="s">
        <v>90</v>
      </c>
    </row>
    <row r="134" s="13" customFormat="1">
      <c r="A134" s="13"/>
      <c r="B134" s="239"/>
      <c r="C134" s="240"/>
      <c r="D134" s="232" t="s">
        <v>142</v>
      </c>
      <c r="E134" s="241" t="s">
        <v>1</v>
      </c>
      <c r="F134" s="242" t="s">
        <v>88</v>
      </c>
      <c r="G134" s="240"/>
      <c r="H134" s="243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142</v>
      </c>
      <c r="AU134" s="249" t="s">
        <v>90</v>
      </c>
      <c r="AV134" s="13" t="s">
        <v>90</v>
      </c>
      <c r="AW134" s="13" t="s">
        <v>36</v>
      </c>
      <c r="AX134" s="13" t="s">
        <v>88</v>
      </c>
      <c r="AY134" s="249" t="s">
        <v>130</v>
      </c>
    </row>
    <row r="135" s="2" customFormat="1" ht="16.5" customHeight="1">
      <c r="A135" s="37"/>
      <c r="B135" s="38"/>
      <c r="C135" s="218" t="s">
        <v>136</v>
      </c>
      <c r="D135" s="218" t="s">
        <v>132</v>
      </c>
      <c r="E135" s="219" t="s">
        <v>1592</v>
      </c>
      <c r="F135" s="220" t="s">
        <v>1593</v>
      </c>
      <c r="G135" s="221" t="s">
        <v>620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45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1581</v>
      </c>
      <c r="AT135" s="230" t="s">
        <v>132</v>
      </c>
      <c r="AU135" s="230" t="s">
        <v>90</v>
      </c>
      <c r="AY135" s="16" t="s">
        <v>130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88</v>
      </c>
      <c r="BK135" s="231">
        <f>ROUND(I135*H135,2)</f>
        <v>0</v>
      </c>
      <c r="BL135" s="16" t="s">
        <v>1581</v>
      </c>
      <c r="BM135" s="230" t="s">
        <v>1594</v>
      </c>
    </row>
    <row r="136" s="2" customFormat="1">
      <c r="A136" s="37"/>
      <c r="B136" s="38"/>
      <c r="C136" s="39"/>
      <c r="D136" s="232" t="s">
        <v>138</v>
      </c>
      <c r="E136" s="39"/>
      <c r="F136" s="233" t="s">
        <v>1593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138</v>
      </c>
      <c r="AU136" s="16" t="s">
        <v>90</v>
      </c>
    </row>
    <row r="137" s="13" customFormat="1">
      <c r="A137" s="13"/>
      <c r="B137" s="239"/>
      <c r="C137" s="240"/>
      <c r="D137" s="232" t="s">
        <v>142</v>
      </c>
      <c r="E137" s="241" t="s">
        <v>1</v>
      </c>
      <c r="F137" s="242" t="s">
        <v>88</v>
      </c>
      <c r="G137" s="240"/>
      <c r="H137" s="243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142</v>
      </c>
      <c r="AU137" s="249" t="s">
        <v>90</v>
      </c>
      <c r="AV137" s="13" t="s">
        <v>90</v>
      </c>
      <c r="AW137" s="13" t="s">
        <v>36</v>
      </c>
      <c r="AX137" s="13" t="s">
        <v>88</v>
      </c>
      <c r="AY137" s="249" t="s">
        <v>130</v>
      </c>
    </row>
    <row r="138" s="2" customFormat="1" ht="16.5" customHeight="1">
      <c r="A138" s="37"/>
      <c r="B138" s="38"/>
      <c r="C138" s="218" t="s">
        <v>172</v>
      </c>
      <c r="D138" s="218" t="s">
        <v>132</v>
      </c>
      <c r="E138" s="219" t="s">
        <v>1595</v>
      </c>
      <c r="F138" s="220" t="s">
        <v>1596</v>
      </c>
      <c r="G138" s="221" t="s">
        <v>620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45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1581</v>
      </c>
      <c r="AT138" s="230" t="s">
        <v>132</v>
      </c>
      <c r="AU138" s="230" t="s">
        <v>90</v>
      </c>
      <c r="AY138" s="16" t="s">
        <v>130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88</v>
      </c>
      <c r="BK138" s="231">
        <f>ROUND(I138*H138,2)</f>
        <v>0</v>
      </c>
      <c r="BL138" s="16" t="s">
        <v>1581</v>
      </c>
      <c r="BM138" s="230" t="s">
        <v>1597</v>
      </c>
    </row>
    <row r="139" s="2" customFormat="1">
      <c r="A139" s="37"/>
      <c r="B139" s="38"/>
      <c r="C139" s="39"/>
      <c r="D139" s="232" t="s">
        <v>138</v>
      </c>
      <c r="E139" s="39"/>
      <c r="F139" s="233" t="s">
        <v>1596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138</v>
      </c>
      <c r="AU139" s="16" t="s">
        <v>90</v>
      </c>
    </row>
    <row r="140" s="2" customFormat="1">
      <c r="A140" s="37"/>
      <c r="B140" s="38"/>
      <c r="C140" s="39"/>
      <c r="D140" s="232" t="s">
        <v>151</v>
      </c>
      <c r="E140" s="39"/>
      <c r="F140" s="261" t="s">
        <v>1598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151</v>
      </c>
      <c r="AU140" s="16" t="s">
        <v>90</v>
      </c>
    </row>
    <row r="141" s="13" customFormat="1">
      <c r="A141" s="13"/>
      <c r="B141" s="239"/>
      <c r="C141" s="240"/>
      <c r="D141" s="232" t="s">
        <v>142</v>
      </c>
      <c r="E141" s="241" t="s">
        <v>1</v>
      </c>
      <c r="F141" s="242" t="s">
        <v>88</v>
      </c>
      <c r="G141" s="240"/>
      <c r="H141" s="243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142</v>
      </c>
      <c r="AU141" s="249" t="s">
        <v>90</v>
      </c>
      <c r="AV141" s="13" t="s">
        <v>90</v>
      </c>
      <c r="AW141" s="13" t="s">
        <v>36</v>
      </c>
      <c r="AX141" s="13" t="s">
        <v>88</v>
      </c>
      <c r="AY141" s="249" t="s">
        <v>130</v>
      </c>
    </row>
    <row r="142" s="12" customFormat="1" ht="22.8" customHeight="1">
      <c r="A142" s="12"/>
      <c r="B142" s="202"/>
      <c r="C142" s="203"/>
      <c r="D142" s="204" t="s">
        <v>79</v>
      </c>
      <c r="E142" s="216" t="s">
        <v>1599</v>
      </c>
      <c r="F142" s="216" t="s">
        <v>1600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SUM(P143:P167)</f>
        <v>0</v>
      </c>
      <c r="Q142" s="210"/>
      <c r="R142" s="211">
        <f>SUM(R143:R167)</f>
        <v>0</v>
      </c>
      <c r="S142" s="210"/>
      <c r="T142" s="212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172</v>
      </c>
      <c r="AT142" s="214" t="s">
        <v>79</v>
      </c>
      <c r="AU142" s="214" t="s">
        <v>88</v>
      </c>
      <c r="AY142" s="213" t="s">
        <v>130</v>
      </c>
      <c r="BK142" s="215">
        <f>SUM(BK143:BK167)</f>
        <v>0</v>
      </c>
    </row>
    <row r="143" s="2" customFormat="1" ht="16.5" customHeight="1">
      <c r="A143" s="37"/>
      <c r="B143" s="38"/>
      <c r="C143" s="218" t="s">
        <v>180</v>
      </c>
      <c r="D143" s="218" t="s">
        <v>132</v>
      </c>
      <c r="E143" s="219" t="s">
        <v>1601</v>
      </c>
      <c r="F143" s="220" t="s">
        <v>1602</v>
      </c>
      <c r="G143" s="221" t="s">
        <v>620</v>
      </c>
      <c r="H143" s="222">
        <v>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45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1581</v>
      </c>
      <c r="AT143" s="230" t="s">
        <v>132</v>
      </c>
      <c r="AU143" s="230" t="s">
        <v>90</v>
      </c>
      <c r="AY143" s="16" t="s">
        <v>130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88</v>
      </c>
      <c r="BK143" s="231">
        <f>ROUND(I143*H143,2)</f>
        <v>0</v>
      </c>
      <c r="BL143" s="16" t="s">
        <v>1581</v>
      </c>
      <c r="BM143" s="230" t="s">
        <v>1603</v>
      </c>
    </row>
    <row r="144" s="2" customFormat="1">
      <c r="A144" s="37"/>
      <c r="B144" s="38"/>
      <c r="C144" s="39"/>
      <c r="D144" s="232" t="s">
        <v>138</v>
      </c>
      <c r="E144" s="39"/>
      <c r="F144" s="233" t="s">
        <v>1602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138</v>
      </c>
      <c r="AU144" s="16" t="s">
        <v>90</v>
      </c>
    </row>
    <row r="145" s="2" customFormat="1">
      <c r="A145" s="37"/>
      <c r="B145" s="38"/>
      <c r="C145" s="39"/>
      <c r="D145" s="237" t="s">
        <v>140</v>
      </c>
      <c r="E145" s="39"/>
      <c r="F145" s="238" t="s">
        <v>1604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140</v>
      </c>
      <c r="AU145" s="16" t="s">
        <v>90</v>
      </c>
    </row>
    <row r="146" s="2" customFormat="1">
      <c r="A146" s="37"/>
      <c r="B146" s="38"/>
      <c r="C146" s="39"/>
      <c r="D146" s="232" t="s">
        <v>151</v>
      </c>
      <c r="E146" s="39"/>
      <c r="F146" s="261" t="s">
        <v>1605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151</v>
      </c>
      <c r="AU146" s="16" t="s">
        <v>90</v>
      </c>
    </row>
    <row r="147" s="13" customFormat="1">
      <c r="A147" s="13"/>
      <c r="B147" s="239"/>
      <c r="C147" s="240"/>
      <c r="D147" s="232" t="s">
        <v>142</v>
      </c>
      <c r="E147" s="241" t="s">
        <v>1</v>
      </c>
      <c r="F147" s="242" t="s">
        <v>88</v>
      </c>
      <c r="G147" s="240"/>
      <c r="H147" s="243">
        <v>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142</v>
      </c>
      <c r="AU147" s="249" t="s">
        <v>90</v>
      </c>
      <c r="AV147" s="13" t="s">
        <v>90</v>
      </c>
      <c r="AW147" s="13" t="s">
        <v>36</v>
      </c>
      <c r="AX147" s="13" t="s">
        <v>88</v>
      </c>
      <c r="AY147" s="249" t="s">
        <v>130</v>
      </c>
    </row>
    <row r="148" s="2" customFormat="1" ht="21.75" customHeight="1">
      <c r="A148" s="37"/>
      <c r="B148" s="38"/>
      <c r="C148" s="218" t="s">
        <v>188</v>
      </c>
      <c r="D148" s="218" t="s">
        <v>132</v>
      </c>
      <c r="E148" s="219" t="s">
        <v>1606</v>
      </c>
      <c r="F148" s="220" t="s">
        <v>1607</v>
      </c>
      <c r="G148" s="221" t="s">
        <v>620</v>
      </c>
      <c r="H148" s="222">
        <v>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45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1581</v>
      </c>
      <c r="AT148" s="230" t="s">
        <v>132</v>
      </c>
      <c r="AU148" s="230" t="s">
        <v>90</v>
      </c>
      <c r="AY148" s="16" t="s">
        <v>130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88</v>
      </c>
      <c r="BK148" s="231">
        <f>ROUND(I148*H148,2)</f>
        <v>0</v>
      </c>
      <c r="BL148" s="16" t="s">
        <v>1581</v>
      </c>
      <c r="BM148" s="230" t="s">
        <v>1608</v>
      </c>
    </row>
    <row r="149" s="2" customFormat="1">
      <c r="A149" s="37"/>
      <c r="B149" s="38"/>
      <c r="C149" s="39"/>
      <c r="D149" s="232" t="s">
        <v>138</v>
      </c>
      <c r="E149" s="39"/>
      <c r="F149" s="233" t="s">
        <v>1607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138</v>
      </c>
      <c r="AU149" s="16" t="s">
        <v>90</v>
      </c>
    </row>
    <row r="150" s="2" customFormat="1">
      <c r="A150" s="37"/>
      <c r="B150" s="38"/>
      <c r="C150" s="39"/>
      <c r="D150" s="232" t="s">
        <v>151</v>
      </c>
      <c r="E150" s="39"/>
      <c r="F150" s="261" t="s">
        <v>1609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151</v>
      </c>
      <c r="AU150" s="16" t="s">
        <v>90</v>
      </c>
    </row>
    <row r="151" s="13" customFormat="1">
      <c r="A151" s="13"/>
      <c r="B151" s="239"/>
      <c r="C151" s="240"/>
      <c r="D151" s="232" t="s">
        <v>142</v>
      </c>
      <c r="E151" s="241" t="s">
        <v>1</v>
      </c>
      <c r="F151" s="242" t="s">
        <v>88</v>
      </c>
      <c r="G151" s="240"/>
      <c r="H151" s="243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142</v>
      </c>
      <c r="AU151" s="249" t="s">
        <v>90</v>
      </c>
      <c r="AV151" s="13" t="s">
        <v>90</v>
      </c>
      <c r="AW151" s="13" t="s">
        <v>36</v>
      </c>
      <c r="AX151" s="13" t="s">
        <v>88</v>
      </c>
      <c r="AY151" s="249" t="s">
        <v>130</v>
      </c>
    </row>
    <row r="152" s="2" customFormat="1" ht="16.5" customHeight="1">
      <c r="A152" s="37"/>
      <c r="B152" s="38"/>
      <c r="C152" s="218" t="s">
        <v>198</v>
      </c>
      <c r="D152" s="218" t="s">
        <v>132</v>
      </c>
      <c r="E152" s="219" t="s">
        <v>1610</v>
      </c>
      <c r="F152" s="220" t="s">
        <v>1611</v>
      </c>
      <c r="G152" s="221" t="s">
        <v>620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45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1581</v>
      </c>
      <c r="AT152" s="230" t="s">
        <v>132</v>
      </c>
      <c r="AU152" s="230" t="s">
        <v>90</v>
      </c>
      <c r="AY152" s="16" t="s">
        <v>130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88</v>
      </c>
      <c r="BK152" s="231">
        <f>ROUND(I152*H152,2)</f>
        <v>0</v>
      </c>
      <c r="BL152" s="16" t="s">
        <v>1581</v>
      </c>
      <c r="BM152" s="230" t="s">
        <v>1612</v>
      </c>
    </row>
    <row r="153" s="2" customFormat="1">
      <c r="A153" s="37"/>
      <c r="B153" s="38"/>
      <c r="C153" s="39"/>
      <c r="D153" s="232" t="s">
        <v>138</v>
      </c>
      <c r="E153" s="39"/>
      <c r="F153" s="233" t="s">
        <v>1611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138</v>
      </c>
      <c r="AU153" s="16" t="s">
        <v>90</v>
      </c>
    </row>
    <row r="154" s="2" customFormat="1">
      <c r="A154" s="37"/>
      <c r="B154" s="38"/>
      <c r="C154" s="39"/>
      <c r="D154" s="232" t="s">
        <v>151</v>
      </c>
      <c r="E154" s="39"/>
      <c r="F154" s="261" t="s">
        <v>1613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151</v>
      </c>
      <c r="AU154" s="16" t="s">
        <v>90</v>
      </c>
    </row>
    <row r="155" s="13" customFormat="1">
      <c r="A155" s="13"/>
      <c r="B155" s="239"/>
      <c r="C155" s="240"/>
      <c r="D155" s="232" t="s">
        <v>142</v>
      </c>
      <c r="E155" s="241" t="s">
        <v>1</v>
      </c>
      <c r="F155" s="242" t="s">
        <v>88</v>
      </c>
      <c r="G155" s="240"/>
      <c r="H155" s="243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142</v>
      </c>
      <c r="AU155" s="249" t="s">
        <v>90</v>
      </c>
      <c r="AV155" s="13" t="s">
        <v>90</v>
      </c>
      <c r="AW155" s="13" t="s">
        <v>36</v>
      </c>
      <c r="AX155" s="13" t="s">
        <v>88</v>
      </c>
      <c r="AY155" s="249" t="s">
        <v>130</v>
      </c>
    </row>
    <row r="156" s="2" customFormat="1" ht="16.5" customHeight="1">
      <c r="A156" s="37"/>
      <c r="B156" s="38"/>
      <c r="C156" s="218" t="s">
        <v>208</v>
      </c>
      <c r="D156" s="218" t="s">
        <v>132</v>
      </c>
      <c r="E156" s="219" t="s">
        <v>1614</v>
      </c>
      <c r="F156" s="220" t="s">
        <v>1615</v>
      </c>
      <c r="G156" s="221" t="s">
        <v>620</v>
      </c>
      <c r="H156" s="222">
        <v>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45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1581</v>
      </c>
      <c r="AT156" s="230" t="s">
        <v>132</v>
      </c>
      <c r="AU156" s="230" t="s">
        <v>90</v>
      </c>
      <c r="AY156" s="16" t="s">
        <v>130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88</v>
      </c>
      <c r="BK156" s="231">
        <f>ROUND(I156*H156,2)</f>
        <v>0</v>
      </c>
      <c r="BL156" s="16" t="s">
        <v>1581</v>
      </c>
      <c r="BM156" s="230" t="s">
        <v>1616</v>
      </c>
    </row>
    <row r="157" s="2" customFormat="1">
      <c r="A157" s="37"/>
      <c r="B157" s="38"/>
      <c r="C157" s="39"/>
      <c r="D157" s="232" t="s">
        <v>138</v>
      </c>
      <c r="E157" s="39"/>
      <c r="F157" s="233" t="s">
        <v>1615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138</v>
      </c>
      <c r="AU157" s="16" t="s">
        <v>90</v>
      </c>
    </row>
    <row r="158" s="2" customFormat="1">
      <c r="A158" s="37"/>
      <c r="B158" s="38"/>
      <c r="C158" s="39"/>
      <c r="D158" s="232" t="s">
        <v>151</v>
      </c>
      <c r="E158" s="39"/>
      <c r="F158" s="261" t="s">
        <v>1617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151</v>
      </c>
      <c r="AU158" s="16" t="s">
        <v>90</v>
      </c>
    </row>
    <row r="159" s="13" customFormat="1">
      <c r="A159" s="13"/>
      <c r="B159" s="239"/>
      <c r="C159" s="240"/>
      <c r="D159" s="232" t="s">
        <v>142</v>
      </c>
      <c r="E159" s="241" t="s">
        <v>1</v>
      </c>
      <c r="F159" s="242" t="s">
        <v>88</v>
      </c>
      <c r="G159" s="240"/>
      <c r="H159" s="243">
        <v>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142</v>
      </c>
      <c r="AU159" s="249" t="s">
        <v>90</v>
      </c>
      <c r="AV159" s="13" t="s">
        <v>90</v>
      </c>
      <c r="AW159" s="13" t="s">
        <v>36</v>
      </c>
      <c r="AX159" s="13" t="s">
        <v>88</v>
      </c>
      <c r="AY159" s="249" t="s">
        <v>130</v>
      </c>
    </row>
    <row r="160" s="2" customFormat="1" ht="16.5" customHeight="1">
      <c r="A160" s="37"/>
      <c r="B160" s="38"/>
      <c r="C160" s="218" t="s">
        <v>218</v>
      </c>
      <c r="D160" s="218" t="s">
        <v>132</v>
      </c>
      <c r="E160" s="219" t="s">
        <v>1618</v>
      </c>
      <c r="F160" s="220" t="s">
        <v>1619</v>
      </c>
      <c r="G160" s="221" t="s">
        <v>620</v>
      </c>
      <c r="H160" s="222">
        <v>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45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1581</v>
      </c>
      <c r="AT160" s="230" t="s">
        <v>132</v>
      </c>
      <c r="AU160" s="230" t="s">
        <v>90</v>
      </c>
      <c r="AY160" s="16" t="s">
        <v>130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88</v>
      </c>
      <c r="BK160" s="231">
        <f>ROUND(I160*H160,2)</f>
        <v>0</v>
      </c>
      <c r="BL160" s="16" t="s">
        <v>1581</v>
      </c>
      <c r="BM160" s="230" t="s">
        <v>1620</v>
      </c>
    </row>
    <row r="161" s="2" customFormat="1">
      <c r="A161" s="37"/>
      <c r="B161" s="38"/>
      <c r="C161" s="39"/>
      <c r="D161" s="232" t="s">
        <v>138</v>
      </c>
      <c r="E161" s="39"/>
      <c r="F161" s="233" t="s">
        <v>1619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138</v>
      </c>
      <c r="AU161" s="16" t="s">
        <v>90</v>
      </c>
    </row>
    <row r="162" s="2" customFormat="1">
      <c r="A162" s="37"/>
      <c r="B162" s="38"/>
      <c r="C162" s="39"/>
      <c r="D162" s="232" t="s">
        <v>151</v>
      </c>
      <c r="E162" s="39"/>
      <c r="F162" s="261" t="s">
        <v>1621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151</v>
      </c>
      <c r="AU162" s="16" t="s">
        <v>90</v>
      </c>
    </row>
    <row r="163" s="13" customFormat="1">
      <c r="A163" s="13"/>
      <c r="B163" s="239"/>
      <c r="C163" s="240"/>
      <c r="D163" s="232" t="s">
        <v>142</v>
      </c>
      <c r="E163" s="241" t="s">
        <v>1</v>
      </c>
      <c r="F163" s="242" t="s">
        <v>88</v>
      </c>
      <c r="G163" s="240"/>
      <c r="H163" s="243">
        <v>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142</v>
      </c>
      <c r="AU163" s="249" t="s">
        <v>90</v>
      </c>
      <c r="AV163" s="13" t="s">
        <v>90</v>
      </c>
      <c r="AW163" s="13" t="s">
        <v>36</v>
      </c>
      <c r="AX163" s="13" t="s">
        <v>88</v>
      </c>
      <c r="AY163" s="249" t="s">
        <v>130</v>
      </c>
    </row>
    <row r="164" s="2" customFormat="1" ht="16.5" customHeight="1">
      <c r="A164" s="37"/>
      <c r="B164" s="38"/>
      <c r="C164" s="218" t="s">
        <v>225</v>
      </c>
      <c r="D164" s="218" t="s">
        <v>132</v>
      </c>
      <c r="E164" s="219" t="s">
        <v>1622</v>
      </c>
      <c r="F164" s="220" t="s">
        <v>1623</v>
      </c>
      <c r="G164" s="221" t="s">
        <v>620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45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1581</v>
      </c>
      <c r="AT164" s="230" t="s">
        <v>132</v>
      </c>
      <c r="AU164" s="230" t="s">
        <v>90</v>
      </c>
      <c r="AY164" s="16" t="s">
        <v>130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88</v>
      </c>
      <c r="BK164" s="231">
        <f>ROUND(I164*H164,2)</f>
        <v>0</v>
      </c>
      <c r="BL164" s="16" t="s">
        <v>1581</v>
      </c>
      <c r="BM164" s="230" t="s">
        <v>1624</v>
      </c>
    </row>
    <row r="165" s="2" customFormat="1">
      <c r="A165" s="37"/>
      <c r="B165" s="38"/>
      <c r="C165" s="39"/>
      <c r="D165" s="232" t="s">
        <v>138</v>
      </c>
      <c r="E165" s="39"/>
      <c r="F165" s="233" t="s">
        <v>1623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138</v>
      </c>
      <c r="AU165" s="16" t="s">
        <v>90</v>
      </c>
    </row>
    <row r="166" s="2" customFormat="1">
      <c r="A166" s="37"/>
      <c r="B166" s="38"/>
      <c r="C166" s="39"/>
      <c r="D166" s="232" t="s">
        <v>151</v>
      </c>
      <c r="E166" s="39"/>
      <c r="F166" s="261" t="s">
        <v>1625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151</v>
      </c>
      <c r="AU166" s="16" t="s">
        <v>90</v>
      </c>
    </row>
    <row r="167" s="13" customFormat="1">
      <c r="A167" s="13"/>
      <c r="B167" s="239"/>
      <c r="C167" s="240"/>
      <c r="D167" s="232" t="s">
        <v>142</v>
      </c>
      <c r="E167" s="241" t="s">
        <v>1</v>
      </c>
      <c r="F167" s="242" t="s">
        <v>88</v>
      </c>
      <c r="G167" s="240"/>
      <c r="H167" s="243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142</v>
      </c>
      <c r="AU167" s="249" t="s">
        <v>90</v>
      </c>
      <c r="AV167" s="13" t="s">
        <v>90</v>
      </c>
      <c r="AW167" s="13" t="s">
        <v>36</v>
      </c>
      <c r="AX167" s="13" t="s">
        <v>88</v>
      </c>
      <c r="AY167" s="249" t="s">
        <v>130</v>
      </c>
    </row>
    <row r="168" s="12" customFormat="1" ht="22.8" customHeight="1">
      <c r="A168" s="12"/>
      <c r="B168" s="202"/>
      <c r="C168" s="203"/>
      <c r="D168" s="204" t="s">
        <v>79</v>
      </c>
      <c r="E168" s="216" t="s">
        <v>1626</v>
      </c>
      <c r="F168" s="216" t="s">
        <v>1627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SUM(P169:P182)</f>
        <v>0</v>
      </c>
      <c r="Q168" s="210"/>
      <c r="R168" s="211">
        <f>SUM(R169:R182)</f>
        <v>0</v>
      </c>
      <c r="S168" s="210"/>
      <c r="T168" s="212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172</v>
      </c>
      <c r="AT168" s="214" t="s">
        <v>79</v>
      </c>
      <c r="AU168" s="214" t="s">
        <v>88</v>
      </c>
      <c r="AY168" s="213" t="s">
        <v>130</v>
      </c>
      <c r="BK168" s="215">
        <f>SUM(BK169:BK182)</f>
        <v>0</v>
      </c>
    </row>
    <row r="169" s="2" customFormat="1" ht="33" customHeight="1">
      <c r="A169" s="37"/>
      <c r="B169" s="38"/>
      <c r="C169" s="218" t="s">
        <v>234</v>
      </c>
      <c r="D169" s="218" t="s">
        <v>132</v>
      </c>
      <c r="E169" s="219" t="s">
        <v>1628</v>
      </c>
      <c r="F169" s="220" t="s">
        <v>1629</v>
      </c>
      <c r="G169" s="221" t="s">
        <v>620</v>
      </c>
      <c r="H169" s="222">
        <v>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45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1581</v>
      </c>
      <c r="AT169" s="230" t="s">
        <v>132</v>
      </c>
      <c r="AU169" s="230" t="s">
        <v>90</v>
      </c>
      <c r="AY169" s="16" t="s">
        <v>130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88</v>
      </c>
      <c r="BK169" s="231">
        <f>ROUND(I169*H169,2)</f>
        <v>0</v>
      </c>
      <c r="BL169" s="16" t="s">
        <v>1581</v>
      </c>
      <c r="BM169" s="230" t="s">
        <v>1630</v>
      </c>
    </row>
    <row r="170" s="2" customFormat="1">
      <c r="A170" s="37"/>
      <c r="B170" s="38"/>
      <c r="C170" s="39"/>
      <c r="D170" s="232" t="s">
        <v>138</v>
      </c>
      <c r="E170" s="39"/>
      <c r="F170" s="233" t="s">
        <v>1629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138</v>
      </c>
      <c r="AU170" s="16" t="s">
        <v>90</v>
      </c>
    </row>
    <row r="171" s="2" customFormat="1">
      <c r="A171" s="37"/>
      <c r="B171" s="38"/>
      <c r="C171" s="39"/>
      <c r="D171" s="232" t="s">
        <v>151</v>
      </c>
      <c r="E171" s="39"/>
      <c r="F171" s="261" t="s">
        <v>1631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151</v>
      </c>
      <c r="AU171" s="16" t="s">
        <v>90</v>
      </c>
    </row>
    <row r="172" s="13" customFormat="1">
      <c r="A172" s="13"/>
      <c r="B172" s="239"/>
      <c r="C172" s="240"/>
      <c r="D172" s="232" t="s">
        <v>142</v>
      </c>
      <c r="E172" s="241" t="s">
        <v>1</v>
      </c>
      <c r="F172" s="242" t="s">
        <v>88</v>
      </c>
      <c r="G172" s="240"/>
      <c r="H172" s="243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142</v>
      </c>
      <c r="AU172" s="249" t="s">
        <v>90</v>
      </c>
      <c r="AV172" s="13" t="s">
        <v>90</v>
      </c>
      <c r="AW172" s="13" t="s">
        <v>36</v>
      </c>
      <c r="AX172" s="13" t="s">
        <v>88</v>
      </c>
      <c r="AY172" s="249" t="s">
        <v>130</v>
      </c>
    </row>
    <row r="173" s="2" customFormat="1" ht="24.15" customHeight="1">
      <c r="A173" s="37"/>
      <c r="B173" s="38"/>
      <c r="C173" s="218" t="s">
        <v>241</v>
      </c>
      <c r="D173" s="218" t="s">
        <v>132</v>
      </c>
      <c r="E173" s="219" t="s">
        <v>1632</v>
      </c>
      <c r="F173" s="220" t="s">
        <v>1633</v>
      </c>
      <c r="G173" s="221" t="s">
        <v>620</v>
      </c>
      <c r="H173" s="222">
        <v>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45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1581</v>
      </c>
      <c r="AT173" s="230" t="s">
        <v>132</v>
      </c>
      <c r="AU173" s="230" t="s">
        <v>90</v>
      </c>
      <c r="AY173" s="16" t="s">
        <v>130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88</v>
      </c>
      <c r="BK173" s="231">
        <f>ROUND(I173*H173,2)</f>
        <v>0</v>
      </c>
      <c r="BL173" s="16" t="s">
        <v>1581</v>
      </c>
      <c r="BM173" s="230" t="s">
        <v>1634</v>
      </c>
    </row>
    <row r="174" s="2" customFormat="1">
      <c r="A174" s="37"/>
      <c r="B174" s="38"/>
      <c r="C174" s="39"/>
      <c r="D174" s="232" t="s">
        <v>138</v>
      </c>
      <c r="E174" s="39"/>
      <c r="F174" s="233" t="s">
        <v>1633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138</v>
      </c>
      <c r="AU174" s="16" t="s">
        <v>90</v>
      </c>
    </row>
    <row r="175" s="2" customFormat="1">
      <c r="A175" s="37"/>
      <c r="B175" s="38"/>
      <c r="C175" s="39"/>
      <c r="D175" s="232" t="s">
        <v>151</v>
      </c>
      <c r="E175" s="39"/>
      <c r="F175" s="261" t="s">
        <v>1635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151</v>
      </c>
      <c r="AU175" s="16" t="s">
        <v>90</v>
      </c>
    </row>
    <row r="176" s="13" customFormat="1">
      <c r="A176" s="13"/>
      <c r="B176" s="239"/>
      <c r="C176" s="240"/>
      <c r="D176" s="232" t="s">
        <v>142</v>
      </c>
      <c r="E176" s="241" t="s">
        <v>1</v>
      </c>
      <c r="F176" s="242" t="s">
        <v>88</v>
      </c>
      <c r="G176" s="240"/>
      <c r="H176" s="243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142</v>
      </c>
      <c r="AU176" s="249" t="s">
        <v>90</v>
      </c>
      <c r="AV176" s="13" t="s">
        <v>90</v>
      </c>
      <c r="AW176" s="13" t="s">
        <v>36</v>
      </c>
      <c r="AX176" s="13" t="s">
        <v>88</v>
      </c>
      <c r="AY176" s="249" t="s">
        <v>130</v>
      </c>
    </row>
    <row r="177" s="2" customFormat="1" ht="24.15" customHeight="1">
      <c r="A177" s="37"/>
      <c r="B177" s="38"/>
      <c r="C177" s="218" t="s">
        <v>253</v>
      </c>
      <c r="D177" s="218" t="s">
        <v>132</v>
      </c>
      <c r="E177" s="219" t="s">
        <v>1636</v>
      </c>
      <c r="F177" s="220" t="s">
        <v>1637</v>
      </c>
      <c r="G177" s="221" t="s">
        <v>620</v>
      </c>
      <c r="H177" s="222">
        <v>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45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1581</v>
      </c>
      <c r="AT177" s="230" t="s">
        <v>132</v>
      </c>
      <c r="AU177" s="230" t="s">
        <v>90</v>
      </c>
      <c r="AY177" s="16" t="s">
        <v>130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88</v>
      </c>
      <c r="BK177" s="231">
        <f>ROUND(I177*H177,2)</f>
        <v>0</v>
      </c>
      <c r="BL177" s="16" t="s">
        <v>1581</v>
      </c>
      <c r="BM177" s="230" t="s">
        <v>1638</v>
      </c>
    </row>
    <row r="178" s="2" customFormat="1">
      <c r="A178" s="37"/>
      <c r="B178" s="38"/>
      <c r="C178" s="39"/>
      <c r="D178" s="232" t="s">
        <v>138</v>
      </c>
      <c r="E178" s="39"/>
      <c r="F178" s="233" t="s">
        <v>1637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138</v>
      </c>
      <c r="AU178" s="16" t="s">
        <v>90</v>
      </c>
    </row>
    <row r="179" s="13" customFormat="1">
      <c r="A179" s="13"/>
      <c r="B179" s="239"/>
      <c r="C179" s="240"/>
      <c r="D179" s="232" t="s">
        <v>142</v>
      </c>
      <c r="E179" s="241" t="s">
        <v>1</v>
      </c>
      <c r="F179" s="242" t="s">
        <v>88</v>
      </c>
      <c r="G179" s="240"/>
      <c r="H179" s="243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142</v>
      </c>
      <c r="AU179" s="249" t="s">
        <v>90</v>
      </c>
      <c r="AV179" s="13" t="s">
        <v>90</v>
      </c>
      <c r="AW179" s="13" t="s">
        <v>36</v>
      </c>
      <c r="AX179" s="13" t="s">
        <v>88</v>
      </c>
      <c r="AY179" s="249" t="s">
        <v>130</v>
      </c>
    </row>
    <row r="180" s="2" customFormat="1" ht="16.5" customHeight="1">
      <c r="A180" s="37"/>
      <c r="B180" s="38"/>
      <c r="C180" s="218" t="s">
        <v>8</v>
      </c>
      <c r="D180" s="218" t="s">
        <v>132</v>
      </c>
      <c r="E180" s="219" t="s">
        <v>1639</v>
      </c>
      <c r="F180" s="220" t="s">
        <v>1640</v>
      </c>
      <c r="G180" s="221" t="s">
        <v>620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45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1581</v>
      </c>
      <c r="AT180" s="230" t="s">
        <v>132</v>
      </c>
      <c r="AU180" s="230" t="s">
        <v>90</v>
      </c>
      <c r="AY180" s="16" t="s">
        <v>130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88</v>
      </c>
      <c r="BK180" s="231">
        <f>ROUND(I180*H180,2)</f>
        <v>0</v>
      </c>
      <c r="BL180" s="16" t="s">
        <v>1581</v>
      </c>
      <c r="BM180" s="230" t="s">
        <v>1641</v>
      </c>
    </row>
    <row r="181" s="2" customFormat="1">
      <c r="A181" s="37"/>
      <c r="B181" s="38"/>
      <c r="C181" s="39"/>
      <c r="D181" s="232" t="s">
        <v>138</v>
      </c>
      <c r="E181" s="39"/>
      <c r="F181" s="233" t="s">
        <v>1640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138</v>
      </c>
      <c r="AU181" s="16" t="s">
        <v>90</v>
      </c>
    </row>
    <row r="182" s="13" customFormat="1">
      <c r="A182" s="13"/>
      <c r="B182" s="239"/>
      <c r="C182" s="240"/>
      <c r="D182" s="232" t="s">
        <v>142</v>
      </c>
      <c r="E182" s="241" t="s">
        <v>1</v>
      </c>
      <c r="F182" s="242" t="s">
        <v>88</v>
      </c>
      <c r="G182" s="240"/>
      <c r="H182" s="243">
        <v>1</v>
      </c>
      <c r="I182" s="244"/>
      <c r="J182" s="240"/>
      <c r="K182" s="240"/>
      <c r="L182" s="245"/>
      <c r="M182" s="276"/>
      <c r="N182" s="277"/>
      <c r="O182" s="277"/>
      <c r="P182" s="277"/>
      <c r="Q182" s="277"/>
      <c r="R182" s="277"/>
      <c r="S182" s="277"/>
      <c r="T182" s="27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142</v>
      </c>
      <c r="AU182" s="249" t="s">
        <v>90</v>
      </c>
      <c r="AV182" s="13" t="s">
        <v>90</v>
      </c>
      <c r="AW182" s="13" t="s">
        <v>36</v>
      </c>
      <c r="AX182" s="13" t="s">
        <v>88</v>
      </c>
      <c r="AY182" s="249" t="s">
        <v>130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d+HhRLMy85VXaBSf9bCLLIMEZLegKanzdDvTy57odmbEIJZ7HVbZDLZg+x4h0fuUUo74JA0Z/qHB9ROGLJkF9w==" hashValue="iwDh0DVatGDNYceJGZJDqBHx0BFkIlKc3K2/LFWzkaSmDDYA0+OkGTktoCm933rmOnksNDB6BzRgzS74ZNGdAw==" algorithmName="SHA-512" password="CC35"/>
  <autoFilter ref="C119:K18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45" r:id="rId1" display="https://podminky.urs.cz/item/CS_URS_2022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EKOMONITOR\tomas.mladek</dc:creator>
  <cp:lastModifiedBy>EKOMONITOR\tomas.mladek</cp:lastModifiedBy>
  <dcterms:created xsi:type="dcterms:W3CDTF">2022-06-16T12:33:52Z</dcterms:created>
  <dcterms:modified xsi:type="dcterms:W3CDTF">2022-06-16T12:33:58Z</dcterms:modified>
</cp:coreProperties>
</file>