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racovní\pomůcky\zkouška KROS imp_exp\"/>
    </mc:Choice>
  </mc:AlternateContent>
  <bookViews>
    <workbookView xWindow="0" yWindow="0" windowWidth="0" windowHeight="0"/>
  </bookViews>
  <sheets>
    <sheet name="Rekapitulace stavby" sheetId="1" r:id="rId1"/>
    <sheet name="SO 01 - Opravy spádových ..." sheetId="2" r:id="rId2"/>
    <sheet name="SO 02 - Úprava koryta" sheetId="3" r:id="rId3"/>
    <sheet name="SO 03 - Demolice nadzemní...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Opravy spádových ...'!$C$80:$K$200</definedName>
    <definedName name="_xlnm.Print_Area" localSheetId="1">'SO 01 - Opravy spádových ...'!$C$4:$J$39,'SO 01 - Opravy spádových ...'!$C$45:$J$62,'SO 01 - Opravy spádových ...'!$C$68:$K$200</definedName>
    <definedName name="_xlnm.Print_Titles" localSheetId="1">'SO 01 - Opravy spádových ...'!$80:$80</definedName>
    <definedName name="_xlnm._FilterDatabase" localSheetId="2" hidden="1">'SO 02 - Úprava koryta'!$C$80:$K$132</definedName>
    <definedName name="_xlnm.Print_Area" localSheetId="2">'SO 02 - Úprava koryta'!$C$4:$J$39,'SO 02 - Úprava koryta'!$C$45:$J$62,'SO 02 - Úprava koryta'!$C$68:$K$132</definedName>
    <definedName name="_xlnm.Print_Titles" localSheetId="2">'SO 02 - Úprava koryta'!$80:$80</definedName>
    <definedName name="_xlnm._FilterDatabase" localSheetId="3" hidden="1">'SO 03 - Demolice nadzemní...'!$C$81:$K$101</definedName>
    <definedName name="_xlnm.Print_Area" localSheetId="3">'SO 03 - Demolice nadzemní...'!$C$4:$J$39,'SO 03 - Demolice nadzemní...'!$C$45:$J$63,'SO 03 - Demolice nadzemní...'!$C$69:$K$101</definedName>
    <definedName name="_xlnm.Print_Titles" localSheetId="3">'SO 03 - Demolice nadzemní...'!$81:$81</definedName>
    <definedName name="_xlnm._FilterDatabase" localSheetId="4" hidden="1">'VON - Vedlejší a ostatní ...'!$C$83:$K$150</definedName>
    <definedName name="_xlnm.Print_Area" localSheetId="4">'VON - Vedlejší a ostatní ...'!$C$4:$J$39,'VON - Vedlejší a ostatní ...'!$C$45:$J$65,'VON - Vedlejší a ostatní ...'!$C$71:$K$150</definedName>
    <definedName name="_xlnm.Print_Titles" localSheetId="4">'VON - Vedlejší a ostatní ...'!$83:$83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06"/>
  <c r="BH106"/>
  <c r="BG106"/>
  <c r="BF106"/>
  <c r="T106"/>
  <c r="R106"/>
  <c r="P106"/>
  <c r="BI99"/>
  <c r="BH99"/>
  <c r="BG99"/>
  <c r="BF99"/>
  <c r="T99"/>
  <c r="R99"/>
  <c r="P9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5"/>
  <c r="BH85"/>
  <c r="BG85"/>
  <c r="BF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1"/>
  <c r="BH161"/>
  <c r="BG161"/>
  <c r="BF161"/>
  <c r="T161"/>
  <c r="R161"/>
  <c r="P161"/>
  <c r="BI150"/>
  <c r="BH150"/>
  <c r="BG150"/>
  <c r="BF150"/>
  <c r="T150"/>
  <c r="R150"/>
  <c r="P150"/>
  <c r="BI139"/>
  <c r="BH139"/>
  <c r="BG139"/>
  <c r="BF139"/>
  <c r="T139"/>
  <c r="R139"/>
  <c r="P139"/>
  <c r="BI128"/>
  <c r="BH128"/>
  <c r="BG128"/>
  <c r="BF128"/>
  <c r="T128"/>
  <c r="R128"/>
  <c r="P128"/>
  <c r="BI117"/>
  <c r="BH117"/>
  <c r="BG117"/>
  <c r="BF117"/>
  <c r="T117"/>
  <c r="R117"/>
  <c r="P117"/>
  <c r="BI107"/>
  <c r="BH107"/>
  <c r="BG107"/>
  <c r="BF107"/>
  <c r="T107"/>
  <c r="R107"/>
  <c r="P107"/>
  <c r="BI99"/>
  <c r="BH99"/>
  <c r="BG99"/>
  <c r="BF99"/>
  <c r="T99"/>
  <c r="R99"/>
  <c r="P99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2" r="BK199"/>
  <c r="J199"/>
  <c r="BK198"/>
  <c r="J198"/>
  <c r="BK193"/>
  <c r="J193"/>
  <c r="BK191"/>
  <c r="J191"/>
  <c r="BK180"/>
  <c r="J180"/>
  <c r="BK176"/>
  <c r="J176"/>
  <c r="BK172"/>
  <c r="J172"/>
  <c r="BK161"/>
  <c r="J161"/>
  <c r="BK150"/>
  <c r="J150"/>
  <c r="BK139"/>
  <c r="J139"/>
  <c r="BK128"/>
  <c r="J128"/>
  <c r="BK117"/>
  <c r="J117"/>
  <c r="BK107"/>
  <c r="J107"/>
  <c r="BK99"/>
  <c r="J99"/>
  <c r="BK88"/>
  <c r="J88"/>
  <c r="BK84"/>
  <c r="J84"/>
  <c i="1" r="AS54"/>
  <c i="3" r="BK131"/>
  <c r="J131"/>
  <c r="BK127"/>
  <c r="J127"/>
  <c r="BK125"/>
  <c r="J125"/>
  <c r="BK121"/>
  <c r="J121"/>
  <c r="BK117"/>
  <c r="J117"/>
  <c r="BK113"/>
  <c r="J113"/>
  <c r="BK109"/>
  <c r="J109"/>
  <c r="BK104"/>
  <c r="J104"/>
  <c r="BK100"/>
  <c r="J100"/>
  <c r="BK96"/>
  <c r="J96"/>
  <c r="BK93"/>
  <c r="J93"/>
  <c r="BK89"/>
  <c r="J89"/>
  <c r="BK84"/>
  <c r="J84"/>
  <c i="4" r="BK100"/>
  <c r="J100"/>
  <c r="BK95"/>
  <c r="J95"/>
  <c r="BK90"/>
  <c r="J90"/>
  <c r="BK85"/>
  <c r="J85"/>
  <c i="5" r="BK148"/>
  <c r="J148"/>
  <c r="BK147"/>
  <c r="J147"/>
  <c r="BK144"/>
  <c r="J144"/>
  <c r="BK137"/>
  <c r="J137"/>
  <c r="BK128"/>
  <c r="J128"/>
  <c r="BK125"/>
  <c r="J125"/>
  <c r="BK121"/>
  <c r="J121"/>
  <c r="BK120"/>
  <c r="J120"/>
  <c r="BK119"/>
  <c r="J119"/>
  <c r="BK117"/>
  <c r="J117"/>
  <c r="BK115"/>
  <c r="J115"/>
  <c r="BK114"/>
  <c r="J114"/>
  <c r="BK106"/>
  <c r="J106"/>
  <c r="BK99"/>
  <c r="J99"/>
  <c r="BK87"/>
  <c r="J87"/>
  <c i="2" l="1" r="BK83"/>
  <c r="J83"/>
  <c r="J61"/>
  <c r="P83"/>
  <c r="P82"/>
  <c r="P81"/>
  <c i="1" r="AU55"/>
  <c i="2" r="R83"/>
  <c r="R82"/>
  <c r="R81"/>
  <c r="T83"/>
  <c r="T82"/>
  <c r="T81"/>
  <c i="3" r="BK83"/>
  <c r="J83"/>
  <c r="J61"/>
  <c r="P83"/>
  <c r="P82"/>
  <c r="P81"/>
  <c i="1" r="AU56"/>
  <c i="3" r="R83"/>
  <c r="R82"/>
  <c r="R81"/>
  <c r="T83"/>
  <c r="T82"/>
  <c r="T81"/>
  <c i="4" r="BK89"/>
  <c r="J89"/>
  <c r="J62"/>
  <c r="P89"/>
  <c r="P83"/>
  <c r="P82"/>
  <c i="1" r="AU57"/>
  <c i="4" r="R89"/>
  <c r="R83"/>
  <c r="R82"/>
  <c r="T89"/>
  <c r="T83"/>
  <c r="T82"/>
  <c i="5" r="BK86"/>
  <c r="J86"/>
  <c r="J61"/>
  <c r="P86"/>
  <c r="R86"/>
  <c r="T86"/>
  <c r="BK113"/>
  <c r="J113"/>
  <c r="J62"/>
  <c r="P113"/>
  <c r="R113"/>
  <c r="T113"/>
  <c r="BK118"/>
  <c r="J118"/>
  <c r="J64"/>
  <c r="P118"/>
  <c r="R118"/>
  <c r="T118"/>
  <c i="4" r="BK84"/>
  <c r="J84"/>
  <c r="J61"/>
  <c i="5" r="BK116"/>
  <c r="J116"/>
  <c r="J63"/>
  <c r="E48"/>
  <c r="J52"/>
  <c r="F55"/>
  <c r="BE87"/>
  <c r="BE99"/>
  <c r="BE106"/>
  <c r="BE114"/>
  <c r="BE115"/>
  <c r="BE117"/>
  <c r="BE119"/>
  <c r="BE120"/>
  <c r="BE121"/>
  <c r="BE125"/>
  <c r="BE128"/>
  <c r="BE137"/>
  <c r="BE144"/>
  <c r="BE147"/>
  <c r="BE148"/>
  <c i="4" r="E48"/>
  <c r="J52"/>
  <c r="F55"/>
  <c r="BE85"/>
  <c r="BE90"/>
  <c r="BE95"/>
  <c r="BE100"/>
  <c i="3" r="E48"/>
  <c r="J52"/>
  <c r="F55"/>
  <c r="BE84"/>
  <c r="BE89"/>
  <c r="BE93"/>
  <c r="BE96"/>
  <c r="BE100"/>
  <c r="BE104"/>
  <c r="BE109"/>
  <c r="BE113"/>
  <c r="BE117"/>
  <c r="BE121"/>
  <c r="BE125"/>
  <c r="BE127"/>
  <c r="BE131"/>
  <c i="2" r="E48"/>
  <c r="J52"/>
  <c r="F55"/>
  <c r="BE84"/>
  <c r="BE88"/>
  <c r="BE99"/>
  <c r="BE107"/>
  <c r="BE117"/>
  <c r="BE128"/>
  <c r="BE139"/>
  <c r="BE150"/>
  <c r="BE161"/>
  <c r="BE172"/>
  <c r="BE176"/>
  <c r="BE180"/>
  <c r="BE191"/>
  <c r="BE193"/>
  <c r="BE198"/>
  <c r="BE199"/>
  <c r="F34"/>
  <c i="1" r="BA55"/>
  <c i="2" r="J34"/>
  <c i="1" r="AW55"/>
  <c i="2" r="F35"/>
  <c i="1" r="BB55"/>
  <c i="2" r="F36"/>
  <c i="1" r="BC55"/>
  <c i="2" r="F37"/>
  <c i="1" r="BD55"/>
  <c i="3" r="F34"/>
  <c i="1" r="BA56"/>
  <c i="3" r="J34"/>
  <c i="1" r="AW56"/>
  <c i="3" r="F35"/>
  <c i="1" r="BB56"/>
  <c i="3" r="F36"/>
  <c i="1" r="BC56"/>
  <c i="3" r="F37"/>
  <c i="1" r="BD56"/>
  <c i="4" r="F34"/>
  <c i="1" r="BA57"/>
  <c i="4" r="J34"/>
  <c i="1" r="AW57"/>
  <c i="4" r="F35"/>
  <c i="1" r="BB57"/>
  <c i="4" r="F36"/>
  <c i="1" r="BC57"/>
  <c i="4" r="F37"/>
  <c i="1" r="BD57"/>
  <c i="5" r="F34"/>
  <c i="1" r="BA58"/>
  <c i="5" r="J34"/>
  <c i="1" r="AW58"/>
  <c i="5" r="F35"/>
  <c i="1" r="BB58"/>
  <c i="5" r="F36"/>
  <c i="1" r="BC58"/>
  <c i="5" r="F37"/>
  <c i="1" r="BD58"/>
  <c i="5" l="1" r="T85"/>
  <c r="T84"/>
  <c r="R85"/>
  <c r="R84"/>
  <c r="P85"/>
  <c r="P84"/>
  <c i="1" r="AU58"/>
  <c i="2" r="BK82"/>
  <c r="J82"/>
  <c r="J60"/>
  <c i="3" r="BK82"/>
  <c r="J82"/>
  <c r="J60"/>
  <c i="4" r="BK83"/>
  <c r="J83"/>
  <c r="J60"/>
  <c i="5" r="BK85"/>
  <c r="J85"/>
  <c r="J60"/>
  <c i="1" r="AU54"/>
  <c i="2" r="F33"/>
  <c i="1" r="AZ55"/>
  <c i="2" r="J33"/>
  <c i="1" r="AV55"/>
  <c r="AT55"/>
  <c i="3" r="F33"/>
  <c i="1" r="AZ56"/>
  <c i="3" r="J33"/>
  <c i="1" r="AV56"/>
  <c r="AT56"/>
  <c i="4" r="F33"/>
  <c i="1" r="AZ57"/>
  <c i="4" r="J33"/>
  <c i="1" r="AV57"/>
  <c r="AT57"/>
  <c i="5" r="F33"/>
  <c i="1" r="AZ58"/>
  <c i="5" r="J33"/>
  <c i="1" r="AV58"/>
  <c r="AT58"/>
  <c r="BD54"/>
  <c r="W33"/>
  <c r="BC54"/>
  <c r="W32"/>
  <c r="BB54"/>
  <c r="W31"/>
  <c r="BA54"/>
  <c r="W30"/>
  <c i="2" l="1" r="BK81"/>
  <c r="J81"/>
  <c r="J59"/>
  <c i="3" r="BK81"/>
  <c r="J81"/>
  <c r="J59"/>
  <c i="4" r="BK82"/>
  <c r="J82"/>
  <c r="J59"/>
  <c i="5" r="BK84"/>
  <c r="J84"/>
  <c r="J59"/>
  <c i="1" r="AZ54"/>
  <c r="W29"/>
  <c r="AW54"/>
  <c r="AK30"/>
  <c r="AX54"/>
  <c r="AY54"/>
  <c i="5" l="1" r="J30"/>
  <c i="1" r="AG58"/>
  <c i="4" r="J30"/>
  <c i="1" r="AG57"/>
  <c i="3" r="J30"/>
  <c i="1" r="AG56"/>
  <c i="2" r="J30"/>
  <c i="1" r="AG55"/>
  <c r="AV54"/>
  <c r="AK29"/>
  <c i="2" l="1" r="J39"/>
  <c i="3" r="J39"/>
  <c i="4" r="J39"/>
  <c i="5" r="J39"/>
  <c i="1" r="AN55"/>
  <c r="AN56"/>
  <c r="AN57"/>
  <c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<sst xmlns="http://schemas.openxmlformats.org/spreadsheetml/2006/main">
  <si>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</si>
  <si>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</si>
  <si>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</si>
  <si>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</si>
  <si>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</si>
  <si>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{e0babbdf-523c-4cad-a360-8211909d93f6}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</si>
  <si>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</si>
  <si>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</si>
  <si>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</si>
  <si>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</si>
  <si>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</si>
  <si>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</si>
  <si>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</si>
  <si>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</si>
  <si>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</si>
  <si>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</si>
  <si>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</si>
  <si>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Vrchlice, Malešov, oprava úpravy, ř. km 15,800 - 17,200</t>
  </si>
  <si>
    <t>KSO:</t>
  </si>
  <si>
    <t/>
  </si>
  <si>
    <t>CC-CZ:</t>
  </si>
  <si>
    <t>Místo:</t>
  </si>
  <si>
    <t>Malešov</t>
  </si>
  <si>
    <t>Datum:</t>
  </si>
  <si>
    <t>1.2.2022</t>
  </si>
  <si>
    <t>Zadavatel:</t>
  </si>
  <si>
    <t>IČ:</t>
  </si>
  <si>
    <t>Pla, s.p. - Závod Pardubice</t>
  </si>
  <si>
    <t>DIČ:</t>
  </si>
  <si>
    <t>Uchazeč:</t>
  </si>
  <si>
    <t>Vyplň údaj</t>
  </si>
  <si>
    <t>Projektant:</t>
  </si>
  <si>
    <t xml:space="preserve"> Ing. P. Kunc</t>
  </si>
  <si>
    <t>True</t>
  </si>
  <si>
    <t>Zpracovatel:</t>
  </si>
  <si>
    <t>70890005</t>
  </si>
  <si>
    <t>Pla, s.p. - Ing. P. Kunc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</si>
  <si>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</si>
  <si>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</si>
  <si>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</si>
  <si>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</si>
  <si>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</si>
  <si>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</si>
  <si>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</si>
  <si>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</si>
  <si>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</si>
  <si>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</si>
  <si>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</si>
  <si>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</si>
  <si>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</si>
  <si>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</si>
  <si>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</si>
  <si>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</si>
  <si>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</si>
  <si>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</si>
  <si>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</si>
  <si>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</si>
  <si>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</si>
  <si>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</si>
  <si>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</si>
  <si>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</si>
  <si>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</si>
  <si>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</si>
  <si>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</si>
  <si>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</si>
  <si>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</si>
  <si>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</si>
  <si>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</si>
  <si>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</si>
  <si>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</si>
  <si>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</si>
  <si>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</si>
  <si>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</si>
  <si>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</si>
  <si>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</si>
  <si>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</si>
  <si>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</si>
  <si>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</si>
  <si>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</si>
  <si>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Opravy spádových stupňů</t>
  </si>
  <si>
    <t>STA</t>
  </si>
  <si>
    <t>1</t>
  </si>
  <si>
    <t>{0cda12bd-5398-4e4b-93bd-fd2a1acf7770}</t>
  </si>
  <si>
    <t>2</t>
  </si>
  <si>
    <t>SO 02</t>
  </si>
  <si>
    <t>Úprava koryta</t>
  </si>
  <si>
    <t>{dd3a671c-16c7-442a-a2bf-a45c8d5dd00e}</t>
  </si>
  <si>
    <t>SO 03</t>
  </si>
  <si>
    <t>Demolice nadzemní části objektu limnigrafické stanice</t>
  </si>
  <si>
    <t>{f1a61d15-c672-442a-803d-9edbd16b9d42}</t>
  </si>
  <si>
    <t>VON</t>
  </si>
  <si>
    <t>Vedlejší a ostatní náklady</t>
  </si>
  <si>
    <t>{77bd1248-d62f-4aa6-ac51-50330e354b01}</t>
  </si>
  <si>
    <t>KRYCÍ LIST SOUPISU PRACÍ</t>
  </si>
  <si>
    <t>Objekt:</t>
  </si>
  <si>
    <t>SO 01 - Opravy spádových stupňů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</si>
  <si>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</si>
  <si>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</si>
  <si>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</si>
  <si>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</si>
  <si>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</si>
  <si>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</si>
  <si>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</si>
  <si>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</si>
  <si>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</si>
  <si>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</si>
  <si>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</si>
  <si>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</si>
  <si>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</si>
  <si>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</si>
  <si>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</si>
  <si>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</si>
  <si>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</si>
  <si>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</si>
  <si>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</si>
  <si>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</si>
  <si>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</si>
  <si>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</si>
  <si>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</si>
  <si>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</si>
  <si>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</si>
  <si>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travin a vodních rostlin ve vegetačním období divokého porostu středně hustého</t>
  </si>
  <si>
    <t>ha</t>
  </si>
  <si>
    <t>CS ÚRS 2022 01</t>
  </si>
  <si>
    <t>4</t>
  </si>
  <si>
    <t>-259568086</t>
  </si>
  <si>
    <t>Online PSC</t>
  </si>
  <si>
    <t>https://podminky.urs.cz/item/CS_URS_2022_01/111103212</t>
  </si>
  <si>
    <t>VV</t>
  </si>
  <si>
    <t>pokosení vegetace vč. jednotl. křovin tl. do 10 cm, odvoz pokos. biomasy, příl. D.1, D.2</t>
  </si>
  <si>
    <t>150/10000</t>
  </si>
  <si>
    <t>122251703</t>
  </si>
  <si>
    <t>Odkopávky a prokopávky pro lesnicko-technické meliorace strojně v hornině třídy těžitelnosti I skupiny 3 přes 50 do 100 m3</t>
  </si>
  <si>
    <t>m3</t>
  </si>
  <si>
    <t>-1175389928</t>
  </si>
  <si>
    <t>https://podminky.urs.cz/item/CS_URS_2022_01/122251703</t>
  </si>
  <si>
    <t>odkopání stáv. kce prahu/stupně, do hl. 600 mm (stavební jáma), příl. D.1, D.5, D.6, D.7</t>
  </si>
  <si>
    <t>řkm 16,06</t>
  </si>
  <si>
    <t>37,76*0,53</t>
  </si>
  <si>
    <t>17,6*0,53</t>
  </si>
  <si>
    <t>řkm 15,97</t>
  </si>
  <si>
    <t>36,8*0,53</t>
  </si>
  <si>
    <t>řkm 15,92</t>
  </si>
  <si>
    <t>19,89*0,53</t>
  </si>
  <si>
    <t>Součet</t>
  </si>
  <si>
    <t>10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</si>
  <si>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</si>
  <si>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</si>
  <si>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m2</t>
  </si>
  <si>
    <t>-1575026716</t>
  </si>
  <si>
    <t>https://podminky.urs.cz/item/CS_URS_2022_01/938901101</t>
  </si>
  <si>
    <t>očištění běhového opevnění navazujícího na stupně - celoplošné očištění ploch dlažeb z LK nasucho, příl. D.1, D.5, D.6, D.7</t>
  </si>
  <si>
    <t>40,00</t>
  </si>
  <si>
    <t>30,00</t>
  </si>
  <si>
    <t>11</t>
  </si>
  <si>
    <t>465511327</t>
  </si>
  <si>
    <t>Dlažba z lomového kamene lomařsky upraveného na sucho s vyklínováním kamenem, s vyplněním spár těženým kamenivem, drnem nebo ornicí s osetím, tl. kamene 300 mm</t>
  </si>
  <si>
    <t>1157802777</t>
  </si>
  <si>
    <t>https://podminky.urs.cz/item/CS_URS_2022_01/465511327</t>
  </si>
  <si>
    <t>opravy dlažeb navazujích na stupně a prahy (břehové dlažby), po dokonč.prací, vč. dlažeb poškozených stavebními jámami, příl. D.1, D.5, D.6, D.7</t>
  </si>
  <si>
    <t>20,00</t>
  </si>
  <si>
    <t>20,50</t>
  </si>
  <si>
    <t>18,90</t>
  </si>
  <si>
    <t>3</t>
  </si>
  <si>
    <t>985131111</t>
  </si>
  <si>
    <t>Očištění ploch stěn, rubu kleneb a podlah tlakovou vodou</t>
  </si>
  <si>
    <t>968643719</t>
  </si>
  <si>
    <t>https://podminky.urs.cz/item/CS_URS_2022_01/985131111</t>
  </si>
  <si>
    <t>očištění stáv. kcí tlak. vodou min. 500 bar - před spárováním, příl. D.1, D.5, D.6, D.7</t>
  </si>
  <si>
    <t>30,97</t>
  </si>
  <si>
    <t>5,99</t>
  </si>
  <si>
    <t>47,79</t>
  </si>
  <si>
    <t>15,07</t>
  </si>
  <si>
    <t>985131311</t>
  </si>
  <si>
    <t>Očištění ploch stěn, rubu kleneb a podlah ruční dočištění ocelovými kartáči</t>
  </si>
  <si>
    <t>470819291</t>
  </si>
  <si>
    <t>https://podminky.urs.cz/item/CS_URS_2022_01/985131311</t>
  </si>
  <si>
    <t>očištění stáv. kcí mechanicky, zbavení vegetace, příl. D.1, D.5, D.6, D.7</t>
  </si>
  <si>
    <t>5</t>
  </si>
  <si>
    <t>985142211</t>
  </si>
  <si>
    <t>Vysekání spojovací hmoty ze spár zdiva včetně vyčištění hloubky spáry přes 40 mm délky spáry na 1 m2 upravované plochy do 6 m</t>
  </si>
  <si>
    <t>1315475852</t>
  </si>
  <si>
    <t>https://podminky.urs.cz/item/CS_URS_2022_01/985142211</t>
  </si>
  <si>
    <t>vysekání spár na hl. min. 80 mm, příl. D.1, D.5, D.6, D.7</t>
  </si>
  <si>
    <t>6</t>
  </si>
  <si>
    <t>985232111</t>
  </si>
  <si>
    <t>Hloubkové spárování zdiva hloubky přes 40 do 80 mm aktivovanou maltou délky spáry na 1 m2 upravované plochy do 6 m</t>
  </si>
  <si>
    <t>-206636174</t>
  </si>
  <si>
    <t>https://podminky.urs.cz/item/CS_URS_2022_01/985232111</t>
  </si>
  <si>
    <t>hloubkové mechanizované tlakové spárování, min. hl. 80 mm, 0,2-0,4 MPa, MC 25, R3, příl. D.1, D.5, D.6, D.7</t>
  </si>
  <si>
    <t>7</t>
  </si>
  <si>
    <t>985233111</t>
  </si>
  <si>
    <t>Úprava spár po spárování zdiva kamenného nebo cihelného délky spáry na 1 m2 upravované plochy do 6 m uhlazením</t>
  </si>
  <si>
    <t>991397571</t>
  </si>
  <si>
    <t>https://podminky.urs.cz/item/CS_URS_2022_01/985233111</t>
  </si>
  <si>
    <t>finální ustoupení spáry 0-10 mm pod líc zdiva, příl. D.1, D.5, D.6, D.7</t>
  </si>
  <si>
    <t>8</t>
  </si>
  <si>
    <t>953961213R1</t>
  </si>
  <si>
    <t>Kotvy chemické s vyvrtáním otvoru do betonu, železobetonu nebo tvrdého kamene chemická patrona, velikost M 12, hloubka 300 mm</t>
  </si>
  <si>
    <t>kus</t>
  </si>
  <si>
    <t>-21719486</t>
  </si>
  <si>
    <t>pro kotevní trny dozdívky přelivné plochy, příl D.5</t>
  </si>
  <si>
    <t>39 ks</t>
  </si>
  <si>
    <t>39</t>
  </si>
  <si>
    <t>9</t>
  </si>
  <si>
    <t>M</t>
  </si>
  <si>
    <t>63126132</t>
  </si>
  <si>
    <t xml:space="preserve">výztuž kompozitní pro zesilování stavebních konstrukcí  D 10mm</t>
  </si>
  <si>
    <t>m</t>
  </si>
  <si>
    <t>971940660</t>
  </si>
  <si>
    <t>kotevní trny dozdívky přelivné plochy, příl D.5</t>
  </si>
  <si>
    <t>39*0,6</t>
  </si>
  <si>
    <t>12</t>
  </si>
  <si>
    <t>321212345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</si>
  <si>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</si>
  <si>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1080204484</t>
  </si>
  <si>
    <t>https://podminky.urs.cz/item/CS_URS_2022_01/321212345</t>
  </si>
  <si>
    <t>dozdění řádkového zdiva přelivné plochy, z LK upraveného, na MC 25</t>
  </si>
  <si>
    <t>příl. D.1, D.5, D.6, D.7</t>
  </si>
  <si>
    <t>4,04</t>
  </si>
  <si>
    <t>0,22</t>
  </si>
  <si>
    <t>0,43</t>
  </si>
  <si>
    <t>13</t>
  </si>
  <si>
    <t>997006512</t>
  </si>
  <si>
    <t>Vodorovná doprava suti na skládku s naložením na dopravní prostředek a složením přes 100 m do 1 km</t>
  </si>
  <si>
    <t>t</t>
  </si>
  <si>
    <t>1499032375</t>
  </si>
  <si>
    <t>https://podminky.urs.cz/item/CS_URS_2022_01/997006512</t>
  </si>
  <si>
    <t>14</t>
  </si>
  <si>
    <t>997006519</t>
  </si>
  <si>
    <t>Vodorovná doprava suti na skládku Příplatek k ceně -6512 za každý další i započatý 1 km</t>
  </si>
  <si>
    <t>-238597679</t>
  </si>
  <si>
    <t>https://podminky.urs.cz/item/CS_URS_2022_01/997006519</t>
  </si>
  <si>
    <t>příl. B.</t>
  </si>
  <si>
    <t>odpad na řízenou skládku, 14 příplatků</t>
  </si>
  <si>
    <t>14*3,943</t>
  </si>
  <si>
    <t>997013601R</t>
  </si>
  <si>
    <t>Poplatek za uložení stavebního odpadu na skládce (skládkovné) - inertní odpad</t>
  </si>
  <si>
    <t>973832734</t>
  </si>
  <si>
    <t>16</t>
  </si>
  <si>
    <t>998332011</t>
  </si>
  <si>
    <t>Přesun hmot pro úpravy vodních toků a kanály, hráze rybníků apod. dopravní vzdálenost do 500 m</t>
  </si>
  <si>
    <t>-1945556809</t>
  </si>
  <si>
    <t>https://podminky.urs.cz/item/CS_URS_2022_01/998332011</t>
  </si>
  <si>
    <t>SO 02 - Úprava koryta</t>
  </si>
  <si>
    <t>129253201</t>
  </si>
  <si>
    <t>Čištění otevřených koryt vodotečí strojně s přehozením rozpojeného nánosu do 3 m nebo s naložením na dopravní prostředek při šířce původního dna přes 5 m a hloubce koryta do 5 m v hornině třídy těžitelnosti I skupiny 3</t>
  </si>
  <si>
    <t>560291567</t>
  </si>
  <si>
    <t>https://podminky.urs.cz/item/CS_URS_2022_01/129253201</t>
  </si>
  <si>
    <t>odtěžení nánosu a příčné přehození v rámci koryta</t>
  </si>
  <si>
    <t>příl. D.1, D.3, D.4</t>
  </si>
  <si>
    <t>53,79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</si>
  <si>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</si>
  <si>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</si>
  <si>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-775700932</t>
  </si>
  <si>
    <t>https://podminky.urs.cz/item/CS_URS_2022_01/162251102</t>
  </si>
  <si>
    <t>přemístění sedimentu v rámci koryta nebo z koryta k odvozu, příl. D.4</t>
  </si>
  <si>
    <t>41,04</t>
  </si>
  <si>
    <t>462511270R1</t>
  </si>
  <si>
    <t>Zához z lomového kamene neupraveného záhozového bez proštěrkování z terénu, hmotnosti jednotlivých kamenů do 200 kg</t>
  </si>
  <si>
    <t>9972286</t>
  </si>
  <si>
    <t>kamenný zához fr. nad 125 mm, z místního materiálu - odtěžený sediment, přesun příčným přehozem v korytě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</si>
  <si>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</si>
  <si>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</si>
  <si>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737837174</t>
  </si>
  <si>
    <t>https://podminky.urs.cz/item/CS_URS_2022_01/161151103</t>
  </si>
  <si>
    <t>naložení přebytečného sedimentu (hlinitý, humozní, drny s vegetací atp.), k odvozu na skládku, příl. D.4</t>
  </si>
  <si>
    <t>12,75</t>
  </si>
  <si>
    <t>61472372</t>
  </si>
  <si>
    <t>odtěžený přebytečný sediment na řízenou skládku do 15 km, viz příloha B.</t>
  </si>
  <si>
    <t>12,75*1,8</t>
  </si>
  <si>
    <t>-361159238</t>
  </si>
  <si>
    <t>14*22,95</t>
  </si>
  <si>
    <t>171201231</t>
  </si>
  <si>
    <t>Poplatek za uložení stavebního odpadu na recyklační skládce (skládkovné) zeminy a kamení zatříděného do Katalogu odpadů pod kódem 17 05 04</t>
  </si>
  <si>
    <t>258289211</t>
  </si>
  <si>
    <t>https://podminky.urs.cz/item/CS_URS_2022_01/171201231</t>
  </si>
  <si>
    <t>odtěžený materiál na řízenou skládku, viz příloha B.</t>
  </si>
  <si>
    <t>22,95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</si>
  <si>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</si>
  <si>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</si>
  <si>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-319741299</t>
  </si>
  <si>
    <t>https://podminky.urs.cz/item/CS_URS_2022_01/181111111</t>
  </si>
  <si>
    <t>úprava ploch po dokončení stavby - deponie, příl. B., D.1</t>
  </si>
  <si>
    <t>100</t>
  </si>
  <si>
    <t>181111113</t>
  </si>
  <si>
    <t>Plošná úprava terénu v zemině skupiny 1 až 4 s urovnáním povrchu bez doplnění ornice souvislé plochy do 500 m2 při nerovnostech terénu přes 50 do 100 mm na svahu přes 1:2 do 1:1</t>
  </si>
  <si>
    <t>-49007306</t>
  </si>
  <si>
    <t>https://podminky.urs.cz/item/CS_URS_2022_01/181111113</t>
  </si>
  <si>
    <t>úprava ploch po dokončení stavby - břehy, příl. B., D.1</t>
  </si>
  <si>
    <t>181411121</t>
  </si>
  <si>
    <t>Založení trávníku na půdě předem připravené plochy do 1000 m2 výsevem včetně utažení lučního v rovině nebo na svahu do 1:5</t>
  </si>
  <si>
    <t>358455487</t>
  </si>
  <si>
    <t>https://podminky.urs.cz/item/CS_URS_2022_01/181411121</t>
  </si>
  <si>
    <t>181411123</t>
  </si>
  <si>
    <t>Založení trávníku na půdě předem připravené plochy do 1000 m2 výsevem včetně utažení lučního na svahu přes 1:2 do 1:1</t>
  </si>
  <si>
    <t>347679762</t>
  </si>
  <si>
    <t>https://podminky.urs.cz/item/CS_URS_2022_01/181411123</t>
  </si>
  <si>
    <t>00572470</t>
  </si>
  <si>
    <t>osivo směs travní univerzál</t>
  </si>
  <si>
    <t>kg</t>
  </si>
  <si>
    <t>-1625759775</t>
  </si>
  <si>
    <t>travní směs dle typu VV-19/1, výsevek 200 kg/ha</t>
  </si>
  <si>
    <t>200</t>
  </si>
  <si>
    <t>200*0,02 'Přepočtené koeficientem množství</t>
  </si>
  <si>
    <t>-1739346665</t>
  </si>
  <si>
    <t>SO 03 - Demolice nadzemní části objektu limnigrafické stanice</t>
  </si>
  <si>
    <t xml:space="preserve">    9 - Ostatní konstrukce a práce, bourání</t>
  </si>
  <si>
    <t xml:space="preserve">    997 - Přesun sutě</t>
  </si>
  <si>
    <t>Ostatní konstrukce a práce, bourání</t>
  </si>
  <si>
    <t>981011416</t>
  </si>
  <si>
    <t>Demolice budov postupným rozebíráním z cihel, kamene, tvárnic na maltu cementovou nebo z betonu prostého s podílem konstrukcí přes 30 do 35 %</t>
  </si>
  <si>
    <t>152711780</t>
  </si>
  <si>
    <t>https://podminky.urs.cz/item/CS_URS_2022_01/981011416</t>
  </si>
  <si>
    <t>demolice nadzemní části LMG stanice, příl. D.1</t>
  </si>
  <si>
    <t>7,08</t>
  </si>
  <si>
    <t>997</t>
  </si>
  <si>
    <t>Přesun sutě</t>
  </si>
  <si>
    <t>1825814797</t>
  </si>
  <si>
    <t>odvoz suti na řízenou skládku do 15 km, příl. D.1</t>
  </si>
  <si>
    <t>vypočtený objem suti z objektu</t>
  </si>
  <si>
    <t>3,88*2,3</t>
  </si>
  <si>
    <t>1956440746</t>
  </si>
  <si>
    <t>14 příplatků</t>
  </si>
  <si>
    <t>3,88*2,3*14</t>
  </si>
  <si>
    <t>997013869R</t>
  </si>
  <si>
    <t>Poplatek za uložení stavebního odpadu na recyklační skládce (skládkovné) ze směsí nebo oddělených frakcí betonu, cihel a keramických výrobků zatříděného do Katalogu odpadů pod kódem 17 01 07</t>
  </si>
  <si>
    <t>-914863014</t>
  </si>
  <si>
    <t>8,924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</si>
  <si>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</si>
  <si>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</si>
  <si>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</si>
  <si>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</si>
  <si>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</si>
  <si>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</si>
  <si>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</si>
  <si>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</si>
  <si>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</si>
  <si>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</si>
  <si>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</si>
  <si>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</si>
  <si>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</si>
  <si>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-1484687944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</si>
  <si>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</si>
  <si>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</si>
  <si>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</si>
  <si>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</si>
  <si>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provedení takových opatření, aby plochy obvodu staveniště nebyly znečištěny ropnými látkami a jinými podobnými produkty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</si>
  <si>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</si>
  <si>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</si>
  <si>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- zajištění instalace norné stěny napříč korytem pod upravovaným úsekem toku</t>
  </si>
  <si>
    <t>01131</t>
  </si>
  <si>
    <t>Zajištění obnovy stávající nezpevněné komunikace</t>
  </si>
  <si>
    <t>-730102740</t>
  </si>
  <si>
    <t>"obnova stávající nezpevněné komunikace při jejím případném porušení - zasypání výtluků štěrkem, zahutnění"</t>
  </si>
  <si>
    <t>"předpokládaná plocha využívané nezpevněné komunikace 500 x 3,0 m"</t>
  </si>
  <si>
    <t>"předpokládané poškození do 10% povrchu"</t>
  </si>
  <si>
    <t>příl. B., C.2</t>
  </si>
  <si>
    <t>0115</t>
  </si>
  <si>
    <t>Zřízení a odstranění jímek po dobu stavby (včetně materiálu a jeho likvidace)</t>
  </si>
  <si>
    <t>-487689137</t>
  </si>
  <si>
    <t>"jímky z místního materiálu, s dotěsněním PP folií"</t>
  </si>
  <si>
    <t>"4 příčné prahy/stupně * 2 ks jímek"</t>
  </si>
  <si>
    <t>"včetně čerpání 30 dní * 8h směna"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</si>
  <si>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</si>
  <si>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</si>
  <si>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</si>
  <si>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</si>
  <si>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-1375837387</t>
  </si>
  <si>
    <t>0221</t>
  </si>
  <si>
    <t>Zpracování povodňového plánu stavby dle §71 zákona č. 254/2001 Sb. včetně zajištění schválení příslušnými orgány správy a Povodím Labe, státní podnik</t>
  </si>
  <si>
    <t>-1057091989</t>
  </si>
  <si>
    <t>03</t>
  </si>
  <si>
    <t>Geodetické práce a vytýčení - ostatní náklady</t>
  </si>
  <si>
    <t>035</t>
  </si>
  <si>
    <t>Zajištění veškerých geodetických prací souvisejících s realizací díla</t>
  </si>
  <si>
    <t>745156571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</si>
  <si>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</si>
  <si>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</si>
  <si>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</si>
  <si>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</si>
  <si>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321255298</t>
  </si>
  <si>
    <t>095</t>
  </si>
  <si>
    <t>Zajištění šetření o podzemních sítích vč. zajištění nových vyjádření v případě, že před realizací pozbyly platnosti</t>
  </si>
  <si>
    <t>-1382219370</t>
  </si>
  <si>
    <t>0992</t>
  </si>
  <si>
    <t>Zajištění průzkumu staveniště zaměřeného na výskyt zvláště chráněných živočichů a rostlin a jejich odborného transferu</t>
  </si>
  <si>
    <t>-2110813498</t>
  </si>
  <si>
    <t>- dle z. 114/1992 Sb., před zahájením prací</t>
  </si>
  <si>
    <t>09920</t>
  </si>
  <si>
    <t>Odborné odlovení rybí obsádky z prostoru staveniště</t>
  </si>
  <si>
    <t>1637171979</t>
  </si>
  <si>
    <t>09921</t>
  </si>
  <si>
    <t>Zajištění biologického dozoru odborně způsobilou osobou</t>
  </si>
  <si>
    <t>-1543943835</t>
  </si>
  <si>
    <t>"viz přílohy D., E."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</si>
  <si>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</si>
  <si>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</si>
  <si>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</si>
  <si>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</si>
  <si>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</si>
  <si>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09922</t>
  </si>
  <si>
    <t>Zajištění biologického servisu odborně způsobilou osobou</t>
  </si>
  <si>
    <t>774462211</t>
  </si>
  <si>
    <t>"zajištění opakovaného záchranného odlovu a přesunu živočichů a rostlin"</t>
  </si>
  <si>
    <t>"transfer nebo dočasná deponace rostlin a živočichů"</t>
  </si>
  <si>
    <t>"vedení statistik o transferech živočichů a rostlin"</t>
  </si>
  <si>
    <t>099300</t>
  </si>
  <si>
    <t>Aktualizace plánu bezpečnosti a ochrany zdraví při práci</t>
  </si>
  <si>
    <t>-759744785</t>
  </si>
  <si>
    <t>viz příl. E.</t>
  </si>
  <si>
    <t>09991</t>
  </si>
  <si>
    <t>Zajištění fotodokumentace veškerých konstrukcí, které budou v průběhu výstavby skryty nebo zakryty</t>
  </si>
  <si>
    <t>-1183317831</t>
  </si>
  <si>
    <t>099911</t>
  </si>
  <si>
    <t>Zajištění vedení průběžné evidence odpadů</t>
  </si>
  <si>
    <t>2013452555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</si>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</sst>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22251703" TargetMode="External" /><Relationship Id="rId3" Type="http://schemas.openxmlformats.org/officeDocument/2006/relationships/hyperlink" Target="https://podminky.urs.cz/item/CS_URS_2022_01/938901101" TargetMode="External" /><Relationship Id="rId4" Type="http://schemas.openxmlformats.org/officeDocument/2006/relationships/hyperlink" Target="https://podminky.urs.cz/item/CS_URS_2022_01/465511327" TargetMode="External" /><Relationship Id="rId5" Type="http://schemas.openxmlformats.org/officeDocument/2006/relationships/hyperlink" Target="https://podminky.urs.cz/item/CS_URS_2022_01/985131111" TargetMode="External" /><Relationship Id="rId6" Type="http://schemas.openxmlformats.org/officeDocument/2006/relationships/hyperlink" Target="https://podminky.urs.cz/item/CS_URS_2022_01/985131311" TargetMode="External" /><Relationship Id="rId7" Type="http://schemas.openxmlformats.org/officeDocument/2006/relationships/hyperlink" Target="https://podminky.urs.cz/item/CS_URS_2022_01/985142211" TargetMode="External" /><Relationship Id="rId8" Type="http://schemas.openxmlformats.org/officeDocument/2006/relationships/hyperlink" Target="https://podminky.urs.cz/item/CS_URS_2022_01/985232111" TargetMode="External" /><Relationship Id="rId9" Type="http://schemas.openxmlformats.org/officeDocument/2006/relationships/hyperlink" Target="https://podminky.urs.cz/item/CS_URS_2022_01/985233111" TargetMode="External" /><Relationship Id="rId10" Type="http://schemas.openxmlformats.org/officeDocument/2006/relationships/hyperlink" Target="https://podminky.urs.cz/item/CS_URS_2022_01/321212345" TargetMode="External" /><Relationship Id="rId11" Type="http://schemas.openxmlformats.org/officeDocument/2006/relationships/hyperlink" Target="https://podminky.urs.cz/item/CS_URS_2022_01/997006512" TargetMode="External" /><Relationship Id="rId12" Type="http://schemas.openxmlformats.org/officeDocument/2006/relationships/hyperlink" Target="https://podminky.urs.cz/item/CS_URS_2022_01/997006519" TargetMode="External" /><Relationship Id="rId13" Type="http://schemas.openxmlformats.org/officeDocument/2006/relationships/hyperlink" Target="https://podminky.urs.cz/item/CS_URS_2022_01/99833201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9253201" TargetMode="External" /><Relationship Id="rId2" Type="http://schemas.openxmlformats.org/officeDocument/2006/relationships/hyperlink" Target="https://podminky.urs.cz/item/CS_URS_2022_01/162251102" TargetMode="External" /><Relationship Id="rId3" Type="http://schemas.openxmlformats.org/officeDocument/2006/relationships/hyperlink" Target="https://podminky.urs.cz/item/CS_URS_2022_01/161151103" TargetMode="External" /><Relationship Id="rId4" Type="http://schemas.openxmlformats.org/officeDocument/2006/relationships/hyperlink" Target="https://podminky.urs.cz/item/CS_URS_2022_01/997006512" TargetMode="External" /><Relationship Id="rId5" Type="http://schemas.openxmlformats.org/officeDocument/2006/relationships/hyperlink" Target="https://podminky.urs.cz/item/CS_URS_2022_01/997006519" TargetMode="External" /><Relationship Id="rId6" Type="http://schemas.openxmlformats.org/officeDocument/2006/relationships/hyperlink" Target="https://podminky.urs.cz/item/CS_URS_2022_01/171201231" TargetMode="External" /><Relationship Id="rId7" Type="http://schemas.openxmlformats.org/officeDocument/2006/relationships/hyperlink" Target="https://podminky.urs.cz/item/CS_URS_2022_01/181111111" TargetMode="External" /><Relationship Id="rId8" Type="http://schemas.openxmlformats.org/officeDocument/2006/relationships/hyperlink" Target="https://podminky.urs.cz/item/CS_URS_2022_01/181111113" TargetMode="External" /><Relationship Id="rId9" Type="http://schemas.openxmlformats.org/officeDocument/2006/relationships/hyperlink" Target="https://podminky.urs.cz/item/CS_URS_2022_01/181411121" TargetMode="External" /><Relationship Id="rId10" Type="http://schemas.openxmlformats.org/officeDocument/2006/relationships/hyperlink" Target="https://podminky.urs.cz/item/CS_URS_2022_01/181411123" TargetMode="External" /><Relationship Id="rId11" Type="http://schemas.openxmlformats.org/officeDocument/2006/relationships/hyperlink" Target="https://podminky.urs.cz/item/CS_URS_2022_01/99833201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81011416" TargetMode="External" /><Relationship Id="rId2" Type="http://schemas.openxmlformats.org/officeDocument/2006/relationships/hyperlink" Target="https://podminky.urs.cz/item/CS_URS_2022_01/997006512" TargetMode="External" /><Relationship Id="rId3" Type="http://schemas.openxmlformats.org/officeDocument/2006/relationships/hyperlink" Target="https://podminky.urs.cz/item/CS_URS_2022_01/997006519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3636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Vrchlice, Malešov, oprava úpravy, ř. km 15,800 - 17,200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Malešov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1.2.2022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Pla, s.p. - Závod Pardubice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Ing. P. Kunc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Pla, s.p. - Ing. P. Kunc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Opravy spádových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01 - Opravy spádových ...'!P81</f>
        <v>0</v>
      </c>
      <c r="AV55" s="121">
        <f>'SO 01 - Opravy spádových ...'!J33</f>
        <v>0</v>
      </c>
      <c r="AW55" s="121">
        <f>'SO 01 - Opravy spádových ...'!J34</f>
        <v>0</v>
      </c>
      <c r="AX55" s="121">
        <f>'SO 01 - Opravy spádových ...'!J35</f>
        <v>0</v>
      </c>
      <c r="AY55" s="121">
        <f>'SO 01 - Opravy spádových ...'!J36</f>
        <v>0</v>
      </c>
      <c r="AZ55" s="121">
        <f>'SO 01 - Opravy spádových ...'!F33</f>
        <v>0</v>
      </c>
      <c r="BA55" s="121">
        <f>'SO 01 - Opravy spádových ...'!F34</f>
        <v>0</v>
      </c>
      <c r="BB55" s="121">
        <f>'SO 01 - Opravy spádových ...'!F35</f>
        <v>0</v>
      </c>
      <c r="BC55" s="121">
        <f>'SO 01 - Opravy spádových ...'!F36</f>
        <v>0</v>
      </c>
      <c r="BD55" s="123">
        <f>'SO 01 - Opravy spádových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Úprava koryta'!J30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02 - Úprava koryta'!P81</f>
        <v>0</v>
      </c>
      <c r="AV56" s="121">
        <f>'SO 02 - Úprava koryta'!J33</f>
        <v>0</v>
      </c>
      <c r="AW56" s="121">
        <f>'SO 02 - Úprava koryta'!J34</f>
        <v>0</v>
      </c>
      <c r="AX56" s="121">
        <f>'SO 02 - Úprava koryta'!J35</f>
        <v>0</v>
      </c>
      <c r="AY56" s="121">
        <f>'SO 02 - Úprava koryta'!J36</f>
        <v>0</v>
      </c>
      <c r="AZ56" s="121">
        <f>'SO 02 - Úprava koryta'!F33</f>
        <v>0</v>
      </c>
      <c r="BA56" s="121">
        <f>'SO 02 - Úprava koryta'!F34</f>
        <v>0</v>
      </c>
      <c r="BB56" s="121">
        <f>'SO 02 - Úprava koryta'!F35</f>
        <v>0</v>
      </c>
      <c r="BC56" s="121">
        <f>'SO 02 - Úprava koryta'!F36</f>
        <v>0</v>
      </c>
      <c r="BD56" s="123">
        <f>'SO 02 - Úprava koryta'!F37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24.7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03 - Demolice nadzemní...'!J30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'SO 03 - Demolice nadzemní...'!P82</f>
        <v>0</v>
      </c>
      <c r="AV57" s="121">
        <f>'SO 03 - Demolice nadzemní...'!J33</f>
        <v>0</v>
      </c>
      <c r="AW57" s="121">
        <f>'SO 03 - Demolice nadzemní...'!J34</f>
        <v>0</v>
      </c>
      <c r="AX57" s="121">
        <f>'SO 03 - Demolice nadzemní...'!J35</f>
        <v>0</v>
      </c>
      <c r="AY57" s="121">
        <f>'SO 03 - Demolice nadzemní...'!J36</f>
        <v>0</v>
      </c>
      <c r="AZ57" s="121">
        <f>'SO 03 - Demolice nadzemní...'!F33</f>
        <v>0</v>
      </c>
      <c r="BA57" s="121">
        <f>'SO 03 - Demolice nadzemní...'!F34</f>
        <v>0</v>
      </c>
      <c r="BB57" s="121">
        <f>'SO 03 - Demolice nadzemní...'!F35</f>
        <v>0</v>
      </c>
      <c r="BC57" s="121">
        <f>'SO 03 - Demolice nadzemní...'!F36</f>
        <v>0</v>
      </c>
      <c r="BD57" s="123">
        <f>'SO 03 - Demolice nadzemní...'!F37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'VON - Vedlejší a ostatní 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90</v>
      </c>
      <c r="AR58" s="119"/>
      <c r="AS58" s="125">
        <v>0</v>
      </c>
      <c r="AT58" s="126">
        <f>ROUND(SUM(AV58:AW58),2)</f>
        <v>0</v>
      </c>
      <c r="AU58" s="127">
        <f>'VON - Vedlejší a ostatní ...'!P84</f>
        <v>0</v>
      </c>
      <c r="AV58" s="126">
        <f>'VON - Vedlejší a ostatní ...'!J33</f>
        <v>0</v>
      </c>
      <c r="AW58" s="126">
        <f>'VON - Vedlejší a ostatní ...'!J34</f>
        <v>0</v>
      </c>
      <c r="AX58" s="126">
        <f>'VON - Vedlejší a ostatní ...'!J35</f>
        <v>0</v>
      </c>
      <c r="AY58" s="126">
        <f>'VON - Vedlejší a ostatní ...'!J36</f>
        <v>0</v>
      </c>
      <c r="AZ58" s="126">
        <f>'VON - Vedlejší a ostatní ...'!F33</f>
        <v>0</v>
      </c>
      <c r="BA58" s="126">
        <f>'VON - Vedlejší a ostatní ...'!F34</f>
        <v>0</v>
      </c>
      <c r="BB58" s="126">
        <f>'VON - Vedlejší a ostatní ...'!F35</f>
        <v>0</v>
      </c>
      <c r="BC58" s="126">
        <f>'VON - Vedlejší a ostatní ...'!F36</f>
        <v>0</v>
      </c>
      <c r="BD58" s="128">
        <f>'VON - Vedlejší a ostatní ...'!F37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LBrBkQ1AGdVso2rxd8YKv74PjzKa6CEjQPQTK+zwlN7YgGo4PMGS9AvBpn2sK36sYP4W78L2RnMxAsZQGRAiNA==" hashValue="uIDjgtOyFGguiy4FvBskVin2ulMVtEl9OioPRDiHz1etAcoWEbfL+H1KvaLe0VLxgNbie3/PGARVwSzI/uaCJ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pravy spádových ...'!C2" display="/"/>
    <hyperlink ref="A56" location="'SO 02 - Úprava koryta'!C2" display="/"/>
    <hyperlink ref="A57" location="'SO 03 - Demolice nadzemní...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Vrchlice, Malešov, oprava úpravy, ř. km 15,800 - 17,200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1.2.2022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35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ROUND((SUM(BE81:BE200)),  2)</f>
        <v>0</v>
      </c>
      <c r="G33" s="39"/>
      <c r="H33" s="39"/>
      <c r="I33" s="149">
        <v>0.20999999999999999</v>
      </c>
      <c r="J33" s="148">
        <f>ROUND(((SUM(BE81:BE200))*I33),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ROUND((SUM(BF81:BF200)),  2)</f>
        <v>0</v>
      </c>
      <c r="G34" s="39"/>
      <c r="H34" s="39"/>
      <c r="I34" s="149">
        <v>0.14999999999999999</v>
      </c>
      <c r="J34" s="148">
        <f>ROUND(((SUM(BF81:BF200))*I34),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ROUND((SUM(BG81:BG200)),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ROUND((SUM(BH81:BH200)),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ROUND((SUM(BI81:BI200)),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Vrchlice, Malešov, oprava úpravy, ř. km 15,800 - 17,200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Opravy spádových stupňů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Malešov</v>
      </c>
      <c r="G52" s="41"/>
      <c r="H52" s="41"/>
      <c r="I52" s="33" t="s">
        <v>23</v>
      </c>
      <c r="J52" s="73" t="str">
        <f>IF(J12="","",J12)</f>
        <v>1.2.2022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Pla, s.p. - Závod Pardubice</v>
      </c>
      <c r="G54" s="41"/>
      <c r="H54" s="41"/>
      <c r="I54" s="33" t="s">
        <v>31</v>
      </c>
      <c r="J54" s="37" t="str">
        <f>E21</f>
        <v xml:space="preserve"> 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Pla, s.p. - 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Vrchlice, Malešov, oprava úpravy, ř. km 15,800 - 17,200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01 - Opravy spádových stupňů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Malešov</v>
      </c>
      <c r="G75" s="41"/>
      <c r="H75" s="41"/>
      <c r="I75" s="33" t="s">
        <v>23</v>
      </c>
      <c r="J75" s="73" t="str">
        <f>IF(J12="","",J12)</f>
        <v>1.2.2022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Pla, s.p. - Závod Pardubice</v>
      </c>
      <c r="G77" s="41"/>
      <c r="H77" s="41"/>
      <c r="I77" s="33" t="s">
        <v>31</v>
      </c>
      <c r="J77" s="37" t="str">
        <f>E21</f>
        <v xml:space="preserve"> Ing. P. Kunc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Pla, s.p. - Ing. P. Kunc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103</v>
      </c>
      <c r="D80" s="181" t="s">
        <v>58</v>
      </c>
      <c r="E80" s="181" t="s">
        <v>54</v>
      </c>
      <c r="F80" s="181" t="s">
        <v>55</v>
      </c>
      <c r="G80" s="181" t="s">
        <v>104</v>
      </c>
      <c r="H80" s="181" t="s">
        <v>105</v>
      </c>
      <c r="I80" s="181" t="s">
        <v>106</v>
      </c>
      <c r="J80" s="181" t="s">
        <v>98</v>
      </c>
      <c r="K80" s="182" t="s">
        <v>107</v>
      </c>
      <c r="L80" s="183"/>
      <c r="M80" s="93" t="s">
        <v>19</v>
      </c>
      <c r="N80" s="94" t="s">
        <v>43</v>
      </c>
      <c r="O80" s="94" t="s">
        <v>108</v>
      </c>
      <c r="P80" s="94" t="s">
        <v>109</v>
      </c>
      <c r="Q80" s="94" t="s">
        <v>110</v>
      </c>
      <c r="R80" s="94" t="s">
        <v>111</v>
      </c>
      <c r="S80" s="94" t="s">
        <v>112</v>
      </c>
      <c r="T80" s="95" t="s">
        <v>113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53.956709199999999</v>
      </c>
      <c r="S81" s="97"/>
      <c r="T81" s="187">
        <f>T82</f>
        <v>3.9428899999999998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99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115</v>
      </c>
      <c r="F82" s="192" t="s">
        <v>116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53.956709199999999</v>
      </c>
      <c r="S82" s="197"/>
      <c r="T82" s="199">
        <f>T83</f>
        <v>3.9428899999999998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72</v>
      </c>
      <c r="AU82" s="201" t="s">
        <v>73</v>
      </c>
      <c r="AY82" s="200" t="s">
        <v>117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81</v>
      </c>
      <c r="F83" s="203" t="s">
        <v>118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SUM(P84:P200)</f>
        <v>0</v>
      </c>
      <c r="Q83" s="197"/>
      <c r="R83" s="198">
        <f>SUM(R84:R200)</f>
        <v>53.956709199999999</v>
      </c>
      <c r="S83" s="197"/>
      <c r="T83" s="199">
        <f>SUM(T84:T200)</f>
        <v>3.9428899999999998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81</v>
      </c>
      <c r="AY83" s="200" t="s">
        <v>117</v>
      </c>
      <c r="BK83" s="202">
        <f>SUM(BK84:BK200)</f>
        <v>0</v>
      </c>
    </row>
    <row r="84" s="2" customFormat="1" ht="16.5" customHeight="1">
      <c r="A84" s="39"/>
      <c r="B84" s="40"/>
      <c r="C84" s="205" t="s">
        <v>81</v>
      </c>
      <c r="D84" s="205" t="s">
        <v>119</v>
      </c>
      <c r="E84" s="206" t="s">
        <v>120</v>
      </c>
      <c r="F84" s="207" t="s">
        <v>121</v>
      </c>
      <c r="G84" s="208" t="s">
        <v>122</v>
      </c>
      <c r="H84" s="209">
        <v>0.014999999999999999</v>
      </c>
      <c r="I84" s="210"/>
      <c r="J84" s="211">
        <f>ROUND(I84*H84,2)</f>
        <v>0</v>
      </c>
      <c r="K84" s="207" t="s">
        <v>123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124</v>
      </c>
      <c r="AT84" s="216" t="s">
        <v>119</v>
      </c>
      <c r="AU84" s="216" t="s">
        <v>83</v>
      </c>
      <c r="AY84" s="18" t="s">
        <v>117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124</v>
      </c>
      <c r="BM84" s="216" t="s">
        <v>125</v>
      </c>
    </row>
    <row r="85" s="2" customFormat="1">
      <c r="A85" s="39"/>
      <c r="B85" s="40"/>
      <c r="C85" s="41"/>
      <c r="D85" s="218" t="s">
        <v>126</v>
      </c>
      <c r="E85" s="41"/>
      <c r="F85" s="219" t="s">
        <v>127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126</v>
      </c>
      <c r="AU85" s="18" t="s">
        <v>83</v>
      </c>
    </row>
    <row r="86" s="13" customFormat="1">
      <c r="A86" s="13"/>
      <c r="B86" s="223"/>
      <c r="C86" s="224"/>
      <c r="D86" s="225" t="s">
        <v>128</v>
      </c>
      <c r="E86" s="226" t="s">
        <v>19</v>
      </c>
      <c r="F86" s="227" t="s">
        <v>129</v>
      </c>
      <c r="G86" s="224"/>
      <c r="H86" s="226" t="s">
        <v>19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128</v>
      </c>
      <c r="AU86" s="233" t="s">
        <v>83</v>
      </c>
      <c r="AV86" s="13" t="s">
        <v>81</v>
      </c>
      <c r="AW86" s="13" t="s">
        <v>33</v>
      </c>
      <c r="AX86" s="13" t="s">
        <v>73</v>
      </c>
      <c r="AY86" s="233" t="s">
        <v>117</v>
      </c>
    </row>
    <row r="87" s="14" customFormat="1">
      <c r="A87" s="14"/>
      <c r="B87" s="234"/>
      <c r="C87" s="235"/>
      <c r="D87" s="225" t="s">
        <v>128</v>
      </c>
      <c r="E87" s="236" t="s">
        <v>19</v>
      </c>
      <c r="F87" s="237" t="s">
        <v>130</v>
      </c>
      <c r="G87" s="235"/>
      <c r="H87" s="238">
        <v>0.014999999999999999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128</v>
      </c>
      <c r="AU87" s="244" t="s">
        <v>83</v>
      </c>
      <c r="AV87" s="14" t="s">
        <v>83</v>
      </c>
      <c r="AW87" s="14" t="s">
        <v>33</v>
      </c>
      <c r="AX87" s="14" t="s">
        <v>81</v>
      </c>
      <c r="AY87" s="244" t="s">
        <v>117</v>
      </c>
    </row>
    <row r="88" s="2" customFormat="1" ht="24.15" customHeight="1">
      <c r="A88" s="39"/>
      <c r="B88" s="40"/>
      <c r="C88" s="205" t="s">
        <v>83</v>
      </c>
      <c r="D88" s="205" t="s">
        <v>119</v>
      </c>
      <c r="E88" s="206" t="s">
        <v>131</v>
      </c>
      <c r="F88" s="207" t="s">
        <v>132</v>
      </c>
      <c r="G88" s="208" t="s">
        <v>133</v>
      </c>
      <c r="H88" s="209">
        <v>59.387</v>
      </c>
      <c r="I88" s="210"/>
      <c r="J88" s="211">
        <f>ROUND(I88*H88,2)</f>
        <v>0</v>
      </c>
      <c r="K88" s="207" t="s">
        <v>123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124</v>
      </c>
      <c r="AT88" s="216" t="s">
        <v>119</v>
      </c>
      <c r="AU88" s="216" t="s">
        <v>83</v>
      </c>
      <c r="AY88" s="18" t="s">
        <v>117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124</v>
      </c>
      <c r="BM88" s="216" t="s">
        <v>134</v>
      </c>
    </row>
    <row r="89" s="2" customFormat="1">
      <c r="A89" s="39"/>
      <c r="B89" s="40"/>
      <c r="C89" s="41"/>
      <c r="D89" s="218" t="s">
        <v>126</v>
      </c>
      <c r="E89" s="41"/>
      <c r="F89" s="219" t="s">
        <v>135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126</v>
      </c>
      <c r="AU89" s="18" t="s">
        <v>83</v>
      </c>
    </row>
    <row r="90" s="13" customFormat="1">
      <c r="A90" s="13"/>
      <c r="B90" s="223"/>
      <c r="C90" s="224"/>
      <c r="D90" s="225" t="s">
        <v>128</v>
      </c>
      <c r="E90" s="226" t="s">
        <v>19</v>
      </c>
      <c r="F90" s="227" t="s">
        <v>136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128</v>
      </c>
      <c r="AU90" s="233" t="s">
        <v>83</v>
      </c>
      <c r="AV90" s="13" t="s">
        <v>81</v>
      </c>
      <c r="AW90" s="13" t="s">
        <v>33</v>
      </c>
      <c r="AX90" s="13" t="s">
        <v>73</v>
      </c>
      <c r="AY90" s="233" t="s">
        <v>117</v>
      </c>
    </row>
    <row r="91" s="13" customFormat="1">
      <c r="A91" s="13"/>
      <c r="B91" s="223"/>
      <c r="C91" s="224"/>
      <c r="D91" s="225" t="s">
        <v>128</v>
      </c>
      <c r="E91" s="226" t="s">
        <v>19</v>
      </c>
      <c r="F91" s="227" t="s">
        <v>137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128</v>
      </c>
      <c r="AU91" s="233" t="s">
        <v>83</v>
      </c>
      <c r="AV91" s="13" t="s">
        <v>81</v>
      </c>
      <c r="AW91" s="13" t="s">
        <v>33</v>
      </c>
      <c r="AX91" s="13" t="s">
        <v>73</v>
      </c>
      <c r="AY91" s="233" t="s">
        <v>117</v>
      </c>
    </row>
    <row r="92" s="14" customFormat="1">
      <c r="A92" s="14"/>
      <c r="B92" s="234"/>
      <c r="C92" s="235"/>
      <c r="D92" s="225" t="s">
        <v>128</v>
      </c>
      <c r="E92" s="236" t="s">
        <v>19</v>
      </c>
      <c r="F92" s="237" t="s">
        <v>138</v>
      </c>
      <c r="G92" s="235"/>
      <c r="H92" s="238">
        <v>20.013000000000002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128</v>
      </c>
      <c r="AU92" s="244" t="s">
        <v>83</v>
      </c>
      <c r="AV92" s="14" t="s">
        <v>83</v>
      </c>
      <c r="AW92" s="14" t="s">
        <v>33</v>
      </c>
      <c r="AX92" s="14" t="s">
        <v>73</v>
      </c>
      <c r="AY92" s="244" t="s">
        <v>117</v>
      </c>
    </row>
    <row r="93" s="14" customFormat="1">
      <c r="A93" s="14"/>
      <c r="B93" s="234"/>
      <c r="C93" s="235"/>
      <c r="D93" s="225" t="s">
        <v>128</v>
      </c>
      <c r="E93" s="236" t="s">
        <v>19</v>
      </c>
      <c r="F93" s="237" t="s">
        <v>139</v>
      </c>
      <c r="G93" s="235"/>
      <c r="H93" s="238">
        <v>9.3279999999999994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128</v>
      </c>
      <c r="AU93" s="244" t="s">
        <v>83</v>
      </c>
      <c r="AV93" s="14" t="s">
        <v>83</v>
      </c>
      <c r="AW93" s="14" t="s">
        <v>33</v>
      </c>
      <c r="AX93" s="14" t="s">
        <v>73</v>
      </c>
      <c r="AY93" s="244" t="s">
        <v>117</v>
      </c>
    </row>
    <row r="94" s="13" customFormat="1">
      <c r="A94" s="13"/>
      <c r="B94" s="223"/>
      <c r="C94" s="224"/>
      <c r="D94" s="225" t="s">
        <v>128</v>
      </c>
      <c r="E94" s="226" t="s">
        <v>19</v>
      </c>
      <c r="F94" s="227" t="s">
        <v>140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128</v>
      </c>
      <c r="AU94" s="233" t="s">
        <v>83</v>
      </c>
      <c r="AV94" s="13" t="s">
        <v>81</v>
      </c>
      <c r="AW94" s="13" t="s">
        <v>33</v>
      </c>
      <c r="AX94" s="13" t="s">
        <v>73</v>
      </c>
      <c r="AY94" s="233" t="s">
        <v>117</v>
      </c>
    </row>
    <row r="95" s="14" customFormat="1">
      <c r="A95" s="14"/>
      <c r="B95" s="234"/>
      <c r="C95" s="235"/>
      <c r="D95" s="225" t="s">
        <v>128</v>
      </c>
      <c r="E95" s="236" t="s">
        <v>19</v>
      </c>
      <c r="F95" s="237" t="s">
        <v>141</v>
      </c>
      <c r="G95" s="235"/>
      <c r="H95" s="238">
        <v>19.504000000000001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128</v>
      </c>
      <c r="AU95" s="244" t="s">
        <v>83</v>
      </c>
      <c r="AV95" s="14" t="s">
        <v>83</v>
      </c>
      <c r="AW95" s="14" t="s">
        <v>33</v>
      </c>
      <c r="AX95" s="14" t="s">
        <v>73</v>
      </c>
      <c r="AY95" s="244" t="s">
        <v>117</v>
      </c>
    </row>
    <row r="96" s="13" customFormat="1">
      <c r="A96" s="13"/>
      <c r="B96" s="223"/>
      <c r="C96" s="224"/>
      <c r="D96" s="225" t="s">
        <v>128</v>
      </c>
      <c r="E96" s="226" t="s">
        <v>19</v>
      </c>
      <c r="F96" s="227" t="s">
        <v>142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128</v>
      </c>
      <c r="AU96" s="233" t="s">
        <v>83</v>
      </c>
      <c r="AV96" s="13" t="s">
        <v>81</v>
      </c>
      <c r="AW96" s="13" t="s">
        <v>33</v>
      </c>
      <c r="AX96" s="13" t="s">
        <v>73</v>
      </c>
      <c r="AY96" s="233" t="s">
        <v>117</v>
      </c>
    </row>
    <row r="97" s="14" customFormat="1">
      <c r="A97" s="14"/>
      <c r="B97" s="234"/>
      <c r="C97" s="235"/>
      <c r="D97" s="225" t="s">
        <v>128</v>
      </c>
      <c r="E97" s="236" t="s">
        <v>19</v>
      </c>
      <c r="F97" s="237" t="s">
        <v>143</v>
      </c>
      <c r="G97" s="235"/>
      <c r="H97" s="238">
        <v>10.542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128</v>
      </c>
      <c r="AU97" s="244" t="s">
        <v>83</v>
      </c>
      <c r="AV97" s="14" t="s">
        <v>83</v>
      </c>
      <c r="AW97" s="14" t="s">
        <v>33</v>
      </c>
      <c r="AX97" s="14" t="s">
        <v>73</v>
      </c>
      <c r="AY97" s="244" t="s">
        <v>117</v>
      </c>
    </row>
    <row r="98" s="15" customFormat="1">
      <c r="A98" s="15"/>
      <c r="B98" s="245"/>
      <c r="C98" s="246"/>
      <c r="D98" s="225" t="s">
        <v>128</v>
      </c>
      <c r="E98" s="247" t="s">
        <v>19</v>
      </c>
      <c r="F98" s="248" t="s">
        <v>144</v>
      </c>
      <c r="G98" s="246"/>
      <c r="H98" s="249">
        <v>59.387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5" t="s">
        <v>128</v>
      </c>
      <c r="AU98" s="255" t="s">
        <v>83</v>
      </c>
      <c r="AV98" s="15" t="s">
        <v>124</v>
      </c>
      <c r="AW98" s="15" t="s">
        <v>33</v>
      </c>
      <c r="AX98" s="15" t="s">
        <v>81</v>
      </c>
      <c r="AY98" s="255" t="s">
        <v>117</v>
      </c>
    </row>
    <row r="99" s="2" customFormat="1" ht="37.8" customHeight="1">
      <c r="A99" s="39"/>
      <c r="B99" s="40"/>
      <c r="C99" s="205" t="s">
        <v>145</v>
      </c>
      <c r="D99" s="205" t="s">
        <v>119</v>
      </c>
      <c r="E99" s="206" t="s">
        <v>146</v>
      </c>
      <c r="F99" s="207" t="s">
        <v>147</v>
      </c>
      <c r="G99" s="208" t="s">
        <v>148</v>
      </c>
      <c r="H99" s="209">
        <v>70</v>
      </c>
      <c r="I99" s="210"/>
      <c r="J99" s="211">
        <f>ROUND(I99*H99,2)</f>
        <v>0</v>
      </c>
      <c r="K99" s="207" t="s">
        <v>123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124</v>
      </c>
      <c r="AT99" s="216" t="s">
        <v>119</v>
      </c>
      <c r="AU99" s="216" t="s">
        <v>83</v>
      </c>
      <c r="AY99" s="18" t="s">
        <v>117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124</v>
      </c>
      <c r="BM99" s="216" t="s">
        <v>149</v>
      </c>
    </row>
    <row r="100" s="2" customFormat="1">
      <c r="A100" s="39"/>
      <c r="B100" s="40"/>
      <c r="C100" s="41"/>
      <c r="D100" s="218" t="s">
        <v>126</v>
      </c>
      <c r="E100" s="41"/>
      <c r="F100" s="219" t="s">
        <v>150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126</v>
      </c>
      <c r="AU100" s="18" t="s">
        <v>83</v>
      </c>
    </row>
    <row r="101" s="13" customFormat="1">
      <c r="A101" s="13"/>
      <c r="B101" s="223"/>
      <c r="C101" s="224"/>
      <c r="D101" s="225" t="s">
        <v>128</v>
      </c>
      <c r="E101" s="226" t="s">
        <v>19</v>
      </c>
      <c r="F101" s="227" t="s">
        <v>151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128</v>
      </c>
      <c r="AU101" s="233" t="s">
        <v>83</v>
      </c>
      <c r="AV101" s="13" t="s">
        <v>81</v>
      </c>
      <c r="AW101" s="13" t="s">
        <v>33</v>
      </c>
      <c r="AX101" s="13" t="s">
        <v>73</v>
      </c>
      <c r="AY101" s="233" t="s">
        <v>117</v>
      </c>
    </row>
    <row r="102" s="13" customFormat="1">
      <c r="A102" s="13"/>
      <c r="B102" s="223"/>
      <c r="C102" s="224"/>
      <c r="D102" s="225" t="s">
        <v>128</v>
      </c>
      <c r="E102" s="226" t="s">
        <v>19</v>
      </c>
      <c r="F102" s="227" t="s">
        <v>137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128</v>
      </c>
      <c r="AU102" s="233" t="s">
        <v>83</v>
      </c>
      <c r="AV102" s="13" t="s">
        <v>81</v>
      </c>
      <c r="AW102" s="13" t="s">
        <v>33</v>
      </c>
      <c r="AX102" s="13" t="s">
        <v>73</v>
      </c>
      <c r="AY102" s="233" t="s">
        <v>117</v>
      </c>
    </row>
    <row r="103" s="14" customFormat="1">
      <c r="A103" s="14"/>
      <c r="B103" s="234"/>
      <c r="C103" s="235"/>
      <c r="D103" s="225" t="s">
        <v>128</v>
      </c>
      <c r="E103" s="236" t="s">
        <v>19</v>
      </c>
      <c r="F103" s="237" t="s">
        <v>152</v>
      </c>
      <c r="G103" s="235"/>
      <c r="H103" s="238">
        <v>40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128</v>
      </c>
      <c r="AU103" s="244" t="s">
        <v>83</v>
      </c>
      <c r="AV103" s="14" t="s">
        <v>83</v>
      </c>
      <c r="AW103" s="14" t="s">
        <v>33</v>
      </c>
      <c r="AX103" s="14" t="s">
        <v>73</v>
      </c>
      <c r="AY103" s="244" t="s">
        <v>117</v>
      </c>
    </row>
    <row r="104" s="13" customFormat="1">
      <c r="A104" s="13"/>
      <c r="B104" s="223"/>
      <c r="C104" s="224"/>
      <c r="D104" s="225" t="s">
        <v>128</v>
      </c>
      <c r="E104" s="226" t="s">
        <v>19</v>
      </c>
      <c r="F104" s="227" t="s">
        <v>140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128</v>
      </c>
      <c r="AU104" s="233" t="s">
        <v>83</v>
      </c>
      <c r="AV104" s="13" t="s">
        <v>81</v>
      </c>
      <c r="AW104" s="13" t="s">
        <v>33</v>
      </c>
      <c r="AX104" s="13" t="s">
        <v>73</v>
      </c>
      <c r="AY104" s="233" t="s">
        <v>117</v>
      </c>
    </row>
    <row r="105" s="14" customFormat="1">
      <c r="A105" s="14"/>
      <c r="B105" s="234"/>
      <c r="C105" s="235"/>
      <c r="D105" s="225" t="s">
        <v>128</v>
      </c>
      <c r="E105" s="236" t="s">
        <v>19</v>
      </c>
      <c r="F105" s="237" t="s">
        <v>153</v>
      </c>
      <c r="G105" s="235"/>
      <c r="H105" s="238">
        <v>30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128</v>
      </c>
      <c r="AU105" s="244" t="s">
        <v>83</v>
      </c>
      <c r="AV105" s="14" t="s">
        <v>83</v>
      </c>
      <c r="AW105" s="14" t="s">
        <v>33</v>
      </c>
      <c r="AX105" s="14" t="s">
        <v>73</v>
      </c>
      <c r="AY105" s="244" t="s">
        <v>117</v>
      </c>
    </row>
    <row r="106" s="15" customFormat="1">
      <c r="A106" s="15"/>
      <c r="B106" s="245"/>
      <c r="C106" s="246"/>
      <c r="D106" s="225" t="s">
        <v>128</v>
      </c>
      <c r="E106" s="247" t="s">
        <v>19</v>
      </c>
      <c r="F106" s="248" t="s">
        <v>144</v>
      </c>
      <c r="G106" s="246"/>
      <c r="H106" s="249">
        <v>70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128</v>
      </c>
      <c r="AU106" s="255" t="s">
        <v>83</v>
      </c>
      <c r="AV106" s="15" t="s">
        <v>124</v>
      </c>
      <c r="AW106" s="15" t="s">
        <v>33</v>
      </c>
      <c r="AX106" s="15" t="s">
        <v>81</v>
      </c>
      <c r="AY106" s="255" t="s">
        <v>117</v>
      </c>
    </row>
    <row r="107" s="2" customFormat="1" ht="24.15" customHeight="1">
      <c r="A107" s="39"/>
      <c r="B107" s="40"/>
      <c r="C107" s="205" t="s">
        <v>154</v>
      </c>
      <c r="D107" s="205" t="s">
        <v>119</v>
      </c>
      <c r="E107" s="206" t="s">
        <v>155</v>
      </c>
      <c r="F107" s="207" t="s">
        <v>156</v>
      </c>
      <c r="G107" s="208" t="s">
        <v>148</v>
      </c>
      <c r="H107" s="209">
        <v>59.399999999999999</v>
      </c>
      <c r="I107" s="210"/>
      <c r="J107" s="211">
        <f>ROUND(I107*H107,2)</f>
        <v>0</v>
      </c>
      <c r="K107" s="207" t="s">
        <v>123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0.60104999999999997</v>
      </c>
      <c r="R107" s="214">
        <f>Q107*H107</f>
        <v>35.702369999999995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124</v>
      </c>
      <c r="AT107" s="216" t="s">
        <v>119</v>
      </c>
      <c r="AU107" s="216" t="s">
        <v>83</v>
      </c>
      <c r="AY107" s="18" t="s">
        <v>117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124</v>
      </c>
      <c r="BM107" s="216" t="s">
        <v>157</v>
      </c>
    </row>
    <row r="108" s="2" customFormat="1">
      <c r="A108" s="39"/>
      <c r="B108" s="40"/>
      <c r="C108" s="41"/>
      <c r="D108" s="218" t="s">
        <v>126</v>
      </c>
      <c r="E108" s="41"/>
      <c r="F108" s="219" t="s">
        <v>158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83</v>
      </c>
    </row>
    <row r="109" s="13" customFormat="1">
      <c r="A109" s="13"/>
      <c r="B109" s="223"/>
      <c r="C109" s="224"/>
      <c r="D109" s="225" t="s">
        <v>128</v>
      </c>
      <c r="E109" s="226" t="s">
        <v>19</v>
      </c>
      <c r="F109" s="227" t="s">
        <v>159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128</v>
      </c>
      <c r="AU109" s="233" t="s">
        <v>83</v>
      </c>
      <c r="AV109" s="13" t="s">
        <v>81</v>
      </c>
      <c r="AW109" s="13" t="s">
        <v>33</v>
      </c>
      <c r="AX109" s="13" t="s">
        <v>73</v>
      </c>
      <c r="AY109" s="233" t="s">
        <v>117</v>
      </c>
    </row>
    <row r="110" s="13" customFormat="1">
      <c r="A110" s="13"/>
      <c r="B110" s="223"/>
      <c r="C110" s="224"/>
      <c r="D110" s="225" t="s">
        <v>128</v>
      </c>
      <c r="E110" s="226" t="s">
        <v>19</v>
      </c>
      <c r="F110" s="227" t="s">
        <v>137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128</v>
      </c>
      <c r="AU110" s="233" t="s">
        <v>83</v>
      </c>
      <c r="AV110" s="13" t="s">
        <v>81</v>
      </c>
      <c r="AW110" s="13" t="s">
        <v>33</v>
      </c>
      <c r="AX110" s="13" t="s">
        <v>73</v>
      </c>
      <c r="AY110" s="233" t="s">
        <v>117</v>
      </c>
    </row>
    <row r="111" s="14" customFormat="1">
      <c r="A111" s="14"/>
      <c r="B111" s="234"/>
      <c r="C111" s="235"/>
      <c r="D111" s="225" t="s">
        <v>128</v>
      </c>
      <c r="E111" s="236" t="s">
        <v>19</v>
      </c>
      <c r="F111" s="237" t="s">
        <v>160</v>
      </c>
      <c r="G111" s="235"/>
      <c r="H111" s="238">
        <v>20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128</v>
      </c>
      <c r="AU111" s="244" t="s">
        <v>83</v>
      </c>
      <c r="AV111" s="14" t="s">
        <v>83</v>
      </c>
      <c r="AW111" s="14" t="s">
        <v>33</v>
      </c>
      <c r="AX111" s="14" t="s">
        <v>73</v>
      </c>
      <c r="AY111" s="244" t="s">
        <v>117</v>
      </c>
    </row>
    <row r="112" s="13" customFormat="1">
      <c r="A112" s="13"/>
      <c r="B112" s="223"/>
      <c r="C112" s="224"/>
      <c r="D112" s="225" t="s">
        <v>128</v>
      </c>
      <c r="E112" s="226" t="s">
        <v>19</v>
      </c>
      <c r="F112" s="227" t="s">
        <v>140</v>
      </c>
      <c r="G112" s="224"/>
      <c r="H112" s="226" t="s">
        <v>19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128</v>
      </c>
      <c r="AU112" s="233" t="s">
        <v>83</v>
      </c>
      <c r="AV112" s="13" t="s">
        <v>81</v>
      </c>
      <c r="AW112" s="13" t="s">
        <v>33</v>
      </c>
      <c r="AX112" s="13" t="s">
        <v>73</v>
      </c>
      <c r="AY112" s="233" t="s">
        <v>117</v>
      </c>
    </row>
    <row r="113" s="14" customFormat="1">
      <c r="A113" s="14"/>
      <c r="B113" s="234"/>
      <c r="C113" s="235"/>
      <c r="D113" s="225" t="s">
        <v>128</v>
      </c>
      <c r="E113" s="236" t="s">
        <v>19</v>
      </c>
      <c r="F113" s="237" t="s">
        <v>161</v>
      </c>
      <c r="G113" s="235"/>
      <c r="H113" s="238">
        <v>20.5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128</v>
      </c>
      <c r="AU113" s="244" t="s">
        <v>83</v>
      </c>
      <c r="AV113" s="14" t="s">
        <v>83</v>
      </c>
      <c r="AW113" s="14" t="s">
        <v>33</v>
      </c>
      <c r="AX113" s="14" t="s">
        <v>73</v>
      </c>
      <c r="AY113" s="244" t="s">
        <v>117</v>
      </c>
    </row>
    <row r="114" s="13" customFormat="1">
      <c r="A114" s="13"/>
      <c r="B114" s="223"/>
      <c r="C114" s="224"/>
      <c r="D114" s="225" t="s">
        <v>128</v>
      </c>
      <c r="E114" s="226" t="s">
        <v>19</v>
      </c>
      <c r="F114" s="227" t="s">
        <v>142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128</v>
      </c>
      <c r="AU114" s="233" t="s">
        <v>83</v>
      </c>
      <c r="AV114" s="13" t="s">
        <v>81</v>
      </c>
      <c r="AW114" s="13" t="s">
        <v>33</v>
      </c>
      <c r="AX114" s="13" t="s">
        <v>73</v>
      </c>
      <c r="AY114" s="233" t="s">
        <v>117</v>
      </c>
    </row>
    <row r="115" s="14" customFormat="1">
      <c r="A115" s="14"/>
      <c r="B115" s="234"/>
      <c r="C115" s="235"/>
      <c r="D115" s="225" t="s">
        <v>128</v>
      </c>
      <c r="E115" s="236" t="s">
        <v>19</v>
      </c>
      <c r="F115" s="237" t="s">
        <v>162</v>
      </c>
      <c r="G115" s="235"/>
      <c r="H115" s="238">
        <v>18.899999999999999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128</v>
      </c>
      <c r="AU115" s="244" t="s">
        <v>83</v>
      </c>
      <c r="AV115" s="14" t="s">
        <v>83</v>
      </c>
      <c r="AW115" s="14" t="s">
        <v>33</v>
      </c>
      <c r="AX115" s="14" t="s">
        <v>73</v>
      </c>
      <c r="AY115" s="244" t="s">
        <v>117</v>
      </c>
    </row>
    <row r="116" s="15" customFormat="1">
      <c r="A116" s="15"/>
      <c r="B116" s="245"/>
      <c r="C116" s="246"/>
      <c r="D116" s="225" t="s">
        <v>128</v>
      </c>
      <c r="E116" s="247" t="s">
        <v>19</v>
      </c>
      <c r="F116" s="248" t="s">
        <v>144</v>
      </c>
      <c r="G116" s="246"/>
      <c r="H116" s="249">
        <v>59.399999999999999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128</v>
      </c>
      <c r="AU116" s="255" t="s">
        <v>83</v>
      </c>
      <c r="AV116" s="15" t="s">
        <v>124</v>
      </c>
      <c r="AW116" s="15" t="s">
        <v>33</v>
      </c>
      <c r="AX116" s="15" t="s">
        <v>81</v>
      </c>
      <c r="AY116" s="255" t="s">
        <v>117</v>
      </c>
    </row>
    <row r="117" s="2" customFormat="1" ht="16.5" customHeight="1">
      <c r="A117" s="39"/>
      <c r="B117" s="40"/>
      <c r="C117" s="205" t="s">
        <v>163</v>
      </c>
      <c r="D117" s="205" t="s">
        <v>119</v>
      </c>
      <c r="E117" s="206" t="s">
        <v>164</v>
      </c>
      <c r="F117" s="207" t="s">
        <v>165</v>
      </c>
      <c r="G117" s="208" t="s">
        <v>148</v>
      </c>
      <c r="H117" s="209">
        <v>99.819999999999993</v>
      </c>
      <c r="I117" s="210"/>
      <c r="J117" s="211">
        <f>ROUND(I117*H117,2)</f>
        <v>0</v>
      </c>
      <c r="K117" s="207" t="s">
        <v>123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124</v>
      </c>
      <c r="AT117" s="216" t="s">
        <v>119</v>
      </c>
      <c r="AU117" s="216" t="s">
        <v>83</v>
      </c>
      <c r="AY117" s="18" t="s">
        <v>117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124</v>
      </c>
      <c r="BM117" s="216" t="s">
        <v>166</v>
      </c>
    </row>
    <row r="118" s="2" customFormat="1">
      <c r="A118" s="39"/>
      <c r="B118" s="40"/>
      <c r="C118" s="41"/>
      <c r="D118" s="218" t="s">
        <v>126</v>
      </c>
      <c r="E118" s="41"/>
      <c r="F118" s="219" t="s">
        <v>167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126</v>
      </c>
      <c r="AU118" s="18" t="s">
        <v>83</v>
      </c>
    </row>
    <row r="119" s="13" customFormat="1">
      <c r="A119" s="13"/>
      <c r="B119" s="223"/>
      <c r="C119" s="224"/>
      <c r="D119" s="225" t="s">
        <v>128</v>
      </c>
      <c r="E119" s="226" t="s">
        <v>19</v>
      </c>
      <c r="F119" s="227" t="s">
        <v>168</v>
      </c>
      <c r="G119" s="224"/>
      <c r="H119" s="226" t="s">
        <v>19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128</v>
      </c>
      <c r="AU119" s="233" t="s">
        <v>83</v>
      </c>
      <c r="AV119" s="13" t="s">
        <v>81</v>
      </c>
      <c r="AW119" s="13" t="s">
        <v>33</v>
      </c>
      <c r="AX119" s="13" t="s">
        <v>73</v>
      </c>
      <c r="AY119" s="233" t="s">
        <v>117</v>
      </c>
    </row>
    <row r="120" s="13" customFormat="1">
      <c r="A120" s="13"/>
      <c r="B120" s="223"/>
      <c r="C120" s="224"/>
      <c r="D120" s="225" t="s">
        <v>128</v>
      </c>
      <c r="E120" s="226" t="s">
        <v>19</v>
      </c>
      <c r="F120" s="227" t="s">
        <v>137</v>
      </c>
      <c r="G120" s="224"/>
      <c r="H120" s="226" t="s">
        <v>19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128</v>
      </c>
      <c r="AU120" s="233" t="s">
        <v>83</v>
      </c>
      <c r="AV120" s="13" t="s">
        <v>81</v>
      </c>
      <c r="AW120" s="13" t="s">
        <v>33</v>
      </c>
      <c r="AX120" s="13" t="s">
        <v>73</v>
      </c>
      <c r="AY120" s="233" t="s">
        <v>117</v>
      </c>
    </row>
    <row r="121" s="14" customFormat="1">
      <c r="A121" s="14"/>
      <c r="B121" s="234"/>
      <c r="C121" s="235"/>
      <c r="D121" s="225" t="s">
        <v>128</v>
      </c>
      <c r="E121" s="236" t="s">
        <v>19</v>
      </c>
      <c r="F121" s="237" t="s">
        <v>169</v>
      </c>
      <c r="G121" s="235"/>
      <c r="H121" s="238">
        <v>30.969999999999999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128</v>
      </c>
      <c r="AU121" s="244" t="s">
        <v>83</v>
      </c>
      <c r="AV121" s="14" t="s">
        <v>83</v>
      </c>
      <c r="AW121" s="14" t="s">
        <v>33</v>
      </c>
      <c r="AX121" s="14" t="s">
        <v>73</v>
      </c>
      <c r="AY121" s="244" t="s">
        <v>117</v>
      </c>
    </row>
    <row r="122" s="14" customFormat="1">
      <c r="A122" s="14"/>
      <c r="B122" s="234"/>
      <c r="C122" s="235"/>
      <c r="D122" s="225" t="s">
        <v>128</v>
      </c>
      <c r="E122" s="236" t="s">
        <v>19</v>
      </c>
      <c r="F122" s="237" t="s">
        <v>170</v>
      </c>
      <c r="G122" s="235"/>
      <c r="H122" s="238">
        <v>5.9900000000000002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128</v>
      </c>
      <c r="AU122" s="244" t="s">
        <v>83</v>
      </c>
      <c r="AV122" s="14" t="s">
        <v>83</v>
      </c>
      <c r="AW122" s="14" t="s">
        <v>33</v>
      </c>
      <c r="AX122" s="14" t="s">
        <v>73</v>
      </c>
      <c r="AY122" s="244" t="s">
        <v>117</v>
      </c>
    </row>
    <row r="123" s="13" customFormat="1">
      <c r="A123" s="13"/>
      <c r="B123" s="223"/>
      <c r="C123" s="224"/>
      <c r="D123" s="225" t="s">
        <v>128</v>
      </c>
      <c r="E123" s="226" t="s">
        <v>19</v>
      </c>
      <c r="F123" s="227" t="s">
        <v>140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128</v>
      </c>
      <c r="AU123" s="233" t="s">
        <v>83</v>
      </c>
      <c r="AV123" s="13" t="s">
        <v>81</v>
      </c>
      <c r="AW123" s="13" t="s">
        <v>33</v>
      </c>
      <c r="AX123" s="13" t="s">
        <v>73</v>
      </c>
      <c r="AY123" s="233" t="s">
        <v>117</v>
      </c>
    </row>
    <row r="124" s="14" customFormat="1">
      <c r="A124" s="14"/>
      <c r="B124" s="234"/>
      <c r="C124" s="235"/>
      <c r="D124" s="225" t="s">
        <v>128</v>
      </c>
      <c r="E124" s="236" t="s">
        <v>19</v>
      </c>
      <c r="F124" s="237" t="s">
        <v>171</v>
      </c>
      <c r="G124" s="235"/>
      <c r="H124" s="238">
        <v>47.789999999999999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128</v>
      </c>
      <c r="AU124" s="244" t="s">
        <v>83</v>
      </c>
      <c r="AV124" s="14" t="s">
        <v>83</v>
      </c>
      <c r="AW124" s="14" t="s">
        <v>33</v>
      </c>
      <c r="AX124" s="14" t="s">
        <v>73</v>
      </c>
      <c r="AY124" s="244" t="s">
        <v>117</v>
      </c>
    </row>
    <row r="125" s="13" customFormat="1">
      <c r="A125" s="13"/>
      <c r="B125" s="223"/>
      <c r="C125" s="224"/>
      <c r="D125" s="225" t="s">
        <v>128</v>
      </c>
      <c r="E125" s="226" t="s">
        <v>19</v>
      </c>
      <c r="F125" s="227" t="s">
        <v>142</v>
      </c>
      <c r="G125" s="224"/>
      <c r="H125" s="226" t="s">
        <v>19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128</v>
      </c>
      <c r="AU125" s="233" t="s">
        <v>83</v>
      </c>
      <c r="AV125" s="13" t="s">
        <v>81</v>
      </c>
      <c r="AW125" s="13" t="s">
        <v>33</v>
      </c>
      <c r="AX125" s="13" t="s">
        <v>73</v>
      </c>
      <c r="AY125" s="233" t="s">
        <v>117</v>
      </c>
    </row>
    <row r="126" s="14" customFormat="1">
      <c r="A126" s="14"/>
      <c r="B126" s="234"/>
      <c r="C126" s="235"/>
      <c r="D126" s="225" t="s">
        <v>128</v>
      </c>
      <c r="E126" s="236" t="s">
        <v>19</v>
      </c>
      <c r="F126" s="237" t="s">
        <v>172</v>
      </c>
      <c r="G126" s="235"/>
      <c r="H126" s="238">
        <v>15.07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128</v>
      </c>
      <c r="AU126" s="244" t="s">
        <v>83</v>
      </c>
      <c r="AV126" s="14" t="s">
        <v>83</v>
      </c>
      <c r="AW126" s="14" t="s">
        <v>33</v>
      </c>
      <c r="AX126" s="14" t="s">
        <v>73</v>
      </c>
      <c r="AY126" s="244" t="s">
        <v>117</v>
      </c>
    </row>
    <row r="127" s="15" customFormat="1">
      <c r="A127" s="15"/>
      <c r="B127" s="245"/>
      <c r="C127" s="246"/>
      <c r="D127" s="225" t="s">
        <v>128</v>
      </c>
      <c r="E127" s="247" t="s">
        <v>19</v>
      </c>
      <c r="F127" s="248" t="s">
        <v>144</v>
      </c>
      <c r="G127" s="246"/>
      <c r="H127" s="249">
        <v>99.819999999999993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128</v>
      </c>
      <c r="AU127" s="255" t="s">
        <v>83</v>
      </c>
      <c r="AV127" s="15" t="s">
        <v>124</v>
      </c>
      <c r="AW127" s="15" t="s">
        <v>33</v>
      </c>
      <c r="AX127" s="15" t="s">
        <v>81</v>
      </c>
      <c r="AY127" s="255" t="s">
        <v>117</v>
      </c>
    </row>
    <row r="128" s="2" customFormat="1" ht="16.5" customHeight="1">
      <c r="A128" s="39"/>
      <c r="B128" s="40"/>
      <c r="C128" s="205" t="s">
        <v>124</v>
      </c>
      <c r="D128" s="205" t="s">
        <v>119</v>
      </c>
      <c r="E128" s="206" t="s">
        <v>173</v>
      </c>
      <c r="F128" s="207" t="s">
        <v>174</v>
      </c>
      <c r="G128" s="208" t="s">
        <v>148</v>
      </c>
      <c r="H128" s="209">
        <v>99.819999999999993</v>
      </c>
      <c r="I128" s="210"/>
      <c r="J128" s="211">
        <f>ROUND(I128*H128,2)</f>
        <v>0</v>
      </c>
      <c r="K128" s="207" t="s">
        <v>123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124</v>
      </c>
      <c r="AT128" s="216" t="s">
        <v>119</v>
      </c>
      <c r="AU128" s="216" t="s">
        <v>83</v>
      </c>
      <c r="AY128" s="18" t="s">
        <v>117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124</v>
      </c>
      <c r="BM128" s="216" t="s">
        <v>175</v>
      </c>
    </row>
    <row r="129" s="2" customFormat="1">
      <c r="A129" s="39"/>
      <c r="B129" s="40"/>
      <c r="C129" s="41"/>
      <c r="D129" s="218" t="s">
        <v>126</v>
      </c>
      <c r="E129" s="41"/>
      <c r="F129" s="219" t="s">
        <v>176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126</v>
      </c>
      <c r="AU129" s="18" t="s">
        <v>83</v>
      </c>
    </row>
    <row r="130" s="13" customFormat="1">
      <c r="A130" s="13"/>
      <c r="B130" s="223"/>
      <c r="C130" s="224"/>
      <c r="D130" s="225" t="s">
        <v>128</v>
      </c>
      <c r="E130" s="226" t="s">
        <v>19</v>
      </c>
      <c r="F130" s="227" t="s">
        <v>177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128</v>
      </c>
      <c r="AU130" s="233" t="s">
        <v>83</v>
      </c>
      <c r="AV130" s="13" t="s">
        <v>81</v>
      </c>
      <c r="AW130" s="13" t="s">
        <v>33</v>
      </c>
      <c r="AX130" s="13" t="s">
        <v>73</v>
      </c>
      <c r="AY130" s="233" t="s">
        <v>117</v>
      </c>
    </row>
    <row r="131" s="13" customFormat="1">
      <c r="A131" s="13"/>
      <c r="B131" s="223"/>
      <c r="C131" s="224"/>
      <c r="D131" s="225" t="s">
        <v>128</v>
      </c>
      <c r="E131" s="226" t="s">
        <v>19</v>
      </c>
      <c r="F131" s="227" t="s">
        <v>137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128</v>
      </c>
      <c r="AU131" s="233" t="s">
        <v>83</v>
      </c>
      <c r="AV131" s="13" t="s">
        <v>81</v>
      </c>
      <c r="AW131" s="13" t="s">
        <v>33</v>
      </c>
      <c r="AX131" s="13" t="s">
        <v>73</v>
      </c>
      <c r="AY131" s="233" t="s">
        <v>117</v>
      </c>
    </row>
    <row r="132" s="14" customFormat="1">
      <c r="A132" s="14"/>
      <c r="B132" s="234"/>
      <c r="C132" s="235"/>
      <c r="D132" s="225" t="s">
        <v>128</v>
      </c>
      <c r="E132" s="236" t="s">
        <v>19</v>
      </c>
      <c r="F132" s="237" t="s">
        <v>169</v>
      </c>
      <c r="G132" s="235"/>
      <c r="H132" s="238">
        <v>30.969999999999999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128</v>
      </c>
      <c r="AU132" s="244" t="s">
        <v>83</v>
      </c>
      <c r="AV132" s="14" t="s">
        <v>83</v>
      </c>
      <c r="AW132" s="14" t="s">
        <v>33</v>
      </c>
      <c r="AX132" s="14" t="s">
        <v>73</v>
      </c>
      <c r="AY132" s="244" t="s">
        <v>117</v>
      </c>
    </row>
    <row r="133" s="14" customFormat="1">
      <c r="A133" s="14"/>
      <c r="B133" s="234"/>
      <c r="C133" s="235"/>
      <c r="D133" s="225" t="s">
        <v>128</v>
      </c>
      <c r="E133" s="236" t="s">
        <v>19</v>
      </c>
      <c r="F133" s="237" t="s">
        <v>170</v>
      </c>
      <c r="G133" s="235"/>
      <c r="H133" s="238">
        <v>5.9900000000000002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128</v>
      </c>
      <c r="AU133" s="244" t="s">
        <v>83</v>
      </c>
      <c r="AV133" s="14" t="s">
        <v>83</v>
      </c>
      <c r="AW133" s="14" t="s">
        <v>33</v>
      </c>
      <c r="AX133" s="14" t="s">
        <v>73</v>
      </c>
      <c r="AY133" s="244" t="s">
        <v>117</v>
      </c>
    </row>
    <row r="134" s="13" customFormat="1">
      <c r="A134" s="13"/>
      <c r="B134" s="223"/>
      <c r="C134" s="224"/>
      <c r="D134" s="225" t="s">
        <v>128</v>
      </c>
      <c r="E134" s="226" t="s">
        <v>19</v>
      </c>
      <c r="F134" s="227" t="s">
        <v>140</v>
      </c>
      <c r="G134" s="224"/>
      <c r="H134" s="226" t="s">
        <v>19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128</v>
      </c>
      <c r="AU134" s="233" t="s">
        <v>83</v>
      </c>
      <c r="AV134" s="13" t="s">
        <v>81</v>
      </c>
      <c r="AW134" s="13" t="s">
        <v>33</v>
      </c>
      <c r="AX134" s="13" t="s">
        <v>73</v>
      </c>
      <c r="AY134" s="233" t="s">
        <v>117</v>
      </c>
    </row>
    <row r="135" s="14" customFormat="1">
      <c r="A135" s="14"/>
      <c r="B135" s="234"/>
      <c r="C135" s="235"/>
      <c r="D135" s="225" t="s">
        <v>128</v>
      </c>
      <c r="E135" s="236" t="s">
        <v>19</v>
      </c>
      <c r="F135" s="237" t="s">
        <v>171</v>
      </c>
      <c r="G135" s="235"/>
      <c r="H135" s="238">
        <v>47.789999999999999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128</v>
      </c>
      <c r="AU135" s="244" t="s">
        <v>83</v>
      </c>
      <c r="AV135" s="14" t="s">
        <v>83</v>
      </c>
      <c r="AW135" s="14" t="s">
        <v>33</v>
      </c>
      <c r="AX135" s="14" t="s">
        <v>73</v>
      </c>
      <c r="AY135" s="244" t="s">
        <v>117</v>
      </c>
    </row>
    <row r="136" s="13" customFormat="1">
      <c r="A136" s="13"/>
      <c r="B136" s="223"/>
      <c r="C136" s="224"/>
      <c r="D136" s="225" t="s">
        <v>128</v>
      </c>
      <c r="E136" s="226" t="s">
        <v>19</v>
      </c>
      <c r="F136" s="227" t="s">
        <v>142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128</v>
      </c>
      <c r="AU136" s="233" t="s">
        <v>83</v>
      </c>
      <c r="AV136" s="13" t="s">
        <v>81</v>
      </c>
      <c r="AW136" s="13" t="s">
        <v>33</v>
      </c>
      <c r="AX136" s="13" t="s">
        <v>73</v>
      </c>
      <c r="AY136" s="233" t="s">
        <v>117</v>
      </c>
    </row>
    <row r="137" s="14" customFormat="1">
      <c r="A137" s="14"/>
      <c r="B137" s="234"/>
      <c r="C137" s="235"/>
      <c r="D137" s="225" t="s">
        <v>128</v>
      </c>
      <c r="E137" s="236" t="s">
        <v>19</v>
      </c>
      <c r="F137" s="237" t="s">
        <v>172</v>
      </c>
      <c r="G137" s="235"/>
      <c r="H137" s="238">
        <v>15.07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128</v>
      </c>
      <c r="AU137" s="244" t="s">
        <v>83</v>
      </c>
      <c r="AV137" s="14" t="s">
        <v>83</v>
      </c>
      <c r="AW137" s="14" t="s">
        <v>33</v>
      </c>
      <c r="AX137" s="14" t="s">
        <v>73</v>
      </c>
      <c r="AY137" s="244" t="s">
        <v>117</v>
      </c>
    </row>
    <row r="138" s="15" customFormat="1">
      <c r="A138" s="15"/>
      <c r="B138" s="245"/>
      <c r="C138" s="246"/>
      <c r="D138" s="225" t="s">
        <v>128</v>
      </c>
      <c r="E138" s="247" t="s">
        <v>19</v>
      </c>
      <c r="F138" s="248" t="s">
        <v>144</v>
      </c>
      <c r="G138" s="246"/>
      <c r="H138" s="249">
        <v>99.819999999999993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128</v>
      </c>
      <c r="AU138" s="255" t="s">
        <v>83</v>
      </c>
      <c r="AV138" s="15" t="s">
        <v>124</v>
      </c>
      <c r="AW138" s="15" t="s">
        <v>33</v>
      </c>
      <c r="AX138" s="15" t="s">
        <v>81</v>
      </c>
      <c r="AY138" s="255" t="s">
        <v>117</v>
      </c>
    </row>
    <row r="139" s="2" customFormat="1" ht="24.15" customHeight="1">
      <c r="A139" s="39"/>
      <c r="B139" s="40"/>
      <c r="C139" s="205" t="s">
        <v>178</v>
      </c>
      <c r="D139" s="205" t="s">
        <v>119</v>
      </c>
      <c r="E139" s="206" t="s">
        <v>179</v>
      </c>
      <c r="F139" s="207" t="s">
        <v>180</v>
      </c>
      <c r="G139" s="208" t="s">
        <v>148</v>
      </c>
      <c r="H139" s="209">
        <v>99.819999999999993</v>
      </c>
      <c r="I139" s="210"/>
      <c r="J139" s="211">
        <f>ROUND(I139*H139,2)</f>
        <v>0</v>
      </c>
      <c r="K139" s="207" t="s">
        <v>123</v>
      </c>
      <c r="L139" s="45"/>
      <c r="M139" s="212" t="s">
        <v>19</v>
      </c>
      <c r="N139" s="213" t="s">
        <v>44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0.0395</v>
      </c>
      <c r="T139" s="215">
        <f>S139*H139</f>
        <v>3.9428899999999998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124</v>
      </c>
      <c r="AT139" s="216" t="s">
        <v>119</v>
      </c>
      <c r="AU139" s="216" t="s">
        <v>83</v>
      </c>
      <c r="AY139" s="18" t="s">
        <v>117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81</v>
      </c>
      <c r="BK139" s="217">
        <f>ROUND(I139*H139,2)</f>
        <v>0</v>
      </c>
      <c r="BL139" s="18" t="s">
        <v>124</v>
      </c>
      <c r="BM139" s="216" t="s">
        <v>181</v>
      </c>
    </row>
    <row r="140" s="2" customFormat="1">
      <c r="A140" s="39"/>
      <c r="B140" s="40"/>
      <c r="C140" s="41"/>
      <c r="D140" s="218" t="s">
        <v>126</v>
      </c>
      <c r="E140" s="41"/>
      <c r="F140" s="219" t="s">
        <v>182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126</v>
      </c>
      <c r="AU140" s="18" t="s">
        <v>83</v>
      </c>
    </row>
    <row r="141" s="13" customFormat="1">
      <c r="A141" s="13"/>
      <c r="B141" s="223"/>
      <c r="C141" s="224"/>
      <c r="D141" s="225" t="s">
        <v>128</v>
      </c>
      <c r="E141" s="226" t="s">
        <v>19</v>
      </c>
      <c r="F141" s="227" t="s">
        <v>183</v>
      </c>
      <c r="G141" s="224"/>
      <c r="H141" s="226" t="s">
        <v>19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128</v>
      </c>
      <c r="AU141" s="233" t="s">
        <v>83</v>
      </c>
      <c r="AV141" s="13" t="s">
        <v>81</v>
      </c>
      <c r="AW141" s="13" t="s">
        <v>33</v>
      </c>
      <c r="AX141" s="13" t="s">
        <v>73</v>
      </c>
      <c r="AY141" s="233" t="s">
        <v>117</v>
      </c>
    </row>
    <row r="142" s="13" customFormat="1">
      <c r="A142" s="13"/>
      <c r="B142" s="223"/>
      <c r="C142" s="224"/>
      <c r="D142" s="225" t="s">
        <v>128</v>
      </c>
      <c r="E142" s="226" t="s">
        <v>19</v>
      </c>
      <c r="F142" s="227" t="s">
        <v>137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128</v>
      </c>
      <c r="AU142" s="233" t="s">
        <v>83</v>
      </c>
      <c r="AV142" s="13" t="s">
        <v>81</v>
      </c>
      <c r="AW142" s="13" t="s">
        <v>33</v>
      </c>
      <c r="AX142" s="13" t="s">
        <v>73</v>
      </c>
      <c r="AY142" s="233" t="s">
        <v>117</v>
      </c>
    </row>
    <row r="143" s="14" customFormat="1">
      <c r="A143" s="14"/>
      <c r="B143" s="234"/>
      <c r="C143" s="235"/>
      <c r="D143" s="225" t="s">
        <v>128</v>
      </c>
      <c r="E143" s="236" t="s">
        <v>19</v>
      </c>
      <c r="F143" s="237" t="s">
        <v>169</v>
      </c>
      <c r="G143" s="235"/>
      <c r="H143" s="238">
        <v>30.969999999999999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128</v>
      </c>
      <c r="AU143" s="244" t="s">
        <v>83</v>
      </c>
      <c r="AV143" s="14" t="s">
        <v>83</v>
      </c>
      <c r="AW143" s="14" t="s">
        <v>33</v>
      </c>
      <c r="AX143" s="14" t="s">
        <v>73</v>
      </c>
      <c r="AY143" s="244" t="s">
        <v>117</v>
      </c>
    </row>
    <row r="144" s="14" customFormat="1">
      <c r="A144" s="14"/>
      <c r="B144" s="234"/>
      <c r="C144" s="235"/>
      <c r="D144" s="225" t="s">
        <v>128</v>
      </c>
      <c r="E144" s="236" t="s">
        <v>19</v>
      </c>
      <c r="F144" s="237" t="s">
        <v>170</v>
      </c>
      <c r="G144" s="235"/>
      <c r="H144" s="238">
        <v>5.9900000000000002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128</v>
      </c>
      <c r="AU144" s="244" t="s">
        <v>83</v>
      </c>
      <c r="AV144" s="14" t="s">
        <v>83</v>
      </c>
      <c r="AW144" s="14" t="s">
        <v>33</v>
      </c>
      <c r="AX144" s="14" t="s">
        <v>73</v>
      </c>
      <c r="AY144" s="244" t="s">
        <v>117</v>
      </c>
    </row>
    <row r="145" s="13" customFormat="1">
      <c r="A145" s="13"/>
      <c r="B145" s="223"/>
      <c r="C145" s="224"/>
      <c r="D145" s="225" t="s">
        <v>128</v>
      </c>
      <c r="E145" s="226" t="s">
        <v>19</v>
      </c>
      <c r="F145" s="227" t="s">
        <v>140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128</v>
      </c>
      <c r="AU145" s="233" t="s">
        <v>83</v>
      </c>
      <c r="AV145" s="13" t="s">
        <v>81</v>
      </c>
      <c r="AW145" s="13" t="s">
        <v>33</v>
      </c>
      <c r="AX145" s="13" t="s">
        <v>73</v>
      </c>
      <c r="AY145" s="233" t="s">
        <v>117</v>
      </c>
    </row>
    <row r="146" s="14" customFormat="1">
      <c r="A146" s="14"/>
      <c r="B146" s="234"/>
      <c r="C146" s="235"/>
      <c r="D146" s="225" t="s">
        <v>128</v>
      </c>
      <c r="E146" s="236" t="s">
        <v>19</v>
      </c>
      <c r="F146" s="237" t="s">
        <v>171</v>
      </c>
      <c r="G146" s="235"/>
      <c r="H146" s="238">
        <v>47.789999999999999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128</v>
      </c>
      <c r="AU146" s="244" t="s">
        <v>83</v>
      </c>
      <c r="AV146" s="14" t="s">
        <v>83</v>
      </c>
      <c r="AW146" s="14" t="s">
        <v>33</v>
      </c>
      <c r="AX146" s="14" t="s">
        <v>73</v>
      </c>
      <c r="AY146" s="244" t="s">
        <v>117</v>
      </c>
    </row>
    <row r="147" s="13" customFormat="1">
      <c r="A147" s="13"/>
      <c r="B147" s="223"/>
      <c r="C147" s="224"/>
      <c r="D147" s="225" t="s">
        <v>128</v>
      </c>
      <c r="E147" s="226" t="s">
        <v>19</v>
      </c>
      <c r="F147" s="227" t="s">
        <v>142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128</v>
      </c>
      <c r="AU147" s="233" t="s">
        <v>83</v>
      </c>
      <c r="AV147" s="13" t="s">
        <v>81</v>
      </c>
      <c r="AW147" s="13" t="s">
        <v>33</v>
      </c>
      <c r="AX147" s="13" t="s">
        <v>73</v>
      </c>
      <c r="AY147" s="233" t="s">
        <v>117</v>
      </c>
    </row>
    <row r="148" s="14" customFormat="1">
      <c r="A148" s="14"/>
      <c r="B148" s="234"/>
      <c r="C148" s="235"/>
      <c r="D148" s="225" t="s">
        <v>128</v>
      </c>
      <c r="E148" s="236" t="s">
        <v>19</v>
      </c>
      <c r="F148" s="237" t="s">
        <v>172</v>
      </c>
      <c r="G148" s="235"/>
      <c r="H148" s="238">
        <v>15.07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128</v>
      </c>
      <c r="AU148" s="244" t="s">
        <v>83</v>
      </c>
      <c r="AV148" s="14" t="s">
        <v>83</v>
      </c>
      <c r="AW148" s="14" t="s">
        <v>33</v>
      </c>
      <c r="AX148" s="14" t="s">
        <v>73</v>
      </c>
      <c r="AY148" s="244" t="s">
        <v>117</v>
      </c>
    </row>
    <row r="149" s="15" customFormat="1">
      <c r="A149" s="15"/>
      <c r="B149" s="245"/>
      <c r="C149" s="246"/>
      <c r="D149" s="225" t="s">
        <v>128</v>
      </c>
      <c r="E149" s="247" t="s">
        <v>19</v>
      </c>
      <c r="F149" s="248" t="s">
        <v>144</v>
      </c>
      <c r="G149" s="246"/>
      <c r="H149" s="249">
        <v>99.819999999999993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128</v>
      </c>
      <c r="AU149" s="255" t="s">
        <v>83</v>
      </c>
      <c r="AV149" s="15" t="s">
        <v>124</v>
      </c>
      <c r="AW149" s="15" t="s">
        <v>33</v>
      </c>
      <c r="AX149" s="15" t="s">
        <v>81</v>
      </c>
      <c r="AY149" s="255" t="s">
        <v>117</v>
      </c>
    </row>
    <row r="150" s="2" customFormat="1" ht="24.15" customHeight="1">
      <c r="A150" s="39"/>
      <c r="B150" s="40"/>
      <c r="C150" s="205" t="s">
        <v>184</v>
      </c>
      <c r="D150" s="205" t="s">
        <v>119</v>
      </c>
      <c r="E150" s="206" t="s">
        <v>185</v>
      </c>
      <c r="F150" s="207" t="s">
        <v>186</v>
      </c>
      <c r="G150" s="208" t="s">
        <v>148</v>
      </c>
      <c r="H150" s="209">
        <v>99.819999999999993</v>
      </c>
      <c r="I150" s="210"/>
      <c r="J150" s="211">
        <f>ROUND(I150*H150,2)</f>
        <v>0</v>
      </c>
      <c r="K150" s="207" t="s">
        <v>123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0.039079999999999997</v>
      </c>
      <c r="R150" s="214">
        <f>Q150*H150</f>
        <v>3.9009655999999993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124</v>
      </c>
      <c r="AT150" s="216" t="s">
        <v>119</v>
      </c>
      <c r="AU150" s="216" t="s">
        <v>83</v>
      </c>
      <c r="AY150" s="18" t="s">
        <v>117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124</v>
      </c>
      <c r="BM150" s="216" t="s">
        <v>187</v>
      </c>
    </row>
    <row r="151" s="2" customFormat="1">
      <c r="A151" s="39"/>
      <c r="B151" s="40"/>
      <c r="C151" s="41"/>
      <c r="D151" s="218" t="s">
        <v>126</v>
      </c>
      <c r="E151" s="41"/>
      <c r="F151" s="219" t="s">
        <v>188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126</v>
      </c>
      <c r="AU151" s="18" t="s">
        <v>83</v>
      </c>
    </row>
    <row r="152" s="13" customFormat="1">
      <c r="A152" s="13"/>
      <c r="B152" s="223"/>
      <c r="C152" s="224"/>
      <c r="D152" s="225" t="s">
        <v>128</v>
      </c>
      <c r="E152" s="226" t="s">
        <v>19</v>
      </c>
      <c r="F152" s="227" t="s">
        <v>189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128</v>
      </c>
      <c r="AU152" s="233" t="s">
        <v>83</v>
      </c>
      <c r="AV152" s="13" t="s">
        <v>81</v>
      </c>
      <c r="AW152" s="13" t="s">
        <v>33</v>
      </c>
      <c r="AX152" s="13" t="s">
        <v>73</v>
      </c>
      <c r="AY152" s="233" t="s">
        <v>117</v>
      </c>
    </row>
    <row r="153" s="13" customFormat="1">
      <c r="A153" s="13"/>
      <c r="B153" s="223"/>
      <c r="C153" s="224"/>
      <c r="D153" s="225" t="s">
        <v>128</v>
      </c>
      <c r="E153" s="226" t="s">
        <v>19</v>
      </c>
      <c r="F153" s="227" t="s">
        <v>137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128</v>
      </c>
      <c r="AU153" s="233" t="s">
        <v>83</v>
      </c>
      <c r="AV153" s="13" t="s">
        <v>81</v>
      </c>
      <c r="AW153" s="13" t="s">
        <v>33</v>
      </c>
      <c r="AX153" s="13" t="s">
        <v>73</v>
      </c>
      <c r="AY153" s="233" t="s">
        <v>117</v>
      </c>
    </row>
    <row r="154" s="14" customFormat="1">
      <c r="A154" s="14"/>
      <c r="B154" s="234"/>
      <c r="C154" s="235"/>
      <c r="D154" s="225" t="s">
        <v>128</v>
      </c>
      <c r="E154" s="236" t="s">
        <v>19</v>
      </c>
      <c r="F154" s="237" t="s">
        <v>169</v>
      </c>
      <c r="G154" s="235"/>
      <c r="H154" s="238">
        <v>30.969999999999999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128</v>
      </c>
      <c r="AU154" s="244" t="s">
        <v>83</v>
      </c>
      <c r="AV154" s="14" t="s">
        <v>83</v>
      </c>
      <c r="AW154" s="14" t="s">
        <v>33</v>
      </c>
      <c r="AX154" s="14" t="s">
        <v>73</v>
      </c>
      <c r="AY154" s="244" t="s">
        <v>117</v>
      </c>
    </row>
    <row r="155" s="14" customFormat="1">
      <c r="A155" s="14"/>
      <c r="B155" s="234"/>
      <c r="C155" s="235"/>
      <c r="D155" s="225" t="s">
        <v>128</v>
      </c>
      <c r="E155" s="236" t="s">
        <v>19</v>
      </c>
      <c r="F155" s="237" t="s">
        <v>170</v>
      </c>
      <c r="G155" s="235"/>
      <c r="H155" s="238">
        <v>5.9900000000000002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128</v>
      </c>
      <c r="AU155" s="244" t="s">
        <v>83</v>
      </c>
      <c r="AV155" s="14" t="s">
        <v>83</v>
      </c>
      <c r="AW155" s="14" t="s">
        <v>33</v>
      </c>
      <c r="AX155" s="14" t="s">
        <v>73</v>
      </c>
      <c r="AY155" s="244" t="s">
        <v>117</v>
      </c>
    </row>
    <row r="156" s="13" customFormat="1">
      <c r="A156" s="13"/>
      <c r="B156" s="223"/>
      <c r="C156" s="224"/>
      <c r="D156" s="225" t="s">
        <v>128</v>
      </c>
      <c r="E156" s="226" t="s">
        <v>19</v>
      </c>
      <c r="F156" s="227" t="s">
        <v>140</v>
      </c>
      <c r="G156" s="224"/>
      <c r="H156" s="226" t="s">
        <v>19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128</v>
      </c>
      <c r="AU156" s="233" t="s">
        <v>83</v>
      </c>
      <c r="AV156" s="13" t="s">
        <v>81</v>
      </c>
      <c r="AW156" s="13" t="s">
        <v>33</v>
      </c>
      <c r="AX156" s="13" t="s">
        <v>73</v>
      </c>
      <c r="AY156" s="233" t="s">
        <v>117</v>
      </c>
    </row>
    <row r="157" s="14" customFormat="1">
      <c r="A157" s="14"/>
      <c r="B157" s="234"/>
      <c r="C157" s="235"/>
      <c r="D157" s="225" t="s">
        <v>128</v>
      </c>
      <c r="E157" s="236" t="s">
        <v>19</v>
      </c>
      <c r="F157" s="237" t="s">
        <v>171</v>
      </c>
      <c r="G157" s="235"/>
      <c r="H157" s="238">
        <v>47.789999999999999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128</v>
      </c>
      <c r="AU157" s="244" t="s">
        <v>83</v>
      </c>
      <c r="AV157" s="14" t="s">
        <v>83</v>
      </c>
      <c r="AW157" s="14" t="s">
        <v>33</v>
      </c>
      <c r="AX157" s="14" t="s">
        <v>73</v>
      </c>
      <c r="AY157" s="244" t="s">
        <v>117</v>
      </c>
    </row>
    <row r="158" s="13" customFormat="1">
      <c r="A158" s="13"/>
      <c r="B158" s="223"/>
      <c r="C158" s="224"/>
      <c r="D158" s="225" t="s">
        <v>128</v>
      </c>
      <c r="E158" s="226" t="s">
        <v>19</v>
      </c>
      <c r="F158" s="227" t="s">
        <v>142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128</v>
      </c>
      <c r="AU158" s="233" t="s">
        <v>83</v>
      </c>
      <c r="AV158" s="13" t="s">
        <v>81</v>
      </c>
      <c r="AW158" s="13" t="s">
        <v>33</v>
      </c>
      <c r="AX158" s="13" t="s">
        <v>73</v>
      </c>
      <c r="AY158" s="233" t="s">
        <v>117</v>
      </c>
    </row>
    <row r="159" s="14" customFormat="1">
      <c r="A159" s="14"/>
      <c r="B159" s="234"/>
      <c r="C159" s="235"/>
      <c r="D159" s="225" t="s">
        <v>128</v>
      </c>
      <c r="E159" s="236" t="s">
        <v>19</v>
      </c>
      <c r="F159" s="237" t="s">
        <v>172</v>
      </c>
      <c r="G159" s="235"/>
      <c r="H159" s="238">
        <v>15.07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128</v>
      </c>
      <c r="AU159" s="244" t="s">
        <v>83</v>
      </c>
      <c r="AV159" s="14" t="s">
        <v>83</v>
      </c>
      <c r="AW159" s="14" t="s">
        <v>33</v>
      </c>
      <c r="AX159" s="14" t="s">
        <v>73</v>
      </c>
      <c r="AY159" s="244" t="s">
        <v>117</v>
      </c>
    </row>
    <row r="160" s="15" customFormat="1">
      <c r="A160" s="15"/>
      <c r="B160" s="245"/>
      <c r="C160" s="246"/>
      <c r="D160" s="225" t="s">
        <v>128</v>
      </c>
      <c r="E160" s="247" t="s">
        <v>19</v>
      </c>
      <c r="F160" s="248" t="s">
        <v>144</v>
      </c>
      <c r="G160" s="246"/>
      <c r="H160" s="249">
        <v>99.819999999999993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5" t="s">
        <v>128</v>
      </c>
      <c r="AU160" s="255" t="s">
        <v>83</v>
      </c>
      <c r="AV160" s="15" t="s">
        <v>124</v>
      </c>
      <c r="AW160" s="15" t="s">
        <v>33</v>
      </c>
      <c r="AX160" s="15" t="s">
        <v>81</v>
      </c>
      <c r="AY160" s="255" t="s">
        <v>117</v>
      </c>
    </row>
    <row r="161" s="2" customFormat="1" ht="24.15" customHeight="1">
      <c r="A161" s="39"/>
      <c r="B161" s="40"/>
      <c r="C161" s="205" t="s">
        <v>190</v>
      </c>
      <c r="D161" s="205" t="s">
        <v>119</v>
      </c>
      <c r="E161" s="206" t="s">
        <v>191</v>
      </c>
      <c r="F161" s="207" t="s">
        <v>192</v>
      </c>
      <c r="G161" s="208" t="s">
        <v>148</v>
      </c>
      <c r="H161" s="209">
        <v>99.819999999999993</v>
      </c>
      <c r="I161" s="210"/>
      <c r="J161" s="211">
        <f>ROUND(I161*H161,2)</f>
        <v>0</v>
      </c>
      <c r="K161" s="207" t="s">
        <v>123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124</v>
      </c>
      <c r="AT161" s="216" t="s">
        <v>119</v>
      </c>
      <c r="AU161" s="216" t="s">
        <v>83</v>
      </c>
      <c r="AY161" s="18" t="s">
        <v>117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124</v>
      </c>
      <c r="BM161" s="216" t="s">
        <v>193</v>
      </c>
    </row>
    <row r="162" s="2" customFormat="1">
      <c r="A162" s="39"/>
      <c r="B162" s="40"/>
      <c r="C162" s="41"/>
      <c r="D162" s="218" t="s">
        <v>126</v>
      </c>
      <c r="E162" s="41"/>
      <c r="F162" s="219" t="s">
        <v>194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126</v>
      </c>
      <c r="AU162" s="18" t="s">
        <v>83</v>
      </c>
    </row>
    <row r="163" s="13" customFormat="1">
      <c r="A163" s="13"/>
      <c r="B163" s="223"/>
      <c r="C163" s="224"/>
      <c r="D163" s="225" t="s">
        <v>128</v>
      </c>
      <c r="E163" s="226" t="s">
        <v>19</v>
      </c>
      <c r="F163" s="227" t="s">
        <v>195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128</v>
      </c>
      <c r="AU163" s="233" t="s">
        <v>83</v>
      </c>
      <c r="AV163" s="13" t="s">
        <v>81</v>
      </c>
      <c r="AW163" s="13" t="s">
        <v>33</v>
      </c>
      <c r="AX163" s="13" t="s">
        <v>73</v>
      </c>
      <c r="AY163" s="233" t="s">
        <v>117</v>
      </c>
    </row>
    <row r="164" s="13" customFormat="1">
      <c r="A164" s="13"/>
      <c r="B164" s="223"/>
      <c r="C164" s="224"/>
      <c r="D164" s="225" t="s">
        <v>128</v>
      </c>
      <c r="E164" s="226" t="s">
        <v>19</v>
      </c>
      <c r="F164" s="227" t="s">
        <v>137</v>
      </c>
      <c r="G164" s="224"/>
      <c r="H164" s="226" t="s">
        <v>19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128</v>
      </c>
      <c r="AU164" s="233" t="s">
        <v>83</v>
      </c>
      <c r="AV164" s="13" t="s">
        <v>81</v>
      </c>
      <c r="AW164" s="13" t="s">
        <v>33</v>
      </c>
      <c r="AX164" s="13" t="s">
        <v>73</v>
      </c>
      <c r="AY164" s="233" t="s">
        <v>117</v>
      </c>
    </row>
    <row r="165" s="14" customFormat="1">
      <c r="A165" s="14"/>
      <c r="B165" s="234"/>
      <c r="C165" s="235"/>
      <c r="D165" s="225" t="s">
        <v>128</v>
      </c>
      <c r="E165" s="236" t="s">
        <v>19</v>
      </c>
      <c r="F165" s="237" t="s">
        <v>169</v>
      </c>
      <c r="G165" s="235"/>
      <c r="H165" s="238">
        <v>30.969999999999999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128</v>
      </c>
      <c r="AU165" s="244" t="s">
        <v>83</v>
      </c>
      <c r="AV165" s="14" t="s">
        <v>83</v>
      </c>
      <c r="AW165" s="14" t="s">
        <v>33</v>
      </c>
      <c r="AX165" s="14" t="s">
        <v>73</v>
      </c>
      <c r="AY165" s="244" t="s">
        <v>117</v>
      </c>
    </row>
    <row r="166" s="14" customFormat="1">
      <c r="A166" s="14"/>
      <c r="B166" s="234"/>
      <c r="C166" s="235"/>
      <c r="D166" s="225" t="s">
        <v>128</v>
      </c>
      <c r="E166" s="236" t="s">
        <v>19</v>
      </c>
      <c r="F166" s="237" t="s">
        <v>170</v>
      </c>
      <c r="G166" s="235"/>
      <c r="H166" s="238">
        <v>5.9900000000000002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128</v>
      </c>
      <c r="AU166" s="244" t="s">
        <v>83</v>
      </c>
      <c r="AV166" s="14" t="s">
        <v>83</v>
      </c>
      <c r="AW166" s="14" t="s">
        <v>33</v>
      </c>
      <c r="AX166" s="14" t="s">
        <v>73</v>
      </c>
      <c r="AY166" s="244" t="s">
        <v>117</v>
      </c>
    </row>
    <row r="167" s="13" customFormat="1">
      <c r="A167" s="13"/>
      <c r="B167" s="223"/>
      <c r="C167" s="224"/>
      <c r="D167" s="225" t="s">
        <v>128</v>
      </c>
      <c r="E167" s="226" t="s">
        <v>19</v>
      </c>
      <c r="F167" s="227" t="s">
        <v>140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128</v>
      </c>
      <c r="AU167" s="233" t="s">
        <v>83</v>
      </c>
      <c r="AV167" s="13" t="s">
        <v>81</v>
      </c>
      <c r="AW167" s="13" t="s">
        <v>33</v>
      </c>
      <c r="AX167" s="13" t="s">
        <v>73</v>
      </c>
      <c r="AY167" s="233" t="s">
        <v>117</v>
      </c>
    </row>
    <row r="168" s="14" customFormat="1">
      <c r="A168" s="14"/>
      <c r="B168" s="234"/>
      <c r="C168" s="235"/>
      <c r="D168" s="225" t="s">
        <v>128</v>
      </c>
      <c r="E168" s="236" t="s">
        <v>19</v>
      </c>
      <c r="F168" s="237" t="s">
        <v>171</v>
      </c>
      <c r="G168" s="235"/>
      <c r="H168" s="238">
        <v>47.789999999999999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128</v>
      </c>
      <c r="AU168" s="244" t="s">
        <v>83</v>
      </c>
      <c r="AV168" s="14" t="s">
        <v>83</v>
      </c>
      <c r="AW168" s="14" t="s">
        <v>33</v>
      </c>
      <c r="AX168" s="14" t="s">
        <v>73</v>
      </c>
      <c r="AY168" s="244" t="s">
        <v>117</v>
      </c>
    </row>
    <row r="169" s="13" customFormat="1">
      <c r="A169" s="13"/>
      <c r="B169" s="223"/>
      <c r="C169" s="224"/>
      <c r="D169" s="225" t="s">
        <v>128</v>
      </c>
      <c r="E169" s="226" t="s">
        <v>19</v>
      </c>
      <c r="F169" s="227" t="s">
        <v>142</v>
      </c>
      <c r="G169" s="224"/>
      <c r="H169" s="226" t="s">
        <v>19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128</v>
      </c>
      <c r="AU169" s="233" t="s">
        <v>83</v>
      </c>
      <c r="AV169" s="13" t="s">
        <v>81</v>
      </c>
      <c r="AW169" s="13" t="s">
        <v>33</v>
      </c>
      <c r="AX169" s="13" t="s">
        <v>73</v>
      </c>
      <c r="AY169" s="233" t="s">
        <v>117</v>
      </c>
    </row>
    <row r="170" s="14" customFormat="1">
      <c r="A170" s="14"/>
      <c r="B170" s="234"/>
      <c r="C170" s="235"/>
      <c r="D170" s="225" t="s">
        <v>128</v>
      </c>
      <c r="E170" s="236" t="s">
        <v>19</v>
      </c>
      <c r="F170" s="237" t="s">
        <v>172</v>
      </c>
      <c r="G170" s="235"/>
      <c r="H170" s="238">
        <v>15.07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128</v>
      </c>
      <c r="AU170" s="244" t="s">
        <v>83</v>
      </c>
      <c r="AV170" s="14" t="s">
        <v>83</v>
      </c>
      <c r="AW170" s="14" t="s">
        <v>33</v>
      </c>
      <c r="AX170" s="14" t="s">
        <v>73</v>
      </c>
      <c r="AY170" s="244" t="s">
        <v>117</v>
      </c>
    </row>
    <row r="171" s="15" customFormat="1">
      <c r="A171" s="15"/>
      <c r="B171" s="245"/>
      <c r="C171" s="246"/>
      <c r="D171" s="225" t="s">
        <v>128</v>
      </c>
      <c r="E171" s="247" t="s">
        <v>19</v>
      </c>
      <c r="F171" s="248" t="s">
        <v>144</v>
      </c>
      <c r="G171" s="246"/>
      <c r="H171" s="249">
        <v>99.819999999999993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5" t="s">
        <v>128</v>
      </c>
      <c r="AU171" s="255" t="s">
        <v>83</v>
      </c>
      <c r="AV171" s="15" t="s">
        <v>124</v>
      </c>
      <c r="AW171" s="15" t="s">
        <v>33</v>
      </c>
      <c r="AX171" s="15" t="s">
        <v>81</v>
      </c>
      <c r="AY171" s="255" t="s">
        <v>117</v>
      </c>
    </row>
    <row r="172" s="2" customFormat="1" ht="24.15" customHeight="1">
      <c r="A172" s="39"/>
      <c r="B172" s="40"/>
      <c r="C172" s="205" t="s">
        <v>196</v>
      </c>
      <c r="D172" s="205" t="s">
        <v>119</v>
      </c>
      <c r="E172" s="206" t="s">
        <v>197</v>
      </c>
      <c r="F172" s="207" t="s">
        <v>198</v>
      </c>
      <c r="G172" s="208" t="s">
        <v>199</v>
      </c>
      <c r="H172" s="209">
        <v>39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4.0000000000000003E-05</v>
      </c>
      <c r="R172" s="214">
        <f>Q172*H172</f>
        <v>0.0015600000000000002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124</v>
      </c>
      <c r="AT172" s="216" t="s">
        <v>119</v>
      </c>
      <c r="AU172" s="216" t="s">
        <v>83</v>
      </c>
      <c r="AY172" s="18" t="s">
        <v>117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124</v>
      </c>
      <c r="BM172" s="216" t="s">
        <v>200</v>
      </c>
    </row>
    <row r="173" s="13" customFormat="1">
      <c r="A173" s="13"/>
      <c r="B173" s="223"/>
      <c r="C173" s="224"/>
      <c r="D173" s="225" t="s">
        <v>128</v>
      </c>
      <c r="E173" s="226" t="s">
        <v>19</v>
      </c>
      <c r="F173" s="227" t="s">
        <v>201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128</v>
      </c>
      <c r="AU173" s="233" t="s">
        <v>83</v>
      </c>
      <c r="AV173" s="13" t="s">
        <v>81</v>
      </c>
      <c r="AW173" s="13" t="s">
        <v>33</v>
      </c>
      <c r="AX173" s="13" t="s">
        <v>73</v>
      </c>
      <c r="AY173" s="233" t="s">
        <v>117</v>
      </c>
    </row>
    <row r="174" s="13" customFormat="1">
      <c r="A174" s="13"/>
      <c r="B174" s="223"/>
      <c r="C174" s="224"/>
      <c r="D174" s="225" t="s">
        <v>128</v>
      </c>
      <c r="E174" s="226" t="s">
        <v>19</v>
      </c>
      <c r="F174" s="227" t="s">
        <v>202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128</v>
      </c>
      <c r="AU174" s="233" t="s">
        <v>83</v>
      </c>
      <c r="AV174" s="13" t="s">
        <v>81</v>
      </c>
      <c r="AW174" s="13" t="s">
        <v>33</v>
      </c>
      <c r="AX174" s="13" t="s">
        <v>73</v>
      </c>
      <c r="AY174" s="233" t="s">
        <v>117</v>
      </c>
    </row>
    <row r="175" s="14" customFormat="1">
      <c r="A175" s="14"/>
      <c r="B175" s="234"/>
      <c r="C175" s="235"/>
      <c r="D175" s="225" t="s">
        <v>128</v>
      </c>
      <c r="E175" s="236" t="s">
        <v>19</v>
      </c>
      <c r="F175" s="237" t="s">
        <v>203</v>
      </c>
      <c r="G175" s="235"/>
      <c r="H175" s="238">
        <v>39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128</v>
      </c>
      <c r="AU175" s="244" t="s">
        <v>83</v>
      </c>
      <c r="AV175" s="14" t="s">
        <v>83</v>
      </c>
      <c r="AW175" s="14" t="s">
        <v>33</v>
      </c>
      <c r="AX175" s="14" t="s">
        <v>81</v>
      </c>
      <c r="AY175" s="244" t="s">
        <v>117</v>
      </c>
    </row>
    <row r="176" s="2" customFormat="1" ht="16.5" customHeight="1">
      <c r="A176" s="39"/>
      <c r="B176" s="40"/>
      <c r="C176" s="256" t="s">
        <v>204</v>
      </c>
      <c r="D176" s="256" t="s">
        <v>205</v>
      </c>
      <c r="E176" s="257" t="s">
        <v>206</v>
      </c>
      <c r="F176" s="258" t="s">
        <v>207</v>
      </c>
      <c r="G176" s="259" t="s">
        <v>208</v>
      </c>
      <c r="H176" s="260">
        <v>23.399999999999999</v>
      </c>
      <c r="I176" s="261"/>
      <c r="J176" s="262">
        <f>ROUND(I176*H176,2)</f>
        <v>0</v>
      </c>
      <c r="K176" s="258" t="s">
        <v>123</v>
      </c>
      <c r="L176" s="263"/>
      <c r="M176" s="264" t="s">
        <v>19</v>
      </c>
      <c r="N176" s="265" t="s">
        <v>44</v>
      </c>
      <c r="O176" s="85"/>
      <c r="P176" s="214">
        <f>O176*H176</f>
        <v>0</v>
      </c>
      <c r="Q176" s="214">
        <v>0.00017000000000000001</v>
      </c>
      <c r="R176" s="214">
        <f>Q176*H176</f>
        <v>0.0039779999999999998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196</v>
      </c>
      <c r="AT176" s="216" t="s">
        <v>205</v>
      </c>
      <c r="AU176" s="216" t="s">
        <v>83</v>
      </c>
      <c r="AY176" s="18" t="s">
        <v>117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124</v>
      </c>
      <c r="BM176" s="216" t="s">
        <v>209</v>
      </c>
    </row>
    <row r="177" s="13" customFormat="1">
      <c r="A177" s="13"/>
      <c r="B177" s="223"/>
      <c r="C177" s="224"/>
      <c r="D177" s="225" t="s">
        <v>128</v>
      </c>
      <c r="E177" s="226" t="s">
        <v>19</v>
      </c>
      <c r="F177" s="227" t="s">
        <v>210</v>
      </c>
      <c r="G177" s="224"/>
      <c r="H177" s="226" t="s">
        <v>19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128</v>
      </c>
      <c r="AU177" s="233" t="s">
        <v>83</v>
      </c>
      <c r="AV177" s="13" t="s">
        <v>81</v>
      </c>
      <c r="AW177" s="13" t="s">
        <v>33</v>
      </c>
      <c r="AX177" s="13" t="s">
        <v>73</v>
      </c>
      <c r="AY177" s="233" t="s">
        <v>117</v>
      </c>
    </row>
    <row r="178" s="13" customFormat="1">
      <c r="A178" s="13"/>
      <c r="B178" s="223"/>
      <c r="C178" s="224"/>
      <c r="D178" s="225" t="s">
        <v>128</v>
      </c>
      <c r="E178" s="226" t="s">
        <v>19</v>
      </c>
      <c r="F178" s="227" t="s">
        <v>202</v>
      </c>
      <c r="G178" s="224"/>
      <c r="H178" s="226" t="s">
        <v>19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128</v>
      </c>
      <c r="AU178" s="233" t="s">
        <v>83</v>
      </c>
      <c r="AV178" s="13" t="s">
        <v>81</v>
      </c>
      <c r="AW178" s="13" t="s">
        <v>33</v>
      </c>
      <c r="AX178" s="13" t="s">
        <v>73</v>
      </c>
      <c r="AY178" s="233" t="s">
        <v>117</v>
      </c>
    </row>
    <row r="179" s="14" customFormat="1">
      <c r="A179" s="14"/>
      <c r="B179" s="234"/>
      <c r="C179" s="235"/>
      <c r="D179" s="225" t="s">
        <v>128</v>
      </c>
      <c r="E179" s="236" t="s">
        <v>19</v>
      </c>
      <c r="F179" s="237" t="s">
        <v>211</v>
      </c>
      <c r="G179" s="235"/>
      <c r="H179" s="238">
        <v>23.399999999999999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128</v>
      </c>
      <c r="AU179" s="244" t="s">
        <v>83</v>
      </c>
      <c r="AV179" s="14" t="s">
        <v>83</v>
      </c>
      <c r="AW179" s="14" t="s">
        <v>33</v>
      </c>
      <c r="AX179" s="14" t="s">
        <v>81</v>
      </c>
      <c r="AY179" s="244" t="s">
        <v>117</v>
      </c>
    </row>
    <row r="180" s="2" customFormat="1" ht="55.5" customHeight="1">
      <c r="A180" s="39"/>
      <c r="B180" s="40"/>
      <c r="C180" s="205" t="s">
        <v>212</v>
      </c>
      <c r="D180" s="205" t="s">
        <v>119</v>
      </c>
      <c r="E180" s="206" t="s">
        <v>213</v>
      </c>
      <c r="F180" s="207" t="s">
        <v>214</v>
      </c>
      <c r="G180" s="208" t="s">
        <v>133</v>
      </c>
      <c r="H180" s="209">
        <v>4.6900000000000004</v>
      </c>
      <c r="I180" s="210"/>
      <c r="J180" s="211">
        <f>ROUND(I180*H180,2)</f>
        <v>0</v>
      </c>
      <c r="K180" s="207" t="s">
        <v>123</v>
      </c>
      <c r="L180" s="45"/>
      <c r="M180" s="212" t="s">
        <v>19</v>
      </c>
      <c r="N180" s="213" t="s">
        <v>44</v>
      </c>
      <c r="O180" s="85"/>
      <c r="P180" s="214">
        <f>O180*H180</f>
        <v>0</v>
      </c>
      <c r="Q180" s="214">
        <v>3.05924</v>
      </c>
      <c r="R180" s="214">
        <f>Q180*H180</f>
        <v>14.347835600000002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124</v>
      </c>
      <c r="AT180" s="216" t="s">
        <v>119</v>
      </c>
      <c r="AU180" s="216" t="s">
        <v>83</v>
      </c>
      <c r="AY180" s="18" t="s">
        <v>117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124</v>
      </c>
      <c r="BM180" s="216" t="s">
        <v>215</v>
      </c>
    </row>
    <row r="181" s="2" customFormat="1">
      <c r="A181" s="39"/>
      <c r="B181" s="40"/>
      <c r="C181" s="41"/>
      <c r="D181" s="218" t="s">
        <v>126</v>
      </c>
      <c r="E181" s="41"/>
      <c r="F181" s="219" t="s">
        <v>216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126</v>
      </c>
      <c r="AU181" s="18" t="s">
        <v>83</v>
      </c>
    </row>
    <row r="182" s="13" customFormat="1">
      <c r="A182" s="13"/>
      <c r="B182" s="223"/>
      <c r="C182" s="224"/>
      <c r="D182" s="225" t="s">
        <v>128</v>
      </c>
      <c r="E182" s="226" t="s">
        <v>19</v>
      </c>
      <c r="F182" s="227" t="s">
        <v>217</v>
      </c>
      <c r="G182" s="224"/>
      <c r="H182" s="226" t="s">
        <v>19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128</v>
      </c>
      <c r="AU182" s="233" t="s">
        <v>83</v>
      </c>
      <c r="AV182" s="13" t="s">
        <v>81</v>
      </c>
      <c r="AW182" s="13" t="s">
        <v>33</v>
      </c>
      <c r="AX182" s="13" t="s">
        <v>73</v>
      </c>
      <c r="AY182" s="233" t="s">
        <v>117</v>
      </c>
    </row>
    <row r="183" s="13" customFormat="1">
      <c r="A183" s="13"/>
      <c r="B183" s="223"/>
      <c r="C183" s="224"/>
      <c r="D183" s="225" t="s">
        <v>128</v>
      </c>
      <c r="E183" s="226" t="s">
        <v>19</v>
      </c>
      <c r="F183" s="227" t="s">
        <v>218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128</v>
      </c>
      <c r="AU183" s="233" t="s">
        <v>83</v>
      </c>
      <c r="AV183" s="13" t="s">
        <v>81</v>
      </c>
      <c r="AW183" s="13" t="s">
        <v>33</v>
      </c>
      <c r="AX183" s="13" t="s">
        <v>73</v>
      </c>
      <c r="AY183" s="233" t="s">
        <v>117</v>
      </c>
    </row>
    <row r="184" s="13" customFormat="1">
      <c r="A184" s="13"/>
      <c r="B184" s="223"/>
      <c r="C184" s="224"/>
      <c r="D184" s="225" t="s">
        <v>128</v>
      </c>
      <c r="E184" s="226" t="s">
        <v>19</v>
      </c>
      <c r="F184" s="227" t="s">
        <v>137</v>
      </c>
      <c r="G184" s="224"/>
      <c r="H184" s="226" t="s">
        <v>19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128</v>
      </c>
      <c r="AU184" s="233" t="s">
        <v>83</v>
      </c>
      <c r="AV184" s="13" t="s">
        <v>81</v>
      </c>
      <c r="AW184" s="13" t="s">
        <v>33</v>
      </c>
      <c r="AX184" s="13" t="s">
        <v>73</v>
      </c>
      <c r="AY184" s="233" t="s">
        <v>117</v>
      </c>
    </row>
    <row r="185" s="14" customFormat="1">
      <c r="A185" s="14"/>
      <c r="B185" s="234"/>
      <c r="C185" s="235"/>
      <c r="D185" s="225" t="s">
        <v>128</v>
      </c>
      <c r="E185" s="236" t="s">
        <v>19</v>
      </c>
      <c r="F185" s="237" t="s">
        <v>219</v>
      </c>
      <c r="G185" s="235"/>
      <c r="H185" s="238">
        <v>4.04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128</v>
      </c>
      <c r="AU185" s="244" t="s">
        <v>83</v>
      </c>
      <c r="AV185" s="14" t="s">
        <v>83</v>
      </c>
      <c r="AW185" s="14" t="s">
        <v>33</v>
      </c>
      <c r="AX185" s="14" t="s">
        <v>73</v>
      </c>
      <c r="AY185" s="244" t="s">
        <v>117</v>
      </c>
    </row>
    <row r="186" s="13" customFormat="1">
      <c r="A186" s="13"/>
      <c r="B186" s="223"/>
      <c r="C186" s="224"/>
      <c r="D186" s="225" t="s">
        <v>128</v>
      </c>
      <c r="E186" s="226" t="s">
        <v>19</v>
      </c>
      <c r="F186" s="227" t="s">
        <v>140</v>
      </c>
      <c r="G186" s="224"/>
      <c r="H186" s="226" t="s">
        <v>19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128</v>
      </c>
      <c r="AU186" s="233" t="s">
        <v>83</v>
      </c>
      <c r="AV186" s="13" t="s">
        <v>81</v>
      </c>
      <c r="AW186" s="13" t="s">
        <v>33</v>
      </c>
      <c r="AX186" s="13" t="s">
        <v>73</v>
      </c>
      <c r="AY186" s="233" t="s">
        <v>117</v>
      </c>
    </row>
    <row r="187" s="14" customFormat="1">
      <c r="A187" s="14"/>
      <c r="B187" s="234"/>
      <c r="C187" s="235"/>
      <c r="D187" s="225" t="s">
        <v>128</v>
      </c>
      <c r="E187" s="236" t="s">
        <v>19</v>
      </c>
      <c r="F187" s="237" t="s">
        <v>220</v>
      </c>
      <c r="G187" s="235"/>
      <c r="H187" s="238">
        <v>0.22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128</v>
      </c>
      <c r="AU187" s="244" t="s">
        <v>83</v>
      </c>
      <c r="AV187" s="14" t="s">
        <v>83</v>
      </c>
      <c r="AW187" s="14" t="s">
        <v>33</v>
      </c>
      <c r="AX187" s="14" t="s">
        <v>73</v>
      </c>
      <c r="AY187" s="244" t="s">
        <v>117</v>
      </c>
    </row>
    <row r="188" s="13" customFormat="1">
      <c r="A188" s="13"/>
      <c r="B188" s="223"/>
      <c r="C188" s="224"/>
      <c r="D188" s="225" t="s">
        <v>128</v>
      </c>
      <c r="E188" s="226" t="s">
        <v>19</v>
      </c>
      <c r="F188" s="227" t="s">
        <v>142</v>
      </c>
      <c r="G188" s="224"/>
      <c r="H188" s="226" t="s">
        <v>19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128</v>
      </c>
      <c r="AU188" s="233" t="s">
        <v>83</v>
      </c>
      <c r="AV188" s="13" t="s">
        <v>81</v>
      </c>
      <c r="AW188" s="13" t="s">
        <v>33</v>
      </c>
      <c r="AX188" s="13" t="s">
        <v>73</v>
      </c>
      <c r="AY188" s="233" t="s">
        <v>117</v>
      </c>
    </row>
    <row r="189" s="14" customFormat="1">
      <c r="A189" s="14"/>
      <c r="B189" s="234"/>
      <c r="C189" s="235"/>
      <c r="D189" s="225" t="s">
        <v>128</v>
      </c>
      <c r="E189" s="236" t="s">
        <v>19</v>
      </c>
      <c r="F189" s="237" t="s">
        <v>221</v>
      </c>
      <c r="G189" s="235"/>
      <c r="H189" s="238">
        <v>0.42999999999999999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128</v>
      </c>
      <c r="AU189" s="244" t="s">
        <v>83</v>
      </c>
      <c r="AV189" s="14" t="s">
        <v>83</v>
      </c>
      <c r="AW189" s="14" t="s">
        <v>33</v>
      </c>
      <c r="AX189" s="14" t="s">
        <v>73</v>
      </c>
      <c r="AY189" s="244" t="s">
        <v>117</v>
      </c>
    </row>
    <row r="190" s="15" customFormat="1">
      <c r="A190" s="15"/>
      <c r="B190" s="245"/>
      <c r="C190" s="246"/>
      <c r="D190" s="225" t="s">
        <v>128</v>
      </c>
      <c r="E190" s="247" t="s">
        <v>19</v>
      </c>
      <c r="F190" s="248" t="s">
        <v>144</v>
      </c>
      <c r="G190" s="246"/>
      <c r="H190" s="249">
        <v>4.6900000000000004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5" t="s">
        <v>128</v>
      </c>
      <c r="AU190" s="255" t="s">
        <v>83</v>
      </c>
      <c r="AV190" s="15" t="s">
        <v>124</v>
      </c>
      <c r="AW190" s="15" t="s">
        <v>33</v>
      </c>
      <c r="AX190" s="15" t="s">
        <v>81</v>
      </c>
      <c r="AY190" s="255" t="s">
        <v>117</v>
      </c>
    </row>
    <row r="191" s="2" customFormat="1" ht="21.75" customHeight="1">
      <c r="A191" s="39"/>
      <c r="B191" s="40"/>
      <c r="C191" s="205" t="s">
        <v>222</v>
      </c>
      <c r="D191" s="205" t="s">
        <v>119</v>
      </c>
      <c r="E191" s="206" t="s">
        <v>223</v>
      </c>
      <c r="F191" s="207" t="s">
        <v>224</v>
      </c>
      <c r="G191" s="208" t="s">
        <v>225</v>
      </c>
      <c r="H191" s="209">
        <v>3.9430000000000001</v>
      </c>
      <c r="I191" s="210"/>
      <c r="J191" s="211">
        <f>ROUND(I191*H191,2)</f>
        <v>0</v>
      </c>
      <c r="K191" s="207" t="s">
        <v>123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124</v>
      </c>
      <c r="AT191" s="216" t="s">
        <v>119</v>
      </c>
      <c r="AU191" s="216" t="s">
        <v>83</v>
      </c>
      <c r="AY191" s="18" t="s">
        <v>117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124</v>
      </c>
      <c r="BM191" s="216" t="s">
        <v>226</v>
      </c>
    </row>
    <row r="192" s="2" customFormat="1">
      <c r="A192" s="39"/>
      <c r="B192" s="40"/>
      <c r="C192" s="41"/>
      <c r="D192" s="218" t="s">
        <v>126</v>
      </c>
      <c r="E192" s="41"/>
      <c r="F192" s="219" t="s">
        <v>227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83</v>
      </c>
    </row>
    <row r="193" s="2" customFormat="1" ht="16.5" customHeight="1">
      <c r="A193" s="39"/>
      <c r="B193" s="40"/>
      <c r="C193" s="205" t="s">
        <v>228</v>
      </c>
      <c r="D193" s="205" t="s">
        <v>119</v>
      </c>
      <c r="E193" s="206" t="s">
        <v>229</v>
      </c>
      <c r="F193" s="207" t="s">
        <v>230</v>
      </c>
      <c r="G193" s="208" t="s">
        <v>225</v>
      </c>
      <c r="H193" s="209">
        <v>55.201999999999998</v>
      </c>
      <c r="I193" s="210"/>
      <c r="J193" s="211">
        <f>ROUND(I193*H193,2)</f>
        <v>0</v>
      </c>
      <c r="K193" s="207" t="s">
        <v>123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124</v>
      </c>
      <c r="AT193" s="216" t="s">
        <v>119</v>
      </c>
      <c r="AU193" s="216" t="s">
        <v>83</v>
      </c>
      <c r="AY193" s="18" t="s">
        <v>117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124</v>
      </c>
      <c r="BM193" s="216" t="s">
        <v>231</v>
      </c>
    </row>
    <row r="194" s="2" customFormat="1">
      <c r="A194" s="39"/>
      <c r="B194" s="40"/>
      <c r="C194" s="41"/>
      <c r="D194" s="218" t="s">
        <v>126</v>
      </c>
      <c r="E194" s="41"/>
      <c r="F194" s="219" t="s">
        <v>232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126</v>
      </c>
      <c r="AU194" s="18" t="s">
        <v>83</v>
      </c>
    </row>
    <row r="195" s="13" customFormat="1">
      <c r="A195" s="13"/>
      <c r="B195" s="223"/>
      <c r="C195" s="224"/>
      <c r="D195" s="225" t="s">
        <v>128</v>
      </c>
      <c r="E195" s="226" t="s">
        <v>19</v>
      </c>
      <c r="F195" s="227" t="s">
        <v>233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128</v>
      </c>
      <c r="AU195" s="233" t="s">
        <v>83</v>
      </c>
      <c r="AV195" s="13" t="s">
        <v>81</v>
      </c>
      <c r="AW195" s="13" t="s">
        <v>33</v>
      </c>
      <c r="AX195" s="13" t="s">
        <v>73</v>
      </c>
      <c r="AY195" s="233" t="s">
        <v>117</v>
      </c>
    </row>
    <row r="196" s="13" customFormat="1">
      <c r="A196" s="13"/>
      <c r="B196" s="223"/>
      <c r="C196" s="224"/>
      <c r="D196" s="225" t="s">
        <v>128</v>
      </c>
      <c r="E196" s="226" t="s">
        <v>19</v>
      </c>
      <c r="F196" s="227" t="s">
        <v>234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128</v>
      </c>
      <c r="AU196" s="233" t="s">
        <v>83</v>
      </c>
      <c r="AV196" s="13" t="s">
        <v>81</v>
      </c>
      <c r="AW196" s="13" t="s">
        <v>33</v>
      </c>
      <c r="AX196" s="13" t="s">
        <v>73</v>
      </c>
      <c r="AY196" s="233" t="s">
        <v>117</v>
      </c>
    </row>
    <row r="197" s="14" customFormat="1">
      <c r="A197" s="14"/>
      <c r="B197" s="234"/>
      <c r="C197" s="235"/>
      <c r="D197" s="225" t="s">
        <v>128</v>
      </c>
      <c r="E197" s="236" t="s">
        <v>19</v>
      </c>
      <c r="F197" s="237" t="s">
        <v>235</v>
      </c>
      <c r="G197" s="235"/>
      <c r="H197" s="238">
        <v>55.201999999999998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128</v>
      </c>
      <c r="AU197" s="244" t="s">
        <v>83</v>
      </c>
      <c r="AV197" s="14" t="s">
        <v>83</v>
      </c>
      <c r="AW197" s="14" t="s">
        <v>33</v>
      </c>
      <c r="AX197" s="14" t="s">
        <v>81</v>
      </c>
      <c r="AY197" s="244" t="s">
        <v>117</v>
      </c>
    </row>
    <row r="198" s="2" customFormat="1" ht="16.5" customHeight="1">
      <c r="A198" s="39"/>
      <c r="B198" s="40"/>
      <c r="C198" s="205" t="s">
        <v>8</v>
      </c>
      <c r="D198" s="205" t="s">
        <v>119</v>
      </c>
      <c r="E198" s="206" t="s">
        <v>236</v>
      </c>
      <c r="F198" s="207" t="s">
        <v>237</v>
      </c>
      <c r="G198" s="208" t="s">
        <v>225</v>
      </c>
      <c r="H198" s="209">
        <v>3.9430000000000001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124</v>
      </c>
      <c r="AT198" s="216" t="s">
        <v>119</v>
      </c>
      <c r="AU198" s="216" t="s">
        <v>83</v>
      </c>
      <c r="AY198" s="18" t="s">
        <v>117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124</v>
      </c>
      <c r="BM198" s="216" t="s">
        <v>238</v>
      </c>
    </row>
    <row r="199" s="2" customFormat="1" ht="21.75" customHeight="1">
      <c r="A199" s="39"/>
      <c r="B199" s="40"/>
      <c r="C199" s="205" t="s">
        <v>239</v>
      </c>
      <c r="D199" s="205" t="s">
        <v>119</v>
      </c>
      <c r="E199" s="206" t="s">
        <v>240</v>
      </c>
      <c r="F199" s="207" t="s">
        <v>241</v>
      </c>
      <c r="G199" s="208" t="s">
        <v>225</v>
      </c>
      <c r="H199" s="209">
        <v>53.957000000000001</v>
      </c>
      <c r="I199" s="210"/>
      <c r="J199" s="211">
        <f>ROUND(I199*H199,2)</f>
        <v>0</v>
      </c>
      <c r="K199" s="207" t="s">
        <v>123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124</v>
      </c>
      <c r="AT199" s="216" t="s">
        <v>119</v>
      </c>
      <c r="AU199" s="216" t="s">
        <v>83</v>
      </c>
      <c r="AY199" s="18" t="s">
        <v>117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124</v>
      </c>
      <c r="BM199" s="216" t="s">
        <v>242</v>
      </c>
    </row>
    <row r="200" s="2" customFormat="1">
      <c r="A200" s="39"/>
      <c r="B200" s="40"/>
      <c r="C200" s="41"/>
      <c r="D200" s="218" t="s">
        <v>126</v>
      </c>
      <c r="E200" s="41"/>
      <c r="F200" s="219" t="s">
        <v>243</v>
      </c>
      <c r="G200" s="41"/>
      <c r="H200" s="41"/>
      <c r="I200" s="220"/>
      <c r="J200" s="41"/>
      <c r="K200" s="41"/>
      <c r="L200" s="45"/>
      <c r="M200" s="266"/>
      <c r="N200" s="267"/>
      <c r="O200" s="268"/>
      <c r="P200" s="268"/>
      <c r="Q200" s="268"/>
      <c r="R200" s="268"/>
      <c r="S200" s="268"/>
      <c r="T200" s="26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126</v>
      </c>
      <c r="AU200" s="18" t="s">
        <v>83</v>
      </c>
    </row>
    <row r="201" s="2" customFormat="1" ht="6.96" customHeight="1">
      <c r="A201" s="39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luOkl/h7mtSkqCh01HIW3UX/XPK+doWyJ7nqyoieuUH5+qpMV3AOwRnN49wbguIWuzVGSDtt4Yknzls1BcpAVw==" hashValue="Zuwjzr8l5xcHUudN3niWhOzrJRtGe8EVSwEnHDDtytDZjIZ5GY81tPsjcsCakdrTZD0W8cXw4y+zjEMSO1WUCw==" algorithmName="SHA-512" password="CC35"/>
  <autoFilter ref="C80:K2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2"/>
    <hyperlink ref="F89" r:id="rId2" display="https://podminky.urs.cz/item/CS_URS_2022_01/122251703"/>
    <hyperlink ref="F100" r:id="rId3" display="https://podminky.urs.cz/item/CS_URS_2022_01/938901101"/>
    <hyperlink ref="F108" r:id="rId4" display="https://podminky.urs.cz/item/CS_URS_2022_01/465511327"/>
    <hyperlink ref="F118" r:id="rId5" display="https://podminky.urs.cz/item/CS_URS_2022_01/985131111"/>
    <hyperlink ref="F129" r:id="rId6" display="https://podminky.urs.cz/item/CS_URS_2022_01/985131311"/>
    <hyperlink ref="F140" r:id="rId7" display="https://podminky.urs.cz/item/CS_URS_2022_01/985142211"/>
    <hyperlink ref="F151" r:id="rId8" display="https://podminky.urs.cz/item/CS_URS_2022_01/985232111"/>
    <hyperlink ref="F162" r:id="rId9" display="https://podminky.urs.cz/item/CS_URS_2022_01/985233111"/>
    <hyperlink ref="F181" r:id="rId10" display="https://podminky.urs.cz/item/CS_URS_2022_01/321212345"/>
    <hyperlink ref="F192" r:id="rId11" display="https://podminky.urs.cz/item/CS_URS_2022_01/997006512"/>
    <hyperlink ref="F194" r:id="rId12" display="https://podminky.urs.cz/item/CS_URS_2022_01/997006519"/>
    <hyperlink ref="F200" r:id="rId13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Vrchlice, Malešov, oprava úpravy, ř. km 15,800 - 17,200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1.2.2022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35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ROUND((SUM(BE81:BE132)),  2)</f>
        <v>0</v>
      </c>
      <c r="G33" s="39"/>
      <c r="H33" s="39"/>
      <c r="I33" s="149">
        <v>0.20999999999999999</v>
      </c>
      <c r="J33" s="148">
        <f>ROUND(((SUM(BE81:BE132))*I33),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ROUND((SUM(BF81:BF132)),  2)</f>
        <v>0</v>
      </c>
      <c r="G34" s="39"/>
      <c r="H34" s="39"/>
      <c r="I34" s="149">
        <v>0.14999999999999999</v>
      </c>
      <c r="J34" s="148">
        <f>ROUND(((SUM(BF81:BF132))*I34),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ROUND((SUM(BG81:BG132)),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ROUND((SUM(BH81:BH132)),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ROUND((SUM(BI81:BI132)),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Vrchlice, Malešov, oprava úpravy, ř. km 15,800 - 17,200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Úprava koryta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Malešov</v>
      </c>
      <c r="G52" s="41"/>
      <c r="H52" s="41"/>
      <c r="I52" s="33" t="s">
        <v>23</v>
      </c>
      <c r="J52" s="73" t="str">
        <f>IF(J12="","",J12)</f>
        <v>1.2.2022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Pla, s.p. - Závod Pardubice</v>
      </c>
      <c r="G54" s="41"/>
      <c r="H54" s="41"/>
      <c r="I54" s="33" t="s">
        <v>31</v>
      </c>
      <c r="J54" s="37" t="str">
        <f>E21</f>
        <v xml:space="preserve"> 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Pla, s.p. - 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Vrchlice, Malešov, oprava úpravy, ř. km 15,800 - 17,200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02 - Úprava koryta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Malešov</v>
      </c>
      <c r="G75" s="41"/>
      <c r="H75" s="41"/>
      <c r="I75" s="33" t="s">
        <v>23</v>
      </c>
      <c r="J75" s="73" t="str">
        <f>IF(J12="","",J12)</f>
        <v>1.2.2022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Pla, s.p. - Závod Pardubice</v>
      </c>
      <c r="G77" s="41"/>
      <c r="H77" s="41"/>
      <c r="I77" s="33" t="s">
        <v>31</v>
      </c>
      <c r="J77" s="37" t="str">
        <f>E21</f>
        <v xml:space="preserve"> Ing. P. Kunc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Pla, s.p. - Ing. P. Kunc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103</v>
      </c>
      <c r="D80" s="181" t="s">
        <v>58</v>
      </c>
      <c r="E80" s="181" t="s">
        <v>54</v>
      </c>
      <c r="F80" s="181" t="s">
        <v>55</v>
      </c>
      <c r="G80" s="181" t="s">
        <v>104</v>
      </c>
      <c r="H80" s="181" t="s">
        <v>105</v>
      </c>
      <c r="I80" s="181" t="s">
        <v>106</v>
      </c>
      <c r="J80" s="181" t="s">
        <v>98</v>
      </c>
      <c r="K80" s="182" t="s">
        <v>107</v>
      </c>
      <c r="L80" s="183"/>
      <c r="M80" s="93" t="s">
        <v>19</v>
      </c>
      <c r="N80" s="94" t="s">
        <v>43</v>
      </c>
      <c r="O80" s="94" t="s">
        <v>108</v>
      </c>
      <c r="P80" s="94" t="s">
        <v>109</v>
      </c>
      <c r="Q80" s="94" t="s">
        <v>110</v>
      </c>
      <c r="R80" s="94" t="s">
        <v>111</v>
      </c>
      <c r="S80" s="94" t="s">
        <v>112</v>
      </c>
      <c r="T80" s="95" t="s">
        <v>113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0.0040000000000000001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99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115</v>
      </c>
      <c r="F82" s="192" t="s">
        <v>116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0.0040000000000000001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72</v>
      </c>
      <c r="AU82" s="201" t="s">
        <v>73</v>
      </c>
      <c r="AY82" s="200" t="s">
        <v>117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81</v>
      </c>
      <c r="F83" s="203" t="s">
        <v>118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SUM(P84:P132)</f>
        <v>0</v>
      </c>
      <c r="Q83" s="197"/>
      <c r="R83" s="198">
        <f>SUM(R84:R132)</f>
        <v>0.0040000000000000001</v>
      </c>
      <c r="S83" s="197"/>
      <c r="T83" s="199">
        <f>SUM(T84:T132)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81</v>
      </c>
      <c r="AY83" s="200" t="s">
        <v>117</v>
      </c>
      <c r="BK83" s="202">
        <f>SUM(BK84:BK132)</f>
        <v>0</v>
      </c>
    </row>
    <row r="84" s="2" customFormat="1" ht="37.8" customHeight="1">
      <c r="A84" s="39"/>
      <c r="B84" s="40"/>
      <c r="C84" s="205" t="s">
        <v>81</v>
      </c>
      <c r="D84" s="205" t="s">
        <v>119</v>
      </c>
      <c r="E84" s="206" t="s">
        <v>245</v>
      </c>
      <c r="F84" s="207" t="s">
        <v>246</v>
      </c>
      <c r="G84" s="208" t="s">
        <v>133</v>
      </c>
      <c r="H84" s="209">
        <v>53.789999999999999</v>
      </c>
      <c r="I84" s="210"/>
      <c r="J84" s="211">
        <f>ROUND(I84*H84,2)</f>
        <v>0</v>
      </c>
      <c r="K84" s="207" t="s">
        <v>123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124</v>
      </c>
      <c r="AT84" s="216" t="s">
        <v>119</v>
      </c>
      <c r="AU84" s="216" t="s">
        <v>83</v>
      </c>
      <c r="AY84" s="18" t="s">
        <v>117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124</v>
      </c>
      <c r="BM84" s="216" t="s">
        <v>247</v>
      </c>
    </row>
    <row r="85" s="2" customFormat="1">
      <c r="A85" s="39"/>
      <c r="B85" s="40"/>
      <c r="C85" s="41"/>
      <c r="D85" s="218" t="s">
        <v>126</v>
      </c>
      <c r="E85" s="41"/>
      <c r="F85" s="219" t="s">
        <v>248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126</v>
      </c>
      <c r="AU85" s="18" t="s">
        <v>83</v>
      </c>
    </row>
    <row r="86" s="13" customFormat="1">
      <c r="A86" s="13"/>
      <c r="B86" s="223"/>
      <c r="C86" s="224"/>
      <c r="D86" s="225" t="s">
        <v>128</v>
      </c>
      <c r="E86" s="226" t="s">
        <v>19</v>
      </c>
      <c r="F86" s="227" t="s">
        <v>249</v>
      </c>
      <c r="G86" s="224"/>
      <c r="H86" s="226" t="s">
        <v>19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128</v>
      </c>
      <c r="AU86" s="233" t="s">
        <v>83</v>
      </c>
      <c r="AV86" s="13" t="s">
        <v>81</v>
      </c>
      <c r="AW86" s="13" t="s">
        <v>33</v>
      </c>
      <c r="AX86" s="13" t="s">
        <v>73</v>
      </c>
      <c r="AY86" s="233" t="s">
        <v>117</v>
      </c>
    </row>
    <row r="87" s="13" customFormat="1">
      <c r="A87" s="13"/>
      <c r="B87" s="223"/>
      <c r="C87" s="224"/>
      <c r="D87" s="225" t="s">
        <v>128</v>
      </c>
      <c r="E87" s="226" t="s">
        <v>19</v>
      </c>
      <c r="F87" s="227" t="s">
        <v>250</v>
      </c>
      <c r="G87" s="224"/>
      <c r="H87" s="226" t="s">
        <v>19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128</v>
      </c>
      <c r="AU87" s="233" t="s">
        <v>83</v>
      </c>
      <c r="AV87" s="13" t="s">
        <v>81</v>
      </c>
      <c r="AW87" s="13" t="s">
        <v>33</v>
      </c>
      <c r="AX87" s="13" t="s">
        <v>73</v>
      </c>
      <c r="AY87" s="233" t="s">
        <v>117</v>
      </c>
    </row>
    <row r="88" s="14" customFormat="1">
      <c r="A88" s="14"/>
      <c r="B88" s="234"/>
      <c r="C88" s="235"/>
      <c r="D88" s="225" t="s">
        <v>128</v>
      </c>
      <c r="E88" s="236" t="s">
        <v>19</v>
      </c>
      <c r="F88" s="237" t="s">
        <v>251</v>
      </c>
      <c r="G88" s="235"/>
      <c r="H88" s="238">
        <v>53.789999999999999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128</v>
      </c>
      <c r="AU88" s="244" t="s">
        <v>83</v>
      </c>
      <c r="AV88" s="14" t="s">
        <v>83</v>
      </c>
      <c r="AW88" s="14" t="s">
        <v>33</v>
      </c>
      <c r="AX88" s="14" t="s">
        <v>81</v>
      </c>
      <c r="AY88" s="244" t="s">
        <v>117</v>
      </c>
    </row>
    <row r="89" s="2" customFormat="1" ht="37.8" customHeight="1">
      <c r="A89" s="39"/>
      <c r="B89" s="40"/>
      <c r="C89" s="205" t="s">
        <v>163</v>
      </c>
      <c r="D89" s="205" t="s">
        <v>119</v>
      </c>
      <c r="E89" s="206" t="s">
        <v>252</v>
      </c>
      <c r="F89" s="207" t="s">
        <v>253</v>
      </c>
      <c r="G89" s="208" t="s">
        <v>133</v>
      </c>
      <c r="H89" s="209">
        <v>41.039999999999999</v>
      </c>
      <c r="I89" s="210"/>
      <c r="J89" s="211">
        <f>ROUND(I89*H89,2)</f>
        <v>0</v>
      </c>
      <c r="K89" s="207" t="s">
        <v>123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124</v>
      </c>
      <c r="AT89" s="216" t="s">
        <v>119</v>
      </c>
      <c r="AU89" s="216" t="s">
        <v>83</v>
      </c>
      <c r="AY89" s="18" t="s">
        <v>117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124</v>
      </c>
      <c r="BM89" s="216" t="s">
        <v>254</v>
      </c>
    </row>
    <row r="90" s="2" customFormat="1">
      <c r="A90" s="39"/>
      <c r="B90" s="40"/>
      <c r="C90" s="41"/>
      <c r="D90" s="218" t="s">
        <v>126</v>
      </c>
      <c r="E90" s="41"/>
      <c r="F90" s="219" t="s">
        <v>255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126</v>
      </c>
      <c r="AU90" s="18" t="s">
        <v>83</v>
      </c>
    </row>
    <row r="91" s="13" customFormat="1">
      <c r="A91" s="13"/>
      <c r="B91" s="223"/>
      <c r="C91" s="224"/>
      <c r="D91" s="225" t="s">
        <v>128</v>
      </c>
      <c r="E91" s="226" t="s">
        <v>19</v>
      </c>
      <c r="F91" s="227" t="s">
        <v>256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128</v>
      </c>
      <c r="AU91" s="233" t="s">
        <v>83</v>
      </c>
      <c r="AV91" s="13" t="s">
        <v>81</v>
      </c>
      <c r="AW91" s="13" t="s">
        <v>33</v>
      </c>
      <c r="AX91" s="13" t="s">
        <v>73</v>
      </c>
      <c r="AY91" s="233" t="s">
        <v>117</v>
      </c>
    </row>
    <row r="92" s="14" customFormat="1">
      <c r="A92" s="14"/>
      <c r="B92" s="234"/>
      <c r="C92" s="235"/>
      <c r="D92" s="225" t="s">
        <v>128</v>
      </c>
      <c r="E92" s="236" t="s">
        <v>19</v>
      </c>
      <c r="F92" s="237" t="s">
        <v>257</v>
      </c>
      <c r="G92" s="235"/>
      <c r="H92" s="238">
        <v>41.039999999999999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128</v>
      </c>
      <c r="AU92" s="244" t="s">
        <v>83</v>
      </c>
      <c r="AV92" s="14" t="s">
        <v>83</v>
      </c>
      <c r="AW92" s="14" t="s">
        <v>33</v>
      </c>
      <c r="AX92" s="14" t="s">
        <v>81</v>
      </c>
      <c r="AY92" s="244" t="s">
        <v>117</v>
      </c>
    </row>
    <row r="93" s="2" customFormat="1" ht="24.15" customHeight="1">
      <c r="A93" s="39"/>
      <c r="B93" s="40"/>
      <c r="C93" s="205" t="s">
        <v>83</v>
      </c>
      <c r="D93" s="205" t="s">
        <v>119</v>
      </c>
      <c r="E93" s="206" t="s">
        <v>258</v>
      </c>
      <c r="F93" s="207" t="s">
        <v>259</v>
      </c>
      <c r="G93" s="208" t="s">
        <v>133</v>
      </c>
      <c r="H93" s="209">
        <v>41.039999999999999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124</v>
      </c>
      <c r="AT93" s="216" t="s">
        <v>119</v>
      </c>
      <c r="AU93" s="216" t="s">
        <v>83</v>
      </c>
      <c r="AY93" s="18" t="s">
        <v>117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124</v>
      </c>
      <c r="BM93" s="216" t="s">
        <v>260</v>
      </c>
    </row>
    <row r="94" s="13" customFormat="1">
      <c r="A94" s="13"/>
      <c r="B94" s="223"/>
      <c r="C94" s="224"/>
      <c r="D94" s="225" t="s">
        <v>128</v>
      </c>
      <c r="E94" s="226" t="s">
        <v>19</v>
      </c>
      <c r="F94" s="227" t="s">
        <v>261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128</v>
      </c>
      <c r="AU94" s="233" t="s">
        <v>83</v>
      </c>
      <c r="AV94" s="13" t="s">
        <v>81</v>
      </c>
      <c r="AW94" s="13" t="s">
        <v>33</v>
      </c>
      <c r="AX94" s="13" t="s">
        <v>73</v>
      </c>
      <c r="AY94" s="233" t="s">
        <v>117</v>
      </c>
    </row>
    <row r="95" s="14" customFormat="1">
      <c r="A95" s="14"/>
      <c r="B95" s="234"/>
      <c r="C95" s="235"/>
      <c r="D95" s="225" t="s">
        <v>128</v>
      </c>
      <c r="E95" s="236" t="s">
        <v>19</v>
      </c>
      <c r="F95" s="237" t="s">
        <v>257</v>
      </c>
      <c r="G95" s="235"/>
      <c r="H95" s="238">
        <v>41.039999999999999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128</v>
      </c>
      <c r="AU95" s="244" t="s">
        <v>83</v>
      </c>
      <c r="AV95" s="14" t="s">
        <v>83</v>
      </c>
      <c r="AW95" s="14" t="s">
        <v>33</v>
      </c>
      <c r="AX95" s="14" t="s">
        <v>81</v>
      </c>
      <c r="AY95" s="244" t="s">
        <v>117</v>
      </c>
    </row>
    <row r="96" s="2" customFormat="1" ht="37.8" customHeight="1">
      <c r="A96" s="39"/>
      <c r="B96" s="40"/>
      <c r="C96" s="205" t="s">
        <v>124</v>
      </c>
      <c r="D96" s="205" t="s">
        <v>119</v>
      </c>
      <c r="E96" s="206" t="s">
        <v>262</v>
      </c>
      <c r="F96" s="207" t="s">
        <v>263</v>
      </c>
      <c r="G96" s="208" t="s">
        <v>133</v>
      </c>
      <c r="H96" s="209">
        <v>12.75</v>
      </c>
      <c r="I96" s="210"/>
      <c r="J96" s="211">
        <f>ROUND(I96*H96,2)</f>
        <v>0</v>
      </c>
      <c r="K96" s="207" t="s">
        <v>123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124</v>
      </c>
      <c r="AT96" s="216" t="s">
        <v>119</v>
      </c>
      <c r="AU96" s="216" t="s">
        <v>83</v>
      </c>
      <c r="AY96" s="18" t="s">
        <v>117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124</v>
      </c>
      <c r="BM96" s="216" t="s">
        <v>264</v>
      </c>
    </row>
    <row r="97" s="2" customFormat="1">
      <c r="A97" s="39"/>
      <c r="B97" s="40"/>
      <c r="C97" s="41"/>
      <c r="D97" s="218" t="s">
        <v>126</v>
      </c>
      <c r="E97" s="41"/>
      <c r="F97" s="219" t="s">
        <v>265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126</v>
      </c>
      <c r="AU97" s="18" t="s">
        <v>83</v>
      </c>
    </row>
    <row r="98" s="13" customFormat="1">
      <c r="A98" s="13"/>
      <c r="B98" s="223"/>
      <c r="C98" s="224"/>
      <c r="D98" s="225" t="s">
        <v>128</v>
      </c>
      <c r="E98" s="226" t="s">
        <v>19</v>
      </c>
      <c r="F98" s="227" t="s">
        <v>266</v>
      </c>
      <c r="G98" s="224"/>
      <c r="H98" s="226" t="s">
        <v>19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128</v>
      </c>
      <c r="AU98" s="233" t="s">
        <v>83</v>
      </c>
      <c r="AV98" s="13" t="s">
        <v>81</v>
      </c>
      <c r="AW98" s="13" t="s">
        <v>33</v>
      </c>
      <c r="AX98" s="13" t="s">
        <v>73</v>
      </c>
      <c r="AY98" s="233" t="s">
        <v>117</v>
      </c>
    </row>
    <row r="99" s="14" customFormat="1">
      <c r="A99" s="14"/>
      <c r="B99" s="234"/>
      <c r="C99" s="235"/>
      <c r="D99" s="225" t="s">
        <v>128</v>
      </c>
      <c r="E99" s="236" t="s">
        <v>19</v>
      </c>
      <c r="F99" s="237" t="s">
        <v>267</v>
      </c>
      <c r="G99" s="235"/>
      <c r="H99" s="238">
        <v>12.75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128</v>
      </c>
      <c r="AU99" s="244" t="s">
        <v>83</v>
      </c>
      <c r="AV99" s="14" t="s">
        <v>83</v>
      </c>
      <c r="AW99" s="14" t="s">
        <v>33</v>
      </c>
      <c r="AX99" s="14" t="s">
        <v>81</v>
      </c>
      <c r="AY99" s="244" t="s">
        <v>117</v>
      </c>
    </row>
    <row r="100" s="2" customFormat="1" ht="21.75" customHeight="1">
      <c r="A100" s="39"/>
      <c r="B100" s="40"/>
      <c r="C100" s="205" t="s">
        <v>178</v>
      </c>
      <c r="D100" s="205" t="s">
        <v>119</v>
      </c>
      <c r="E100" s="206" t="s">
        <v>223</v>
      </c>
      <c r="F100" s="207" t="s">
        <v>224</v>
      </c>
      <c r="G100" s="208" t="s">
        <v>225</v>
      </c>
      <c r="H100" s="209">
        <v>22.949999999999999</v>
      </c>
      <c r="I100" s="210"/>
      <c r="J100" s="211">
        <f>ROUND(I100*H100,2)</f>
        <v>0</v>
      </c>
      <c r="K100" s="207" t="s">
        <v>123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124</v>
      </c>
      <c r="AT100" s="216" t="s">
        <v>119</v>
      </c>
      <c r="AU100" s="216" t="s">
        <v>83</v>
      </c>
      <c r="AY100" s="18" t="s">
        <v>117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124</v>
      </c>
      <c r="BM100" s="216" t="s">
        <v>268</v>
      </c>
    </row>
    <row r="101" s="2" customFormat="1">
      <c r="A101" s="39"/>
      <c r="B101" s="40"/>
      <c r="C101" s="41"/>
      <c r="D101" s="218" t="s">
        <v>126</v>
      </c>
      <c r="E101" s="41"/>
      <c r="F101" s="219" t="s">
        <v>227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126</v>
      </c>
      <c r="AU101" s="18" t="s">
        <v>83</v>
      </c>
    </row>
    <row r="102" s="13" customFormat="1">
      <c r="A102" s="13"/>
      <c r="B102" s="223"/>
      <c r="C102" s="224"/>
      <c r="D102" s="225" t="s">
        <v>128</v>
      </c>
      <c r="E102" s="226" t="s">
        <v>19</v>
      </c>
      <c r="F102" s="227" t="s">
        <v>269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128</v>
      </c>
      <c r="AU102" s="233" t="s">
        <v>83</v>
      </c>
      <c r="AV102" s="13" t="s">
        <v>81</v>
      </c>
      <c r="AW102" s="13" t="s">
        <v>33</v>
      </c>
      <c r="AX102" s="13" t="s">
        <v>73</v>
      </c>
      <c r="AY102" s="233" t="s">
        <v>117</v>
      </c>
    </row>
    <row r="103" s="14" customFormat="1">
      <c r="A103" s="14"/>
      <c r="B103" s="234"/>
      <c r="C103" s="235"/>
      <c r="D103" s="225" t="s">
        <v>128</v>
      </c>
      <c r="E103" s="236" t="s">
        <v>19</v>
      </c>
      <c r="F103" s="237" t="s">
        <v>270</v>
      </c>
      <c r="G103" s="235"/>
      <c r="H103" s="238">
        <v>22.949999999999999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128</v>
      </c>
      <c r="AU103" s="244" t="s">
        <v>83</v>
      </c>
      <c r="AV103" s="14" t="s">
        <v>83</v>
      </c>
      <c r="AW103" s="14" t="s">
        <v>33</v>
      </c>
      <c r="AX103" s="14" t="s">
        <v>81</v>
      </c>
      <c r="AY103" s="244" t="s">
        <v>117</v>
      </c>
    </row>
    <row r="104" s="2" customFormat="1" ht="16.5" customHeight="1">
      <c r="A104" s="39"/>
      <c r="B104" s="40"/>
      <c r="C104" s="205" t="s">
        <v>184</v>
      </c>
      <c r="D104" s="205" t="s">
        <v>119</v>
      </c>
      <c r="E104" s="206" t="s">
        <v>229</v>
      </c>
      <c r="F104" s="207" t="s">
        <v>230</v>
      </c>
      <c r="G104" s="208" t="s">
        <v>225</v>
      </c>
      <c r="H104" s="209">
        <v>321.30000000000001</v>
      </c>
      <c r="I104" s="210"/>
      <c r="J104" s="211">
        <f>ROUND(I104*H104,2)</f>
        <v>0</v>
      </c>
      <c r="K104" s="207" t="s">
        <v>123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124</v>
      </c>
      <c r="AT104" s="216" t="s">
        <v>119</v>
      </c>
      <c r="AU104" s="216" t="s">
        <v>83</v>
      </c>
      <c r="AY104" s="18" t="s">
        <v>117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124</v>
      </c>
      <c r="BM104" s="216" t="s">
        <v>271</v>
      </c>
    </row>
    <row r="105" s="2" customFormat="1">
      <c r="A105" s="39"/>
      <c r="B105" s="40"/>
      <c r="C105" s="41"/>
      <c r="D105" s="218" t="s">
        <v>126</v>
      </c>
      <c r="E105" s="41"/>
      <c r="F105" s="219" t="s">
        <v>232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126</v>
      </c>
      <c r="AU105" s="18" t="s">
        <v>83</v>
      </c>
    </row>
    <row r="106" s="13" customFormat="1">
      <c r="A106" s="13"/>
      <c r="B106" s="223"/>
      <c r="C106" s="224"/>
      <c r="D106" s="225" t="s">
        <v>128</v>
      </c>
      <c r="E106" s="226" t="s">
        <v>19</v>
      </c>
      <c r="F106" s="227" t="s">
        <v>233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128</v>
      </c>
      <c r="AU106" s="233" t="s">
        <v>83</v>
      </c>
      <c r="AV106" s="13" t="s">
        <v>81</v>
      </c>
      <c r="AW106" s="13" t="s">
        <v>33</v>
      </c>
      <c r="AX106" s="13" t="s">
        <v>73</v>
      </c>
      <c r="AY106" s="233" t="s">
        <v>117</v>
      </c>
    </row>
    <row r="107" s="13" customFormat="1">
      <c r="A107" s="13"/>
      <c r="B107" s="223"/>
      <c r="C107" s="224"/>
      <c r="D107" s="225" t="s">
        <v>128</v>
      </c>
      <c r="E107" s="226" t="s">
        <v>19</v>
      </c>
      <c r="F107" s="227" t="s">
        <v>234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128</v>
      </c>
      <c r="AU107" s="233" t="s">
        <v>83</v>
      </c>
      <c r="AV107" s="13" t="s">
        <v>81</v>
      </c>
      <c r="AW107" s="13" t="s">
        <v>33</v>
      </c>
      <c r="AX107" s="13" t="s">
        <v>73</v>
      </c>
      <c r="AY107" s="233" t="s">
        <v>117</v>
      </c>
    </row>
    <row r="108" s="14" customFormat="1">
      <c r="A108" s="14"/>
      <c r="B108" s="234"/>
      <c r="C108" s="235"/>
      <c r="D108" s="225" t="s">
        <v>128</v>
      </c>
      <c r="E108" s="236" t="s">
        <v>19</v>
      </c>
      <c r="F108" s="237" t="s">
        <v>272</v>
      </c>
      <c r="G108" s="235"/>
      <c r="H108" s="238">
        <v>321.30000000000001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128</v>
      </c>
      <c r="AU108" s="244" t="s">
        <v>83</v>
      </c>
      <c r="AV108" s="14" t="s">
        <v>83</v>
      </c>
      <c r="AW108" s="14" t="s">
        <v>33</v>
      </c>
      <c r="AX108" s="14" t="s">
        <v>81</v>
      </c>
      <c r="AY108" s="244" t="s">
        <v>117</v>
      </c>
    </row>
    <row r="109" s="2" customFormat="1" ht="24.15" customHeight="1">
      <c r="A109" s="39"/>
      <c r="B109" s="40"/>
      <c r="C109" s="205" t="s">
        <v>190</v>
      </c>
      <c r="D109" s="205" t="s">
        <v>119</v>
      </c>
      <c r="E109" s="206" t="s">
        <v>273</v>
      </c>
      <c r="F109" s="207" t="s">
        <v>274</v>
      </c>
      <c r="G109" s="208" t="s">
        <v>225</v>
      </c>
      <c r="H109" s="209">
        <v>22.949999999999999</v>
      </c>
      <c r="I109" s="210"/>
      <c r="J109" s="211">
        <f>ROUND(I109*H109,2)</f>
        <v>0</v>
      </c>
      <c r="K109" s="207" t="s">
        <v>123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124</v>
      </c>
      <c r="AT109" s="216" t="s">
        <v>119</v>
      </c>
      <c r="AU109" s="216" t="s">
        <v>83</v>
      </c>
      <c r="AY109" s="18" t="s">
        <v>117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124</v>
      </c>
      <c r="BM109" s="216" t="s">
        <v>275</v>
      </c>
    </row>
    <row r="110" s="2" customFormat="1">
      <c r="A110" s="39"/>
      <c r="B110" s="40"/>
      <c r="C110" s="41"/>
      <c r="D110" s="218" t="s">
        <v>126</v>
      </c>
      <c r="E110" s="41"/>
      <c r="F110" s="219" t="s">
        <v>276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83</v>
      </c>
    </row>
    <row r="111" s="13" customFormat="1">
      <c r="A111" s="13"/>
      <c r="B111" s="223"/>
      <c r="C111" s="224"/>
      <c r="D111" s="225" t="s">
        <v>128</v>
      </c>
      <c r="E111" s="226" t="s">
        <v>19</v>
      </c>
      <c r="F111" s="227" t="s">
        <v>277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128</v>
      </c>
      <c r="AU111" s="233" t="s">
        <v>83</v>
      </c>
      <c r="AV111" s="13" t="s">
        <v>81</v>
      </c>
      <c r="AW111" s="13" t="s">
        <v>33</v>
      </c>
      <c r="AX111" s="13" t="s">
        <v>73</v>
      </c>
      <c r="AY111" s="233" t="s">
        <v>117</v>
      </c>
    </row>
    <row r="112" s="14" customFormat="1">
      <c r="A112" s="14"/>
      <c r="B112" s="234"/>
      <c r="C112" s="235"/>
      <c r="D112" s="225" t="s">
        <v>128</v>
      </c>
      <c r="E112" s="236" t="s">
        <v>19</v>
      </c>
      <c r="F112" s="237" t="s">
        <v>278</v>
      </c>
      <c r="G112" s="235"/>
      <c r="H112" s="238">
        <v>22.949999999999999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128</v>
      </c>
      <c r="AU112" s="244" t="s">
        <v>83</v>
      </c>
      <c r="AV112" s="14" t="s">
        <v>83</v>
      </c>
      <c r="AW112" s="14" t="s">
        <v>33</v>
      </c>
      <c r="AX112" s="14" t="s">
        <v>81</v>
      </c>
      <c r="AY112" s="244" t="s">
        <v>117</v>
      </c>
    </row>
    <row r="113" s="2" customFormat="1" ht="33" customHeight="1">
      <c r="A113" s="39"/>
      <c r="B113" s="40"/>
      <c r="C113" s="205" t="s">
        <v>196</v>
      </c>
      <c r="D113" s="205" t="s">
        <v>119</v>
      </c>
      <c r="E113" s="206" t="s">
        <v>279</v>
      </c>
      <c r="F113" s="207" t="s">
        <v>280</v>
      </c>
      <c r="G113" s="208" t="s">
        <v>148</v>
      </c>
      <c r="H113" s="209">
        <v>100</v>
      </c>
      <c r="I113" s="210"/>
      <c r="J113" s="211">
        <f>ROUND(I113*H113,2)</f>
        <v>0</v>
      </c>
      <c r="K113" s="207" t="s">
        <v>123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124</v>
      </c>
      <c r="AT113" s="216" t="s">
        <v>119</v>
      </c>
      <c r="AU113" s="216" t="s">
        <v>83</v>
      </c>
      <c r="AY113" s="18" t="s">
        <v>117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124</v>
      </c>
      <c r="BM113" s="216" t="s">
        <v>281</v>
      </c>
    </row>
    <row r="114" s="2" customFormat="1">
      <c r="A114" s="39"/>
      <c r="B114" s="40"/>
      <c r="C114" s="41"/>
      <c r="D114" s="218" t="s">
        <v>126</v>
      </c>
      <c r="E114" s="41"/>
      <c r="F114" s="219" t="s">
        <v>282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126</v>
      </c>
      <c r="AU114" s="18" t="s">
        <v>83</v>
      </c>
    </row>
    <row r="115" s="13" customFormat="1">
      <c r="A115" s="13"/>
      <c r="B115" s="223"/>
      <c r="C115" s="224"/>
      <c r="D115" s="225" t="s">
        <v>128</v>
      </c>
      <c r="E115" s="226" t="s">
        <v>19</v>
      </c>
      <c r="F115" s="227" t="s">
        <v>283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128</v>
      </c>
      <c r="AU115" s="233" t="s">
        <v>83</v>
      </c>
      <c r="AV115" s="13" t="s">
        <v>81</v>
      </c>
      <c r="AW115" s="13" t="s">
        <v>33</v>
      </c>
      <c r="AX115" s="13" t="s">
        <v>73</v>
      </c>
      <c r="AY115" s="233" t="s">
        <v>117</v>
      </c>
    </row>
    <row r="116" s="14" customFormat="1">
      <c r="A116" s="14"/>
      <c r="B116" s="234"/>
      <c r="C116" s="235"/>
      <c r="D116" s="225" t="s">
        <v>128</v>
      </c>
      <c r="E116" s="236" t="s">
        <v>19</v>
      </c>
      <c r="F116" s="237" t="s">
        <v>284</v>
      </c>
      <c r="G116" s="235"/>
      <c r="H116" s="238">
        <v>100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128</v>
      </c>
      <c r="AU116" s="244" t="s">
        <v>83</v>
      </c>
      <c r="AV116" s="14" t="s">
        <v>83</v>
      </c>
      <c r="AW116" s="14" t="s">
        <v>33</v>
      </c>
      <c r="AX116" s="14" t="s">
        <v>81</v>
      </c>
      <c r="AY116" s="244" t="s">
        <v>117</v>
      </c>
    </row>
    <row r="117" s="2" customFormat="1" ht="33" customHeight="1">
      <c r="A117" s="39"/>
      <c r="B117" s="40"/>
      <c r="C117" s="205" t="s">
        <v>204</v>
      </c>
      <c r="D117" s="205" t="s">
        <v>119</v>
      </c>
      <c r="E117" s="206" t="s">
        <v>285</v>
      </c>
      <c r="F117" s="207" t="s">
        <v>286</v>
      </c>
      <c r="G117" s="208" t="s">
        <v>148</v>
      </c>
      <c r="H117" s="209">
        <v>100</v>
      </c>
      <c r="I117" s="210"/>
      <c r="J117" s="211">
        <f>ROUND(I117*H117,2)</f>
        <v>0</v>
      </c>
      <c r="K117" s="207" t="s">
        <v>123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124</v>
      </c>
      <c r="AT117" s="216" t="s">
        <v>119</v>
      </c>
      <c r="AU117" s="216" t="s">
        <v>83</v>
      </c>
      <c r="AY117" s="18" t="s">
        <v>117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124</v>
      </c>
      <c r="BM117" s="216" t="s">
        <v>287</v>
      </c>
    </row>
    <row r="118" s="2" customFormat="1">
      <c r="A118" s="39"/>
      <c r="B118" s="40"/>
      <c r="C118" s="41"/>
      <c r="D118" s="218" t="s">
        <v>126</v>
      </c>
      <c r="E118" s="41"/>
      <c r="F118" s="219" t="s">
        <v>288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126</v>
      </c>
      <c r="AU118" s="18" t="s">
        <v>83</v>
      </c>
    </row>
    <row r="119" s="13" customFormat="1">
      <c r="A119" s="13"/>
      <c r="B119" s="223"/>
      <c r="C119" s="224"/>
      <c r="D119" s="225" t="s">
        <v>128</v>
      </c>
      <c r="E119" s="226" t="s">
        <v>19</v>
      </c>
      <c r="F119" s="227" t="s">
        <v>289</v>
      </c>
      <c r="G119" s="224"/>
      <c r="H119" s="226" t="s">
        <v>19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128</v>
      </c>
      <c r="AU119" s="233" t="s">
        <v>83</v>
      </c>
      <c r="AV119" s="13" t="s">
        <v>81</v>
      </c>
      <c r="AW119" s="13" t="s">
        <v>33</v>
      </c>
      <c r="AX119" s="13" t="s">
        <v>73</v>
      </c>
      <c r="AY119" s="233" t="s">
        <v>117</v>
      </c>
    </row>
    <row r="120" s="14" customFormat="1">
      <c r="A120" s="14"/>
      <c r="B120" s="234"/>
      <c r="C120" s="235"/>
      <c r="D120" s="225" t="s">
        <v>128</v>
      </c>
      <c r="E120" s="236" t="s">
        <v>19</v>
      </c>
      <c r="F120" s="237" t="s">
        <v>284</v>
      </c>
      <c r="G120" s="235"/>
      <c r="H120" s="238">
        <v>100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128</v>
      </c>
      <c r="AU120" s="244" t="s">
        <v>83</v>
      </c>
      <c r="AV120" s="14" t="s">
        <v>83</v>
      </c>
      <c r="AW120" s="14" t="s">
        <v>33</v>
      </c>
      <c r="AX120" s="14" t="s">
        <v>81</v>
      </c>
      <c r="AY120" s="244" t="s">
        <v>117</v>
      </c>
    </row>
    <row r="121" s="2" customFormat="1" ht="24.15" customHeight="1">
      <c r="A121" s="39"/>
      <c r="B121" s="40"/>
      <c r="C121" s="205" t="s">
        <v>145</v>
      </c>
      <c r="D121" s="205" t="s">
        <v>119</v>
      </c>
      <c r="E121" s="206" t="s">
        <v>290</v>
      </c>
      <c r="F121" s="207" t="s">
        <v>291</v>
      </c>
      <c r="G121" s="208" t="s">
        <v>148</v>
      </c>
      <c r="H121" s="209">
        <v>100</v>
      </c>
      <c r="I121" s="210"/>
      <c r="J121" s="211">
        <f>ROUND(I121*H121,2)</f>
        <v>0</v>
      </c>
      <c r="K121" s="207" t="s">
        <v>123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124</v>
      </c>
      <c r="AT121" s="216" t="s">
        <v>119</v>
      </c>
      <c r="AU121" s="216" t="s">
        <v>83</v>
      </c>
      <c r="AY121" s="18" t="s">
        <v>117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124</v>
      </c>
      <c r="BM121" s="216" t="s">
        <v>292</v>
      </c>
    </row>
    <row r="122" s="2" customFormat="1">
      <c r="A122" s="39"/>
      <c r="B122" s="40"/>
      <c r="C122" s="41"/>
      <c r="D122" s="218" t="s">
        <v>126</v>
      </c>
      <c r="E122" s="41"/>
      <c r="F122" s="219" t="s">
        <v>293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126</v>
      </c>
      <c r="AU122" s="18" t="s">
        <v>83</v>
      </c>
    </row>
    <row r="123" s="13" customFormat="1">
      <c r="A123" s="13"/>
      <c r="B123" s="223"/>
      <c r="C123" s="224"/>
      <c r="D123" s="225" t="s">
        <v>128</v>
      </c>
      <c r="E123" s="226" t="s">
        <v>19</v>
      </c>
      <c r="F123" s="227" t="s">
        <v>283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128</v>
      </c>
      <c r="AU123" s="233" t="s">
        <v>83</v>
      </c>
      <c r="AV123" s="13" t="s">
        <v>81</v>
      </c>
      <c r="AW123" s="13" t="s">
        <v>33</v>
      </c>
      <c r="AX123" s="13" t="s">
        <v>73</v>
      </c>
      <c r="AY123" s="233" t="s">
        <v>117</v>
      </c>
    </row>
    <row r="124" s="14" customFormat="1">
      <c r="A124" s="14"/>
      <c r="B124" s="234"/>
      <c r="C124" s="235"/>
      <c r="D124" s="225" t="s">
        <v>128</v>
      </c>
      <c r="E124" s="236" t="s">
        <v>19</v>
      </c>
      <c r="F124" s="237" t="s">
        <v>284</v>
      </c>
      <c r="G124" s="235"/>
      <c r="H124" s="238">
        <v>100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128</v>
      </c>
      <c r="AU124" s="244" t="s">
        <v>83</v>
      </c>
      <c r="AV124" s="14" t="s">
        <v>83</v>
      </c>
      <c r="AW124" s="14" t="s">
        <v>33</v>
      </c>
      <c r="AX124" s="14" t="s">
        <v>81</v>
      </c>
      <c r="AY124" s="244" t="s">
        <v>117</v>
      </c>
    </row>
    <row r="125" s="2" customFormat="1" ht="24.15" customHeight="1">
      <c r="A125" s="39"/>
      <c r="B125" s="40"/>
      <c r="C125" s="205" t="s">
        <v>154</v>
      </c>
      <c r="D125" s="205" t="s">
        <v>119</v>
      </c>
      <c r="E125" s="206" t="s">
        <v>294</v>
      </c>
      <c r="F125" s="207" t="s">
        <v>295</v>
      </c>
      <c r="G125" s="208" t="s">
        <v>148</v>
      </c>
      <c r="H125" s="209">
        <v>100</v>
      </c>
      <c r="I125" s="210"/>
      <c r="J125" s="211">
        <f>ROUND(I125*H125,2)</f>
        <v>0</v>
      </c>
      <c r="K125" s="207" t="s">
        <v>123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124</v>
      </c>
      <c r="AT125" s="216" t="s">
        <v>119</v>
      </c>
      <c r="AU125" s="216" t="s">
        <v>83</v>
      </c>
      <c r="AY125" s="18" t="s">
        <v>117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124</v>
      </c>
      <c r="BM125" s="216" t="s">
        <v>296</v>
      </c>
    </row>
    <row r="126" s="2" customFormat="1">
      <c r="A126" s="39"/>
      <c r="B126" s="40"/>
      <c r="C126" s="41"/>
      <c r="D126" s="218" t="s">
        <v>126</v>
      </c>
      <c r="E126" s="41"/>
      <c r="F126" s="219" t="s">
        <v>297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126</v>
      </c>
      <c r="AU126" s="18" t="s">
        <v>83</v>
      </c>
    </row>
    <row r="127" s="2" customFormat="1" ht="16.5" customHeight="1">
      <c r="A127" s="39"/>
      <c r="B127" s="40"/>
      <c r="C127" s="256" t="s">
        <v>212</v>
      </c>
      <c r="D127" s="256" t="s">
        <v>205</v>
      </c>
      <c r="E127" s="257" t="s">
        <v>298</v>
      </c>
      <c r="F127" s="258" t="s">
        <v>299</v>
      </c>
      <c r="G127" s="259" t="s">
        <v>300</v>
      </c>
      <c r="H127" s="260">
        <v>4</v>
      </c>
      <c r="I127" s="261"/>
      <c r="J127" s="262">
        <f>ROUND(I127*H127,2)</f>
        <v>0</v>
      </c>
      <c r="K127" s="258" t="s">
        <v>123</v>
      </c>
      <c r="L127" s="263"/>
      <c r="M127" s="264" t="s">
        <v>19</v>
      </c>
      <c r="N127" s="265" t="s">
        <v>44</v>
      </c>
      <c r="O127" s="85"/>
      <c r="P127" s="214">
        <f>O127*H127</f>
        <v>0</v>
      </c>
      <c r="Q127" s="214">
        <v>0.001</v>
      </c>
      <c r="R127" s="214">
        <f>Q127*H127</f>
        <v>0.0040000000000000001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196</v>
      </c>
      <c r="AT127" s="216" t="s">
        <v>205</v>
      </c>
      <c r="AU127" s="216" t="s">
        <v>83</v>
      </c>
      <c r="AY127" s="18" t="s">
        <v>117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124</v>
      </c>
      <c r="BM127" s="216" t="s">
        <v>301</v>
      </c>
    </row>
    <row r="128" s="13" customFormat="1">
      <c r="A128" s="13"/>
      <c r="B128" s="223"/>
      <c r="C128" s="224"/>
      <c r="D128" s="225" t="s">
        <v>128</v>
      </c>
      <c r="E128" s="226" t="s">
        <v>19</v>
      </c>
      <c r="F128" s="227" t="s">
        <v>302</v>
      </c>
      <c r="G128" s="224"/>
      <c r="H128" s="226" t="s">
        <v>19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128</v>
      </c>
      <c r="AU128" s="233" t="s">
        <v>83</v>
      </c>
      <c r="AV128" s="13" t="s">
        <v>81</v>
      </c>
      <c r="AW128" s="13" t="s">
        <v>33</v>
      </c>
      <c r="AX128" s="13" t="s">
        <v>73</v>
      </c>
      <c r="AY128" s="233" t="s">
        <v>117</v>
      </c>
    </row>
    <row r="129" s="14" customFormat="1">
      <c r="A129" s="14"/>
      <c r="B129" s="234"/>
      <c r="C129" s="235"/>
      <c r="D129" s="225" t="s">
        <v>128</v>
      </c>
      <c r="E129" s="236" t="s">
        <v>19</v>
      </c>
      <c r="F129" s="237" t="s">
        <v>303</v>
      </c>
      <c r="G129" s="235"/>
      <c r="H129" s="238">
        <v>200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128</v>
      </c>
      <c r="AU129" s="244" t="s">
        <v>83</v>
      </c>
      <c r="AV129" s="14" t="s">
        <v>83</v>
      </c>
      <c r="AW129" s="14" t="s">
        <v>33</v>
      </c>
      <c r="AX129" s="14" t="s">
        <v>81</v>
      </c>
      <c r="AY129" s="244" t="s">
        <v>117</v>
      </c>
    </row>
    <row r="130" s="14" customFormat="1">
      <c r="A130" s="14"/>
      <c r="B130" s="234"/>
      <c r="C130" s="235"/>
      <c r="D130" s="225" t="s">
        <v>128</v>
      </c>
      <c r="E130" s="235"/>
      <c r="F130" s="237" t="s">
        <v>304</v>
      </c>
      <c r="G130" s="235"/>
      <c r="H130" s="238">
        <v>4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128</v>
      </c>
      <c r="AU130" s="244" t="s">
        <v>83</v>
      </c>
      <c r="AV130" s="14" t="s">
        <v>83</v>
      </c>
      <c r="AW130" s="14" t="s">
        <v>4</v>
      </c>
      <c r="AX130" s="14" t="s">
        <v>81</v>
      </c>
      <c r="AY130" s="244" t="s">
        <v>117</v>
      </c>
    </row>
    <row r="131" s="2" customFormat="1" ht="21.75" customHeight="1">
      <c r="A131" s="39"/>
      <c r="B131" s="40"/>
      <c r="C131" s="205" t="s">
        <v>222</v>
      </c>
      <c r="D131" s="205" t="s">
        <v>119</v>
      </c>
      <c r="E131" s="206" t="s">
        <v>240</v>
      </c>
      <c r="F131" s="207" t="s">
        <v>241</v>
      </c>
      <c r="G131" s="208" t="s">
        <v>225</v>
      </c>
      <c r="H131" s="209">
        <v>0.0040000000000000001</v>
      </c>
      <c r="I131" s="210"/>
      <c r="J131" s="211">
        <f>ROUND(I131*H131,2)</f>
        <v>0</v>
      </c>
      <c r="K131" s="207" t="s">
        <v>123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124</v>
      </c>
      <c r="AT131" s="216" t="s">
        <v>119</v>
      </c>
      <c r="AU131" s="216" t="s">
        <v>83</v>
      </c>
      <c r="AY131" s="18" t="s">
        <v>117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124</v>
      </c>
      <c r="BM131" s="216" t="s">
        <v>305</v>
      </c>
    </row>
    <row r="132" s="2" customFormat="1">
      <c r="A132" s="39"/>
      <c r="B132" s="40"/>
      <c r="C132" s="41"/>
      <c r="D132" s="218" t="s">
        <v>126</v>
      </c>
      <c r="E132" s="41"/>
      <c r="F132" s="219" t="s">
        <v>243</v>
      </c>
      <c r="G132" s="41"/>
      <c r="H132" s="41"/>
      <c r="I132" s="220"/>
      <c r="J132" s="41"/>
      <c r="K132" s="41"/>
      <c r="L132" s="45"/>
      <c r="M132" s="266"/>
      <c r="N132" s="267"/>
      <c r="O132" s="268"/>
      <c r="P132" s="268"/>
      <c r="Q132" s="268"/>
      <c r="R132" s="268"/>
      <c r="S132" s="268"/>
      <c r="T132" s="26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126</v>
      </c>
      <c r="AU132" s="18" t="s">
        <v>83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zDEgMkCdLHMzXZtz7CqSnW21KPDm0Ia4cEDNNRXAiVN6m26udgzGygfGZ62Rx9AO/sgb5ANZKllbw9jn+tCzCg==" hashValue="D2309r26DVAOeU2IdpAPaQ8VyvxjQWa6V3LuvpZrEaY+ShQ7WKiUkzIl9RXtjVYWhdrLzt31HoyhzTwXKngkPQ==" algorithmName="SHA-512" password="CC35"/>
  <autoFilter ref="C80:K13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29253201"/>
    <hyperlink ref="F90" r:id="rId2" display="https://podminky.urs.cz/item/CS_URS_2022_01/162251102"/>
    <hyperlink ref="F97" r:id="rId3" display="https://podminky.urs.cz/item/CS_URS_2022_01/161151103"/>
    <hyperlink ref="F101" r:id="rId4" display="https://podminky.urs.cz/item/CS_URS_2022_01/997006512"/>
    <hyperlink ref="F105" r:id="rId5" display="https://podminky.urs.cz/item/CS_URS_2022_01/997006519"/>
    <hyperlink ref="F110" r:id="rId6" display="https://podminky.urs.cz/item/CS_URS_2022_01/171201231"/>
    <hyperlink ref="F114" r:id="rId7" display="https://podminky.urs.cz/item/CS_URS_2022_01/181111111"/>
    <hyperlink ref="F118" r:id="rId8" display="https://podminky.urs.cz/item/CS_URS_2022_01/181111113"/>
    <hyperlink ref="F122" r:id="rId9" display="https://podminky.urs.cz/item/CS_URS_2022_01/181411121"/>
    <hyperlink ref="F126" r:id="rId10" display="https://podminky.urs.cz/item/CS_URS_2022_01/181411123"/>
    <hyperlink ref="F132" r:id="rId11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Vrchlice, Malešov, oprava úpravy, ř. km 15,800 - 17,200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1.2.2022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35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ROUND((SUM(BE82:BE101)),  2)</f>
        <v>0</v>
      </c>
      <c r="G33" s="39"/>
      <c r="H33" s="39"/>
      <c r="I33" s="149">
        <v>0.20999999999999999</v>
      </c>
      <c r="J33" s="148">
        <f>ROUND(((SUM(BE82:BE101))*I33),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ROUND((SUM(BF82:BF101)),  2)</f>
        <v>0</v>
      </c>
      <c r="G34" s="39"/>
      <c r="H34" s="39"/>
      <c r="I34" s="149">
        <v>0.14999999999999999</v>
      </c>
      <c r="J34" s="148">
        <f>ROUND(((SUM(BF82:BF101))*I34),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ROUND((SUM(BG82:BG101)),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ROUND((SUM(BH82:BH101)),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ROUND((SUM(BI82:BI101)),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Vrchlice, Malešov, oprava úpravy, ř. km 15,800 - 17,200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03 - Demolice nadzemní části objektu limnigrafické stanice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Malešov</v>
      </c>
      <c r="G52" s="41"/>
      <c r="H52" s="41"/>
      <c r="I52" s="33" t="s">
        <v>23</v>
      </c>
      <c r="J52" s="73" t="str">
        <f>IF(J12="","",J12)</f>
        <v>1.2.2022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Pla, s.p. - Závod Pardubice</v>
      </c>
      <c r="G54" s="41"/>
      <c r="H54" s="41"/>
      <c r="I54" s="33" t="s">
        <v>31</v>
      </c>
      <c r="J54" s="37" t="str">
        <f>E21</f>
        <v xml:space="preserve"> 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Pla, s.p. - 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307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308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Vrchlice, Malešov, oprava úpravy, ř. km 15,800 - 17,200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03 - Demolice nadzemní části objektu limnigrafické stanice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Malešov</v>
      </c>
      <c r="G76" s="41"/>
      <c r="H76" s="41"/>
      <c r="I76" s="33" t="s">
        <v>23</v>
      </c>
      <c r="J76" s="73" t="str">
        <f>IF(J12="","",J12)</f>
        <v>1.2.2022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Pla, s.p. - Závod Pardubice</v>
      </c>
      <c r="G78" s="41"/>
      <c r="H78" s="41"/>
      <c r="I78" s="33" t="s">
        <v>31</v>
      </c>
      <c r="J78" s="37" t="str">
        <f>E21</f>
        <v xml:space="preserve"> Ing. P. Kunc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Pla, s.p. - Ing. P. Kunc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103</v>
      </c>
      <c r="D81" s="181" t="s">
        <v>58</v>
      </c>
      <c r="E81" s="181" t="s">
        <v>54</v>
      </c>
      <c r="F81" s="181" t="s">
        <v>55</v>
      </c>
      <c r="G81" s="181" t="s">
        <v>104</v>
      </c>
      <c r="H81" s="181" t="s">
        <v>105</v>
      </c>
      <c r="I81" s="181" t="s">
        <v>106</v>
      </c>
      <c r="J81" s="181" t="s">
        <v>98</v>
      </c>
      <c r="K81" s="182" t="s">
        <v>107</v>
      </c>
      <c r="L81" s="183"/>
      <c r="M81" s="93" t="s">
        <v>19</v>
      </c>
      <c r="N81" s="94" t="s">
        <v>43</v>
      </c>
      <c r="O81" s="94" t="s">
        <v>108</v>
      </c>
      <c r="P81" s="94" t="s">
        <v>109</v>
      </c>
      <c r="Q81" s="94" t="s">
        <v>110</v>
      </c>
      <c r="R81" s="94" t="s">
        <v>111</v>
      </c>
      <c r="S81" s="94" t="s">
        <v>112</v>
      </c>
      <c r="T81" s="95" t="s">
        <v>113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4.8144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99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72</v>
      </c>
      <c r="E83" s="192" t="s">
        <v>115</v>
      </c>
      <c r="F83" s="192" t="s">
        <v>116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P84+P89</f>
        <v>0</v>
      </c>
      <c r="Q83" s="197"/>
      <c r="R83" s="198">
        <f>R84+R89</f>
        <v>0</v>
      </c>
      <c r="S83" s="197"/>
      <c r="T83" s="199">
        <f>T84+T89</f>
        <v>4.8144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73</v>
      </c>
      <c r="AY83" s="200" t="s">
        <v>117</v>
      </c>
      <c r="BK83" s="202">
        <f>BK84+BK89</f>
        <v>0</v>
      </c>
    </row>
    <row r="84" s="12" customFormat="1" ht="22.8" customHeight="1">
      <c r="A84" s="12"/>
      <c r="B84" s="189"/>
      <c r="C84" s="190"/>
      <c r="D84" s="191" t="s">
        <v>72</v>
      </c>
      <c r="E84" s="203" t="s">
        <v>204</v>
      </c>
      <c r="F84" s="203" t="s">
        <v>309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4.8144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72</v>
      </c>
      <c r="AU84" s="201" t="s">
        <v>81</v>
      </c>
      <c r="AY84" s="200" t="s">
        <v>117</v>
      </c>
      <c r="BK84" s="202">
        <f>SUM(BK85:BK88)</f>
        <v>0</v>
      </c>
    </row>
    <row r="85" s="2" customFormat="1" ht="24.15" customHeight="1">
      <c r="A85" s="39"/>
      <c r="B85" s="40"/>
      <c r="C85" s="205" t="s">
        <v>81</v>
      </c>
      <c r="D85" s="205" t="s">
        <v>119</v>
      </c>
      <c r="E85" s="206" t="s">
        <v>310</v>
      </c>
      <c r="F85" s="207" t="s">
        <v>311</v>
      </c>
      <c r="G85" s="208" t="s">
        <v>133</v>
      </c>
      <c r="H85" s="209">
        <v>7.0800000000000001</v>
      </c>
      <c r="I85" s="210"/>
      <c r="J85" s="211">
        <f>ROUND(I85*H85,2)</f>
        <v>0</v>
      </c>
      <c r="K85" s="207" t="s">
        <v>123</v>
      </c>
      <c r="L85" s="45"/>
      <c r="M85" s="212" t="s">
        <v>19</v>
      </c>
      <c r="N85" s="213" t="s">
        <v>44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0.68000000000000005</v>
      </c>
      <c r="T85" s="215">
        <f>S85*H85</f>
        <v>4.8144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124</v>
      </c>
      <c r="AT85" s="216" t="s">
        <v>119</v>
      </c>
      <c r="AU85" s="216" t="s">
        <v>83</v>
      </c>
      <c r="AY85" s="18" t="s">
        <v>117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81</v>
      </c>
      <c r="BK85" s="217">
        <f>ROUND(I85*H85,2)</f>
        <v>0</v>
      </c>
      <c r="BL85" s="18" t="s">
        <v>124</v>
      </c>
      <c r="BM85" s="216" t="s">
        <v>312</v>
      </c>
    </row>
    <row r="86" s="2" customFormat="1">
      <c r="A86" s="39"/>
      <c r="B86" s="40"/>
      <c r="C86" s="41"/>
      <c r="D86" s="218" t="s">
        <v>126</v>
      </c>
      <c r="E86" s="41"/>
      <c r="F86" s="219" t="s">
        <v>313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126</v>
      </c>
      <c r="AU86" s="18" t="s">
        <v>83</v>
      </c>
    </row>
    <row r="87" s="13" customFormat="1">
      <c r="A87" s="13"/>
      <c r="B87" s="223"/>
      <c r="C87" s="224"/>
      <c r="D87" s="225" t="s">
        <v>128</v>
      </c>
      <c r="E87" s="226" t="s">
        <v>19</v>
      </c>
      <c r="F87" s="227" t="s">
        <v>314</v>
      </c>
      <c r="G87" s="224"/>
      <c r="H87" s="226" t="s">
        <v>19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128</v>
      </c>
      <c r="AU87" s="233" t="s">
        <v>83</v>
      </c>
      <c r="AV87" s="13" t="s">
        <v>81</v>
      </c>
      <c r="AW87" s="13" t="s">
        <v>33</v>
      </c>
      <c r="AX87" s="13" t="s">
        <v>73</v>
      </c>
      <c r="AY87" s="233" t="s">
        <v>117</v>
      </c>
    </row>
    <row r="88" s="14" customFormat="1">
      <c r="A88" s="14"/>
      <c r="B88" s="234"/>
      <c r="C88" s="235"/>
      <c r="D88" s="225" t="s">
        <v>128</v>
      </c>
      <c r="E88" s="236" t="s">
        <v>19</v>
      </c>
      <c r="F88" s="237" t="s">
        <v>315</v>
      </c>
      <c r="G88" s="235"/>
      <c r="H88" s="238">
        <v>7.0800000000000001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128</v>
      </c>
      <c r="AU88" s="244" t="s">
        <v>83</v>
      </c>
      <c r="AV88" s="14" t="s">
        <v>83</v>
      </c>
      <c r="AW88" s="14" t="s">
        <v>33</v>
      </c>
      <c r="AX88" s="14" t="s">
        <v>81</v>
      </c>
      <c r="AY88" s="244" t="s">
        <v>117</v>
      </c>
    </row>
    <row r="89" s="12" customFormat="1" ht="22.8" customHeight="1">
      <c r="A89" s="12"/>
      <c r="B89" s="189"/>
      <c r="C89" s="190"/>
      <c r="D89" s="191" t="s">
        <v>72</v>
      </c>
      <c r="E89" s="203" t="s">
        <v>316</v>
      </c>
      <c r="F89" s="203" t="s">
        <v>317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SUM(P90:P101)</f>
        <v>0</v>
      </c>
      <c r="Q89" s="197"/>
      <c r="R89" s="198">
        <f>SUM(R90:R101)</f>
        <v>0</v>
      </c>
      <c r="S89" s="197"/>
      <c r="T89" s="199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72</v>
      </c>
      <c r="AU89" s="201" t="s">
        <v>81</v>
      </c>
      <c r="AY89" s="200" t="s">
        <v>117</v>
      </c>
      <c r="BK89" s="202">
        <f>SUM(BK90:BK101)</f>
        <v>0</v>
      </c>
    </row>
    <row r="90" s="2" customFormat="1" ht="21.75" customHeight="1">
      <c r="A90" s="39"/>
      <c r="B90" s="40"/>
      <c r="C90" s="205" t="s">
        <v>83</v>
      </c>
      <c r="D90" s="205" t="s">
        <v>119</v>
      </c>
      <c r="E90" s="206" t="s">
        <v>223</v>
      </c>
      <c r="F90" s="207" t="s">
        <v>224</v>
      </c>
      <c r="G90" s="208" t="s">
        <v>225</v>
      </c>
      <c r="H90" s="209">
        <v>8.9239999999999995</v>
      </c>
      <c r="I90" s="210"/>
      <c r="J90" s="211">
        <f>ROUND(I90*H90,2)</f>
        <v>0</v>
      </c>
      <c r="K90" s="207" t="s">
        <v>123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124</v>
      </c>
      <c r="AT90" s="216" t="s">
        <v>119</v>
      </c>
      <c r="AU90" s="216" t="s">
        <v>83</v>
      </c>
      <c r="AY90" s="18" t="s">
        <v>117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124</v>
      </c>
      <c r="BM90" s="216" t="s">
        <v>318</v>
      </c>
    </row>
    <row r="91" s="2" customFormat="1">
      <c r="A91" s="39"/>
      <c r="B91" s="40"/>
      <c r="C91" s="41"/>
      <c r="D91" s="218" t="s">
        <v>126</v>
      </c>
      <c r="E91" s="41"/>
      <c r="F91" s="219" t="s">
        <v>227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126</v>
      </c>
      <c r="AU91" s="18" t="s">
        <v>83</v>
      </c>
    </row>
    <row r="92" s="13" customFormat="1">
      <c r="A92" s="13"/>
      <c r="B92" s="223"/>
      <c r="C92" s="224"/>
      <c r="D92" s="225" t="s">
        <v>128</v>
      </c>
      <c r="E92" s="226" t="s">
        <v>19</v>
      </c>
      <c r="F92" s="227" t="s">
        <v>319</v>
      </c>
      <c r="G92" s="224"/>
      <c r="H92" s="226" t="s">
        <v>19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128</v>
      </c>
      <c r="AU92" s="233" t="s">
        <v>83</v>
      </c>
      <c r="AV92" s="13" t="s">
        <v>81</v>
      </c>
      <c r="AW92" s="13" t="s">
        <v>33</v>
      </c>
      <c r="AX92" s="13" t="s">
        <v>73</v>
      </c>
      <c r="AY92" s="233" t="s">
        <v>117</v>
      </c>
    </row>
    <row r="93" s="13" customFormat="1">
      <c r="A93" s="13"/>
      <c r="B93" s="223"/>
      <c r="C93" s="224"/>
      <c r="D93" s="225" t="s">
        <v>128</v>
      </c>
      <c r="E93" s="226" t="s">
        <v>19</v>
      </c>
      <c r="F93" s="227" t="s">
        <v>320</v>
      </c>
      <c r="G93" s="224"/>
      <c r="H93" s="226" t="s">
        <v>19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128</v>
      </c>
      <c r="AU93" s="233" t="s">
        <v>83</v>
      </c>
      <c r="AV93" s="13" t="s">
        <v>81</v>
      </c>
      <c r="AW93" s="13" t="s">
        <v>33</v>
      </c>
      <c r="AX93" s="13" t="s">
        <v>73</v>
      </c>
      <c r="AY93" s="233" t="s">
        <v>117</v>
      </c>
    </row>
    <row r="94" s="14" customFormat="1">
      <c r="A94" s="14"/>
      <c r="B94" s="234"/>
      <c r="C94" s="235"/>
      <c r="D94" s="225" t="s">
        <v>128</v>
      </c>
      <c r="E94" s="236" t="s">
        <v>19</v>
      </c>
      <c r="F94" s="237" t="s">
        <v>321</v>
      </c>
      <c r="G94" s="235"/>
      <c r="H94" s="238">
        <v>8.9239999999999995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128</v>
      </c>
      <c r="AU94" s="244" t="s">
        <v>83</v>
      </c>
      <c r="AV94" s="14" t="s">
        <v>83</v>
      </c>
      <c r="AW94" s="14" t="s">
        <v>33</v>
      </c>
      <c r="AX94" s="14" t="s">
        <v>81</v>
      </c>
      <c r="AY94" s="244" t="s">
        <v>117</v>
      </c>
    </row>
    <row r="95" s="2" customFormat="1" ht="16.5" customHeight="1">
      <c r="A95" s="39"/>
      <c r="B95" s="40"/>
      <c r="C95" s="205" t="s">
        <v>163</v>
      </c>
      <c r="D95" s="205" t="s">
        <v>119</v>
      </c>
      <c r="E95" s="206" t="s">
        <v>229</v>
      </c>
      <c r="F95" s="207" t="s">
        <v>230</v>
      </c>
      <c r="G95" s="208" t="s">
        <v>225</v>
      </c>
      <c r="H95" s="209">
        <v>124.93600000000001</v>
      </c>
      <c r="I95" s="210"/>
      <c r="J95" s="211">
        <f>ROUND(I95*H95,2)</f>
        <v>0</v>
      </c>
      <c r="K95" s="207" t="s">
        <v>123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124</v>
      </c>
      <c r="AT95" s="216" t="s">
        <v>119</v>
      </c>
      <c r="AU95" s="216" t="s">
        <v>83</v>
      </c>
      <c r="AY95" s="18" t="s">
        <v>117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124</v>
      </c>
      <c r="BM95" s="216" t="s">
        <v>322</v>
      </c>
    </row>
    <row r="96" s="2" customFormat="1">
      <c r="A96" s="39"/>
      <c r="B96" s="40"/>
      <c r="C96" s="41"/>
      <c r="D96" s="218" t="s">
        <v>126</v>
      </c>
      <c r="E96" s="41"/>
      <c r="F96" s="219" t="s">
        <v>232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126</v>
      </c>
      <c r="AU96" s="18" t="s">
        <v>83</v>
      </c>
    </row>
    <row r="97" s="13" customFormat="1">
      <c r="A97" s="13"/>
      <c r="B97" s="223"/>
      <c r="C97" s="224"/>
      <c r="D97" s="225" t="s">
        <v>128</v>
      </c>
      <c r="E97" s="226" t="s">
        <v>19</v>
      </c>
      <c r="F97" s="227" t="s">
        <v>319</v>
      </c>
      <c r="G97" s="224"/>
      <c r="H97" s="226" t="s">
        <v>19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128</v>
      </c>
      <c r="AU97" s="233" t="s">
        <v>83</v>
      </c>
      <c r="AV97" s="13" t="s">
        <v>81</v>
      </c>
      <c r="AW97" s="13" t="s">
        <v>33</v>
      </c>
      <c r="AX97" s="13" t="s">
        <v>73</v>
      </c>
      <c r="AY97" s="233" t="s">
        <v>117</v>
      </c>
    </row>
    <row r="98" s="13" customFormat="1">
      <c r="A98" s="13"/>
      <c r="B98" s="223"/>
      <c r="C98" s="224"/>
      <c r="D98" s="225" t="s">
        <v>128</v>
      </c>
      <c r="E98" s="226" t="s">
        <v>19</v>
      </c>
      <c r="F98" s="227" t="s">
        <v>323</v>
      </c>
      <c r="G98" s="224"/>
      <c r="H98" s="226" t="s">
        <v>19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128</v>
      </c>
      <c r="AU98" s="233" t="s">
        <v>83</v>
      </c>
      <c r="AV98" s="13" t="s">
        <v>81</v>
      </c>
      <c r="AW98" s="13" t="s">
        <v>33</v>
      </c>
      <c r="AX98" s="13" t="s">
        <v>73</v>
      </c>
      <c r="AY98" s="233" t="s">
        <v>117</v>
      </c>
    </row>
    <row r="99" s="14" customFormat="1">
      <c r="A99" s="14"/>
      <c r="B99" s="234"/>
      <c r="C99" s="235"/>
      <c r="D99" s="225" t="s">
        <v>128</v>
      </c>
      <c r="E99" s="236" t="s">
        <v>19</v>
      </c>
      <c r="F99" s="237" t="s">
        <v>324</v>
      </c>
      <c r="G99" s="235"/>
      <c r="H99" s="238">
        <v>124.93600000000001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128</v>
      </c>
      <c r="AU99" s="244" t="s">
        <v>83</v>
      </c>
      <c r="AV99" s="14" t="s">
        <v>83</v>
      </c>
      <c r="AW99" s="14" t="s">
        <v>33</v>
      </c>
      <c r="AX99" s="14" t="s">
        <v>81</v>
      </c>
      <c r="AY99" s="244" t="s">
        <v>117</v>
      </c>
    </row>
    <row r="100" s="2" customFormat="1" ht="33" customHeight="1">
      <c r="A100" s="39"/>
      <c r="B100" s="40"/>
      <c r="C100" s="205" t="s">
        <v>124</v>
      </c>
      <c r="D100" s="205" t="s">
        <v>119</v>
      </c>
      <c r="E100" s="206" t="s">
        <v>325</v>
      </c>
      <c r="F100" s="207" t="s">
        <v>326</v>
      </c>
      <c r="G100" s="208" t="s">
        <v>225</v>
      </c>
      <c r="H100" s="209">
        <v>8.9239999999999995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124</v>
      </c>
      <c r="AT100" s="216" t="s">
        <v>119</v>
      </c>
      <c r="AU100" s="216" t="s">
        <v>83</v>
      </c>
      <c r="AY100" s="18" t="s">
        <v>117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124</v>
      </c>
      <c r="BM100" s="216" t="s">
        <v>327</v>
      </c>
    </row>
    <row r="101" s="14" customFormat="1">
      <c r="A101" s="14"/>
      <c r="B101" s="234"/>
      <c r="C101" s="235"/>
      <c r="D101" s="225" t="s">
        <v>128</v>
      </c>
      <c r="E101" s="236" t="s">
        <v>19</v>
      </c>
      <c r="F101" s="237" t="s">
        <v>328</v>
      </c>
      <c r="G101" s="235"/>
      <c r="H101" s="238">
        <v>8.9239999999999995</v>
      </c>
      <c r="I101" s="239"/>
      <c r="J101" s="235"/>
      <c r="K101" s="235"/>
      <c r="L101" s="240"/>
      <c r="M101" s="270"/>
      <c r="N101" s="271"/>
      <c r="O101" s="271"/>
      <c r="P101" s="271"/>
      <c r="Q101" s="271"/>
      <c r="R101" s="271"/>
      <c r="S101" s="271"/>
      <c r="T101" s="27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128</v>
      </c>
      <c r="AU101" s="244" t="s">
        <v>83</v>
      </c>
      <c r="AV101" s="14" t="s">
        <v>83</v>
      </c>
      <c r="AW101" s="14" t="s">
        <v>33</v>
      </c>
      <c r="AX101" s="14" t="s">
        <v>81</v>
      </c>
      <c r="AY101" s="244" t="s">
        <v>117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wVnYonSCpaRj5D2MKfBH9twQKboO5ORk6tZ1SVw+Y9gHUvQwpdAySCnWS0vW/tlLJenlfZOFUj1M616kbHRdDw==" hashValue="33ntSNOhfJpX3TSInajBfoA1lGya9dfIkr6naNUb4+wFCnOfNReUeCY/2yxFR9A6M1E7+FKRH7FeYjVhP8ctzA==" algorithmName="SHA-512" password="CC35"/>
  <autoFilter ref="C81:K10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981011416"/>
    <hyperlink ref="F91" r:id="rId2" display="https://podminky.urs.cz/item/CS_URS_2022_01/997006512"/>
    <hyperlink ref="F96" r:id="rId3" display="https://podminky.urs.cz/item/CS_URS_2022_01/99700651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Vrchlice, Malešov, oprava úpravy, ř. km 15,800 - 17,200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1.2.2022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35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ROUND((SUM(BE84:BE150)),  2)</f>
        <v>0</v>
      </c>
      <c r="G33" s="39"/>
      <c r="H33" s="39"/>
      <c r="I33" s="149">
        <v>0.20999999999999999</v>
      </c>
      <c r="J33" s="148">
        <f>ROUND(((SUM(BE84:BE150))*I33),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ROUND((SUM(BF84:BF150)),  2)</f>
        <v>0</v>
      </c>
      <c r="G34" s="39"/>
      <c r="H34" s="39"/>
      <c r="I34" s="149">
        <v>0.14999999999999999</v>
      </c>
      <c r="J34" s="148">
        <f>ROUND(((SUM(BF84:BF150))*I34),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ROUND((SUM(BG84:BG150)),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ROUND((SUM(BH84:BH150)),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ROUND((SUM(BI84:BI150)),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Vrchlice, Malešov, oprava úpravy, ř. km 15,800 - 17,200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Malešov</v>
      </c>
      <c r="G52" s="41"/>
      <c r="H52" s="41"/>
      <c r="I52" s="33" t="s">
        <v>23</v>
      </c>
      <c r="J52" s="73" t="str">
        <f>IF(J12="","",J12)</f>
        <v>1.2.2022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Pla, s.p. - Závod Pardubice</v>
      </c>
      <c r="G54" s="41"/>
      <c r="H54" s="41"/>
      <c r="I54" s="33" t="s">
        <v>31</v>
      </c>
      <c r="J54" s="37" t="str">
        <f>E21</f>
        <v xml:space="preserve"> 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Pla, s.p. - 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330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331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332</v>
      </c>
      <c r="E62" s="175"/>
      <c r="F62" s="175"/>
      <c r="G62" s="175"/>
      <c r="H62" s="175"/>
      <c r="I62" s="175"/>
      <c r="J62" s="176">
        <f>J113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333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334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102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Vrchlice, Malešov, oprava úpravy, ř. km 15,800 - 17,200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Malešov</v>
      </c>
      <c r="G78" s="41"/>
      <c r="H78" s="41"/>
      <c r="I78" s="33" t="s">
        <v>23</v>
      </c>
      <c r="J78" s="73" t="str">
        <f>IF(J12="","",J12)</f>
        <v>1.2.2022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Pla, s.p. - Závod Pardubice</v>
      </c>
      <c r="G80" s="41"/>
      <c r="H80" s="41"/>
      <c r="I80" s="33" t="s">
        <v>31</v>
      </c>
      <c r="J80" s="37" t="str">
        <f>E21</f>
        <v xml:space="preserve"> Ing. P. Kunc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Pla, s.p. - Ing. P. Kunc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103</v>
      </c>
      <c r="D83" s="181" t="s">
        <v>58</v>
      </c>
      <c r="E83" s="181" t="s">
        <v>54</v>
      </c>
      <c r="F83" s="181" t="s">
        <v>55</v>
      </c>
      <c r="G83" s="181" t="s">
        <v>104</v>
      </c>
      <c r="H83" s="181" t="s">
        <v>105</v>
      </c>
      <c r="I83" s="181" t="s">
        <v>106</v>
      </c>
      <c r="J83" s="181" t="s">
        <v>98</v>
      </c>
      <c r="K83" s="182" t="s">
        <v>107</v>
      </c>
      <c r="L83" s="183"/>
      <c r="M83" s="93" t="s">
        <v>19</v>
      </c>
      <c r="N83" s="94" t="s">
        <v>43</v>
      </c>
      <c r="O83" s="94" t="s">
        <v>108</v>
      </c>
      <c r="P83" s="94" t="s">
        <v>109</v>
      </c>
      <c r="Q83" s="94" t="s">
        <v>110</v>
      </c>
      <c r="R83" s="94" t="s">
        <v>111</v>
      </c>
      <c r="S83" s="94" t="s">
        <v>112</v>
      </c>
      <c r="T83" s="95" t="s">
        <v>113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114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335</v>
      </c>
      <c r="F85" s="192" t="s">
        <v>336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P86+P113+P116+P118</f>
        <v>0</v>
      </c>
      <c r="Q85" s="197"/>
      <c r="R85" s="198">
        <f>R86+R113+R116+R118</f>
        <v>0</v>
      </c>
      <c r="S85" s="197"/>
      <c r="T85" s="199">
        <f>T86+T113+T116+T118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73</v>
      </c>
      <c r="AY85" s="200" t="s">
        <v>117</v>
      </c>
      <c r="BK85" s="202">
        <f>BK86+BK113+BK116+BK118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337</v>
      </c>
      <c r="F86" s="203" t="s">
        <v>338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SUM(P87:P112)</f>
        <v>0</v>
      </c>
      <c r="Q86" s="197"/>
      <c r="R86" s="198">
        <f>SUM(R87:R112)</f>
        <v>0</v>
      </c>
      <c r="S86" s="197"/>
      <c r="T86" s="199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81</v>
      </c>
      <c r="AY86" s="200" t="s">
        <v>117</v>
      </c>
      <c r="BK86" s="202">
        <f>SUM(BK87:BK112)</f>
        <v>0</v>
      </c>
    </row>
    <row r="87" s="2" customFormat="1" ht="16.5" customHeight="1">
      <c r="A87" s="39"/>
      <c r="B87" s="40"/>
      <c r="C87" s="205" t="s">
        <v>81</v>
      </c>
      <c r="D87" s="205" t="s">
        <v>119</v>
      </c>
      <c r="E87" s="206" t="s">
        <v>339</v>
      </c>
      <c r="F87" s="207" t="s">
        <v>340</v>
      </c>
      <c r="G87" s="208" t="s">
        <v>341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124</v>
      </c>
      <c r="AT87" s="216" t="s">
        <v>119</v>
      </c>
      <c r="AU87" s="216" t="s">
        <v>83</v>
      </c>
      <c r="AY87" s="18" t="s">
        <v>117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124</v>
      </c>
      <c r="BM87" s="216" t="s">
        <v>342</v>
      </c>
    </row>
    <row r="88" s="13" customFormat="1">
      <c r="A88" s="13"/>
      <c r="B88" s="223"/>
      <c r="C88" s="224"/>
      <c r="D88" s="225" t="s">
        <v>128</v>
      </c>
      <c r="E88" s="226" t="s">
        <v>19</v>
      </c>
      <c r="F88" s="227" t="s">
        <v>343</v>
      </c>
      <c r="G88" s="224"/>
      <c r="H88" s="226" t="s">
        <v>19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128</v>
      </c>
      <c r="AU88" s="233" t="s">
        <v>83</v>
      </c>
      <c r="AV88" s="13" t="s">
        <v>81</v>
      </c>
      <c r="AW88" s="13" t="s">
        <v>33</v>
      </c>
      <c r="AX88" s="13" t="s">
        <v>73</v>
      </c>
      <c r="AY88" s="233" t="s">
        <v>117</v>
      </c>
    </row>
    <row r="89" s="13" customFormat="1">
      <c r="A89" s="13"/>
      <c r="B89" s="223"/>
      <c r="C89" s="224"/>
      <c r="D89" s="225" t="s">
        <v>128</v>
      </c>
      <c r="E89" s="226" t="s">
        <v>19</v>
      </c>
      <c r="F89" s="227" t="s">
        <v>344</v>
      </c>
      <c r="G89" s="224"/>
      <c r="H89" s="226" t="s">
        <v>19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128</v>
      </c>
      <c r="AU89" s="233" t="s">
        <v>83</v>
      </c>
      <c r="AV89" s="13" t="s">
        <v>81</v>
      </c>
      <c r="AW89" s="13" t="s">
        <v>33</v>
      </c>
      <c r="AX89" s="13" t="s">
        <v>73</v>
      </c>
      <c r="AY89" s="233" t="s">
        <v>117</v>
      </c>
    </row>
    <row r="90" s="13" customFormat="1">
      <c r="A90" s="13"/>
      <c r="B90" s="223"/>
      <c r="C90" s="224"/>
      <c r="D90" s="225" t="s">
        <v>128</v>
      </c>
      <c r="E90" s="226" t="s">
        <v>19</v>
      </c>
      <c r="F90" s="227" t="s">
        <v>345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128</v>
      </c>
      <c r="AU90" s="233" t="s">
        <v>83</v>
      </c>
      <c r="AV90" s="13" t="s">
        <v>81</v>
      </c>
      <c r="AW90" s="13" t="s">
        <v>33</v>
      </c>
      <c r="AX90" s="13" t="s">
        <v>73</v>
      </c>
      <c r="AY90" s="233" t="s">
        <v>117</v>
      </c>
    </row>
    <row r="91" s="13" customFormat="1">
      <c r="A91" s="13"/>
      <c r="B91" s="223"/>
      <c r="C91" s="224"/>
      <c r="D91" s="225" t="s">
        <v>128</v>
      </c>
      <c r="E91" s="226" t="s">
        <v>19</v>
      </c>
      <c r="F91" s="227" t="s">
        <v>346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128</v>
      </c>
      <c r="AU91" s="233" t="s">
        <v>83</v>
      </c>
      <c r="AV91" s="13" t="s">
        <v>81</v>
      </c>
      <c r="AW91" s="13" t="s">
        <v>33</v>
      </c>
      <c r="AX91" s="13" t="s">
        <v>73</v>
      </c>
      <c r="AY91" s="233" t="s">
        <v>117</v>
      </c>
    </row>
    <row r="92" s="13" customFormat="1">
      <c r="A92" s="13"/>
      <c r="B92" s="223"/>
      <c r="C92" s="224"/>
      <c r="D92" s="225" t="s">
        <v>128</v>
      </c>
      <c r="E92" s="226" t="s">
        <v>19</v>
      </c>
      <c r="F92" s="227" t="s">
        <v>347</v>
      </c>
      <c r="G92" s="224"/>
      <c r="H92" s="226" t="s">
        <v>19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128</v>
      </c>
      <c r="AU92" s="233" t="s">
        <v>83</v>
      </c>
      <c r="AV92" s="13" t="s">
        <v>81</v>
      </c>
      <c r="AW92" s="13" t="s">
        <v>33</v>
      </c>
      <c r="AX92" s="13" t="s">
        <v>73</v>
      </c>
      <c r="AY92" s="233" t="s">
        <v>117</v>
      </c>
    </row>
    <row r="93" s="13" customFormat="1">
      <c r="A93" s="13"/>
      <c r="B93" s="223"/>
      <c r="C93" s="224"/>
      <c r="D93" s="225" t="s">
        <v>128</v>
      </c>
      <c r="E93" s="226" t="s">
        <v>19</v>
      </c>
      <c r="F93" s="227" t="s">
        <v>348</v>
      </c>
      <c r="G93" s="224"/>
      <c r="H93" s="226" t="s">
        <v>19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128</v>
      </c>
      <c r="AU93" s="233" t="s">
        <v>83</v>
      </c>
      <c r="AV93" s="13" t="s">
        <v>81</v>
      </c>
      <c r="AW93" s="13" t="s">
        <v>33</v>
      </c>
      <c r="AX93" s="13" t="s">
        <v>73</v>
      </c>
      <c r="AY93" s="233" t="s">
        <v>117</v>
      </c>
    </row>
    <row r="94" s="13" customFormat="1">
      <c r="A94" s="13"/>
      <c r="B94" s="223"/>
      <c r="C94" s="224"/>
      <c r="D94" s="225" t="s">
        <v>128</v>
      </c>
      <c r="E94" s="226" t="s">
        <v>19</v>
      </c>
      <c r="F94" s="227" t="s">
        <v>349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128</v>
      </c>
      <c r="AU94" s="233" t="s">
        <v>83</v>
      </c>
      <c r="AV94" s="13" t="s">
        <v>81</v>
      </c>
      <c r="AW94" s="13" t="s">
        <v>33</v>
      </c>
      <c r="AX94" s="13" t="s">
        <v>73</v>
      </c>
      <c r="AY94" s="233" t="s">
        <v>117</v>
      </c>
    </row>
    <row r="95" s="13" customFormat="1">
      <c r="A95" s="13"/>
      <c r="B95" s="223"/>
      <c r="C95" s="224"/>
      <c r="D95" s="225" t="s">
        <v>128</v>
      </c>
      <c r="E95" s="226" t="s">
        <v>19</v>
      </c>
      <c r="F95" s="227" t="s">
        <v>350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128</v>
      </c>
      <c r="AU95" s="233" t="s">
        <v>83</v>
      </c>
      <c r="AV95" s="13" t="s">
        <v>81</v>
      </c>
      <c r="AW95" s="13" t="s">
        <v>33</v>
      </c>
      <c r="AX95" s="13" t="s">
        <v>73</v>
      </c>
      <c r="AY95" s="233" t="s">
        <v>117</v>
      </c>
    </row>
    <row r="96" s="13" customFormat="1">
      <c r="A96" s="13"/>
      <c r="B96" s="223"/>
      <c r="C96" s="224"/>
      <c r="D96" s="225" t="s">
        <v>128</v>
      </c>
      <c r="E96" s="226" t="s">
        <v>19</v>
      </c>
      <c r="F96" s="227" t="s">
        <v>233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128</v>
      </c>
      <c r="AU96" s="233" t="s">
        <v>83</v>
      </c>
      <c r="AV96" s="13" t="s">
        <v>81</v>
      </c>
      <c r="AW96" s="13" t="s">
        <v>33</v>
      </c>
      <c r="AX96" s="13" t="s">
        <v>73</v>
      </c>
      <c r="AY96" s="233" t="s">
        <v>117</v>
      </c>
    </row>
    <row r="97" s="14" customFormat="1">
      <c r="A97" s="14"/>
      <c r="B97" s="234"/>
      <c r="C97" s="235"/>
      <c r="D97" s="225" t="s">
        <v>128</v>
      </c>
      <c r="E97" s="236" t="s">
        <v>19</v>
      </c>
      <c r="F97" s="237" t="s">
        <v>81</v>
      </c>
      <c r="G97" s="235"/>
      <c r="H97" s="238">
        <v>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128</v>
      </c>
      <c r="AU97" s="244" t="s">
        <v>83</v>
      </c>
      <c r="AV97" s="14" t="s">
        <v>83</v>
      </c>
      <c r="AW97" s="14" t="s">
        <v>33</v>
      </c>
      <c r="AX97" s="14" t="s">
        <v>73</v>
      </c>
      <c r="AY97" s="244" t="s">
        <v>117</v>
      </c>
    </row>
    <row r="98" s="15" customFormat="1">
      <c r="A98" s="15"/>
      <c r="B98" s="245"/>
      <c r="C98" s="246"/>
      <c r="D98" s="225" t="s">
        <v>128</v>
      </c>
      <c r="E98" s="247" t="s">
        <v>19</v>
      </c>
      <c r="F98" s="248" t="s">
        <v>144</v>
      </c>
      <c r="G98" s="246"/>
      <c r="H98" s="249">
        <v>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5" t="s">
        <v>128</v>
      </c>
      <c r="AU98" s="255" t="s">
        <v>83</v>
      </c>
      <c r="AV98" s="15" t="s">
        <v>124</v>
      </c>
      <c r="AW98" s="15" t="s">
        <v>33</v>
      </c>
      <c r="AX98" s="15" t="s">
        <v>81</v>
      </c>
      <c r="AY98" s="255" t="s">
        <v>117</v>
      </c>
    </row>
    <row r="99" s="2" customFormat="1" ht="16.5" customHeight="1">
      <c r="A99" s="39"/>
      <c r="B99" s="40"/>
      <c r="C99" s="205" t="s">
        <v>83</v>
      </c>
      <c r="D99" s="205" t="s">
        <v>119</v>
      </c>
      <c r="E99" s="206" t="s">
        <v>351</v>
      </c>
      <c r="F99" s="207" t="s">
        <v>352</v>
      </c>
      <c r="G99" s="208" t="s">
        <v>341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124</v>
      </c>
      <c r="AT99" s="216" t="s">
        <v>119</v>
      </c>
      <c r="AU99" s="216" t="s">
        <v>83</v>
      </c>
      <c r="AY99" s="18" t="s">
        <v>117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124</v>
      </c>
      <c r="BM99" s="216" t="s">
        <v>353</v>
      </c>
    </row>
    <row r="100" s="13" customFormat="1">
      <c r="A100" s="13"/>
      <c r="B100" s="223"/>
      <c r="C100" s="224"/>
      <c r="D100" s="225" t="s">
        <v>128</v>
      </c>
      <c r="E100" s="226" t="s">
        <v>19</v>
      </c>
      <c r="F100" s="227" t="s">
        <v>354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128</v>
      </c>
      <c r="AU100" s="233" t="s">
        <v>83</v>
      </c>
      <c r="AV100" s="13" t="s">
        <v>81</v>
      </c>
      <c r="AW100" s="13" t="s">
        <v>33</v>
      </c>
      <c r="AX100" s="13" t="s">
        <v>73</v>
      </c>
      <c r="AY100" s="233" t="s">
        <v>117</v>
      </c>
    </row>
    <row r="101" s="13" customFormat="1">
      <c r="A101" s="13"/>
      <c r="B101" s="223"/>
      <c r="C101" s="224"/>
      <c r="D101" s="225" t="s">
        <v>128</v>
      </c>
      <c r="E101" s="226" t="s">
        <v>19</v>
      </c>
      <c r="F101" s="227" t="s">
        <v>355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128</v>
      </c>
      <c r="AU101" s="233" t="s">
        <v>83</v>
      </c>
      <c r="AV101" s="13" t="s">
        <v>81</v>
      </c>
      <c r="AW101" s="13" t="s">
        <v>33</v>
      </c>
      <c r="AX101" s="13" t="s">
        <v>73</v>
      </c>
      <c r="AY101" s="233" t="s">
        <v>117</v>
      </c>
    </row>
    <row r="102" s="13" customFormat="1">
      <c r="A102" s="13"/>
      <c r="B102" s="223"/>
      <c r="C102" s="224"/>
      <c r="D102" s="225" t="s">
        <v>128</v>
      </c>
      <c r="E102" s="226" t="s">
        <v>19</v>
      </c>
      <c r="F102" s="227" t="s">
        <v>356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128</v>
      </c>
      <c r="AU102" s="233" t="s">
        <v>83</v>
      </c>
      <c r="AV102" s="13" t="s">
        <v>81</v>
      </c>
      <c r="AW102" s="13" t="s">
        <v>33</v>
      </c>
      <c r="AX102" s="13" t="s">
        <v>73</v>
      </c>
      <c r="AY102" s="233" t="s">
        <v>117</v>
      </c>
    </row>
    <row r="103" s="13" customFormat="1">
      <c r="A103" s="13"/>
      <c r="B103" s="223"/>
      <c r="C103" s="224"/>
      <c r="D103" s="225" t="s">
        <v>128</v>
      </c>
      <c r="E103" s="226" t="s">
        <v>19</v>
      </c>
      <c r="F103" s="227" t="s">
        <v>357</v>
      </c>
      <c r="G103" s="224"/>
      <c r="H103" s="226" t="s">
        <v>19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128</v>
      </c>
      <c r="AU103" s="233" t="s">
        <v>83</v>
      </c>
      <c r="AV103" s="13" t="s">
        <v>81</v>
      </c>
      <c r="AW103" s="13" t="s">
        <v>33</v>
      </c>
      <c r="AX103" s="13" t="s">
        <v>73</v>
      </c>
      <c r="AY103" s="233" t="s">
        <v>117</v>
      </c>
    </row>
    <row r="104" s="14" customFormat="1">
      <c r="A104" s="14"/>
      <c r="B104" s="234"/>
      <c r="C104" s="235"/>
      <c r="D104" s="225" t="s">
        <v>128</v>
      </c>
      <c r="E104" s="236" t="s">
        <v>19</v>
      </c>
      <c r="F104" s="237" t="s">
        <v>81</v>
      </c>
      <c r="G104" s="235"/>
      <c r="H104" s="238">
        <v>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128</v>
      </c>
      <c r="AU104" s="244" t="s">
        <v>83</v>
      </c>
      <c r="AV104" s="14" t="s">
        <v>83</v>
      </c>
      <c r="AW104" s="14" t="s">
        <v>33</v>
      </c>
      <c r="AX104" s="14" t="s">
        <v>73</v>
      </c>
      <c r="AY104" s="244" t="s">
        <v>117</v>
      </c>
    </row>
    <row r="105" s="15" customFormat="1">
      <c r="A105" s="15"/>
      <c r="B105" s="245"/>
      <c r="C105" s="246"/>
      <c r="D105" s="225" t="s">
        <v>128</v>
      </c>
      <c r="E105" s="247" t="s">
        <v>19</v>
      </c>
      <c r="F105" s="248" t="s">
        <v>144</v>
      </c>
      <c r="G105" s="246"/>
      <c r="H105" s="249">
        <v>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5" t="s">
        <v>128</v>
      </c>
      <c r="AU105" s="255" t="s">
        <v>83</v>
      </c>
      <c r="AV105" s="15" t="s">
        <v>124</v>
      </c>
      <c r="AW105" s="15" t="s">
        <v>33</v>
      </c>
      <c r="AX105" s="15" t="s">
        <v>81</v>
      </c>
      <c r="AY105" s="255" t="s">
        <v>117</v>
      </c>
    </row>
    <row r="106" s="2" customFormat="1" ht="16.5" customHeight="1">
      <c r="A106" s="39"/>
      <c r="B106" s="40"/>
      <c r="C106" s="205" t="s">
        <v>163</v>
      </c>
      <c r="D106" s="205" t="s">
        <v>119</v>
      </c>
      <c r="E106" s="206" t="s">
        <v>358</v>
      </c>
      <c r="F106" s="207" t="s">
        <v>359</v>
      </c>
      <c r="G106" s="208" t="s">
        <v>341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124</v>
      </c>
      <c r="AT106" s="216" t="s">
        <v>119</v>
      </c>
      <c r="AU106" s="216" t="s">
        <v>83</v>
      </c>
      <c r="AY106" s="18" t="s">
        <v>117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124</v>
      </c>
      <c r="BM106" s="216" t="s">
        <v>360</v>
      </c>
    </row>
    <row r="107" s="13" customFormat="1">
      <c r="A107" s="13"/>
      <c r="B107" s="223"/>
      <c r="C107" s="224"/>
      <c r="D107" s="225" t="s">
        <v>128</v>
      </c>
      <c r="E107" s="226" t="s">
        <v>19</v>
      </c>
      <c r="F107" s="227" t="s">
        <v>361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128</v>
      </c>
      <c r="AU107" s="233" t="s">
        <v>83</v>
      </c>
      <c r="AV107" s="13" t="s">
        <v>81</v>
      </c>
      <c r="AW107" s="13" t="s">
        <v>33</v>
      </c>
      <c r="AX107" s="13" t="s">
        <v>73</v>
      </c>
      <c r="AY107" s="233" t="s">
        <v>117</v>
      </c>
    </row>
    <row r="108" s="13" customFormat="1">
      <c r="A108" s="13"/>
      <c r="B108" s="223"/>
      <c r="C108" s="224"/>
      <c r="D108" s="225" t="s">
        <v>128</v>
      </c>
      <c r="E108" s="226" t="s">
        <v>19</v>
      </c>
      <c r="F108" s="227" t="s">
        <v>362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128</v>
      </c>
      <c r="AU108" s="233" t="s">
        <v>83</v>
      </c>
      <c r="AV108" s="13" t="s">
        <v>81</v>
      </c>
      <c r="AW108" s="13" t="s">
        <v>33</v>
      </c>
      <c r="AX108" s="13" t="s">
        <v>73</v>
      </c>
      <c r="AY108" s="233" t="s">
        <v>117</v>
      </c>
    </row>
    <row r="109" s="13" customFormat="1">
      <c r="A109" s="13"/>
      <c r="B109" s="223"/>
      <c r="C109" s="224"/>
      <c r="D109" s="225" t="s">
        <v>128</v>
      </c>
      <c r="E109" s="226" t="s">
        <v>19</v>
      </c>
      <c r="F109" s="227" t="s">
        <v>363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128</v>
      </c>
      <c r="AU109" s="233" t="s">
        <v>83</v>
      </c>
      <c r="AV109" s="13" t="s">
        <v>81</v>
      </c>
      <c r="AW109" s="13" t="s">
        <v>33</v>
      </c>
      <c r="AX109" s="13" t="s">
        <v>73</v>
      </c>
      <c r="AY109" s="233" t="s">
        <v>117</v>
      </c>
    </row>
    <row r="110" s="13" customFormat="1">
      <c r="A110" s="13"/>
      <c r="B110" s="223"/>
      <c r="C110" s="224"/>
      <c r="D110" s="225" t="s">
        <v>128</v>
      </c>
      <c r="E110" s="226" t="s">
        <v>19</v>
      </c>
      <c r="F110" s="227" t="s">
        <v>233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128</v>
      </c>
      <c r="AU110" s="233" t="s">
        <v>83</v>
      </c>
      <c r="AV110" s="13" t="s">
        <v>81</v>
      </c>
      <c r="AW110" s="13" t="s">
        <v>33</v>
      </c>
      <c r="AX110" s="13" t="s">
        <v>73</v>
      </c>
      <c r="AY110" s="233" t="s">
        <v>117</v>
      </c>
    </row>
    <row r="111" s="14" customFormat="1">
      <c r="A111" s="14"/>
      <c r="B111" s="234"/>
      <c r="C111" s="235"/>
      <c r="D111" s="225" t="s">
        <v>128</v>
      </c>
      <c r="E111" s="236" t="s">
        <v>19</v>
      </c>
      <c r="F111" s="237" t="s">
        <v>81</v>
      </c>
      <c r="G111" s="235"/>
      <c r="H111" s="238">
        <v>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128</v>
      </c>
      <c r="AU111" s="244" t="s">
        <v>83</v>
      </c>
      <c r="AV111" s="14" t="s">
        <v>83</v>
      </c>
      <c r="AW111" s="14" t="s">
        <v>33</v>
      </c>
      <c r="AX111" s="14" t="s">
        <v>73</v>
      </c>
      <c r="AY111" s="244" t="s">
        <v>117</v>
      </c>
    </row>
    <row r="112" s="15" customFormat="1">
      <c r="A112" s="15"/>
      <c r="B112" s="245"/>
      <c r="C112" s="246"/>
      <c r="D112" s="225" t="s">
        <v>128</v>
      </c>
      <c r="E112" s="247" t="s">
        <v>19</v>
      </c>
      <c r="F112" s="248" t="s">
        <v>144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128</v>
      </c>
      <c r="AU112" s="255" t="s">
        <v>83</v>
      </c>
      <c r="AV112" s="15" t="s">
        <v>124</v>
      </c>
      <c r="AW112" s="15" t="s">
        <v>33</v>
      </c>
      <c r="AX112" s="15" t="s">
        <v>81</v>
      </c>
      <c r="AY112" s="255" t="s">
        <v>117</v>
      </c>
    </row>
    <row r="113" s="12" customFormat="1" ht="22.8" customHeight="1">
      <c r="A113" s="12"/>
      <c r="B113" s="189"/>
      <c r="C113" s="190"/>
      <c r="D113" s="191" t="s">
        <v>72</v>
      </c>
      <c r="E113" s="203" t="s">
        <v>364</v>
      </c>
      <c r="F113" s="203" t="s">
        <v>365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SUM(P114:P115)</f>
        <v>0</v>
      </c>
      <c r="Q113" s="197"/>
      <c r="R113" s="198">
        <f>SUM(R114:R115)</f>
        <v>0</v>
      </c>
      <c r="S113" s="197"/>
      <c r="T113" s="19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81</v>
      </c>
      <c r="AT113" s="201" t="s">
        <v>72</v>
      </c>
      <c r="AU113" s="201" t="s">
        <v>81</v>
      </c>
      <c r="AY113" s="200" t="s">
        <v>117</v>
      </c>
      <c r="BK113" s="202">
        <f>SUM(BK114:BK115)</f>
        <v>0</v>
      </c>
    </row>
    <row r="114" s="2" customFormat="1" ht="24.15" customHeight="1">
      <c r="A114" s="39"/>
      <c r="B114" s="40"/>
      <c r="C114" s="205" t="s">
        <v>124</v>
      </c>
      <c r="D114" s="205" t="s">
        <v>119</v>
      </c>
      <c r="E114" s="206" t="s">
        <v>366</v>
      </c>
      <c r="F114" s="207" t="s">
        <v>367</v>
      </c>
      <c r="G114" s="208" t="s">
        <v>199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124</v>
      </c>
      <c r="AT114" s="216" t="s">
        <v>119</v>
      </c>
      <c r="AU114" s="216" t="s">
        <v>83</v>
      </c>
      <c r="AY114" s="18" t="s">
        <v>117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124</v>
      </c>
      <c r="BM114" s="216" t="s">
        <v>368</v>
      </c>
    </row>
    <row r="115" s="2" customFormat="1" ht="24.15" customHeight="1">
      <c r="A115" s="39"/>
      <c r="B115" s="40"/>
      <c r="C115" s="205" t="s">
        <v>178</v>
      </c>
      <c r="D115" s="205" t="s">
        <v>119</v>
      </c>
      <c r="E115" s="206" t="s">
        <v>369</v>
      </c>
      <c r="F115" s="207" t="s">
        <v>370</v>
      </c>
      <c r="G115" s="208" t="s">
        <v>199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124</v>
      </c>
      <c r="AT115" s="216" t="s">
        <v>119</v>
      </c>
      <c r="AU115" s="216" t="s">
        <v>83</v>
      </c>
      <c r="AY115" s="18" t="s">
        <v>117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124</v>
      </c>
      <c r="BM115" s="216" t="s">
        <v>371</v>
      </c>
    </row>
    <row r="116" s="12" customFormat="1" ht="22.8" customHeight="1">
      <c r="A116" s="12"/>
      <c r="B116" s="189"/>
      <c r="C116" s="190"/>
      <c r="D116" s="191" t="s">
        <v>72</v>
      </c>
      <c r="E116" s="203" t="s">
        <v>372</v>
      </c>
      <c r="F116" s="203" t="s">
        <v>373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P117</f>
        <v>0</v>
      </c>
      <c r="Q116" s="197"/>
      <c r="R116" s="198">
        <f>R117</f>
        <v>0</v>
      </c>
      <c r="S116" s="197"/>
      <c r="T116" s="199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81</v>
      </c>
      <c r="AT116" s="201" t="s">
        <v>72</v>
      </c>
      <c r="AU116" s="201" t="s">
        <v>81</v>
      </c>
      <c r="AY116" s="200" t="s">
        <v>117</v>
      </c>
      <c r="BK116" s="202">
        <f>BK117</f>
        <v>0</v>
      </c>
    </row>
    <row r="117" s="2" customFormat="1" ht="16.5" customHeight="1">
      <c r="A117" s="39"/>
      <c r="B117" s="40"/>
      <c r="C117" s="205" t="s">
        <v>184</v>
      </c>
      <c r="D117" s="205" t="s">
        <v>119</v>
      </c>
      <c r="E117" s="206" t="s">
        <v>374</v>
      </c>
      <c r="F117" s="207" t="s">
        <v>375</v>
      </c>
      <c r="G117" s="208" t="s">
        <v>341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124</v>
      </c>
      <c r="AT117" s="216" t="s">
        <v>119</v>
      </c>
      <c r="AU117" s="216" t="s">
        <v>83</v>
      </c>
      <c r="AY117" s="18" t="s">
        <v>117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124</v>
      </c>
      <c r="BM117" s="216" t="s">
        <v>376</v>
      </c>
    </row>
    <row r="118" s="12" customFormat="1" ht="22.8" customHeight="1">
      <c r="A118" s="12"/>
      <c r="B118" s="189"/>
      <c r="C118" s="190"/>
      <c r="D118" s="191" t="s">
        <v>72</v>
      </c>
      <c r="E118" s="203" t="s">
        <v>377</v>
      </c>
      <c r="F118" s="203" t="s">
        <v>378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SUM(P119:P150)</f>
        <v>0</v>
      </c>
      <c r="Q118" s="197"/>
      <c r="R118" s="198">
        <f>SUM(R119:R150)</f>
        <v>0</v>
      </c>
      <c r="S118" s="197"/>
      <c r="T118" s="199">
        <f>SUM(T119:T150)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81</v>
      </c>
      <c r="AT118" s="201" t="s">
        <v>72</v>
      </c>
      <c r="AU118" s="201" t="s">
        <v>81</v>
      </c>
      <c r="AY118" s="200" t="s">
        <v>117</v>
      </c>
      <c r="BK118" s="202">
        <f>SUM(BK119:BK150)</f>
        <v>0</v>
      </c>
    </row>
    <row r="119" s="2" customFormat="1" ht="24.15" customHeight="1">
      <c r="A119" s="39"/>
      <c r="B119" s="40"/>
      <c r="C119" s="205" t="s">
        <v>190</v>
      </c>
      <c r="D119" s="205" t="s">
        <v>119</v>
      </c>
      <c r="E119" s="206" t="s">
        <v>379</v>
      </c>
      <c r="F119" s="207" t="s">
        <v>380</v>
      </c>
      <c r="G119" s="208" t="s">
        <v>341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124</v>
      </c>
      <c r="AT119" s="216" t="s">
        <v>119</v>
      </c>
      <c r="AU119" s="216" t="s">
        <v>83</v>
      </c>
      <c r="AY119" s="18" t="s">
        <v>117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124</v>
      </c>
      <c r="BM119" s="216" t="s">
        <v>381</v>
      </c>
    </row>
    <row r="120" s="2" customFormat="1" ht="21.75" customHeight="1">
      <c r="A120" s="39"/>
      <c r="B120" s="40"/>
      <c r="C120" s="205" t="s">
        <v>196</v>
      </c>
      <c r="D120" s="205" t="s">
        <v>119</v>
      </c>
      <c r="E120" s="206" t="s">
        <v>382</v>
      </c>
      <c r="F120" s="207" t="s">
        <v>383</v>
      </c>
      <c r="G120" s="208" t="s">
        <v>341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124</v>
      </c>
      <c r="AT120" s="216" t="s">
        <v>119</v>
      </c>
      <c r="AU120" s="216" t="s">
        <v>83</v>
      </c>
      <c r="AY120" s="18" t="s">
        <v>117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124</v>
      </c>
      <c r="BM120" s="216" t="s">
        <v>384</v>
      </c>
    </row>
    <row r="121" s="2" customFormat="1" ht="24.15" customHeight="1">
      <c r="A121" s="39"/>
      <c r="B121" s="40"/>
      <c r="C121" s="205" t="s">
        <v>204</v>
      </c>
      <c r="D121" s="205" t="s">
        <v>119</v>
      </c>
      <c r="E121" s="206" t="s">
        <v>385</v>
      </c>
      <c r="F121" s="207" t="s">
        <v>386</v>
      </c>
      <c r="G121" s="208" t="s">
        <v>341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124</v>
      </c>
      <c r="AT121" s="216" t="s">
        <v>119</v>
      </c>
      <c r="AU121" s="216" t="s">
        <v>83</v>
      </c>
      <c r="AY121" s="18" t="s">
        <v>117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124</v>
      </c>
      <c r="BM121" s="216" t="s">
        <v>387</v>
      </c>
    </row>
    <row r="122" s="13" customFormat="1">
      <c r="A122" s="13"/>
      <c r="B122" s="223"/>
      <c r="C122" s="224"/>
      <c r="D122" s="225" t="s">
        <v>128</v>
      </c>
      <c r="E122" s="226" t="s">
        <v>19</v>
      </c>
      <c r="F122" s="227" t="s">
        <v>388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128</v>
      </c>
      <c r="AU122" s="233" t="s">
        <v>83</v>
      </c>
      <c r="AV122" s="13" t="s">
        <v>81</v>
      </c>
      <c r="AW122" s="13" t="s">
        <v>33</v>
      </c>
      <c r="AX122" s="13" t="s">
        <v>73</v>
      </c>
      <c r="AY122" s="233" t="s">
        <v>117</v>
      </c>
    </row>
    <row r="123" s="13" customFormat="1">
      <c r="A123" s="13"/>
      <c r="B123" s="223"/>
      <c r="C123" s="224"/>
      <c r="D123" s="225" t="s">
        <v>128</v>
      </c>
      <c r="E123" s="226" t="s">
        <v>19</v>
      </c>
      <c r="F123" s="227" t="s">
        <v>233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128</v>
      </c>
      <c r="AU123" s="233" t="s">
        <v>83</v>
      </c>
      <c r="AV123" s="13" t="s">
        <v>81</v>
      </c>
      <c r="AW123" s="13" t="s">
        <v>33</v>
      </c>
      <c r="AX123" s="13" t="s">
        <v>73</v>
      </c>
      <c r="AY123" s="233" t="s">
        <v>117</v>
      </c>
    </row>
    <row r="124" s="14" customFormat="1">
      <c r="A124" s="14"/>
      <c r="B124" s="234"/>
      <c r="C124" s="235"/>
      <c r="D124" s="225" t="s">
        <v>128</v>
      </c>
      <c r="E124" s="236" t="s">
        <v>19</v>
      </c>
      <c r="F124" s="237" t="s">
        <v>81</v>
      </c>
      <c r="G124" s="235"/>
      <c r="H124" s="238">
        <v>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128</v>
      </c>
      <c r="AU124" s="244" t="s">
        <v>83</v>
      </c>
      <c r="AV124" s="14" t="s">
        <v>83</v>
      </c>
      <c r="AW124" s="14" t="s">
        <v>33</v>
      </c>
      <c r="AX124" s="14" t="s">
        <v>81</v>
      </c>
      <c r="AY124" s="244" t="s">
        <v>117</v>
      </c>
    </row>
    <row r="125" s="2" customFormat="1" ht="16.5" customHeight="1">
      <c r="A125" s="39"/>
      <c r="B125" s="40"/>
      <c r="C125" s="205" t="s">
        <v>145</v>
      </c>
      <c r="D125" s="205" t="s">
        <v>119</v>
      </c>
      <c r="E125" s="206" t="s">
        <v>389</v>
      </c>
      <c r="F125" s="207" t="s">
        <v>390</v>
      </c>
      <c r="G125" s="208" t="s">
        <v>341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124</v>
      </c>
      <c r="AT125" s="216" t="s">
        <v>119</v>
      </c>
      <c r="AU125" s="216" t="s">
        <v>83</v>
      </c>
      <c r="AY125" s="18" t="s">
        <v>117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124</v>
      </c>
      <c r="BM125" s="216" t="s">
        <v>391</v>
      </c>
    </row>
    <row r="126" s="13" customFormat="1">
      <c r="A126" s="13"/>
      <c r="B126" s="223"/>
      <c r="C126" s="224"/>
      <c r="D126" s="225" t="s">
        <v>128</v>
      </c>
      <c r="E126" s="226" t="s">
        <v>19</v>
      </c>
      <c r="F126" s="227" t="s">
        <v>233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128</v>
      </c>
      <c r="AU126" s="233" t="s">
        <v>83</v>
      </c>
      <c r="AV126" s="13" t="s">
        <v>81</v>
      </c>
      <c r="AW126" s="13" t="s">
        <v>33</v>
      </c>
      <c r="AX126" s="13" t="s">
        <v>73</v>
      </c>
      <c r="AY126" s="233" t="s">
        <v>117</v>
      </c>
    </row>
    <row r="127" s="14" customFormat="1">
      <c r="A127" s="14"/>
      <c r="B127" s="234"/>
      <c r="C127" s="235"/>
      <c r="D127" s="225" t="s">
        <v>128</v>
      </c>
      <c r="E127" s="236" t="s">
        <v>19</v>
      </c>
      <c r="F127" s="237" t="s">
        <v>81</v>
      </c>
      <c r="G127" s="235"/>
      <c r="H127" s="238">
        <v>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128</v>
      </c>
      <c r="AU127" s="244" t="s">
        <v>83</v>
      </c>
      <c r="AV127" s="14" t="s">
        <v>83</v>
      </c>
      <c r="AW127" s="14" t="s">
        <v>33</v>
      </c>
      <c r="AX127" s="14" t="s">
        <v>81</v>
      </c>
      <c r="AY127" s="244" t="s">
        <v>117</v>
      </c>
    </row>
    <row r="128" s="2" customFormat="1" ht="16.5" customHeight="1">
      <c r="A128" s="39"/>
      <c r="B128" s="40"/>
      <c r="C128" s="205" t="s">
        <v>154</v>
      </c>
      <c r="D128" s="205" t="s">
        <v>119</v>
      </c>
      <c r="E128" s="206" t="s">
        <v>392</v>
      </c>
      <c r="F128" s="207" t="s">
        <v>393</v>
      </c>
      <c r="G128" s="208" t="s">
        <v>341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124</v>
      </c>
      <c r="AT128" s="216" t="s">
        <v>119</v>
      </c>
      <c r="AU128" s="216" t="s">
        <v>83</v>
      </c>
      <c r="AY128" s="18" t="s">
        <v>117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124</v>
      </c>
      <c r="BM128" s="216" t="s">
        <v>394</v>
      </c>
    </row>
    <row r="129" s="13" customFormat="1">
      <c r="A129" s="13"/>
      <c r="B129" s="223"/>
      <c r="C129" s="224"/>
      <c r="D129" s="225" t="s">
        <v>128</v>
      </c>
      <c r="E129" s="226" t="s">
        <v>19</v>
      </c>
      <c r="F129" s="227" t="s">
        <v>395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128</v>
      </c>
      <c r="AU129" s="233" t="s">
        <v>83</v>
      </c>
      <c r="AV129" s="13" t="s">
        <v>81</v>
      </c>
      <c r="AW129" s="13" t="s">
        <v>33</v>
      </c>
      <c r="AX129" s="13" t="s">
        <v>73</v>
      </c>
      <c r="AY129" s="233" t="s">
        <v>117</v>
      </c>
    </row>
    <row r="130" s="13" customFormat="1">
      <c r="A130" s="13"/>
      <c r="B130" s="223"/>
      <c r="C130" s="224"/>
      <c r="D130" s="225" t="s">
        <v>128</v>
      </c>
      <c r="E130" s="226" t="s">
        <v>19</v>
      </c>
      <c r="F130" s="227" t="s">
        <v>396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128</v>
      </c>
      <c r="AU130" s="233" t="s">
        <v>83</v>
      </c>
      <c r="AV130" s="13" t="s">
        <v>81</v>
      </c>
      <c r="AW130" s="13" t="s">
        <v>33</v>
      </c>
      <c r="AX130" s="13" t="s">
        <v>73</v>
      </c>
      <c r="AY130" s="233" t="s">
        <v>117</v>
      </c>
    </row>
    <row r="131" s="13" customFormat="1">
      <c r="A131" s="13"/>
      <c r="B131" s="223"/>
      <c r="C131" s="224"/>
      <c r="D131" s="225" t="s">
        <v>128</v>
      </c>
      <c r="E131" s="226" t="s">
        <v>19</v>
      </c>
      <c r="F131" s="227" t="s">
        <v>397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128</v>
      </c>
      <c r="AU131" s="233" t="s">
        <v>83</v>
      </c>
      <c r="AV131" s="13" t="s">
        <v>81</v>
      </c>
      <c r="AW131" s="13" t="s">
        <v>33</v>
      </c>
      <c r="AX131" s="13" t="s">
        <v>73</v>
      </c>
      <c r="AY131" s="233" t="s">
        <v>117</v>
      </c>
    </row>
    <row r="132" s="13" customFormat="1">
      <c r="A132" s="13"/>
      <c r="B132" s="223"/>
      <c r="C132" s="224"/>
      <c r="D132" s="225" t="s">
        <v>128</v>
      </c>
      <c r="E132" s="226" t="s">
        <v>19</v>
      </c>
      <c r="F132" s="227" t="s">
        <v>398</v>
      </c>
      <c r="G132" s="224"/>
      <c r="H132" s="226" t="s">
        <v>19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128</v>
      </c>
      <c r="AU132" s="233" t="s">
        <v>83</v>
      </c>
      <c r="AV132" s="13" t="s">
        <v>81</v>
      </c>
      <c r="AW132" s="13" t="s">
        <v>33</v>
      </c>
      <c r="AX132" s="13" t="s">
        <v>73</v>
      </c>
      <c r="AY132" s="233" t="s">
        <v>117</v>
      </c>
    </row>
    <row r="133" s="13" customFormat="1">
      <c r="A133" s="13"/>
      <c r="B133" s="223"/>
      <c r="C133" s="224"/>
      <c r="D133" s="225" t="s">
        <v>128</v>
      </c>
      <c r="E133" s="226" t="s">
        <v>19</v>
      </c>
      <c r="F133" s="227" t="s">
        <v>399</v>
      </c>
      <c r="G133" s="224"/>
      <c r="H133" s="226" t="s">
        <v>19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128</v>
      </c>
      <c r="AU133" s="233" t="s">
        <v>83</v>
      </c>
      <c r="AV133" s="13" t="s">
        <v>81</v>
      </c>
      <c r="AW133" s="13" t="s">
        <v>33</v>
      </c>
      <c r="AX133" s="13" t="s">
        <v>73</v>
      </c>
      <c r="AY133" s="233" t="s">
        <v>117</v>
      </c>
    </row>
    <row r="134" s="13" customFormat="1">
      <c r="A134" s="13"/>
      <c r="B134" s="223"/>
      <c r="C134" s="224"/>
      <c r="D134" s="225" t="s">
        <v>128</v>
      </c>
      <c r="E134" s="226" t="s">
        <v>19</v>
      </c>
      <c r="F134" s="227" t="s">
        <v>400</v>
      </c>
      <c r="G134" s="224"/>
      <c r="H134" s="226" t="s">
        <v>19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128</v>
      </c>
      <c r="AU134" s="233" t="s">
        <v>83</v>
      </c>
      <c r="AV134" s="13" t="s">
        <v>81</v>
      </c>
      <c r="AW134" s="13" t="s">
        <v>33</v>
      </c>
      <c r="AX134" s="13" t="s">
        <v>73</v>
      </c>
      <c r="AY134" s="233" t="s">
        <v>117</v>
      </c>
    </row>
    <row r="135" s="14" customFormat="1">
      <c r="A135" s="14"/>
      <c r="B135" s="234"/>
      <c r="C135" s="235"/>
      <c r="D135" s="225" t="s">
        <v>128</v>
      </c>
      <c r="E135" s="236" t="s">
        <v>19</v>
      </c>
      <c r="F135" s="237" t="s">
        <v>81</v>
      </c>
      <c r="G135" s="235"/>
      <c r="H135" s="238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128</v>
      </c>
      <c r="AU135" s="244" t="s">
        <v>83</v>
      </c>
      <c r="AV135" s="14" t="s">
        <v>83</v>
      </c>
      <c r="AW135" s="14" t="s">
        <v>33</v>
      </c>
      <c r="AX135" s="14" t="s">
        <v>73</v>
      </c>
      <c r="AY135" s="244" t="s">
        <v>117</v>
      </c>
    </row>
    <row r="136" s="15" customFormat="1">
      <c r="A136" s="15"/>
      <c r="B136" s="245"/>
      <c r="C136" s="246"/>
      <c r="D136" s="225" t="s">
        <v>128</v>
      </c>
      <c r="E136" s="247" t="s">
        <v>19</v>
      </c>
      <c r="F136" s="248" t="s">
        <v>144</v>
      </c>
      <c r="G136" s="246"/>
      <c r="H136" s="249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128</v>
      </c>
      <c r="AU136" s="255" t="s">
        <v>83</v>
      </c>
      <c r="AV136" s="15" t="s">
        <v>124</v>
      </c>
      <c r="AW136" s="15" t="s">
        <v>33</v>
      </c>
      <c r="AX136" s="15" t="s">
        <v>81</v>
      </c>
      <c r="AY136" s="255" t="s">
        <v>117</v>
      </c>
    </row>
    <row r="137" s="2" customFormat="1" ht="16.5" customHeight="1">
      <c r="A137" s="39"/>
      <c r="B137" s="40"/>
      <c r="C137" s="205" t="s">
        <v>212</v>
      </c>
      <c r="D137" s="205" t="s">
        <v>119</v>
      </c>
      <c r="E137" s="206" t="s">
        <v>401</v>
      </c>
      <c r="F137" s="207" t="s">
        <v>402</v>
      </c>
      <c r="G137" s="208" t="s">
        <v>341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124</v>
      </c>
      <c r="AT137" s="216" t="s">
        <v>119</v>
      </c>
      <c r="AU137" s="216" t="s">
        <v>83</v>
      </c>
      <c r="AY137" s="18" t="s">
        <v>117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124</v>
      </c>
      <c r="BM137" s="216" t="s">
        <v>403</v>
      </c>
    </row>
    <row r="138" s="13" customFormat="1">
      <c r="A138" s="13"/>
      <c r="B138" s="223"/>
      <c r="C138" s="224"/>
      <c r="D138" s="225" t="s">
        <v>128</v>
      </c>
      <c r="E138" s="226" t="s">
        <v>19</v>
      </c>
      <c r="F138" s="227" t="s">
        <v>395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128</v>
      </c>
      <c r="AU138" s="233" t="s">
        <v>83</v>
      </c>
      <c r="AV138" s="13" t="s">
        <v>81</v>
      </c>
      <c r="AW138" s="13" t="s">
        <v>33</v>
      </c>
      <c r="AX138" s="13" t="s">
        <v>73</v>
      </c>
      <c r="AY138" s="233" t="s">
        <v>117</v>
      </c>
    </row>
    <row r="139" s="13" customFormat="1">
      <c r="A139" s="13"/>
      <c r="B139" s="223"/>
      <c r="C139" s="224"/>
      <c r="D139" s="225" t="s">
        <v>128</v>
      </c>
      <c r="E139" s="226" t="s">
        <v>19</v>
      </c>
      <c r="F139" s="227" t="s">
        <v>404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128</v>
      </c>
      <c r="AU139" s="233" t="s">
        <v>83</v>
      </c>
      <c r="AV139" s="13" t="s">
        <v>81</v>
      </c>
      <c r="AW139" s="13" t="s">
        <v>33</v>
      </c>
      <c r="AX139" s="13" t="s">
        <v>73</v>
      </c>
      <c r="AY139" s="233" t="s">
        <v>117</v>
      </c>
    </row>
    <row r="140" s="13" customFormat="1">
      <c r="A140" s="13"/>
      <c r="B140" s="223"/>
      <c r="C140" s="224"/>
      <c r="D140" s="225" t="s">
        <v>128</v>
      </c>
      <c r="E140" s="226" t="s">
        <v>19</v>
      </c>
      <c r="F140" s="227" t="s">
        <v>405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128</v>
      </c>
      <c r="AU140" s="233" t="s">
        <v>83</v>
      </c>
      <c r="AV140" s="13" t="s">
        <v>81</v>
      </c>
      <c r="AW140" s="13" t="s">
        <v>33</v>
      </c>
      <c r="AX140" s="13" t="s">
        <v>73</v>
      </c>
      <c r="AY140" s="233" t="s">
        <v>117</v>
      </c>
    </row>
    <row r="141" s="13" customFormat="1">
      <c r="A141" s="13"/>
      <c r="B141" s="223"/>
      <c r="C141" s="224"/>
      <c r="D141" s="225" t="s">
        <v>128</v>
      </c>
      <c r="E141" s="226" t="s">
        <v>19</v>
      </c>
      <c r="F141" s="227" t="s">
        <v>406</v>
      </c>
      <c r="G141" s="224"/>
      <c r="H141" s="226" t="s">
        <v>19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128</v>
      </c>
      <c r="AU141" s="233" t="s">
        <v>83</v>
      </c>
      <c r="AV141" s="13" t="s">
        <v>81</v>
      </c>
      <c r="AW141" s="13" t="s">
        <v>33</v>
      </c>
      <c r="AX141" s="13" t="s">
        <v>73</v>
      </c>
      <c r="AY141" s="233" t="s">
        <v>117</v>
      </c>
    </row>
    <row r="142" s="14" customFormat="1">
      <c r="A142" s="14"/>
      <c r="B142" s="234"/>
      <c r="C142" s="235"/>
      <c r="D142" s="225" t="s">
        <v>128</v>
      </c>
      <c r="E142" s="236" t="s">
        <v>19</v>
      </c>
      <c r="F142" s="237" t="s">
        <v>81</v>
      </c>
      <c r="G142" s="235"/>
      <c r="H142" s="238">
        <v>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128</v>
      </c>
      <c r="AU142" s="244" t="s">
        <v>83</v>
      </c>
      <c r="AV142" s="14" t="s">
        <v>83</v>
      </c>
      <c r="AW142" s="14" t="s">
        <v>33</v>
      </c>
      <c r="AX142" s="14" t="s">
        <v>73</v>
      </c>
      <c r="AY142" s="244" t="s">
        <v>117</v>
      </c>
    </row>
    <row r="143" s="15" customFormat="1">
      <c r="A143" s="15"/>
      <c r="B143" s="245"/>
      <c r="C143" s="246"/>
      <c r="D143" s="225" t="s">
        <v>128</v>
      </c>
      <c r="E143" s="247" t="s">
        <v>19</v>
      </c>
      <c r="F143" s="248" t="s">
        <v>144</v>
      </c>
      <c r="G143" s="246"/>
      <c r="H143" s="249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5" t="s">
        <v>128</v>
      </c>
      <c r="AU143" s="255" t="s">
        <v>83</v>
      </c>
      <c r="AV143" s="15" t="s">
        <v>124</v>
      </c>
      <c r="AW143" s="15" t="s">
        <v>33</v>
      </c>
      <c r="AX143" s="15" t="s">
        <v>81</v>
      </c>
      <c r="AY143" s="255" t="s">
        <v>117</v>
      </c>
    </row>
    <row r="144" s="2" customFormat="1" ht="16.5" customHeight="1">
      <c r="A144" s="39"/>
      <c r="B144" s="40"/>
      <c r="C144" s="205" t="s">
        <v>222</v>
      </c>
      <c r="D144" s="205" t="s">
        <v>119</v>
      </c>
      <c r="E144" s="206" t="s">
        <v>407</v>
      </c>
      <c r="F144" s="207" t="s">
        <v>408</v>
      </c>
      <c r="G144" s="208" t="s">
        <v>341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124</v>
      </c>
      <c r="AT144" s="216" t="s">
        <v>119</v>
      </c>
      <c r="AU144" s="216" t="s">
        <v>83</v>
      </c>
      <c r="AY144" s="18" t="s">
        <v>117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124</v>
      </c>
      <c r="BM144" s="216" t="s">
        <v>409</v>
      </c>
    </row>
    <row r="145" s="13" customFormat="1">
      <c r="A145" s="13"/>
      <c r="B145" s="223"/>
      <c r="C145" s="224"/>
      <c r="D145" s="225" t="s">
        <v>128</v>
      </c>
      <c r="E145" s="226" t="s">
        <v>19</v>
      </c>
      <c r="F145" s="227" t="s">
        <v>410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128</v>
      </c>
      <c r="AU145" s="233" t="s">
        <v>83</v>
      </c>
      <c r="AV145" s="13" t="s">
        <v>81</v>
      </c>
      <c r="AW145" s="13" t="s">
        <v>33</v>
      </c>
      <c r="AX145" s="13" t="s">
        <v>73</v>
      </c>
      <c r="AY145" s="233" t="s">
        <v>117</v>
      </c>
    </row>
    <row r="146" s="14" customFormat="1">
      <c r="A146" s="14"/>
      <c r="B146" s="234"/>
      <c r="C146" s="235"/>
      <c r="D146" s="225" t="s">
        <v>128</v>
      </c>
      <c r="E146" s="236" t="s">
        <v>19</v>
      </c>
      <c r="F146" s="237" t="s">
        <v>81</v>
      </c>
      <c r="G146" s="235"/>
      <c r="H146" s="238">
        <v>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128</v>
      </c>
      <c r="AU146" s="244" t="s">
        <v>83</v>
      </c>
      <c r="AV146" s="14" t="s">
        <v>83</v>
      </c>
      <c r="AW146" s="14" t="s">
        <v>33</v>
      </c>
      <c r="AX146" s="14" t="s">
        <v>81</v>
      </c>
      <c r="AY146" s="244" t="s">
        <v>117</v>
      </c>
    </row>
    <row r="147" s="2" customFormat="1" ht="16.5" customHeight="1">
      <c r="A147" s="39"/>
      <c r="B147" s="40"/>
      <c r="C147" s="205" t="s">
        <v>228</v>
      </c>
      <c r="D147" s="205" t="s">
        <v>119</v>
      </c>
      <c r="E147" s="206" t="s">
        <v>411</v>
      </c>
      <c r="F147" s="207" t="s">
        <v>412</v>
      </c>
      <c r="G147" s="208" t="s">
        <v>341</v>
      </c>
      <c r="H147" s="209">
        <v>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44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124</v>
      </c>
      <c r="AT147" s="216" t="s">
        <v>119</v>
      </c>
      <c r="AU147" s="216" t="s">
        <v>83</v>
      </c>
      <c r="AY147" s="18" t="s">
        <v>117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124</v>
      </c>
      <c r="BM147" s="216" t="s">
        <v>413</v>
      </c>
    </row>
    <row r="148" s="2" customFormat="1" ht="16.5" customHeight="1">
      <c r="A148" s="39"/>
      <c r="B148" s="40"/>
      <c r="C148" s="205" t="s">
        <v>8</v>
      </c>
      <c r="D148" s="205" t="s">
        <v>119</v>
      </c>
      <c r="E148" s="206" t="s">
        <v>414</v>
      </c>
      <c r="F148" s="207" t="s">
        <v>415</v>
      </c>
      <c r="G148" s="208" t="s">
        <v>341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124</v>
      </c>
      <c r="AT148" s="216" t="s">
        <v>119</v>
      </c>
      <c r="AU148" s="216" t="s">
        <v>83</v>
      </c>
      <c r="AY148" s="18" t="s">
        <v>117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124</v>
      </c>
      <c r="BM148" s="216" t="s">
        <v>416</v>
      </c>
    </row>
    <row r="149" s="14" customFormat="1">
      <c r="A149" s="14"/>
      <c r="B149" s="234"/>
      <c r="C149" s="235"/>
      <c r="D149" s="225" t="s">
        <v>128</v>
      </c>
      <c r="E149" s="236" t="s">
        <v>19</v>
      </c>
      <c r="F149" s="237" t="s">
        <v>81</v>
      </c>
      <c r="G149" s="235"/>
      <c r="H149" s="238">
        <v>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128</v>
      </c>
      <c r="AU149" s="244" t="s">
        <v>83</v>
      </c>
      <c r="AV149" s="14" t="s">
        <v>83</v>
      </c>
      <c r="AW149" s="14" t="s">
        <v>33</v>
      </c>
      <c r="AX149" s="14" t="s">
        <v>73</v>
      </c>
      <c r="AY149" s="244" t="s">
        <v>117</v>
      </c>
    </row>
    <row r="150" s="15" customFormat="1">
      <c r="A150" s="15"/>
      <c r="B150" s="245"/>
      <c r="C150" s="246"/>
      <c r="D150" s="225" t="s">
        <v>128</v>
      </c>
      <c r="E150" s="247" t="s">
        <v>19</v>
      </c>
      <c r="F150" s="248" t="s">
        <v>144</v>
      </c>
      <c r="G150" s="246"/>
      <c r="H150" s="249">
        <v>1</v>
      </c>
      <c r="I150" s="250"/>
      <c r="J150" s="246"/>
      <c r="K150" s="246"/>
      <c r="L150" s="251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128</v>
      </c>
      <c r="AU150" s="255" t="s">
        <v>83</v>
      </c>
      <c r="AV150" s="15" t="s">
        <v>124</v>
      </c>
      <c r="AW150" s="15" t="s">
        <v>33</v>
      </c>
      <c r="AX150" s="15" t="s">
        <v>81</v>
      </c>
      <c r="AY150" s="255" t="s">
        <v>117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Xd9fiFYJ/Er//kpqQlv7fsEXE6XK/v8NFCKFdGJNeHxxLV/rnFcaTq46hYfo2x08O9pRqCEDty22/m4Bt0soFw==" hashValue="R/Az1XByyHP91rEihEluUidOHKNUQbrBjdh/DX4EfPRNij+tOPdgCqZ5E8UipEWJF113TYRl+VjX6tTUK7meYw==" algorithmName="SHA-512" password="CC35"/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417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418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419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420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421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422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423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424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425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426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427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80</v>
      </c>
      <c r="F18" s="287" t="s">
        <v>428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429</v>
      </c>
      <c r="F19" s="287" t="s">
        <v>430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431</v>
      </c>
      <c r="F20" s="287" t="s">
        <v>432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90</v>
      </c>
      <c r="F21" s="287" t="s">
        <v>91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335</v>
      </c>
      <c r="F22" s="287" t="s">
        <v>433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434</v>
      </c>
      <c r="F23" s="287" t="s">
        <v>435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436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437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438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439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440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441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442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443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444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103</v>
      </c>
      <c r="F36" s="287"/>
      <c r="G36" s="287" t="s">
        <v>445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446</v>
      </c>
      <c r="F37" s="287"/>
      <c r="G37" s="287" t="s">
        <v>447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54</v>
      </c>
      <c r="F38" s="287"/>
      <c r="G38" s="287" t="s">
        <v>448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55</v>
      </c>
      <c r="F39" s="287"/>
      <c r="G39" s="287" t="s">
        <v>449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104</v>
      </c>
      <c r="F40" s="287"/>
      <c r="G40" s="287" t="s">
        <v>450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105</v>
      </c>
      <c r="F41" s="287"/>
      <c r="G41" s="287" t="s">
        <v>451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452</v>
      </c>
      <c r="F42" s="287"/>
      <c r="G42" s="287" t="s">
        <v>453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454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455</v>
      </c>
      <c r="F44" s="287"/>
      <c r="G44" s="287" t="s">
        <v>456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107</v>
      </c>
      <c r="F45" s="287"/>
      <c r="G45" s="287" t="s">
        <v>457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458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459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460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461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462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463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464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465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466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467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468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469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470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471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472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473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474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475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476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477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478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479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480</v>
      </c>
      <c r="D76" s="305"/>
      <c r="E76" s="305"/>
      <c r="F76" s="305" t="s">
        <v>481</v>
      </c>
      <c r="G76" s="306"/>
      <c r="H76" s="305" t="s">
        <v>55</v>
      </c>
      <c r="I76" s="305" t="s">
        <v>58</v>
      </c>
      <c r="J76" s="305" t="s">
        <v>482</v>
      </c>
      <c r="K76" s="304"/>
    </row>
    <row r="77" s="1" customFormat="1" ht="17.25" customHeight="1">
      <c r="B77" s="302"/>
      <c r="C77" s="307" t="s">
        <v>483</v>
      </c>
      <c r="D77" s="307"/>
      <c r="E77" s="307"/>
      <c r="F77" s="308" t="s">
        <v>484</v>
      </c>
      <c r="G77" s="309"/>
      <c r="H77" s="307"/>
      <c r="I77" s="307"/>
      <c r="J77" s="307" t="s">
        <v>485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54</v>
      </c>
      <c r="D79" s="312"/>
      <c r="E79" s="312"/>
      <c r="F79" s="313" t="s">
        <v>486</v>
      </c>
      <c r="G79" s="314"/>
      <c r="H79" s="290" t="s">
        <v>487</v>
      </c>
      <c r="I79" s="290" t="s">
        <v>488</v>
      </c>
      <c r="J79" s="290">
        <v>20</v>
      </c>
      <c r="K79" s="304"/>
    </row>
    <row r="80" s="1" customFormat="1" ht="15" customHeight="1">
      <c r="B80" s="302"/>
      <c r="C80" s="290" t="s">
        <v>489</v>
      </c>
      <c r="D80" s="290"/>
      <c r="E80" s="290"/>
      <c r="F80" s="313" t="s">
        <v>486</v>
      </c>
      <c r="G80" s="314"/>
      <c r="H80" s="290" t="s">
        <v>490</v>
      </c>
      <c r="I80" s="290" t="s">
        <v>488</v>
      </c>
      <c r="J80" s="290">
        <v>120</v>
      </c>
      <c r="K80" s="304"/>
    </row>
    <row r="81" s="1" customFormat="1" ht="15" customHeight="1">
      <c r="B81" s="315"/>
      <c r="C81" s="290" t="s">
        <v>491</v>
      </c>
      <c r="D81" s="290"/>
      <c r="E81" s="290"/>
      <c r="F81" s="313" t="s">
        <v>492</v>
      </c>
      <c r="G81" s="314"/>
      <c r="H81" s="290" t="s">
        <v>493</v>
      </c>
      <c r="I81" s="290" t="s">
        <v>488</v>
      </c>
      <c r="J81" s="290">
        <v>50</v>
      </c>
      <c r="K81" s="304"/>
    </row>
    <row r="82" s="1" customFormat="1" ht="15" customHeight="1">
      <c r="B82" s="315"/>
      <c r="C82" s="290" t="s">
        <v>494</v>
      </c>
      <c r="D82" s="290"/>
      <c r="E82" s="290"/>
      <c r="F82" s="313" t="s">
        <v>486</v>
      </c>
      <c r="G82" s="314"/>
      <c r="H82" s="290" t="s">
        <v>495</v>
      </c>
      <c r="I82" s="290" t="s">
        <v>496</v>
      </c>
      <c r="J82" s="290"/>
      <c r="K82" s="304"/>
    </row>
    <row r="83" s="1" customFormat="1" ht="15" customHeight="1">
      <c r="B83" s="315"/>
      <c r="C83" s="316" t="s">
        <v>497</v>
      </c>
      <c r="D83" s="316"/>
      <c r="E83" s="316"/>
      <c r="F83" s="317" t="s">
        <v>492</v>
      </c>
      <c r="G83" s="316"/>
      <c r="H83" s="316" t="s">
        <v>498</v>
      </c>
      <c r="I83" s="316" t="s">
        <v>488</v>
      </c>
      <c r="J83" s="316">
        <v>15</v>
      </c>
      <c r="K83" s="304"/>
    </row>
    <row r="84" s="1" customFormat="1" ht="15" customHeight="1">
      <c r="B84" s="315"/>
      <c r="C84" s="316" t="s">
        <v>499</v>
      </c>
      <c r="D84" s="316"/>
      <c r="E84" s="316"/>
      <c r="F84" s="317" t="s">
        <v>492</v>
      </c>
      <c r="G84" s="316"/>
      <c r="H84" s="316" t="s">
        <v>500</v>
      </c>
      <c r="I84" s="316" t="s">
        <v>488</v>
      </c>
      <c r="J84" s="316">
        <v>15</v>
      </c>
      <c r="K84" s="304"/>
    </row>
    <row r="85" s="1" customFormat="1" ht="15" customHeight="1">
      <c r="B85" s="315"/>
      <c r="C85" s="316" t="s">
        <v>501</v>
      </c>
      <c r="D85" s="316"/>
      <c r="E85" s="316"/>
      <c r="F85" s="317" t="s">
        <v>492</v>
      </c>
      <c r="G85" s="316"/>
      <c r="H85" s="316" t="s">
        <v>502</v>
      </c>
      <c r="I85" s="316" t="s">
        <v>488</v>
      </c>
      <c r="J85" s="316">
        <v>20</v>
      </c>
      <c r="K85" s="304"/>
    </row>
    <row r="86" s="1" customFormat="1" ht="15" customHeight="1">
      <c r="B86" s="315"/>
      <c r="C86" s="316" t="s">
        <v>503</v>
      </c>
      <c r="D86" s="316"/>
      <c r="E86" s="316"/>
      <c r="F86" s="317" t="s">
        <v>492</v>
      </c>
      <c r="G86" s="316"/>
      <c r="H86" s="316" t="s">
        <v>504</v>
      </c>
      <c r="I86" s="316" t="s">
        <v>488</v>
      </c>
      <c r="J86" s="316">
        <v>20</v>
      </c>
      <c r="K86" s="304"/>
    </row>
    <row r="87" s="1" customFormat="1" ht="15" customHeight="1">
      <c r="B87" s="315"/>
      <c r="C87" s="290" t="s">
        <v>505</v>
      </c>
      <c r="D87" s="290"/>
      <c r="E87" s="290"/>
      <c r="F87" s="313" t="s">
        <v>492</v>
      </c>
      <c r="G87" s="314"/>
      <c r="H87" s="290" t="s">
        <v>506</v>
      </c>
      <c r="I87" s="290" t="s">
        <v>488</v>
      </c>
      <c r="J87" s="290">
        <v>50</v>
      </c>
      <c r="K87" s="304"/>
    </row>
    <row r="88" s="1" customFormat="1" ht="15" customHeight="1">
      <c r="B88" s="315"/>
      <c r="C88" s="290" t="s">
        <v>507</v>
      </c>
      <c r="D88" s="290"/>
      <c r="E88" s="290"/>
      <c r="F88" s="313" t="s">
        <v>492</v>
      </c>
      <c r="G88" s="314"/>
      <c r="H88" s="290" t="s">
        <v>508</v>
      </c>
      <c r="I88" s="290" t="s">
        <v>488</v>
      </c>
      <c r="J88" s="290">
        <v>20</v>
      </c>
      <c r="K88" s="304"/>
    </row>
    <row r="89" s="1" customFormat="1" ht="15" customHeight="1">
      <c r="B89" s="315"/>
      <c r="C89" s="290" t="s">
        <v>509</v>
      </c>
      <c r="D89" s="290"/>
      <c r="E89" s="290"/>
      <c r="F89" s="313" t="s">
        <v>492</v>
      </c>
      <c r="G89" s="314"/>
      <c r="H89" s="290" t="s">
        <v>510</v>
      </c>
      <c r="I89" s="290" t="s">
        <v>488</v>
      </c>
      <c r="J89" s="290">
        <v>20</v>
      </c>
      <c r="K89" s="304"/>
    </row>
    <row r="90" s="1" customFormat="1" ht="15" customHeight="1">
      <c r="B90" s="315"/>
      <c r="C90" s="290" t="s">
        <v>511</v>
      </c>
      <c r="D90" s="290"/>
      <c r="E90" s="290"/>
      <c r="F90" s="313" t="s">
        <v>492</v>
      </c>
      <c r="G90" s="314"/>
      <c r="H90" s="290" t="s">
        <v>512</v>
      </c>
      <c r="I90" s="290" t="s">
        <v>488</v>
      </c>
      <c r="J90" s="290">
        <v>50</v>
      </c>
      <c r="K90" s="304"/>
    </row>
    <row r="91" s="1" customFormat="1" ht="15" customHeight="1">
      <c r="B91" s="315"/>
      <c r="C91" s="290" t="s">
        <v>513</v>
      </c>
      <c r="D91" s="290"/>
      <c r="E91" s="290"/>
      <c r="F91" s="313" t="s">
        <v>492</v>
      </c>
      <c r="G91" s="314"/>
      <c r="H91" s="290" t="s">
        <v>513</v>
      </c>
      <c r="I91" s="290" t="s">
        <v>488</v>
      </c>
      <c r="J91" s="290">
        <v>50</v>
      </c>
      <c r="K91" s="304"/>
    </row>
    <row r="92" s="1" customFormat="1" ht="15" customHeight="1">
      <c r="B92" s="315"/>
      <c r="C92" s="290" t="s">
        <v>514</v>
      </c>
      <c r="D92" s="290"/>
      <c r="E92" s="290"/>
      <c r="F92" s="313" t="s">
        <v>492</v>
      </c>
      <c r="G92" s="314"/>
      <c r="H92" s="290" t="s">
        <v>515</v>
      </c>
      <c r="I92" s="290" t="s">
        <v>488</v>
      </c>
      <c r="J92" s="290">
        <v>255</v>
      </c>
      <c r="K92" s="304"/>
    </row>
    <row r="93" s="1" customFormat="1" ht="15" customHeight="1">
      <c r="B93" s="315"/>
      <c r="C93" s="290" t="s">
        <v>516</v>
      </c>
      <c r="D93" s="290"/>
      <c r="E93" s="290"/>
      <c r="F93" s="313" t="s">
        <v>486</v>
      </c>
      <c r="G93" s="314"/>
      <c r="H93" s="290" t="s">
        <v>517</v>
      </c>
      <c r="I93" s="290" t="s">
        <v>518</v>
      </c>
      <c r="J93" s="290"/>
      <c r="K93" s="304"/>
    </row>
    <row r="94" s="1" customFormat="1" ht="15" customHeight="1">
      <c r="B94" s="315"/>
      <c r="C94" s="290" t="s">
        <v>519</v>
      </c>
      <c r="D94" s="290"/>
      <c r="E94" s="290"/>
      <c r="F94" s="313" t="s">
        <v>486</v>
      </c>
      <c r="G94" s="314"/>
      <c r="H94" s="290" t="s">
        <v>520</v>
      </c>
      <c r="I94" s="290" t="s">
        <v>521</v>
      </c>
      <c r="J94" s="290"/>
      <c r="K94" s="304"/>
    </row>
    <row r="95" s="1" customFormat="1" ht="15" customHeight="1">
      <c r="B95" s="315"/>
      <c r="C95" s="290" t="s">
        <v>522</v>
      </c>
      <c r="D95" s="290"/>
      <c r="E95" s="290"/>
      <c r="F95" s="313" t="s">
        <v>486</v>
      </c>
      <c r="G95" s="314"/>
      <c r="H95" s="290" t="s">
        <v>522</v>
      </c>
      <c r="I95" s="290" t="s">
        <v>521</v>
      </c>
      <c r="J95" s="290"/>
      <c r="K95" s="304"/>
    </row>
    <row r="96" s="1" customFormat="1" ht="15" customHeight="1">
      <c r="B96" s="315"/>
      <c r="C96" s="290" t="s">
        <v>39</v>
      </c>
      <c r="D96" s="290"/>
      <c r="E96" s="290"/>
      <c r="F96" s="313" t="s">
        <v>486</v>
      </c>
      <c r="G96" s="314"/>
      <c r="H96" s="290" t="s">
        <v>523</v>
      </c>
      <c r="I96" s="290" t="s">
        <v>521</v>
      </c>
      <c r="J96" s="290"/>
      <c r="K96" s="304"/>
    </row>
    <row r="97" s="1" customFormat="1" ht="15" customHeight="1">
      <c r="B97" s="315"/>
      <c r="C97" s="290" t="s">
        <v>49</v>
      </c>
      <c r="D97" s="290"/>
      <c r="E97" s="290"/>
      <c r="F97" s="313" t="s">
        <v>486</v>
      </c>
      <c r="G97" s="314"/>
      <c r="H97" s="290" t="s">
        <v>524</v>
      </c>
      <c r="I97" s="290" t="s">
        <v>521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525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480</v>
      </c>
      <c r="D103" s="305"/>
      <c r="E103" s="305"/>
      <c r="F103" s="305" t="s">
        <v>481</v>
      </c>
      <c r="G103" s="306"/>
      <c r="H103" s="305" t="s">
        <v>55</v>
      </c>
      <c r="I103" s="305" t="s">
        <v>58</v>
      </c>
      <c r="J103" s="305" t="s">
        <v>482</v>
      </c>
      <c r="K103" s="304"/>
    </row>
    <row r="104" s="1" customFormat="1" ht="17.25" customHeight="1">
      <c r="B104" s="302"/>
      <c r="C104" s="307" t="s">
        <v>483</v>
      </c>
      <c r="D104" s="307"/>
      <c r="E104" s="307"/>
      <c r="F104" s="308" t="s">
        <v>484</v>
      </c>
      <c r="G104" s="309"/>
      <c r="H104" s="307"/>
      <c r="I104" s="307"/>
      <c r="J104" s="307" t="s">
        <v>485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54</v>
      </c>
      <c r="D106" s="312"/>
      <c r="E106" s="312"/>
      <c r="F106" s="313" t="s">
        <v>486</v>
      </c>
      <c r="G106" s="290"/>
      <c r="H106" s="290" t="s">
        <v>526</v>
      </c>
      <c r="I106" s="290" t="s">
        <v>488</v>
      </c>
      <c r="J106" s="290">
        <v>20</v>
      </c>
      <c r="K106" s="304"/>
    </row>
    <row r="107" s="1" customFormat="1" ht="15" customHeight="1">
      <c r="B107" s="302"/>
      <c r="C107" s="290" t="s">
        <v>489</v>
      </c>
      <c r="D107" s="290"/>
      <c r="E107" s="290"/>
      <c r="F107" s="313" t="s">
        <v>486</v>
      </c>
      <c r="G107" s="290"/>
      <c r="H107" s="290" t="s">
        <v>526</v>
      </c>
      <c r="I107" s="290" t="s">
        <v>488</v>
      </c>
      <c r="J107" s="290">
        <v>120</v>
      </c>
      <c r="K107" s="304"/>
    </row>
    <row r="108" s="1" customFormat="1" ht="15" customHeight="1">
      <c r="B108" s="315"/>
      <c r="C108" s="290" t="s">
        <v>491</v>
      </c>
      <c r="D108" s="290"/>
      <c r="E108" s="290"/>
      <c r="F108" s="313" t="s">
        <v>492</v>
      </c>
      <c r="G108" s="290"/>
      <c r="H108" s="290" t="s">
        <v>526</v>
      </c>
      <c r="I108" s="290" t="s">
        <v>488</v>
      </c>
      <c r="J108" s="290">
        <v>50</v>
      </c>
      <c r="K108" s="304"/>
    </row>
    <row r="109" s="1" customFormat="1" ht="15" customHeight="1">
      <c r="B109" s="315"/>
      <c r="C109" s="290" t="s">
        <v>494</v>
      </c>
      <c r="D109" s="290"/>
      <c r="E109" s="290"/>
      <c r="F109" s="313" t="s">
        <v>486</v>
      </c>
      <c r="G109" s="290"/>
      <c r="H109" s="290" t="s">
        <v>526</v>
      </c>
      <c r="I109" s="290" t="s">
        <v>496</v>
      </c>
      <c r="J109" s="290"/>
      <c r="K109" s="304"/>
    </row>
    <row r="110" s="1" customFormat="1" ht="15" customHeight="1">
      <c r="B110" s="315"/>
      <c r="C110" s="290" t="s">
        <v>505</v>
      </c>
      <c r="D110" s="290"/>
      <c r="E110" s="290"/>
      <c r="F110" s="313" t="s">
        <v>492</v>
      </c>
      <c r="G110" s="290"/>
      <c r="H110" s="290" t="s">
        <v>526</v>
      </c>
      <c r="I110" s="290" t="s">
        <v>488</v>
      </c>
      <c r="J110" s="290">
        <v>50</v>
      </c>
      <c r="K110" s="304"/>
    </row>
    <row r="111" s="1" customFormat="1" ht="15" customHeight="1">
      <c r="B111" s="315"/>
      <c r="C111" s="290" t="s">
        <v>513</v>
      </c>
      <c r="D111" s="290"/>
      <c r="E111" s="290"/>
      <c r="F111" s="313" t="s">
        <v>492</v>
      </c>
      <c r="G111" s="290"/>
      <c r="H111" s="290" t="s">
        <v>526</v>
      </c>
      <c r="I111" s="290" t="s">
        <v>488</v>
      </c>
      <c r="J111" s="290">
        <v>50</v>
      </c>
      <c r="K111" s="304"/>
    </row>
    <row r="112" s="1" customFormat="1" ht="15" customHeight="1">
      <c r="B112" s="315"/>
      <c r="C112" s="290" t="s">
        <v>511</v>
      </c>
      <c r="D112" s="290"/>
      <c r="E112" s="290"/>
      <c r="F112" s="313" t="s">
        <v>492</v>
      </c>
      <c r="G112" s="290"/>
      <c r="H112" s="290" t="s">
        <v>526</v>
      </c>
      <c r="I112" s="290" t="s">
        <v>488</v>
      </c>
      <c r="J112" s="290">
        <v>50</v>
      </c>
      <c r="K112" s="304"/>
    </row>
    <row r="113" s="1" customFormat="1" ht="15" customHeight="1">
      <c r="B113" s="315"/>
      <c r="C113" s="290" t="s">
        <v>54</v>
      </c>
      <c r="D113" s="290"/>
      <c r="E113" s="290"/>
      <c r="F113" s="313" t="s">
        <v>486</v>
      </c>
      <c r="G113" s="290"/>
      <c r="H113" s="290" t="s">
        <v>527</v>
      </c>
      <c r="I113" s="290" t="s">
        <v>488</v>
      </c>
      <c r="J113" s="290">
        <v>20</v>
      </c>
      <c r="K113" s="304"/>
    </row>
    <row r="114" s="1" customFormat="1" ht="15" customHeight="1">
      <c r="B114" s="315"/>
      <c r="C114" s="290" t="s">
        <v>528</v>
      </c>
      <c r="D114" s="290"/>
      <c r="E114" s="290"/>
      <c r="F114" s="313" t="s">
        <v>486</v>
      </c>
      <c r="G114" s="290"/>
      <c r="H114" s="290" t="s">
        <v>529</v>
      </c>
      <c r="I114" s="290" t="s">
        <v>488</v>
      </c>
      <c r="J114" s="290">
        <v>120</v>
      </c>
      <c r="K114" s="304"/>
    </row>
    <row r="115" s="1" customFormat="1" ht="15" customHeight="1">
      <c r="B115" s="315"/>
      <c r="C115" s="290" t="s">
        <v>39</v>
      </c>
      <c r="D115" s="290"/>
      <c r="E115" s="290"/>
      <c r="F115" s="313" t="s">
        <v>486</v>
      </c>
      <c r="G115" s="290"/>
      <c r="H115" s="290" t="s">
        <v>530</v>
      </c>
      <c r="I115" s="290" t="s">
        <v>521</v>
      </c>
      <c r="J115" s="290"/>
      <c r="K115" s="304"/>
    </row>
    <row r="116" s="1" customFormat="1" ht="15" customHeight="1">
      <c r="B116" s="315"/>
      <c r="C116" s="290" t="s">
        <v>49</v>
      </c>
      <c r="D116" s="290"/>
      <c r="E116" s="290"/>
      <c r="F116" s="313" t="s">
        <v>486</v>
      </c>
      <c r="G116" s="290"/>
      <c r="H116" s="290" t="s">
        <v>531</v>
      </c>
      <c r="I116" s="290" t="s">
        <v>521</v>
      </c>
      <c r="J116" s="290"/>
      <c r="K116" s="304"/>
    </row>
    <row r="117" s="1" customFormat="1" ht="15" customHeight="1">
      <c r="B117" s="315"/>
      <c r="C117" s="290" t="s">
        <v>58</v>
      </c>
      <c r="D117" s="290"/>
      <c r="E117" s="290"/>
      <c r="F117" s="313" t="s">
        <v>486</v>
      </c>
      <c r="G117" s="290"/>
      <c r="H117" s="290" t="s">
        <v>532</v>
      </c>
      <c r="I117" s="290" t="s">
        <v>533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534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480</v>
      </c>
      <c r="D123" s="305"/>
      <c r="E123" s="305"/>
      <c r="F123" s="305" t="s">
        <v>481</v>
      </c>
      <c r="G123" s="306"/>
      <c r="H123" s="305" t="s">
        <v>55</v>
      </c>
      <c r="I123" s="305" t="s">
        <v>58</v>
      </c>
      <c r="J123" s="305" t="s">
        <v>482</v>
      </c>
      <c r="K123" s="334"/>
    </row>
    <row r="124" s="1" customFormat="1" ht="17.25" customHeight="1">
      <c r="B124" s="333"/>
      <c r="C124" s="307" t="s">
        <v>483</v>
      </c>
      <c r="D124" s="307"/>
      <c r="E124" s="307"/>
      <c r="F124" s="308" t="s">
        <v>484</v>
      </c>
      <c r="G124" s="309"/>
      <c r="H124" s="307"/>
      <c r="I124" s="307"/>
      <c r="J124" s="307" t="s">
        <v>485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489</v>
      </c>
      <c r="D126" s="312"/>
      <c r="E126" s="312"/>
      <c r="F126" s="313" t="s">
        <v>486</v>
      </c>
      <c r="G126" s="290"/>
      <c r="H126" s="290" t="s">
        <v>526</v>
      </c>
      <c r="I126" s="290" t="s">
        <v>488</v>
      </c>
      <c r="J126" s="290">
        <v>120</v>
      </c>
      <c r="K126" s="338"/>
    </row>
    <row r="127" s="1" customFormat="1" ht="15" customHeight="1">
      <c r="B127" s="335"/>
      <c r="C127" s="290" t="s">
        <v>535</v>
      </c>
      <c r="D127" s="290"/>
      <c r="E127" s="290"/>
      <c r="F127" s="313" t="s">
        <v>486</v>
      </c>
      <c r="G127" s="290"/>
      <c r="H127" s="290" t="s">
        <v>536</v>
      </c>
      <c r="I127" s="290" t="s">
        <v>488</v>
      </c>
      <c r="J127" s="290" t="s">
        <v>537</v>
      </c>
      <c r="K127" s="338"/>
    </row>
    <row r="128" s="1" customFormat="1" ht="15" customHeight="1">
      <c r="B128" s="335"/>
      <c r="C128" s="290" t="s">
        <v>434</v>
      </c>
      <c r="D128" s="290"/>
      <c r="E128" s="290"/>
      <c r="F128" s="313" t="s">
        <v>486</v>
      </c>
      <c r="G128" s="290"/>
      <c r="H128" s="290" t="s">
        <v>538</v>
      </c>
      <c r="I128" s="290" t="s">
        <v>488</v>
      </c>
      <c r="J128" s="290" t="s">
        <v>537</v>
      </c>
      <c r="K128" s="338"/>
    </row>
    <row r="129" s="1" customFormat="1" ht="15" customHeight="1">
      <c r="B129" s="335"/>
      <c r="C129" s="290" t="s">
        <v>497</v>
      </c>
      <c r="D129" s="290"/>
      <c r="E129" s="290"/>
      <c r="F129" s="313" t="s">
        <v>492</v>
      </c>
      <c r="G129" s="290"/>
      <c r="H129" s="290" t="s">
        <v>498</v>
      </c>
      <c r="I129" s="290" t="s">
        <v>488</v>
      </c>
      <c r="J129" s="290">
        <v>15</v>
      </c>
      <c r="K129" s="338"/>
    </row>
    <row r="130" s="1" customFormat="1" ht="15" customHeight="1">
      <c r="B130" s="335"/>
      <c r="C130" s="316" t="s">
        <v>499</v>
      </c>
      <c r="D130" s="316"/>
      <c r="E130" s="316"/>
      <c r="F130" s="317" t="s">
        <v>492</v>
      </c>
      <c r="G130" s="316"/>
      <c r="H130" s="316" t="s">
        <v>500</v>
      </c>
      <c r="I130" s="316" t="s">
        <v>488</v>
      </c>
      <c r="J130" s="316">
        <v>15</v>
      </c>
      <c r="K130" s="338"/>
    </row>
    <row r="131" s="1" customFormat="1" ht="15" customHeight="1">
      <c r="B131" s="335"/>
      <c r="C131" s="316" t="s">
        <v>501</v>
      </c>
      <c r="D131" s="316"/>
      <c r="E131" s="316"/>
      <c r="F131" s="317" t="s">
        <v>492</v>
      </c>
      <c r="G131" s="316"/>
      <c r="H131" s="316" t="s">
        <v>502</v>
      </c>
      <c r="I131" s="316" t="s">
        <v>488</v>
      </c>
      <c r="J131" s="316">
        <v>20</v>
      </c>
      <c r="K131" s="338"/>
    </row>
    <row r="132" s="1" customFormat="1" ht="15" customHeight="1">
      <c r="B132" s="335"/>
      <c r="C132" s="316" t="s">
        <v>503</v>
      </c>
      <c r="D132" s="316"/>
      <c r="E132" s="316"/>
      <c r="F132" s="317" t="s">
        <v>492</v>
      </c>
      <c r="G132" s="316"/>
      <c r="H132" s="316" t="s">
        <v>504</v>
      </c>
      <c r="I132" s="316" t="s">
        <v>488</v>
      </c>
      <c r="J132" s="316">
        <v>20</v>
      </c>
      <c r="K132" s="338"/>
    </row>
    <row r="133" s="1" customFormat="1" ht="15" customHeight="1">
      <c r="B133" s="335"/>
      <c r="C133" s="290" t="s">
        <v>491</v>
      </c>
      <c r="D133" s="290"/>
      <c r="E133" s="290"/>
      <c r="F133" s="313" t="s">
        <v>492</v>
      </c>
      <c r="G133" s="290"/>
      <c r="H133" s="290" t="s">
        <v>526</v>
      </c>
      <c r="I133" s="290" t="s">
        <v>488</v>
      </c>
      <c r="J133" s="290">
        <v>50</v>
      </c>
      <c r="K133" s="338"/>
    </row>
    <row r="134" s="1" customFormat="1" ht="15" customHeight="1">
      <c r="B134" s="335"/>
      <c r="C134" s="290" t="s">
        <v>505</v>
      </c>
      <c r="D134" s="290"/>
      <c r="E134" s="290"/>
      <c r="F134" s="313" t="s">
        <v>492</v>
      </c>
      <c r="G134" s="290"/>
      <c r="H134" s="290" t="s">
        <v>526</v>
      </c>
      <c r="I134" s="290" t="s">
        <v>488</v>
      </c>
      <c r="J134" s="290">
        <v>50</v>
      </c>
      <c r="K134" s="338"/>
    </row>
    <row r="135" s="1" customFormat="1" ht="15" customHeight="1">
      <c r="B135" s="335"/>
      <c r="C135" s="290" t="s">
        <v>511</v>
      </c>
      <c r="D135" s="290"/>
      <c r="E135" s="290"/>
      <c r="F135" s="313" t="s">
        <v>492</v>
      </c>
      <c r="G135" s="290"/>
      <c r="H135" s="290" t="s">
        <v>526</v>
      </c>
      <c r="I135" s="290" t="s">
        <v>488</v>
      </c>
      <c r="J135" s="290">
        <v>50</v>
      </c>
      <c r="K135" s="338"/>
    </row>
    <row r="136" s="1" customFormat="1" ht="15" customHeight="1">
      <c r="B136" s="335"/>
      <c r="C136" s="290" t="s">
        <v>513</v>
      </c>
      <c r="D136" s="290"/>
      <c r="E136" s="290"/>
      <c r="F136" s="313" t="s">
        <v>492</v>
      </c>
      <c r="G136" s="290"/>
      <c r="H136" s="290" t="s">
        <v>526</v>
      </c>
      <c r="I136" s="290" t="s">
        <v>488</v>
      </c>
      <c r="J136" s="290">
        <v>50</v>
      </c>
      <c r="K136" s="338"/>
    </row>
    <row r="137" s="1" customFormat="1" ht="15" customHeight="1">
      <c r="B137" s="335"/>
      <c r="C137" s="290" t="s">
        <v>514</v>
      </c>
      <c r="D137" s="290"/>
      <c r="E137" s="290"/>
      <c r="F137" s="313" t="s">
        <v>492</v>
      </c>
      <c r="G137" s="290"/>
      <c r="H137" s="290" t="s">
        <v>539</v>
      </c>
      <c r="I137" s="290" t="s">
        <v>488</v>
      </c>
      <c r="J137" s="290">
        <v>255</v>
      </c>
      <c r="K137" s="338"/>
    </row>
    <row r="138" s="1" customFormat="1" ht="15" customHeight="1">
      <c r="B138" s="335"/>
      <c r="C138" s="290" t="s">
        <v>516</v>
      </c>
      <c r="D138" s="290"/>
      <c r="E138" s="290"/>
      <c r="F138" s="313" t="s">
        <v>486</v>
      </c>
      <c r="G138" s="290"/>
      <c r="H138" s="290" t="s">
        <v>540</v>
      </c>
      <c r="I138" s="290" t="s">
        <v>518</v>
      </c>
      <c r="J138" s="290"/>
      <c r="K138" s="338"/>
    </row>
    <row r="139" s="1" customFormat="1" ht="15" customHeight="1">
      <c r="B139" s="335"/>
      <c r="C139" s="290" t="s">
        <v>519</v>
      </c>
      <c r="D139" s="290"/>
      <c r="E139" s="290"/>
      <c r="F139" s="313" t="s">
        <v>486</v>
      </c>
      <c r="G139" s="290"/>
      <c r="H139" s="290" t="s">
        <v>541</v>
      </c>
      <c r="I139" s="290" t="s">
        <v>521</v>
      </c>
      <c r="J139" s="290"/>
      <c r="K139" s="338"/>
    </row>
    <row r="140" s="1" customFormat="1" ht="15" customHeight="1">
      <c r="B140" s="335"/>
      <c r="C140" s="290" t="s">
        <v>522</v>
      </c>
      <c r="D140" s="290"/>
      <c r="E140" s="290"/>
      <c r="F140" s="313" t="s">
        <v>486</v>
      </c>
      <c r="G140" s="290"/>
      <c r="H140" s="290" t="s">
        <v>522</v>
      </c>
      <c r="I140" s="290" t="s">
        <v>521</v>
      </c>
      <c r="J140" s="290"/>
      <c r="K140" s="338"/>
    </row>
    <row r="141" s="1" customFormat="1" ht="15" customHeight="1">
      <c r="B141" s="335"/>
      <c r="C141" s="290" t="s">
        <v>39</v>
      </c>
      <c r="D141" s="290"/>
      <c r="E141" s="290"/>
      <c r="F141" s="313" t="s">
        <v>486</v>
      </c>
      <c r="G141" s="290"/>
      <c r="H141" s="290" t="s">
        <v>542</v>
      </c>
      <c r="I141" s="290" t="s">
        <v>521</v>
      </c>
      <c r="J141" s="290"/>
      <c r="K141" s="338"/>
    </row>
    <row r="142" s="1" customFormat="1" ht="15" customHeight="1">
      <c r="B142" s="335"/>
      <c r="C142" s="290" t="s">
        <v>543</v>
      </c>
      <c r="D142" s="290"/>
      <c r="E142" s="290"/>
      <c r="F142" s="313" t="s">
        <v>486</v>
      </c>
      <c r="G142" s="290"/>
      <c r="H142" s="290" t="s">
        <v>544</v>
      </c>
      <c r="I142" s="290" t="s">
        <v>521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545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480</v>
      </c>
      <c r="D148" s="305"/>
      <c r="E148" s="305"/>
      <c r="F148" s="305" t="s">
        <v>481</v>
      </c>
      <c r="G148" s="306"/>
      <c r="H148" s="305" t="s">
        <v>55</v>
      </c>
      <c r="I148" s="305" t="s">
        <v>58</v>
      </c>
      <c r="J148" s="305" t="s">
        <v>482</v>
      </c>
      <c r="K148" s="304"/>
    </row>
    <row r="149" s="1" customFormat="1" ht="17.25" customHeight="1">
      <c r="B149" s="302"/>
      <c r="C149" s="307" t="s">
        <v>483</v>
      </c>
      <c r="D149" s="307"/>
      <c r="E149" s="307"/>
      <c r="F149" s="308" t="s">
        <v>484</v>
      </c>
      <c r="G149" s="309"/>
      <c r="H149" s="307"/>
      <c r="I149" s="307"/>
      <c r="J149" s="307" t="s">
        <v>485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489</v>
      </c>
      <c r="D151" s="290"/>
      <c r="E151" s="290"/>
      <c r="F151" s="343" t="s">
        <v>486</v>
      </c>
      <c r="G151" s="290"/>
      <c r="H151" s="342" t="s">
        <v>526</v>
      </c>
      <c r="I151" s="342" t="s">
        <v>488</v>
      </c>
      <c r="J151" s="342">
        <v>120</v>
      </c>
      <c r="K151" s="338"/>
    </row>
    <row r="152" s="1" customFormat="1" ht="15" customHeight="1">
      <c r="B152" s="315"/>
      <c r="C152" s="342" t="s">
        <v>535</v>
      </c>
      <c r="D152" s="290"/>
      <c r="E152" s="290"/>
      <c r="F152" s="343" t="s">
        <v>486</v>
      </c>
      <c r="G152" s="290"/>
      <c r="H152" s="342" t="s">
        <v>546</v>
      </c>
      <c r="I152" s="342" t="s">
        <v>488</v>
      </c>
      <c r="J152" s="342" t="s">
        <v>537</v>
      </c>
      <c r="K152" s="338"/>
    </row>
    <row r="153" s="1" customFormat="1" ht="15" customHeight="1">
      <c r="B153" s="315"/>
      <c r="C153" s="342" t="s">
        <v>434</v>
      </c>
      <c r="D153" s="290"/>
      <c r="E153" s="290"/>
      <c r="F153" s="343" t="s">
        <v>486</v>
      </c>
      <c r="G153" s="290"/>
      <c r="H153" s="342" t="s">
        <v>547</v>
      </c>
      <c r="I153" s="342" t="s">
        <v>488</v>
      </c>
      <c r="J153" s="342" t="s">
        <v>537</v>
      </c>
      <c r="K153" s="338"/>
    </row>
    <row r="154" s="1" customFormat="1" ht="15" customHeight="1">
      <c r="B154" s="315"/>
      <c r="C154" s="342" t="s">
        <v>491</v>
      </c>
      <c r="D154" s="290"/>
      <c r="E154" s="290"/>
      <c r="F154" s="343" t="s">
        <v>492</v>
      </c>
      <c r="G154" s="290"/>
      <c r="H154" s="342" t="s">
        <v>526</v>
      </c>
      <c r="I154" s="342" t="s">
        <v>488</v>
      </c>
      <c r="J154" s="342">
        <v>50</v>
      </c>
      <c r="K154" s="338"/>
    </row>
    <row r="155" s="1" customFormat="1" ht="15" customHeight="1">
      <c r="B155" s="315"/>
      <c r="C155" s="342" t="s">
        <v>494</v>
      </c>
      <c r="D155" s="290"/>
      <c r="E155" s="290"/>
      <c r="F155" s="343" t="s">
        <v>486</v>
      </c>
      <c r="G155" s="290"/>
      <c r="H155" s="342" t="s">
        <v>526</v>
      </c>
      <c r="I155" s="342" t="s">
        <v>496</v>
      </c>
      <c r="J155" s="342"/>
      <c r="K155" s="338"/>
    </row>
    <row r="156" s="1" customFormat="1" ht="15" customHeight="1">
      <c r="B156" s="315"/>
      <c r="C156" s="342" t="s">
        <v>505</v>
      </c>
      <c r="D156" s="290"/>
      <c r="E156" s="290"/>
      <c r="F156" s="343" t="s">
        <v>492</v>
      </c>
      <c r="G156" s="290"/>
      <c r="H156" s="342" t="s">
        <v>526</v>
      </c>
      <c r="I156" s="342" t="s">
        <v>488</v>
      </c>
      <c r="J156" s="342">
        <v>50</v>
      </c>
      <c r="K156" s="338"/>
    </row>
    <row r="157" s="1" customFormat="1" ht="15" customHeight="1">
      <c r="B157" s="315"/>
      <c r="C157" s="342" t="s">
        <v>513</v>
      </c>
      <c r="D157" s="290"/>
      <c r="E157" s="290"/>
      <c r="F157" s="343" t="s">
        <v>492</v>
      </c>
      <c r="G157" s="290"/>
      <c r="H157" s="342" t="s">
        <v>526</v>
      </c>
      <c r="I157" s="342" t="s">
        <v>488</v>
      </c>
      <c r="J157" s="342">
        <v>50</v>
      </c>
      <c r="K157" s="338"/>
    </row>
    <row r="158" s="1" customFormat="1" ht="15" customHeight="1">
      <c r="B158" s="315"/>
      <c r="C158" s="342" t="s">
        <v>511</v>
      </c>
      <c r="D158" s="290"/>
      <c r="E158" s="290"/>
      <c r="F158" s="343" t="s">
        <v>492</v>
      </c>
      <c r="G158" s="290"/>
      <c r="H158" s="342" t="s">
        <v>526</v>
      </c>
      <c r="I158" s="342" t="s">
        <v>488</v>
      </c>
      <c r="J158" s="342">
        <v>50</v>
      </c>
      <c r="K158" s="338"/>
    </row>
    <row r="159" s="1" customFormat="1" ht="15" customHeight="1">
      <c r="B159" s="315"/>
      <c r="C159" s="342" t="s">
        <v>97</v>
      </c>
      <c r="D159" s="290"/>
      <c r="E159" s="290"/>
      <c r="F159" s="343" t="s">
        <v>486</v>
      </c>
      <c r="G159" s="290"/>
      <c r="H159" s="342" t="s">
        <v>548</v>
      </c>
      <c r="I159" s="342" t="s">
        <v>488</v>
      </c>
      <c r="J159" s="342" t="s">
        <v>549</v>
      </c>
      <c r="K159" s="338"/>
    </row>
    <row r="160" s="1" customFormat="1" ht="15" customHeight="1">
      <c r="B160" s="315"/>
      <c r="C160" s="342" t="s">
        <v>550</v>
      </c>
      <c r="D160" s="290"/>
      <c r="E160" s="290"/>
      <c r="F160" s="343" t="s">
        <v>486</v>
      </c>
      <c r="G160" s="290"/>
      <c r="H160" s="342" t="s">
        <v>551</v>
      </c>
      <c r="I160" s="342" t="s">
        <v>521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552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480</v>
      </c>
      <c r="D166" s="305"/>
      <c r="E166" s="305"/>
      <c r="F166" s="305" t="s">
        <v>481</v>
      </c>
      <c r="G166" s="347"/>
      <c r="H166" s="348" t="s">
        <v>55</v>
      </c>
      <c r="I166" s="348" t="s">
        <v>58</v>
      </c>
      <c r="J166" s="305" t="s">
        <v>482</v>
      </c>
      <c r="K166" s="282"/>
    </row>
    <row r="167" s="1" customFormat="1" ht="17.25" customHeight="1">
      <c r="B167" s="283"/>
      <c r="C167" s="307" t="s">
        <v>483</v>
      </c>
      <c r="D167" s="307"/>
      <c r="E167" s="307"/>
      <c r="F167" s="308" t="s">
        <v>484</v>
      </c>
      <c r="G167" s="349"/>
      <c r="H167" s="350"/>
      <c r="I167" s="350"/>
      <c r="J167" s="307" t="s">
        <v>485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489</v>
      </c>
      <c r="D169" s="290"/>
      <c r="E169" s="290"/>
      <c r="F169" s="313" t="s">
        <v>486</v>
      </c>
      <c r="G169" s="290"/>
      <c r="H169" s="290" t="s">
        <v>526</v>
      </c>
      <c r="I169" s="290" t="s">
        <v>488</v>
      </c>
      <c r="J169" s="290">
        <v>120</v>
      </c>
      <c r="K169" s="338"/>
    </row>
    <row r="170" s="1" customFormat="1" ht="15" customHeight="1">
      <c r="B170" s="315"/>
      <c r="C170" s="290" t="s">
        <v>535</v>
      </c>
      <c r="D170" s="290"/>
      <c r="E170" s="290"/>
      <c r="F170" s="313" t="s">
        <v>486</v>
      </c>
      <c r="G170" s="290"/>
      <c r="H170" s="290" t="s">
        <v>536</v>
      </c>
      <c r="I170" s="290" t="s">
        <v>488</v>
      </c>
      <c r="J170" s="290" t="s">
        <v>537</v>
      </c>
      <c r="K170" s="338"/>
    </row>
    <row r="171" s="1" customFormat="1" ht="15" customHeight="1">
      <c r="B171" s="315"/>
      <c r="C171" s="290" t="s">
        <v>434</v>
      </c>
      <c r="D171" s="290"/>
      <c r="E171" s="290"/>
      <c r="F171" s="313" t="s">
        <v>486</v>
      </c>
      <c r="G171" s="290"/>
      <c r="H171" s="290" t="s">
        <v>553</v>
      </c>
      <c r="I171" s="290" t="s">
        <v>488</v>
      </c>
      <c r="J171" s="290" t="s">
        <v>537</v>
      </c>
      <c r="K171" s="338"/>
    </row>
    <row r="172" s="1" customFormat="1" ht="15" customHeight="1">
      <c r="B172" s="315"/>
      <c r="C172" s="290" t="s">
        <v>491</v>
      </c>
      <c r="D172" s="290"/>
      <c r="E172" s="290"/>
      <c r="F172" s="313" t="s">
        <v>492</v>
      </c>
      <c r="G172" s="290"/>
      <c r="H172" s="290" t="s">
        <v>553</v>
      </c>
      <c r="I172" s="290" t="s">
        <v>488</v>
      </c>
      <c r="J172" s="290">
        <v>50</v>
      </c>
      <c r="K172" s="338"/>
    </row>
    <row r="173" s="1" customFormat="1" ht="15" customHeight="1">
      <c r="B173" s="315"/>
      <c r="C173" s="290" t="s">
        <v>494</v>
      </c>
      <c r="D173" s="290"/>
      <c r="E173" s="290"/>
      <c r="F173" s="313" t="s">
        <v>486</v>
      </c>
      <c r="G173" s="290"/>
      <c r="H173" s="290" t="s">
        <v>553</v>
      </c>
      <c r="I173" s="290" t="s">
        <v>496</v>
      </c>
      <c r="J173" s="290"/>
      <c r="K173" s="338"/>
    </row>
    <row r="174" s="1" customFormat="1" ht="15" customHeight="1">
      <c r="B174" s="315"/>
      <c r="C174" s="290" t="s">
        <v>505</v>
      </c>
      <c r="D174" s="290"/>
      <c r="E174" s="290"/>
      <c r="F174" s="313" t="s">
        <v>492</v>
      </c>
      <c r="G174" s="290"/>
      <c r="H174" s="290" t="s">
        <v>553</v>
      </c>
      <c r="I174" s="290" t="s">
        <v>488</v>
      </c>
      <c r="J174" s="290">
        <v>50</v>
      </c>
      <c r="K174" s="338"/>
    </row>
    <row r="175" s="1" customFormat="1" ht="15" customHeight="1">
      <c r="B175" s="315"/>
      <c r="C175" s="290" t="s">
        <v>513</v>
      </c>
      <c r="D175" s="290"/>
      <c r="E175" s="290"/>
      <c r="F175" s="313" t="s">
        <v>492</v>
      </c>
      <c r="G175" s="290"/>
      <c r="H175" s="290" t="s">
        <v>553</v>
      </c>
      <c r="I175" s="290" t="s">
        <v>488</v>
      </c>
      <c r="J175" s="290">
        <v>50</v>
      </c>
      <c r="K175" s="338"/>
    </row>
    <row r="176" s="1" customFormat="1" ht="15" customHeight="1">
      <c r="B176" s="315"/>
      <c r="C176" s="290" t="s">
        <v>511</v>
      </c>
      <c r="D176" s="290"/>
      <c r="E176" s="290"/>
      <c r="F176" s="313" t="s">
        <v>492</v>
      </c>
      <c r="G176" s="290"/>
      <c r="H176" s="290" t="s">
        <v>553</v>
      </c>
      <c r="I176" s="290" t="s">
        <v>488</v>
      </c>
      <c r="J176" s="290">
        <v>50</v>
      </c>
      <c r="K176" s="338"/>
    </row>
    <row r="177" s="1" customFormat="1" ht="15" customHeight="1">
      <c r="B177" s="315"/>
      <c r="C177" s="290" t="s">
        <v>103</v>
      </c>
      <c r="D177" s="290"/>
      <c r="E177" s="290"/>
      <c r="F177" s="313" t="s">
        <v>486</v>
      </c>
      <c r="G177" s="290"/>
      <c r="H177" s="290" t="s">
        <v>554</v>
      </c>
      <c r="I177" s="290" t="s">
        <v>555</v>
      </c>
      <c r="J177" s="290"/>
      <c r="K177" s="338"/>
    </row>
    <row r="178" s="1" customFormat="1" ht="15" customHeight="1">
      <c r="B178" s="315"/>
      <c r="C178" s="290" t="s">
        <v>58</v>
      </c>
      <c r="D178" s="290"/>
      <c r="E178" s="290"/>
      <c r="F178" s="313" t="s">
        <v>486</v>
      </c>
      <c r="G178" s="290"/>
      <c r="H178" s="290" t="s">
        <v>556</v>
      </c>
      <c r="I178" s="290" t="s">
        <v>557</v>
      </c>
      <c r="J178" s="290">
        <v>1</v>
      </c>
      <c r="K178" s="338"/>
    </row>
    <row r="179" s="1" customFormat="1" ht="15" customHeight="1">
      <c r="B179" s="315"/>
      <c r="C179" s="290" t="s">
        <v>54</v>
      </c>
      <c r="D179" s="290"/>
      <c r="E179" s="290"/>
      <c r="F179" s="313" t="s">
        <v>486</v>
      </c>
      <c r="G179" s="290"/>
      <c r="H179" s="290" t="s">
        <v>558</v>
      </c>
      <c r="I179" s="290" t="s">
        <v>488</v>
      </c>
      <c r="J179" s="290">
        <v>20</v>
      </c>
      <c r="K179" s="338"/>
    </row>
    <row r="180" s="1" customFormat="1" ht="15" customHeight="1">
      <c r="B180" s="315"/>
      <c r="C180" s="290" t="s">
        <v>55</v>
      </c>
      <c r="D180" s="290"/>
      <c r="E180" s="290"/>
      <c r="F180" s="313" t="s">
        <v>486</v>
      </c>
      <c r="G180" s="290"/>
      <c r="H180" s="290" t="s">
        <v>559</v>
      </c>
      <c r="I180" s="290" t="s">
        <v>488</v>
      </c>
      <c r="J180" s="290">
        <v>255</v>
      </c>
      <c r="K180" s="338"/>
    </row>
    <row r="181" s="1" customFormat="1" ht="15" customHeight="1">
      <c r="B181" s="315"/>
      <c r="C181" s="290" t="s">
        <v>104</v>
      </c>
      <c r="D181" s="290"/>
      <c r="E181" s="290"/>
      <c r="F181" s="313" t="s">
        <v>486</v>
      </c>
      <c r="G181" s="290"/>
      <c r="H181" s="290" t="s">
        <v>450</v>
      </c>
      <c r="I181" s="290" t="s">
        <v>488</v>
      </c>
      <c r="J181" s="290">
        <v>10</v>
      </c>
      <c r="K181" s="338"/>
    </row>
    <row r="182" s="1" customFormat="1" ht="15" customHeight="1">
      <c r="B182" s="315"/>
      <c r="C182" s="290" t="s">
        <v>105</v>
      </c>
      <c r="D182" s="290"/>
      <c r="E182" s="290"/>
      <c r="F182" s="313" t="s">
        <v>486</v>
      </c>
      <c r="G182" s="290"/>
      <c r="H182" s="290" t="s">
        <v>560</v>
      </c>
      <c r="I182" s="290" t="s">
        <v>521</v>
      </c>
      <c r="J182" s="290"/>
      <c r="K182" s="338"/>
    </row>
    <row r="183" s="1" customFormat="1" ht="15" customHeight="1">
      <c r="B183" s="315"/>
      <c r="C183" s="290" t="s">
        <v>561</v>
      </c>
      <c r="D183" s="290"/>
      <c r="E183" s="290"/>
      <c r="F183" s="313" t="s">
        <v>486</v>
      </c>
      <c r="G183" s="290"/>
      <c r="H183" s="290" t="s">
        <v>562</v>
      </c>
      <c r="I183" s="290" t="s">
        <v>521</v>
      </c>
      <c r="J183" s="290"/>
      <c r="K183" s="338"/>
    </row>
    <row r="184" s="1" customFormat="1" ht="15" customHeight="1">
      <c r="B184" s="315"/>
      <c r="C184" s="290" t="s">
        <v>550</v>
      </c>
      <c r="D184" s="290"/>
      <c r="E184" s="290"/>
      <c r="F184" s="313" t="s">
        <v>486</v>
      </c>
      <c r="G184" s="290"/>
      <c r="H184" s="290" t="s">
        <v>563</v>
      </c>
      <c r="I184" s="290" t="s">
        <v>521</v>
      </c>
      <c r="J184" s="290"/>
      <c r="K184" s="338"/>
    </row>
    <row r="185" s="1" customFormat="1" ht="15" customHeight="1">
      <c r="B185" s="315"/>
      <c r="C185" s="290" t="s">
        <v>107</v>
      </c>
      <c r="D185" s="290"/>
      <c r="E185" s="290"/>
      <c r="F185" s="313" t="s">
        <v>492</v>
      </c>
      <c r="G185" s="290"/>
      <c r="H185" s="290" t="s">
        <v>564</v>
      </c>
      <c r="I185" s="290" t="s">
        <v>488</v>
      </c>
      <c r="J185" s="290">
        <v>50</v>
      </c>
      <c r="K185" s="338"/>
    </row>
    <row r="186" s="1" customFormat="1" ht="15" customHeight="1">
      <c r="B186" s="315"/>
      <c r="C186" s="290" t="s">
        <v>565</v>
      </c>
      <c r="D186" s="290"/>
      <c r="E186" s="290"/>
      <c r="F186" s="313" t="s">
        <v>492</v>
      </c>
      <c r="G186" s="290"/>
      <c r="H186" s="290" t="s">
        <v>566</v>
      </c>
      <c r="I186" s="290" t="s">
        <v>567</v>
      </c>
      <c r="J186" s="290"/>
      <c r="K186" s="338"/>
    </row>
    <row r="187" s="1" customFormat="1" ht="15" customHeight="1">
      <c r="B187" s="315"/>
      <c r="C187" s="290" t="s">
        <v>568</v>
      </c>
      <c r="D187" s="290"/>
      <c r="E187" s="290"/>
      <c r="F187" s="313" t="s">
        <v>492</v>
      </c>
      <c r="G187" s="290"/>
      <c r="H187" s="290" t="s">
        <v>569</v>
      </c>
      <c r="I187" s="290" t="s">
        <v>567</v>
      </c>
      <c r="J187" s="290"/>
      <c r="K187" s="338"/>
    </row>
    <row r="188" s="1" customFormat="1" ht="15" customHeight="1">
      <c r="B188" s="315"/>
      <c r="C188" s="290" t="s">
        <v>570</v>
      </c>
      <c r="D188" s="290"/>
      <c r="E188" s="290"/>
      <c r="F188" s="313" t="s">
        <v>492</v>
      </c>
      <c r="G188" s="290"/>
      <c r="H188" s="290" t="s">
        <v>571</v>
      </c>
      <c r="I188" s="290" t="s">
        <v>567</v>
      </c>
      <c r="J188" s="290"/>
      <c r="K188" s="338"/>
    </row>
    <row r="189" s="1" customFormat="1" ht="15" customHeight="1">
      <c r="B189" s="315"/>
      <c r="C189" s="351" t="s">
        <v>572</v>
      </c>
      <c r="D189" s="290"/>
      <c r="E189" s="290"/>
      <c r="F189" s="313" t="s">
        <v>492</v>
      </c>
      <c r="G189" s="290"/>
      <c r="H189" s="290" t="s">
        <v>573</v>
      </c>
      <c r="I189" s="290" t="s">
        <v>574</v>
      </c>
      <c r="J189" s="352" t="s">
        <v>575</v>
      </c>
      <c r="K189" s="338"/>
    </row>
    <row r="190" s="1" customFormat="1" ht="15" customHeight="1">
      <c r="B190" s="315"/>
      <c r="C190" s="351" t="s">
        <v>43</v>
      </c>
      <c r="D190" s="290"/>
      <c r="E190" s="290"/>
      <c r="F190" s="313" t="s">
        <v>486</v>
      </c>
      <c r="G190" s="290"/>
      <c r="H190" s="287" t="s">
        <v>576</v>
      </c>
      <c r="I190" s="290" t="s">
        <v>577</v>
      </c>
      <c r="J190" s="290"/>
      <c r="K190" s="338"/>
    </row>
    <row r="191" s="1" customFormat="1" ht="15" customHeight="1">
      <c r="B191" s="315"/>
      <c r="C191" s="351" t="s">
        <v>578</v>
      </c>
      <c r="D191" s="290"/>
      <c r="E191" s="290"/>
      <c r="F191" s="313" t="s">
        <v>486</v>
      </c>
      <c r="G191" s="290"/>
      <c r="H191" s="290" t="s">
        <v>579</v>
      </c>
      <c r="I191" s="290" t="s">
        <v>521</v>
      </c>
      <c r="J191" s="290"/>
      <c r="K191" s="338"/>
    </row>
    <row r="192" s="1" customFormat="1" ht="15" customHeight="1">
      <c r="B192" s="315"/>
      <c r="C192" s="351" t="s">
        <v>580</v>
      </c>
      <c r="D192" s="290"/>
      <c r="E192" s="290"/>
      <c r="F192" s="313" t="s">
        <v>486</v>
      </c>
      <c r="G192" s="290"/>
      <c r="H192" s="290" t="s">
        <v>581</v>
      </c>
      <c r="I192" s="290" t="s">
        <v>521</v>
      </c>
      <c r="J192" s="290"/>
      <c r="K192" s="338"/>
    </row>
    <row r="193" s="1" customFormat="1" ht="15" customHeight="1">
      <c r="B193" s="315"/>
      <c r="C193" s="351" t="s">
        <v>582</v>
      </c>
      <c r="D193" s="290"/>
      <c r="E193" s="290"/>
      <c r="F193" s="313" t="s">
        <v>492</v>
      </c>
      <c r="G193" s="290"/>
      <c r="H193" s="290" t="s">
        <v>583</v>
      </c>
      <c r="I193" s="290" t="s">
        <v>521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584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585</v>
      </c>
      <c r="D200" s="354"/>
      <c r="E200" s="354"/>
      <c r="F200" s="354" t="s">
        <v>586</v>
      </c>
      <c r="G200" s="355"/>
      <c r="H200" s="354" t="s">
        <v>587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577</v>
      </c>
      <c r="D202" s="290"/>
      <c r="E202" s="290"/>
      <c r="F202" s="313" t="s">
        <v>44</v>
      </c>
      <c r="G202" s="290"/>
      <c r="H202" s="290" t="s">
        <v>588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45</v>
      </c>
      <c r="G203" s="290"/>
      <c r="H203" s="290" t="s">
        <v>589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48</v>
      </c>
      <c r="G204" s="290"/>
      <c r="H204" s="290" t="s">
        <v>590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46</v>
      </c>
      <c r="G205" s="290"/>
      <c r="H205" s="290" t="s">
        <v>591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47</v>
      </c>
      <c r="G206" s="290"/>
      <c r="H206" s="290" t="s">
        <v>592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533</v>
      </c>
      <c r="D208" s="290"/>
      <c r="E208" s="290"/>
      <c r="F208" s="313" t="s">
        <v>80</v>
      </c>
      <c r="G208" s="290"/>
      <c r="H208" s="290" t="s">
        <v>593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431</v>
      </c>
      <c r="G209" s="290"/>
      <c r="H209" s="290" t="s">
        <v>432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429</v>
      </c>
      <c r="G210" s="290"/>
      <c r="H210" s="290" t="s">
        <v>594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90</v>
      </c>
      <c r="G211" s="351"/>
      <c r="H211" s="342" t="s">
        <v>91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335</v>
      </c>
      <c r="G212" s="351"/>
      <c r="H212" s="342" t="s">
        <v>378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557</v>
      </c>
      <c r="D214" s="290"/>
      <c r="E214" s="290"/>
      <c r="F214" s="313">
        <v>1</v>
      </c>
      <c r="G214" s="351"/>
      <c r="H214" s="342" t="s">
        <v>595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596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597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598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Petr Kunc</dc:creator>
  <cp:lastModifiedBy>Ing. Petr Kunc</cp:lastModifiedBy>
  <dcterms:created xsi:type="dcterms:W3CDTF">2022-02-02T12:16:39Z</dcterms:created>
  <dcterms:modified xsi:type="dcterms:W3CDTF">2022-02-02T12:16:44Z</dcterms:modified>
</cp:coreProperties>
</file>