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ychodilova\Desktop\MV\"/>
    </mc:Choice>
  </mc:AlternateContent>
  <bookViews>
    <workbookView xWindow="0" yWindow="0" windowWidth="0" windowHeight="0"/>
  </bookViews>
  <sheets>
    <sheet name="Rekapitulace stavby" sheetId="1" r:id="rId1"/>
    <sheet name="SO 01 - Úprava koryta" sheetId="2" r:id="rId2"/>
    <sheet name="SO 02 - Vedlejší rozpočto..."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'SO 01 - Úprava koryta'!$C$122:$K$328</definedName>
    <definedName name="_xlnm.Print_Area" localSheetId="1">'SO 01 - Úprava koryta'!$C$4:$J$76,'SO 01 - Úprava koryta'!$C$82:$J$104,'SO 01 - Úprava koryta'!$C$110:$K$328</definedName>
    <definedName name="_xlnm.Print_Titles" localSheetId="1">'SO 01 - Úprava koryta'!$122:$122</definedName>
    <definedName name="_xlnm._FilterDatabase" localSheetId="2" hidden="1">'SO 02 - Vedlejší rozpočto...'!$C$117:$K$146</definedName>
    <definedName name="_xlnm.Print_Area" localSheetId="2">'SO 02 - Vedlejší rozpočto...'!$C$4:$J$76,'SO 02 - Vedlejší rozpočto...'!$C$82:$J$99,'SO 02 - Vedlejší rozpočto...'!$C$105:$K$146</definedName>
    <definedName name="_xlnm.Print_Titles" localSheetId="2">'SO 02 - Vedlejší rozpočto...'!$117:$117</definedName>
  </definedNames>
  <calcPr/>
</workbook>
</file>

<file path=xl/calcChain.xml><?xml version="1.0" encoding="utf-8"?>
<calcChain xmlns="http://schemas.openxmlformats.org/spreadsheetml/2006/main">
  <c i="3" l="1" r="J37"/>
  <c r="J36"/>
  <c i="1" r="AY96"/>
  <c i="3" r="J35"/>
  <c i="1" r="AX96"/>
  <c i="3" r="BI145"/>
  <c r="BH145"/>
  <c r="BG145"/>
  <c r="BF145"/>
  <c r="T145"/>
  <c r="T144"/>
  <c r="R145"/>
  <c r="R144"/>
  <c r="P145"/>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T119"/>
  <c r="T118"/>
  <c r="R120"/>
  <c r="R119"/>
  <c r="R118"/>
  <c r="P120"/>
  <c r="P119"/>
  <c r="P118"/>
  <c i="1" r="AU96"/>
  <c i="3" r="F112"/>
  <c r="E110"/>
  <c r="F89"/>
  <c r="E87"/>
  <c r="J24"/>
  <c r="E24"/>
  <c r="J92"/>
  <c r="J23"/>
  <c r="J21"/>
  <c r="E21"/>
  <c r="J91"/>
  <c r="J20"/>
  <c r="J18"/>
  <c r="E18"/>
  <c r="F115"/>
  <c r="J17"/>
  <c r="J15"/>
  <c r="E15"/>
  <c r="F114"/>
  <c r="J14"/>
  <c r="J12"/>
  <c r="J112"/>
  <c r="E7"/>
  <c r="E108"/>
  <c i="2" r="J37"/>
  <c r="J36"/>
  <c i="1" r="AY95"/>
  <c i="2" r="J35"/>
  <c i="1" r="AX95"/>
  <c i="2" r="BI327"/>
  <c r="BH327"/>
  <c r="BG327"/>
  <c r="BF327"/>
  <c r="T327"/>
  <c r="T326"/>
  <c r="R327"/>
  <c r="R326"/>
  <c r="P327"/>
  <c r="P326"/>
  <c r="BI322"/>
  <c r="BH322"/>
  <c r="BG322"/>
  <c r="BF322"/>
  <c r="T322"/>
  <c r="R322"/>
  <c r="P322"/>
  <c r="BI318"/>
  <c r="BH318"/>
  <c r="BG318"/>
  <c r="BF318"/>
  <c r="T318"/>
  <c r="R318"/>
  <c r="P318"/>
  <c r="BI314"/>
  <c r="BH314"/>
  <c r="BG314"/>
  <c r="BF314"/>
  <c r="T314"/>
  <c r="R314"/>
  <c r="P314"/>
  <c r="BI310"/>
  <c r="BH310"/>
  <c r="BG310"/>
  <c r="BF310"/>
  <c r="T310"/>
  <c r="R310"/>
  <c r="P310"/>
  <c r="BI306"/>
  <c r="BH306"/>
  <c r="BG306"/>
  <c r="BF306"/>
  <c r="T306"/>
  <c r="R306"/>
  <c r="P306"/>
  <c r="BI302"/>
  <c r="BH302"/>
  <c r="BG302"/>
  <c r="BF302"/>
  <c r="T302"/>
  <c r="R302"/>
  <c r="P302"/>
  <c r="BI298"/>
  <c r="BH298"/>
  <c r="BG298"/>
  <c r="BF298"/>
  <c r="T298"/>
  <c r="R298"/>
  <c r="P298"/>
  <c r="BI296"/>
  <c r="BH296"/>
  <c r="BG296"/>
  <c r="BF296"/>
  <c r="T296"/>
  <c r="R296"/>
  <c r="P296"/>
  <c r="BI291"/>
  <c r="BH291"/>
  <c r="BG291"/>
  <c r="BF291"/>
  <c r="T291"/>
  <c r="R291"/>
  <c r="P291"/>
  <c r="BI287"/>
  <c r="BH287"/>
  <c r="BG287"/>
  <c r="BF287"/>
  <c r="T287"/>
  <c r="R287"/>
  <c r="P287"/>
  <c r="BI283"/>
  <c r="BH283"/>
  <c r="BG283"/>
  <c r="BF283"/>
  <c r="T283"/>
  <c r="R283"/>
  <c r="P283"/>
  <c r="BI279"/>
  <c r="BH279"/>
  <c r="BG279"/>
  <c r="BF279"/>
  <c r="T279"/>
  <c r="R279"/>
  <c r="P279"/>
  <c r="BI275"/>
  <c r="BH275"/>
  <c r="BG275"/>
  <c r="BF275"/>
  <c r="T275"/>
  <c r="R275"/>
  <c r="P275"/>
  <c r="BI270"/>
  <c r="BH270"/>
  <c r="BG270"/>
  <c r="BF270"/>
  <c r="T270"/>
  <c r="R270"/>
  <c r="P270"/>
  <c r="BI265"/>
  <c r="BH265"/>
  <c r="BG265"/>
  <c r="BF265"/>
  <c r="T265"/>
  <c r="R265"/>
  <c r="P265"/>
  <c r="BI260"/>
  <c r="BH260"/>
  <c r="BG260"/>
  <c r="BF260"/>
  <c r="T260"/>
  <c r="R260"/>
  <c r="P260"/>
  <c r="BI255"/>
  <c r="BH255"/>
  <c r="BG255"/>
  <c r="BF255"/>
  <c r="T255"/>
  <c r="R255"/>
  <c r="P255"/>
  <c r="BI250"/>
  <c r="BH250"/>
  <c r="BG250"/>
  <c r="BF250"/>
  <c r="T250"/>
  <c r="R250"/>
  <c r="P250"/>
  <c r="BI246"/>
  <c r="BH246"/>
  <c r="BG246"/>
  <c r="BF246"/>
  <c r="T246"/>
  <c r="R246"/>
  <c r="P246"/>
  <c r="BI241"/>
  <c r="BH241"/>
  <c r="BG241"/>
  <c r="BF241"/>
  <c r="T241"/>
  <c r="R241"/>
  <c r="P241"/>
  <c r="BI238"/>
  <c r="BH238"/>
  <c r="BG238"/>
  <c r="BF238"/>
  <c r="T238"/>
  <c r="R238"/>
  <c r="P238"/>
  <c r="BI236"/>
  <c r="BH236"/>
  <c r="BG236"/>
  <c r="BF236"/>
  <c r="T236"/>
  <c r="R236"/>
  <c r="P236"/>
  <c r="BI229"/>
  <c r="BH229"/>
  <c r="BG229"/>
  <c r="BF229"/>
  <c r="T229"/>
  <c r="R229"/>
  <c r="P229"/>
  <c r="BI226"/>
  <c r="BH226"/>
  <c r="BG226"/>
  <c r="BF226"/>
  <c r="T226"/>
  <c r="R226"/>
  <c r="P226"/>
  <c r="BI221"/>
  <c r="BH221"/>
  <c r="BG221"/>
  <c r="BF221"/>
  <c r="T221"/>
  <c r="R221"/>
  <c r="P221"/>
  <c r="BI216"/>
  <c r="BH216"/>
  <c r="BG216"/>
  <c r="BF216"/>
  <c r="T216"/>
  <c r="R216"/>
  <c r="P216"/>
  <c r="BI212"/>
  <c r="BH212"/>
  <c r="BG212"/>
  <c r="BF212"/>
  <c r="T212"/>
  <c r="R212"/>
  <c r="P212"/>
  <c r="BI208"/>
  <c r="BH208"/>
  <c r="BG208"/>
  <c r="BF208"/>
  <c r="T208"/>
  <c r="R208"/>
  <c r="P208"/>
  <c r="BI204"/>
  <c r="BH204"/>
  <c r="BG204"/>
  <c r="BF204"/>
  <c r="T204"/>
  <c r="R204"/>
  <c r="P204"/>
  <c r="BI201"/>
  <c r="BH201"/>
  <c r="BG201"/>
  <c r="BF201"/>
  <c r="T201"/>
  <c r="R201"/>
  <c r="P201"/>
  <c r="BI197"/>
  <c r="BH197"/>
  <c r="BG197"/>
  <c r="BF197"/>
  <c r="T197"/>
  <c r="R197"/>
  <c r="P197"/>
  <c r="BI192"/>
  <c r="BH192"/>
  <c r="BG192"/>
  <c r="BF192"/>
  <c r="T192"/>
  <c r="R192"/>
  <c r="P192"/>
  <c r="BI183"/>
  <c r="BH183"/>
  <c r="BG183"/>
  <c r="BF183"/>
  <c r="T183"/>
  <c r="R183"/>
  <c r="P183"/>
  <c r="BI178"/>
  <c r="BH178"/>
  <c r="BG178"/>
  <c r="BF178"/>
  <c r="T178"/>
  <c r="R178"/>
  <c r="P178"/>
  <c r="BI174"/>
  <c r="BH174"/>
  <c r="BG174"/>
  <c r="BF174"/>
  <c r="T174"/>
  <c r="R174"/>
  <c r="P174"/>
  <c r="BI170"/>
  <c r="BH170"/>
  <c r="BG170"/>
  <c r="BF170"/>
  <c r="T170"/>
  <c r="R170"/>
  <c r="P170"/>
  <c r="BI161"/>
  <c r="BH161"/>
  <c r="BG161"/>
  <c r="BF161"/>
  <c r="T161"/>
  <c r="R161"/>
  <c r="P161"/>
  <c r="BI156"/>
  <c r="BH156"/>
  <c r="BG156"/>
  <c r="BF156"/>
  <c r="T156"/>
  <c r="R156"/>
  <c r="P156"/>
  <c r="BI152"/>
  <c r="BH152"/>
  <c r="BG152"/>
  <c r="BF152"/>
  <c r="T152"/>
  <c r="R152"/>
  <c r="P152"/>
  <c r="BI148"/>
  <c r="BH148"/>
  <c r="BG148"/>
  <c r="BF148"/>
  <c r="T148"/>
  <c r="R148"/>
  <c r="P148"/>
  <c r="BI141"/>
  <c r="BH141"/>
  <c r="BG141"/>
  <c r="BF141"/>
  <c r="T141"/>
  <c r="R141"/>
  <c r="P141"/>
  <c r="BI137"/>
  <c r="BH137"/>
  <c r="BG137"/>
  <c r="BF137"/>
  <c r="T137"/>
  <c r="R137"/>
  <c r="P137"/>
  <c r="BI133"/>
  <c r="BH133"/>
  <c r="BG133"/>
  <c r="BF133"/>
  <c r="T133"/>
  <c r="R133"/>
  <c r="P133"/>
  <c r="BI130"/>
  <c r="BH130"/>
  <c r="BG130"/>
  <c r="BF130"/>
  <c r="T130"/>
  <c r="R130"/>
  <c r="P130"/>
  <c r="BI126"/>
  <c r="BH126"/>
  <c r="BG126"/>
  <c r="BF126"/>
  <c r="T126"/>
  <c r="R126"/>
  <c r="P126"/>
  <c r="F117"/>
  <c r="E115"/>
  <c r="F89"/>
  <c r="E87"/>
  <c r="J24"/>
  <c r="E24"/>
  <c r="J120"/>
  <c r="J23"/>
  <c r="J21"/>
  <c r="E21"/>
  <c r="J119"/>
  <c r="J20"/>
  <c r="J18"/>
  <c r="E18"/>
  <c r="F120"/>
  <c r="J17"/>
  <c r="J15"/>
  <c r="E15"/>
  <c r="F119"/>
  <c r="J14"/>
  <c r="J12"/>
  <c r="J117"/>
  <c r="E7"/>
  <c r="E113"/>
  <c i="1" r="L90"/>
  <c r="AM90"/>
  <c r="AM89"/>
  <c r="L89"/>
  <c r="AM87"/>
  <c r="L87"/>
  <c r="L85"/>
  <c r="L84"/>
  <c i="2" r="J322"/>
  <c r="J314"/>
  <c r="BK306"/>
  <c r="J298"/>
  <c r="J291"/>
  <c r="BK283"/>
  <c r="BK275"/>
  <c r="J265"/>
  <c r="J255"/>
  <c r="BK246"/>
  <c r="J238"/>
  <c r="BK229"/>
  <c r="BK221"/>
  <c r="J212"/>
  <c r="J204"/>
  <c r="J197"/>
  <c r="J183"/>
  <c r="J174"/>
  <c r="BK170"/>
  <c r="J156"/>
  <c r="J148"/>
  <c r="BK137"/>
  <c r="J130"/>
  <c i="1" r="AS94"/>
  <c i="2" r="BK310"/>
  <c r="BK302"/>
  <c r="J296"/>
  <c r="J287"/>
  <c r="J279"/>
  <c r="J270"/>
  <c r="BK260"/>
  <c r="BK250"/>
  <c r="J241"/>
  <c r="J236"/>
  <c r="BK226"/>
  <c r="J216"/>
  <c r="J208"/>
  <c r="J201"/>
  <c r="J192"/>
  <c r="BK178"/>
  <c r="J170"/>
  <c r="BK156"/>
  <c r="BK148"/>
  <c r="J137"/>
  <c r="BK130"/>
  <c i="3" r="BK136"/>
  <c r="J132"/>
  <c r="J128"/>
  <c r="BK124"/>
  <c r="J122"/>
  <c r="J145"/>
  <c r="BK140"/>
  <c r="BK138"/>
  <c r="J136"/>
  <c r="BK132"/>
  <c r="BK128"/>
  <c r="J124"/>
  <c i="2" r="BK327"/>
  <c r="BK318"/>
  <c r="J310"/>
  <c r="J302"/>
  <c r="BK296"/>
  <c r="BK287"/>
  <c r="BK279"/>
  <c r="BK270"/>
  <c r="J260"/>
  <c r="J250"/>
  <c r="BK241"/>
  <c r="BK236"/>
  <c r="J226"/>
  <c r="BK216"/>
  <c r="BK208"/>
  <c r="BK201"/>
  <c r="BK192"/>
  <c r="J178"/>
  <c r="J161"/>
  <c r="J152"/>
  <c r="BK141"/>
  <c r="J133"/>
  <c r="J126"/>
  <c r="J327"/>
  <c r="BK322"/>
  <c r="J318"/>
  <c r="BK314"/>
  <c r="J306"/>
  <c r="BK298"/>
  <c r="BK291"/>
  <c r="J283"/>
  <c r="J275"/>
  <c r="BK265"/>
  <c r="BK255"/>
  <c r="J246"/>
  <c r="BK238"/>
  <c r="J229"/>
  <c r="J221"/>
  <c r="BK212"/>
  <c r="BK204"/>
  <c r="BK197"/>
  <c r="BK183"/>
  <c r="BK174"/>
  <c r="BK161"/>
  <c r="BK152"/>
  <c r="J141"/>
  <c r="BK133"/>
  <c r="BK126"/>
  <c i="3" r="BK134"/>
  <c r="BK130"/>
  <c r="BK126"/>
  <c r="BK122"/>
  <c r="J120"/>
  <c r="BK145"/>
  <c r="BK142"/>
  <c r="J142"/>
  <c r="J140"/>
  <c r="J138"/>
  <c r="J134"/>
  <c r="J130"/>
  <c r="J126"/>
  <c r="BK120"/>
  <c i="2" l="1" r="BK125"/>
  <c r="J125"/>
  <c r="J98"/>
  <c r="T125"/>
  <c r="P245"/>
  <c r="T245"/>
  <c r="P254"/>
  <c r="T254"/>
  <c r="BK295"/>
  <c r="J295"/>
  <c r="J102"/>
  <c r="T295"/>
  <c r="T274"/>
  <c r="P125"/>
  <c r="R125"/>
  <c r="BK245"/>
  <c r="J245"/>
  <c r="J99"/>
  <c r="R245"/>
  <c r="BK254"/>
  <c r="J254"/>
  <c r="J100"/>
  <c r="R254"/>
  <c r="P295"/>
  <c r="P274"/>
  <c r="R295"/>
  <c r="R274"/>
  <c r="BK274"/>
  <c r="J274"/>
  <c r="J101"/>
  <c r="BK326"/>
  <c r="J326"/>
  <c r="J103"/>
  <c i="3" r="BK119"/>
  <c r="J119"/>
  <c r="J97"/>
  <c r="BK144"/>
  <c r="J144"/>
  <c r="J98"/>
  <c r="E85"/>
  <c r="F91"/>
  <c r="F92"/>
  <c r="J114"/>
  <c r="J115"/>
  <c r="BE120"/>
  <c r="BE128"/>
  <c r="BE130"/>
  <c r="BE134"/>
  <c r="BE136"/>
  <c r="BE138"/>
  <c r="BE140"/>
  <c r="BE142"/>
  <c r="BE145"/>
  <c r="J89"/>
  <c r="BE122"/>
  <c r="BE124"/>
  <c r="BE126"/>
  <c r="BE132"/>
  <c i="2" r="J89"/>
  <c r="J91"/>
  <c r="J92"/>
  <c r="BE126"/>
  <c r="BE133"/>
  <c r="BE148"/>
  <c r="BE152"/>
  <c r="BE170"/>
  <c r="BE174"/>
  <c r="BE178"/>
  <c r="BE192"/>
  <c r="BE201"/>
  <c r="BE208"/>
  <c r="BE216"/>
  <c r="BE221"/>
  <c r="BE226"/>
  <c r="BE241"/>
  <c r="BE246"/>
  <c r="BE255"/>
  <c r="BE270"/>
  <c r="BE279"/>
  <c r="BE287"/>
  <c r="BE291"/>
  <c r="BE296"/>
  <c r="BE298"/>
  <c r="BE306"/>
  <c r="BE318"/>
  <c r="BE327"/>
  <c r="E85"/>
  <c r="F91"/>
  <c r="F92"/>
  <c r="BE130"/>
  <c r="BE137"/>
  <c r="BE141"/>
  <c r="BE156"/>
  <c r="BE161"/>
  <c r="BE183"/>
  <c r="BE197"/>
  <c r="BE204"/>
  <c r="BE212"/>
  <c r="BE229"/>
  <c r="BE236"/>
  <c r="BE238"/>
  <c r="BE250"/>
  <c r="BE260"/>
  <c r="BE265"/>
  <c r="BE275"/>
  <c r="BE283"/>
  <c r="BE302"/>
  <c r="BE310"/>
  <c r="BE314"/>
  <c r="BE322"/>
  <c r="F36"/>
  <c i="1" r="BC95"/>
  <c i="2" r="F35"/>
  <c i="1" r="BB95"/>
  <c i="3" r="F34"/>
  <c i="1" r="BA96"/>
  <c i="3" r="F37"/>
  <c i="1" r="BD96"/>
  <c i="2" r="F34"/>
  <c i="1" r="BA95"/>
  <c i="2" r="J34"/>
  <c i="1" r="AW95"/>
  <c i="2" r="F37"/>
  <c i="1" r="BD95"/>
  <c i="3" r="F35"/>
  <c i="1" r="BB96"/>
  <c i="3" r="J34"/>
  <c i="1" r="AW96"/>
  <c i="3" r="F36"/>
  <c i="1" r="BC96"/>
  <c i="2" l="1" r="R124"/>
  <c r="R123"/>
  <c r="T124"/>
  <c r="T123"/>
  <c r="P124"/>
  <c r="P123"/>
  <c i="1" r="AU95"/>
  <c i="3" r="BK118"/>
  <c r="J118"/>
  <c r="J96"/>
  <c i="2" r="BK124"/>
  <c r="J124"/>
  <c r="J97"/>
  <c i="1" r="AU94"/>
  <c i="2" r="J33"/>
  <c i="1" r="AV95"/>
  <c r="AT95"/>
  <c r="BD94"/>
  <c r="W33"/>
  <c r="BB94"/>
  <c r="AX94"/>
  <c r="BA94"/>
  <c r="W30"/>
  <c i="3" r="J33"/>
  <c i="1" r="AV96"/>
  <c r="AT96"/>
  <c i="2" r="F33"/>
  <c i="1" r="AZ95"/>
  <c r="BC94"/>
  <c r="W32"/>
  <c i="3" r="F33"/>
  <c i="1" r="AZ96"/>
  <c i="2" l="1" r="BK123"/>
  <c r="J123"/>
  <c r="J96"/>
  <c i="3" r="J30"/>
  <c i="1" r="AG96"/>
  <c r="AZ94"/>
  <c r="W29"/>
  <c r="W31"/>
  <c r="AY94"/>
  <c r="AW94"/>
  <c r="AK30"/>
  <c i="3" l="1" r="J39"/>
  <c i="1" r="AN96"/>
  <c i="2" r="J30"/>
  <c i="1" r="AG95"/>
  <c r="AG94"/>
  <c r="AK26"/>
  <c r="AV94"/>
  <c r="AK29"/>
  <c r="AK35"/>
  <c i="2" l="1" r="J39"/>
  <c i="1" r="AN95"/>
  <c r="AT94"/>
  <c r="AN94"/>
</calcChain>
</file>

<file path=xl/sharedStrings.xml><?xml version="1.0" encoding="utf-8"?>
<sst xmlns="http://schemas.openxmlformats.org/spreadsheetml/2006/main">
  <si>
    <t>Export Komplet</t>
  </si>
  <si>
    <t/>
  </si>
  <si>
    <t>2.0</t>
  </si>
  <si>
    <t>ZAMOK</t>
  </si>
  <si>
    <t>False</t>
  </si>
  <si>
    <t>{3ffa1ab2-89ce-4685-98ad-78e66a565e14}</t>
  </si>
  <si>
    <t>0,01</t>
  </si>
  <si>
    <t>21</t>
  </si>
  <si>
    <t>15</t>
  </si>
  <si>
    <t>REKAPITULACE STAVBY</t>
  </si>
  <si>
    <t xml:space="preserve">v ---  níže se nacházejí doplnkové a pomocné údaje k sestavám  --- v</t>
  </si>
  <si>
    <t>Návod na vyplnění</t>
  </si>
  <si>
    <t>0,001</t>
  </si>
  <si>
    <t>Kód:</t>
  </si>
  <si>
    <t>2028/22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</si>
  <si>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</si>
  <si>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</si>
  <si>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Dobšice p., ř. km 7,930 - 8,177, Přímětice, úprava koryta</t>
  </si>
  <si>
    <t>KSO:</t>
  </si>
  <si>
    <t>CC-CZ:</t>
  </si>
  <si>
    <t>Místo:</t>
  </si>
  <si>
    <t xml:space="preserve"> </t>
  </si>
  <si>
    <t>Datum:</t>
  </si>
  <si>
    <t>28. 3. 2023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</si>
  <si>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</si>
  <si>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</si>
  <si>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</si>
  <si>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</si>
  <si>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</si>
  <si>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</si>
  <si>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</si>
  <si>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</si>
  <si>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</si>
  <si>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</si>
  <si>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</si>
  <si>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</si>
  <si>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</si>
  <si>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</si>
  <si>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</si>
  <si>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</si>
  <si>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</si>
  <si>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</si>
  <si>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</si>
  <si>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</si>
  <si>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</si>
  <si>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</si>
  <si>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</si>
  <si>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</si>
  <si>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</si>
  <si>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</si>
  <si>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</si>
  <si>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</si>
  <si>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</si>
  <si>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</si>
  <si>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</si>
  <si>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</si>
  <si>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</si>
  <si>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</si>
  <si>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</si>
  <si>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</si>
  <si>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</si>
  <si>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</si>
  <si>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</si>
  <si>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</si>
  <si>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</si>
  <si>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</si>
  <si>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</si>
  <si>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</si>
  <si>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</si>
  <si>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</si>
  <si>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</si>
  <si>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</si>
  <si>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</si>
  <si>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</si>
  <si>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</si>
  <si>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</si>
  <si>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</si>
  <si>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</si>
  <si>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</si>
  <si>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Úprava koryta</t>
  </si>
  <si>
    <t>STA</t>
  </si>
  <si>
    <t>1</t>
  </si>
  <si>
    <t>{6785e241-9213-4a34-9113-e66b0b577f40}</t>
  </si>
  <si>
    <t>2</t>
  </si>
  <si>
    <t>SO 02</t>
  </si>
  <si>
    <t>Vedlejší rozpočtové náklady</t>
  </si>
  <si>
    <t>{7aa4124f-ceab-4620-bf7a-48d4f7bf3137}</t>
  </si>
  <si>
    <t>KRYCÍ LIST SOUPISU PRACÍ</t>
  </si>
  <si>
    <t>Objekt:</t>
  </si>
  <si>
    <t>SO 01 - Úprava koryta</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</si>
  <si>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</si>
  <si>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</si>
  <si>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</si>
  <si>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</si>
  <si>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</si>
  <si>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</si>
  <si>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</si>
  <si>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</si>
  <si>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4 - Vodorovné konstrukce</t>
  </si>
  <si>
    <t xml:space="preserve">    9 - Ostatní konstrukce a práce, bourání</t>
  </si>
  <si>
    <t xml:space="preserve">      95 - Různé dokončovací konstrukce a práce pozemních staveb</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</si>
  <si>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</si>
  <si>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</si>
  <si>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</si>
  <si>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</si>
  <si>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</si>
  <si>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</si>
  <si>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</si>
  <si>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</si>
  <si>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</si>
  <si>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</si>
  <si>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</si>
  <si>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</si>
  <si>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</si>
  <si>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</si>
  <si>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</si>
  <si>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</si>
  <si>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</si>
  <si>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</si>
  <si>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</si>
  <si>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111151223</t>
  </si>
  <si>
    <t>Pokosení trávníku parkového pl do 10000 m2 s odvozem do 20 km ve svahu přes 1:2 do 1:1</t>
  </si>
  <si>
    <t>m2</t>
  </si>
  <si>
    <t>CS ÚRS 2023 01</t>
  </si>
  <si>
    <t>4</t>
  </si>
  <si>
    <t>1274593344</t>
  </si>
  <si>
    <t>PP</t>
  </si>
  <si>
    <t>Pokosení trávníku při souvislé ploše přes 1000 do 10000 m2 parkového na svahu přes 1:2 do 1:1</t>
  </si>
  <si>
    <t>VV</t>
  </si>
  <si>
    <t>250*6</t>
  </si>
  <si>
    <t>Pokosení trávníku před realizací</t>
  </si>
  <si>
    <t>3</t>
  </si>
  <si>
    <t>111251202</t>
  </si>
  <si>
    <t>Odstranění křovin a stromů průměru kmene do 100 mm i s kořeny sklonu terénu přes 1:5 z celkové plochy přes 100 do 500 m2 strojně</t>
  </si>
  <si>
    <t>374754080</t>
  </si>
  <si>
    <t>Odstranění křovin a stromů s odstraněním kořenů strojně průměru kmene do 100 mm v rovině nebo ve svahu sklonu terénu přes 1:5, při celkové ploše přes 100 do 500 m2</t>
  </si>
  <si>
    <t>150</t>
  </si>
  <si>
    <t>115101201</t>
  </si>
  <si>
    <t>Čerpání vody na dopravní výšku do 10 m průměrný přítok do 500 l/min</t>
  </si>
  <si>
    <t>hod</t>
  </si>
  <si>
    <t>1300188566</t>
  </si>
  <si>
    <t>Čerpání vody na dopravní výšku do 10 m s uvažovaným průměrným přítokem do 500 l/min</t>
  </si>
  <si>
    <t>10*8</t>
  </si>
  <si>
    <t>Čerpání pro realizaci prahu</t>
  </si>
  <si>
    <t>115101301</t>
  </si>
  <si>
    <t>Pohotovost čerpací soupravy pro dopravní výšku do 10 m přítok do 500 l/min</t>
  </si>
  <si>
    <t>den</t>
  </si>
  <si>
    <t>-1785894272</t>
  </si>
  <si>
    <t>Pohotovost záložní čerpací soupravy pro dopravní výšku do 10 m s uvažovaným průměrným přítokem do 500 l/min</t>
  </si>
  <si>
    <t>10</t>
  </si>
  <si>
    <t>5</t>
  </si>
  <si>
    <t>122211101</t>
  </si>
  <si>
    <t>Odkopávky a prokopávky v hornině třídy těžitelnosti I, skupiny 3 ručně</t>
  </si>
  <si>
    <t>m3</t>
  </si>
  <si>
    <t>-1310178608</t>
  </si>
  <si>
    <t>Odkopávky a prokopávky ručně zapažené i nezapažené v hornině třídy těžitelnosti I skupiny 3</t>
  </si>
  <si>
    <t>5*1,0*0,2</t>
  </si>
  <si>
    <t>Ruční pročištění pod mostkem vedoucí k p.č. 6/2 (dům s číslem popisným 364/9)</t>
  </si>
  <si>
    <t>(2+2)*2,0</t>
  </si>
  <si>
    <t>Ruční výkop v místě křížení podzemního vedení inženýrských sítí</t>
  </si>
  <si>
    <t>Součet</t>
  </si>
  <si>
    <t>6</t>
  </si>
  <si>
    <t>122251304</t>
  </si>
  <si>
    <t>Odkopávky a prokopávky nezapažené v hornině třídy těžitelnosti I skupiny 3 objem přes 100 m3 strojně v omezeném prostoru</t>
  </si>
  <si>
    <t>-484528852</t>
  </si>
  <si>
    <t>Odkopávky a prokopávky nezapažené strojně v omezeném prostoru v hornině třídy těžitelnosti I skupiny 3 přes 100 m3</t>
  </si>
  <si>
    <t>550-1-8</t>
  </si>
  <si>
    <t>Výkop v korytě (odečten ruční výkop )</t>
  </si>
  <si>
    <t>7</t>
  </si>
  <si>
    <t>161151103</t>
  </si>
  <si>
    <t>Svislé přemístění výkopku z horniny třídy těžitelnosti I skupiny 1 až 3 hl výkopu přes 4 do 8 m</t>
  </si>
  <si>
    <t>-1033676307</t>
  </si>
  <si>
    <t>Svislé přemístění výkopku strojně bez naložení do dopravní nádoby avšak s vyprázdněním dopravní nádoby na hromadu nebo do dopravního prostředku z horniny třídy těžitelnosti I skupiny 1 až 3 při hloubce výkopu přes 4 do 8 m</t>
  </si>
  <si>
    <t>550</t>
  </si>
  <si>
    <t>Svislé přemístění výkopku z vodního toku</t>
  </si>
  <si>
    <t>8</t>
  </si>
  <si>
    <t>162251142</t>
  </si>
  <si>
    <t>Vodorovné přemístění přes 20 do 50 m výkopku/sypaniny z horniny třídy těžitelnosti III skupiny 6 a 7</t>
  </si>
  <si>
    <t>-1123387399</t>
  </si>
  <si>
    <t>Vodorovné přemístění výkopku nebo sypaniny po suchu na obvyklém dopravním prostředku, bez naložení výkopku, avšak se složením bez rozhrnutí z horniny třídy těžitelnosti III skupiny 6 a 7 na vzdálenost přes 20 do 50 m</t>
  </si>
  <si>
    <t>380</t>
  </si>
  <si>
    <t>Vodorovné přemístění kamenů pro opevnění břehu</t>
  </si>
  <si>
    <t>9</t>
  </si>
  <si>
    <t>162351103</t>
  </si>
  <si>
    <t>Vodorovné přemístění přes 50 do 500 m výkopku/sypaniny z horniny třídy těžitelnosti I skupiny 1 až 3</t>
  </si>
  <si>
    <t>-379482665</t>
  </si>
  <si>
    <t>Vodorovné přemístění výkopku nebo sypaniny po suchu na obvyklém dopravním prostředku, bez naložení výkopku, avšak se složením bez rozhrnutí z horniny třídy těžitelnosti I skupiny 1 až 3 na vzdálenost přes 50 do 500 m</t>
  </si>
  <si>
    <t>Vodorovný přesun zeminy při úpravě vodního toku -ve vodním toku</t>
  </si>
  <si>
    <t>2*100</t>
  </si>
  <si>
    <t>Vodorovný přesun zeminy z mezideponie pro zpětný zásyp</t>
  </si>
  <si>
    <t>2*70</t>
  </si>
  <si>
    <t>Vodorovný přesun zeminy z mezideponie na ohumusování části nad opevněním z kamenné rovnaniny</t>
  </si>
  <si>
    <t>162751117</t>
  </si>
  <si>
    <t>Vodorovné přemístění přes 9 000 do 10000 m výkopku/sypaniny z horniny třídy těžitelnosti I skupiny 1 až 3</t>
  </si>
  <si>
    <t>1691488077</t>
  </si>
  <si>
    <t>Vodorovné přemístění výkopku nebo sypaniny po suchu na obvyklém dopravním prostředku, bez naložení výkopku, avšak se složením bez rozhrnutí z horniny třídy těžitelnosti I skupiny 1 až 3 na vzdálenost přes 9 000 do 10 000 m</t>
  </si>
  <si>
    <t>550-100-70</t>
  </si>
  <si>
    <t>Přesun přebytku zeminy z výkopu na skládku (např. Skládka Oblekovice)</t>
  </si>
  <si>
    <t>11</t>
  </si>
  <si>
    <t>162751119</t>
  </si>
  <si>
    <t>Příplatek k vodorovnému přemístění výkopku/sypaniny z horniny třídy těžitelnosti I skupiny 1 až 3 ZKD 1000 m přes 10000 m</t>
  </si>
  <si>
    <t>63748958</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</si>
  <si>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</si>
  <si>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(550-100-70)*3</t>
  </si>
  <si>
    <t>Přesun přebytku zeminy z výkopu na skládku (např. Skládka Oblekovice)-příplatek za další 3 km</t>
  </si>
  <si>
    <t>12</t>
  </si>
  <si>
    <t>166151101</t>
  </si>
  <si>
    <t>Přehození neulehlého výkopku z horniny třídy těžitelnosti I skupiny 1 až 3 strojně</t>
  </si>
  <si>
    <t>-2012764388</t>
  </si>
  <si>
    <t>Přehození neulehlého výkopku strojně z horniny třídy těžitelnosti I, skupiny 1 až 3</t>
  </si>
  <si>
    <t>550*2</t>
  </si>
  <si>
    <t xml:space="preserve">Přehození vytěžené zeminy při úpravě vodního toku </t>
  </si>
  <si>
    <t>13</t>
  </si>
  <si>
    <t>167151111</t>
  </si>
  <si>
    <t>Nakládání výkopku z hornin třídy těžitelnosti I skupiny 1 až 3 přes 100 m3</t>
  </si>
  <si>
    <t>606972205</t>
  </si>
  <si>
    <t>Nakládání, skládání a překládání neulehlého výkopku nebo sypaniny strojně nakládání, množství přes 100 m3, z hornin třídy těžitelnosti I, skupiny 1 až 3</t>
  </si>
  <si>
    <t>100</t>
  </si>
  <si>
    <t>Naložení zeminy z mezideponie pro zpětný zásyp</t>
  </si>
  <si>
    <t>Naložení pro přesun přebytku zeminy na skládku</t>
  </si>
  <si>
    <t>70</t>
  </si>
  <si>
    <t>Naložení pro přesun zeminy z mezideponie na ohumusování nad opevněním z rovnaniny</t>
  </si>
  <si>
    <t>14</t>
  </si>
  <si>
    <t>167151113</t>
  </si>
  <si>
    <t>Nakládání výkopku z hornin třídy těžitelnosti III skupiny 6 a 7 přes 100 m3</t>
  </si>
  <si>
    <t>-1839920651</t>
  </si>
  <si>
    <t>Nakládání, skládání a překládání neulehlého výkopku nebo sypaniny strojně nakládání, množství přes 100 m3, z hornin třídy těžitelnosti III, skupiny 6 a 7</t>
  </si>
  <si>
    <t xml:space="preserve">Naložení kamenů z mezideponie pro přesun na opevnění břehu </t>
  </si>
  <si>
    <t>171151131</t>
  </si>
  <si>
    <t>Uložení sypaniny z hornin nesoudržných a soudržných střídavě do násypů zhutněných strojně</t>
  </si>
  <si>
    <t>1831741553</t>
  </si>
  <si>
    <t>Uložení sypanin do násypů strojně s rozprostřením sypaniny ve vrstvách a s hrubým urovnáním zhutněných z hornin nesoudržných a soudržných střídavě ukládaných</t>
  </si>
  <si>
    <t>Dosyp břehů (v okolí rovnaniny)</t>
  </si>
  <si>
    <t>16</t>
  </si>
  <si>
    <t>171201221</t>
  </si>
  <si>
    <t>Poplatek za uložení na skládce (skládkovné) zeminy a kamení kód odpadu 17 05 04</t>
  </si>
  <si>
    <t>t</t>
  </si>
  <si>
    <t>-1830022766</t>
  </si>
  <si>
    <t>Poplatek za uložení stavebního odpadu na skládce (skládkovné) zeminy a kamení zatříděného do Katalogu odpadů pod kódem 17 05 04</t>
  </si>
  <si>
    <t>(550-100-70)*1,8</t>
  </si>
  <si>
    <t>17</t>
  </si>
  <si>
    <t>171251201</t>
  </si>
  <si>
    <t>Uložení sypaniny na skládky nebo meziskládky</t>
  </si>
  <si>
    <t>1189778428</t>
  </si>
  <si>
    <t>Uložení sypaniny na skládky nebo meziskládky bez hutnění s upravením uložené sypaniny do předepsaného tvaru</t>
  </si>
  <si>
    <t>Uložení výkopové zeminy na mezideponii</t>
  </si>
  <si>
    <t>18</t>
  </si>
  <si>
    <t>182111111</t>
  </si>
  <si>
    <t>Zpevnění svahu tkaninou nebo rohoží na svahu sklonu přes 1:2 do 1:1</t>
  </si>
  <si>
    <t>1699591330</t>
  </si>
  <si>
    <t>1,2*2*35</t>
  </si>
  <si>
    <t>Zpevnění svahů ve sklonu nad 1:1,5 jutovou rohoží (na úseku délky 35 m)</t>
  </si>
  <si>
    <t>19</t>
  </si>
  <si>
    <t>M</t>
  </si>
  <si>
    <t>JTA.67390880</t>
  </si>
  <si>
    <t>textilie jutařská PETEX 400g/m2 š 150cm</t>
  </si>
  <si>
    <t>1385389127</t>
  </si>
  <si>
    <t>84*1.2</t>
  </si>
  <si>
    <t>Jutová rohož (+20% rezerva)</t>
  </si>
  <si>
    <t>20</t>
  </si>
  <si>
    <t>182351133</t>
  </si>
  <si>
    <t>Rozprostření ornice pl přes 500 m2 ve svahu nad 1:5 tl vrstvy do 200 mm strojně</t>
  </si>
  <si>
    <t>-270790831</t>
  </si>
  <si>
    <t>Rozprostření a urovnání ornice ve svahu sklonu přes 1:5 strojně při souvislé ploše přes 500 m2, tl. vrstvy do 200 mm</t>
  </si>
  <si>
    <t>(250*(1,4+1,4))</t>
  </si>
  <si>
    <t>Ohumusování nad opevněním kamennou rovnaninou - objem 70 m3</t>
  </si>
  <si>
    <t>183405211</t>
  </si>
  <si>
    <t>Výsev trávníku hydroosevem na ornici</t>
  </si>
  <si>
    <t>133914627</t>
  </si>
  <si>
    <t>250*(1,4+1,4)</t>
  </si>
  <si>
    <t>Osetí nad opevněním kamennou rovnaninou</t>
  </si>
  <si>
    <t>22</t>
  </si>
  <si>
    <t>00572474</t>
  </si>
  <si>
    <t>osivo směs travní krajinná-svahová</t>
  </si>
  <si>
    <t>kg</t>
  </si>
  <si>
    <t>1303770171</t>
  </si>
  <si>
    <t>700*0,02 'Přepočtené koeficientem množství</t>
  </si>
  <si>
    <t>23</t>
  </si>
  <si>
    <t>182151111</t>
  </si>
  <si>
    <t>Svahování v zářezech v hornině třídy těžitelnosti I skupiny 1 až 3 strojně</t>
  </si>
  <si>
    <t>-981061053</t>
  </si>
  <si>
    <t>Svahování trvalých svahů do projektovaných profilů strojně s potřebným přemístěním výkopku při svahování v zářezech v hornině třídy těžitelnosti I, skupiny 1 až 3</t>
  </si>
  <si>
    <t>250*(1+1)</t>
  </si>
  <si>
    <t xml:space="preserve">Svahování břehu pod kamennou rovnaninu </t>
  </si>
  <si>
    <t>Svahování nad opevněním kamennou rovnaninou</t>
  </si>
  <si>
    <t>24</t>
  </si>
  <si>
    <t>R.8</t>
  </si>
  <si>
    <t>Odstranění pařezu frézováním, přůměru přes do 1300 mm</t>
  </si>
  <si>
    <t>kus</t>
  </si>
  <si>
    <t>-814008779</t>
  </si>
  <si>
    <t>Odstranění pařezů strojně frézováním průměru přes 1300 mm. Položka obsahuje frézování pařezu, úklid štěpky a zásyp.</t>
  </si>
  <si>
    <t>25</t>
  </si>
  <si>
    <t>R4.1</t>
  </si>
  <si>
    <t>Zajištění převedení tekoucí vody a průsaků včetně čerpání dle zvolené technologiepo po dobu nutnou pro výstavbu (převedení vody potrubím, pohotovost čerpadla, čerpání vody)</t>
  </si>
  <si>
    <t>kpl</t>
  </si>
  <si>
    <t>-2130550460</t>
  </si>
  <si>
    <t>Poznámka k položce:
- převedení vody potrubím během výstavby,včetně použití potrubí pro převedení, vedení potrubí bude vrchem, nesmí být narušen rostlý terén 
- včetně podpůrné konstrukce (např. z dřevěných trámů, trubkové lešení ) s dostatečnou nosností 
- čerpání průsaků do výšky až 10 m s průměrným přítokem do 1000 l/min
- pohotovostní čerpací soustavy dimenzovanou na požadovanou čerpací výšku a průtok
- včetně zbudování zemních hrázek ze zemin vhodných do hrázek (včetně zajištění materiálu a dovozu), dostatečně těsnících, jímkovaní, soustředění převáděné vody, rozebrání hrázek</t>
  </si>
  <si>
    <t>26</t>
  </si>
  <si>
    <t>R9</t>
  </si>
  <si>
    <t>Kompletní likvidace dřevních zbytků, větví a pařezů v souladu se zk. O odpadech č 185/2001 Sb. v platném znění.</t>
  </si>
  <si>
    <t>-546570892</t>
  </si>
  <si>
    <t>Obsahuje všechny druhy likvidace - uložení na skládku, spálení nebo štěpkování. Součástí položky je možná doprava, potřebná manipulace a poplatky za uložení na skládku.</t>
  </si>
  <si>
    <t>Svislé a kompletní konstrukce</t>
  </si>
  <si>
    <t>27</t>
  </si>
  <si>
    <t>311214912</t>
  </si>
  <si>
    <t>Příplatek k cenám zdění zdiva z kamene na sucho za oboustranné lícování zdiva</t>
  </si>
  <si>
    <t>-1215066412</t>
  </si>
  <si>
    <t>Zdivo nadzákladové z lomového kamene štípaného nebo ručně vybíraného na sucho Příplatek k cenám za lícování zdiva oboustranné</t>
  </si>
  <si>
    <t>10*0,6*2</t>
  </si>
  <si>
    <t>Lícování zpětně vyzděné části kamenné zdi ohraničující pozemek p.č. 5/4 (pro přístup na mezideponii zřízené na p.č. 5/4)</t>
  </si>
  <si>
    <t>28</t>
  </si>
  <si>
    <t>R.1</t>
  </si>
  <si>
    <t>Zdivo z nepravidelných kamenů na sucho objem jednoho kamene do 0,02 m3 - lomový kámen zpětně použit z demolice části zdi (včetně případného doplnění novým kamenem)</t>
  </si>
  <si>
    <t>148982302</t>
  </si>
  <si>
    <t>Zdivo nadzákladové z lomového kamene štípaného nebo ručně vybíraného na sucho z nepravidelných kamenů objemu 1 kusu kamene do 0,02 m3. Bude použit zpětně původní kámen z části vybourané zdi.</t>
  </si>
  <si>
    <t>Zpětné vyzdění části kamenné zdi ohraničující pozemek p.č. 5/4 (pro přístup na mezideponii zřízené na p.č. 5/4) - použití původního kamene</t>
  </si>
  <si>
    <t>Vodorovné konstrukce</t>
  </si>
  <si>
    <t>29</t>
  </si>
  <si>
    <t>452218142</t>
  </si>
  <si>
    <t>Zajišťovací práh z upraveného lomového kamene na cementovou maltu</t>
  </si>
  <si>
    <t>707462286</t>
  </si>
  <si>
    <t>Zajišťovací práh z upraveného lomového kamene na dně a ve svahu melioračních kanálů, s patkami nebo bez patek s dlažbovitou úpravou viditelných ploch na cementovou maltu</t>
  </si>
  <si>
    <t>1,8*0,5</t>
  </si>
  <si>
    <t>Hraniční kamenný práh na začátku úseku</t>
  </si>
  <si>
    <t>30</t>
  </si>
  <si>
    <t>463212111</t>
  </si>
  <si>
    <t>Rovnanina z lomového kamene upraveného s vyklínováním spár úlomky kamene</t>
  </si>
  <si>
    <t>1917982034</t>
  </si>
  <si>
    <t>Rovnanina z lomového kamene upraveného, tříděného jakékoliv tloušťky rovnaniny s vyklínováním spár a dutin úlomky kamene</t>
  </si>
  <si>
    <t>Opevnění břehu kamennou rovnaninou</t>
  </si>
  <si>
    <t>31</t>
  </si>
  <si>
    <t>463212191</t>
  </si>
  <si>
    <t>Příplatek za vypracováni líce rovnaniny</t>
  </si>
  <si>
    <t>1341540084</t>
  </si>
  <si>
    <t>Rovnanina z lomového kamene upraveného, tříděného Příplatek k cenám za vypracování líce</t>
  </si>
  <si>
    <t>250*(1+1+0,4)</t>
  </si>
  <si>
    <t xml:space="preserve">Urovnání líce kamenné rovnaniny - opevněný břeh </t>
  </si>
  <si>
    <t>32</t>
  </si>
  <si>
    <t>463451114</t>
  </si>
  <si>
    <t>Prolití kamenné rovnaniny maltou MC 25</t>
  </si>
  <si>
    <t>-2040594406</t>
  </si>
  <si>
    <t>Prolití konstrukce z kamene rovnaniny cementovou maltou MC-25</t>
  </si>
  <si>
    <t>35*0,4</t>
  </si>
  <si>
    <t>Prolití kamene betonem (v úseku délky 35,0 m) - do 1/3 výšky kamene</t>
  </si>
  <si>
    <t>Ostatní konstrukce a práce, bourání</t>
  </si>
  <si>
    <t>33</t>
  </si>
  <si>
    <t>985131111</t>
  </si>
  <si>
    <t>Očištění ploch stěn, rubu kleneb a podlah tlakovou vodou</t>
  </si>
  <si>
    <t>-718394291</t>
  </si>
  <si>
    <t>10*1,2*2</t>
  </si>
  <si>
    <t>Čištění kamenných zdí na konci úseku (pod silničním mostem) - délka stěn x výška stěn x počet stěn</t>
  </si>
  <si>
    <t>34</t>
  </si>
  <si>
    <t>985221013</t>
  </si>
  <si>
    <t>Postupné rozebírání kamenného zdiva pro další použití přes 3 m3</t>
  </si>
  <si>
    <t>651550113</t>
  </si>
  <si>
    <t>Postupné rozebírání zdiva pro další použití kamenného, objemu přes 3 m3</t>
  </si>
  <si>
    <t>Rozebrání části kamenná zdi ohraničující pozemek p.č. 5/4 (pro přístup na mezideponii zřízené na p.č. 5/4)</t>
  </si>
  <si>
    <t>35</t>
  </si>
  <si>
    <t>985222111</t>
  </si>
  <si>
    <t>Sbírání a třídění kamene ručně ze suti s očištěním</t>
  </si>
  <si>
    <t>-143290700</t>
  </si>
  <si>
    <t>Sbírání a třídění kamene nebo cihel ručně ze suti s očištěním kamene</t>
  </si>
  <si>
    <t>Třídění a čištění kamenů pro zpětné vyzdění kamenné zdi ohraničující pozemek p.č. 5/4 (pro přístup na mezideponii zřízené na p.č. 5/4)</t>
  </si>
  <si>
    <t>36</t>
  </si>
  <si>
    <t>985231111</t>
  </si>
  <si>
    <t>Spárování zdiva aktivovanou maltou spára hl do 40 mm dl do 6 m/m2</t>
  </si>
  <si>
    <t>2065982341</t>
  </si>
  <si>
    <t>Spárování zdiva hloubky do 40 mm aktivovanou maltou délky spáry na 1 m2 upravované plochy do 6 m</t>
  </si>
  <si>
    <t>10*1,2*2,0</t>
  </si>
  <si>
    <t xml:space="preserve">Spárování tlakově očištěných kamenných zdí na konci úseku (pod silničním mostem) - délka stěn x výška stěn x počet stěn </t>
  </si>
  <si>
    <t>37</t>
  </si>
  <si>
    <t>985233111</t>
  </si>
  <si>
    <t>Úprava spár po spárování zdiva uhlazením spára dl do 6 m/m2</t>
  </si>
  <si>
    <t>-1802578190</t>
  </si>
  <si>
    <t>Úprava spár po spárování zdiva kamenného nebo cihelného délky spáry na 1 m2 upravované plochy do 6 m uhlazením</t>
  </si>
  <si>
    <t>95</t>
  </si>
  <si>
    <t>Různé dokončovací konstrukce a práce pozemních staveb</t>
  </si>
  <si>
    <t>38</t>
  </si>
  <si>
    <t>R.10</t>
  </si>
  <si>
    <t>D+M Dočasné zpevnění v korytě vodního toku - pro příjezd a ve dně - např. dřevěné matrace - i pro ochranu inženýrských sítí pod dnem vodního toku proti poškození pojezdem mechanizací</t>
  </si>
  <si>
    <t>m</t>
  </si>
  <si>
    <t>1985622800</t>
  </si>
  <si>
    <t>D+M Dočasné zpevnění příjezdu pomocí betonových panelů. Zpevnění příjedu pomocí betonových silničních panelů tloušťky min 150 mm, pod panely bude položeno podkladní štěrkové lože, lože bude položeno na geotextiíli gramáže min 500 g/m2. Po dokončení staveb</t>
  </si>
  <si>
    <t>39</t>
  </si>
  <si>
    <t>R.2</t>
  </si>
  <si>
    <t>D+M Sanace stávajících zaústění svodů dešťovch kanalizací (odstranění části potrubí při realizaci, následné prodloužení a zarovnání s lícem rovnaniny)-plastové potrubí DN100-200, počet kusů 9</t>
  </si>
  <si>
    <t>-1812201502</t>
  </si>
  <si>
    <t>D+M Sanace stávajících zaústění svodů dešťovch kanalizací (odstranění části potrubí při realizaci, následné prodloužení a zarovnání s lícem rovnaniny)</t>
  </si>
  <si>
    <t>40</t>
  </si>
  <si>
    <t>R.3</t>
  </si>
  <si>
    <t>Odstranění skalky vytovřené nelegálně na pozemku investora (cca v úseku s kilometrem úpravy 0,170 )</t>
  </si>
  <si>
    <t>-1930806827</t>
  </si>
  <si>
    <t xml:space="preserve">V rámci položky bude provedeno ostranění skalky na břehu vodního toku (u parcely č. 6/2). </t>
  </si>
  <si>
    <t>41</t>
  </si>
  <si>
    <t>R.4</t>
  </si>
  <si>
    <t>Příplatek za využítí malé stavební techniky (do 5t) pro těžení nánosů a přesun v korytě vodního toku</t>
  </si>
  <si>
    <t>-1381306405</t>
  </si>
  <si>
    <t xml:space="preserve">Příplatek za využítí malé stavební techniky (do 5t) pro těžení nánosů a přesun v korytě vodního toku. </t>
  </si>
  <si>
    <t>42</t>
  </si>
  <si>
    <t>R.5</t>
  </si>
  <si>
    <t>D+M Dočasné rozepření zdí při realizaci (provádět po úsecích)</t>
  </si>
  <si>
    <t>1226478290</t>
  </si>
  <si>
    <t>V rámci položky bude provedeno dočasné rozepření stěny nemovitosti a kamenné zdi. V případě použití jiné technologie nutno prodiskutovat s investorem. Rozepření bude prováděno po úsecích délky cca 2,0 m. Např UNION PAŽNICE délky 2,0 m-rozepřeny každý 1,0 m, nebo popřípadě dřevěné desky rozepřené dřevěnými hranoly, a vyklín</t>
  </si>
  <si>
    <t>43</t>
  </si>
  <si>
    <t>R.6</t>
  </si>
  <si>
    <t xml:space="preserve">D+M Dočasné zpevnění příjezdu pomocí betonových panelů </t>
  </si>
  <si>
    <t>-96965396</t>
  </si>
  <si>
    <t xml:space="preserve">D+M Dočasné zpevnění příjezdu pomocí betonových panelů. Zpevnění příjedu pomocí betonových silničních panelů tloušťky min 150 mm, pod panely bude položeno podkladní štěrkové lože, lože bude položeno na geotextiíli gramáže min 500 g/m2. Po dokončení stavebních prací bude ostraněno zpevnění a terén bude uveden do původní stavu (urovnání, osetí, odstranění případných úlomků kamene). Jedná se o plocha cca 40 m2 na parcele č, 22 (u silničního mostu), 20 m2 u mostku na parcele číslo 1001/3 a cca 30 m2 na parcele číslo 1008/1 (na začátku úseku).
</t>
  </si>
  <si>
    <t>44</t>
  </si>
  <si>
    <t>R.7</t>
  </si>
  <si>
    <t>Odstranění části zábradlí na mostku k p.č. 6/2 a následně zpětná montáž (pro přístup stavební techniky)</t>
  </si>
  <si>
    <t>-1723580178</t>
  </si>
  <si>
    <t>Odstranění části zábradlí na mostku k p.č. 6/2 a následně zpětná montáž (pro přístup stavební techniky). Bude odmontované jedno pole ocelového zábradlí šířky cca 1,2 m, po realizaci bude namontované zpět. Zábradlí nebude poškozeno, bude provedena fotodo</t>
  </si>
  <si>
    <t>45</t>
  </si>
  <si>
    <t>R.9</t>
  </si>
  <si>
    <t>D+M Lokální sanace neúnosných částí dna kamenivem</t>
  </si>
  <si>
    <t>-651969341</t>
  </si>
  <si>
    <t>Lokální sanace neúnosných částí dna kamenivem. Položka obsahuje dovoz, vodorovný a svislý přesun a uložení kameniva do základu (v případě výskytu neúnosných zvodnělých zemin).</t>
  </si>
  <si>
    <t>998</t>
  </si>
  <si>
    <t>Přesun hmot</t>
  </si>
  <si>
    <t>46</t>
  </si>
  <si>
    <t>998332011</t>
  </si>
  <si>
    <t>Přesun hmot pro úpravy vodních toků a kanály</t>
  </si>
  <si>
    <t>-855360321</t>
  </si>
  <si>
    <t>Přesun hmot pro úpravy vodních toků a kanály, hráze rybníků apod. dopravní vzdálenost do 500 m</t>
  </si>
  <si>
    <t>SO 02 - Vedlejší rozpočtové náklady</t>
  </si>
  <si>
    <t>VRN - Vedlejší rozpočtové náklady</t>
  </si>
  <si>
    <t xml:space="preserve">    VRN3 - Zařízení staveniště</t>
  </si>
  <si>
    <t>VRN</t>
  </si>
  <si>
    <t>r1</t>
  </si>
  <si>
    <t>Zpracování a předání dok. skuteč. provedení stavby (2 pare+1 v elkt. formě) objednavateli a zaměření skutečného provedení stavby-geodetiské části dokumentace(3pare+1v elekt. formě) v rozsahu odpovídajícím příslušným právním předpisům, fotodokumentace</t>
  </si>
  <si>
    <t>Kpl</t>
  </si>
  <si>
    <t>-43803110</t>
  </si>
  <si>
    <t>Zpracování a předání DSPS.</t>
  </si>
  <si>
    <t>VRN-R10.1</t>
  </si>
  <si>
    <t>Vyhotovení havarijního a povodňového plánu</t>
  </si>
  <si>
    <t>-228553661</t>
  </si>
  <si>
    <t>Vyhotovení havarijního a povodňového plánu.</t>
  </si>
  <si>
    <t>VRN-R11</t>
  </si>
  <si>
    <t>Čištění využívaných komunikací</t>
  </si>
  <si>
    <t>1972964707</t>
  </si>
  <si>
    <t xml:space="preserve">Bude provedeno čištění využívaných komunikací-po stavbě i během stavby. Plochy určené k příjezdu budou uvedeny do původního stavu.V případě nutnosti si zhotovitel zpevní komunikace dle potřeby.
</t>
  </si>
  <si>
    <t>VRN-R12</t>
  </si>
  <si>
    <t>Oprava využívaných komunikací</t>
  </si>
  <si>
    <t>-396979314</t>
  </si>
  <si>
    <t>Bude provedena oprava využívaných komunikací-po stavbě i během stavby. Plochy určené k příjezdu budou uvedeny do původního stavu-jedná se o nezpevněnou polní cestu a pozemky.V případě nutnosti si zhotovitel zpevní komunikace dle potřeby.
V rámci položky dojde k opravám případných asfaltů, polních cest, dojde k osetí.</t>
  </si>
  <si>
    <t>VRN-R15</t>
  </si>
  <si>
    <t>Dopravní značení na příjezdu</t>
  </si>
  <si>
    <t>-1285577389</t>
  </si>
  <si>
    <t>Bude umístění dopravní značení u stavby (Pozor stavba, Pozor Výjezd a vjezd vozidel stavby atd). Položka obsahuje pronájem, montáž a demontáž veškerého přechodného dopr. značení, nezbytného pro zajištění bezpečného provozu na dotčených komunikavích a to včetně případného zajištění Zvláštního užívání komunikací a veřejných ploch)</t>
  </si>
  <si>
    <t>VRN-R16</t>
  </si>
  <si>
    <t>Realizace opatření vyplývajících z plánu BOZP , havarijního a povodňového plánu</t>
  </si>
  <si>
    <t>-1720556651</t>
  </si>
  <si>
    <t>VRN-R25</t>
  </si>
  <si>
    <t>Archeologický průzkum</t>
  </si>
  <si>
    <t>-631161484</t>
  </si>
  <si>
    <t>VRN-R4</t>
  </si>
  <si>
    <t>Zajištění a zabezpečení staveniště, zřízení a likvidace zařízení staveniště, včetně případných přípojek, přístupů deponii, včetně dočasně zpevněných sjezdů a přístupových cest do vodního toku pro celou stavbu (např. pomocí dřevěných matrací) apod.</t>
  </si>
  <si>
    <t>1197888967</t>
  </si>
  <si>
    <t>Zajištění a zabezpečení staveniště, zřízení a likvidace zařízení staveniště, včetně případných přípojek, přístupů deponii, včetně dočasně zpevněných sjezdů a přístupových cest do vodního tokui pro celou stavbu apod.</t>
  </si>
  <si>
    <t>VRN-R3</t>
  </si>
  <si>
    <t>Vytyčení stavby (případně pozemků nebo provedení jiných geodetických praci) odborně způsobilou osobou v oboru zeměměřictví</t>
  </si>
  <si>
    <t>-1786123605</t>
  </si>
  <si>
    <t xml:space="preserve">Vytčení stavby (případně pozemků nebo provedení jiných geodetických praci) odborně způsobilou osobou v oboru zeměměřictví   </t>
  </si>
  <si>
    <t>VRN-R5</t>
  </si>
  <si>
    <t>Zajištění umístění štítku stavební povolení a stejnopisu oznámení o zahájení prací oblastnímu inspektorátu práce na viditelném místě u vstupu na staveniště</t>
  </si>
  <si>
    <t>1810109286</t>
  </si>
  <si>
    <t>Zajištění umístění štítku stavební povolení a stejnopisu oznámení o zahájení prací oblastnímu inspektorátu práce na viditelném místě u vstupu na staveniště, štítky budou umístěny na dřevěné podložce připevněné na kůlu průměru 10cm a délky 2,5m.</t>
  </si>
  <si>
    <t>VRN-R7</t>
  </si>
  <si>
    <t>Protokolární předání stavbou dotčených pozemků a komunikací - uvedení do původního stavu, jejich vlastníkům (očištění od nečistot, oprava výtluků vzniklých při stavbě)</t>
  </si>
  <si>
    <t>-1549848301</t>
  </si>
  <si>
    <t>VRN-R9.1</t>
  </si>
  <si>
    <t>Pasportizace okolních nemovitostí, mostů a cest (fotodokumentace stavu před a po realizaci)</t>
  </si>
  <si>
    <t>883610468</t>
  </si>
  <si>
    <t>Pasportizace okolních nemovitostí, mostů a cest (fotodokumentace stavu před a po realizaci).</t>
  </si>
  <si>
    <t>VRN3</t>
  </si>
  <si>
    <t>Zařízení staveniště</t>
  </si>
  <si>
    <t>VRN-R1</t>
  </si>
  <si>
    <t>Vytýčení inženýrských sítí</t>
  </si>
  <si>
    <t>-1647705701</t>
  </si>
  <si>
    <t>Vytýčení inženýrských sítí v ploše dotčené stavbou. Položka obsahuje i dozory správců dotčených sítí a to včetně protokolů o předání/převzetí sítí a uvedení do původního stavu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</si>
</sst>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2028/22</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Dobšice p., ř. km 7,930 - 8,177, Přímětice, úprava koryta</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28. 3. 2023</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72</v>
      </c>
      <c r="BT94" s="117" t="s">
        <v>73</v>
      </c>
      <c r="BU94" s="118" t="s">
        <v>74</v>
      </c>
      <c r="BV94" s="117" t="s">
        <v>75</v>
      </c>
      <c r="BW94" s="117" t="s">
        <v>5</v>
      </c>
      <c r="BX94" s="117" t="s">
        <v>76</v>
      </c>
      <c r="CL94" s="117" t="s">
        <v>1</v>
      </c>
    </row>
    <row r="95" s="7" customFormat="1" ht="16.5" customHeight="1">
      <c r="A95" s="119" t="s">
        <v>77</v>
      </c>
      <c r="B95" s="120"/>
      <c r="C95" s="121"/>
      <c r="D95" s="122" t="s">
        <v>78</v>
      </c>
      <c r="E95" s="122"/>
      <c r="F95" s="122"/>
      <c r="G95" s="122"/>
      <c r="H95" s="122"/>
      <c r="I95" s="123"/>
      <c r="J95" s="122" t="s">
        <v>79</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01 - Úprava koryta'!J30</f>
        <v>0</v>
      </c>
      <c r="AH95" s="123"/>
      <c r="AI95" s="123"/>
      <c r="AJ95" s="123"/>
      <c r="AK95" s="123"/>
      <c r="AL95" s="123"/>
      <c r="AM95" s="123"/>
      <c r="AN95" s="124">
        <f>SUM(AG95,AT95)</f>
        <v>0</v>
      </c>
      <c r="AO95" s="123"/>
      <c r="AP95" s="123"/>
      <c r="AQ95" s="125" t="s">
        <v>80</v>
      </c>
      <c r="AR95" s="126"/>
      <c r="AS95" s="127">
        <v>0</v>
      </c>
      <c r="AT95" s="128">
        <f>ROUND(SUM(AV95:AW95),2)</f>
        <v>0</v>
      </c>
      <c r="AU95" s="129">
        <f>'SO 01 - Úprava koryta'!P123</f>
        <v>0</v>
      </c>
      <c r="AV95" s="128">
        <f>'SO 01 - Úprava koryta'!J33</f>
        <v>0</v>
      </c>
      <c r="AW95" s="128">
        <f>'SO 01 - Úprava koryta'!J34</f>
        <v>0</v>
      </c>
      <c r="AX95" s="128">
        <f>'SO 01 - Úprava koryta'!J35</f>
        <v>0</v>
      </c>
      <c r="AY95" s="128">
        <f>'SO 01 - Úprava koryta'!J36</f>
        <v>0</v>
      </c>
      <c r="AZ95" s="128">
        <f>'SO 01 - Úprava koryta'!F33</f>
        <v>0</v>
      </c>
      <c r="BA95" s="128">
        <f>'SO 01 - Úprava koryta'!F34</f>
        <v>0</v>
      </c>
      <c r="BB95" s="128">
        <f>'SO 01 - Úprava koryta'!F35</f>
        <v>0</v>
      </c>
      <c r="BC95" s="128">
        <f>'SO 01 - Úprava koryta'!F36</f>
        <v>0</v>
      </c>
      <c r="BD95" s="130">
        <f>'SO 01 - Úprava koryta'!F37</f>
        <v>0</v>
      </c>
      <c r="BE95" s="7"/>
      <c r="BT95" s="131" t="s">
        <v>81</v>
      </c>
      <c r="BV95" s="131" t="s">
        <v>75</v>
      </c>
      <c r="BW95" s="131" t="s">
        <v>82</v>
      </c>
      <c r="BX95" s="131" t="s">
        <v>5</v>
      </c>
      <c r="CL95" s="131" t="s">
        <v>1</v>
      </c>
      <c r="CM95" s="131" t="s">
        <v>83</v>
      </c>
    </row>
    <row r="96" s="7" customFormat="1" ht="16.5" customHeight="1">
      <c r="A96" s="119" t="s">
        <v>77</v>
      </c>
      <c r="B96" s="120"/>
      <c r="C96" s="121"/>
      <c r="D96" s="122" t="s">
        <v>84</v>
      </c>
      <c r="E96" s="122"/>
      <c r="F96" s="122"/>
      <c r="G96" s="122"/>
      <c r="H96" s="122"/>
      <c r="I96" s="123"/>
      <c r="J96" s="122" t="s">
        <v>85</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02 - Vedlejší rozpočto...'!J30</f>
        <v>0</v>
      </c>
      <c r="AH96" s="123"/>
      <c r="AI96" s="123"/>
      <c r="AJ96" s="123"/>
      <c r="AK96" s="123"/>
      <c r="AL96" s="123"/>
      <c r="AM96" s="123"/>
      <c r="AN96" s="124">
        <f>SUM(AG96,AT96)</f>
        <v>0</v>
      </c>
      <c r="AO96" s="123"/>
      <c r="AP96" s="123"/>
      <c r="AQ96" s="125" t="s">
        <v>80</v>
      </c>
      <c r="AR96" s="126"/>
      <c r="AS96" s="132">
        <v>0</v>
      </c>
      <c r="AT96" s="133">
        <f>ROUND(SUM(AV96:AW96),2)</f>
        <v>0</v>
      </c>
      <c r="AU96" s="134">
        <f>'SO 02 - Vedlejší rozpočto...'!P118</f>
        <v>0</v>
      </c>
      <c r="AV96" s="133">
        <f>'SO 02 - Vedlejší rozpočto...'!J33</f>
        <v>0</v>
      </c>
      <c r="AW96" s="133">
        <f>'SO 02 - Vedlejší rozpočto...'!J34</f>
        <v>0</v>
      </c>
      <c r="AX96" s="133">
        <f>'SO 02 - Vedlejší rozpočto...'!J35</f>
        <v>0</v>
      </c>
      <c r="AY96" s="133">
        <f>'SO 02 - Vedlejší rozpočto...'!J36</f>
        <v>0</v>
      </c>
      <c r="AZ96" s="133">
        <f>'SO 02 - Vedlejší rozpočto...'!F33</f>
        <v>0</v>
      </c>
      <c r="BA96" s="133">
        <f>'SO 02 - Vedlejší rozpočto...'!F34</f>
        <v>0</v>
      </c>
      <c r="BB96" s="133">
        <f>'SO 02 - Vedlejší rozpočto...'!F35</f>
        <v>0</v>
      </c>
      <c r="BC96" s="133">
        <f>'SO 02 - Vedlejší rozpočto...'!F36</f>
        <v>0</v>
      </c>
      <c r="BD96" s="135">
        <f>'SO 02 - Vedlejší rozpočto...'!F37</f>
        <v>0</v>
      </c>
      <c r="BE96" s="7"/>
      <c r="BT96" s="131" t="s">
        <v>81</v>
      </c>
      <c r="BV96" s="131" t="s">
        <v>75</v>
      </c>
      <c r="BW96" s="131" t="s">
        <v>86</v>
      </c>
      <c r="BX96" s="131" t="s">
        <v>5</v>
      </c>
      <c r="CL96" s="131" t="s">
        <v>1</v>
      </c>
      <c r="CM96" s="131" t="s">
        <v>83</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q7aCRUQp60Zi8BxMV+eVf9eLue8+NH57GMCaxyI9v7V2FRBg3y/iAUNkHqw3EObKZHeH+8EHRJ70ZzW++7wkUQ==" hashValue="RXoudIHUnh7JfuYFRU8340/u9FuIcr7V1l9F6DeJB0n/oJTTpnoVUVECPBr2qr1aZ83VjmkqKeHCLz/mj3Bkog==" algorithmName="SHA-512" password="CC3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O 01 - Úprava koryta'!C2" display="/"/>
    <hyperlink ref="A96" location="'SO 02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82</v>
      </c>
    </row>
    <row r="3" s="1" customFormat="1" ht="6.96" customHeight="1">
      <c r="B3" s="136"/>
      <c r="C3" s="137"/>
      <c r="D3" s="137"/>
      <c r="E3" s="137"/>
      <c r="F3" s="137"/>
      <c r="G3" s="137"/>
      <c r="H3" s="137"/>
      <c r="I3" s="137"/>
      <c r="J3" s="137"/>
      <c r="K3" s="137"/>
      <c r="L3" s="20"/>
      <c r="AT3" s="17" t="s">
        <v>83</v>
      </c>
    </row>
    <row r="4" s="1" customFormat="1" ht="24.96" customHeight="1">
      <c r="B4" s="20"/>
      <c r="D4" s="138" t="s">
        <v>87</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Dobšice p., ř. km 7,930 - 8,177, Přímětice, úprava koryta</v>
      </c>
      <c r="F7" s="140"/>
      <c r="G7" s="140"/>
      <c r="H7" s="140"/>
      <c r="L7" s="20"/>
    </row>
    <row r="8" s="2" customFormat="1" ht="12" customHeight="1">
      <c r="A8" s="38"/>
      <c r="B8" s="44"/>
      <c r="C8" s="38"/>
      <c r="D8" s="140" t="s">
        <v>88</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89</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28. 3. 2023</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ROUND(J123,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ROUND((SUM(BE123:BE328)),  2)</f>
        <v>0</v>
      </c>
      <c r="G33" s="38"/>
      <c r="H33" s="38"/>
      <c r="I33" s="155">
        <v>0.20999999999999999</v>
      </c>
      <c r="J33" s="154">
        <f>ROUND(((SUM(BE123:BE328))*I33),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ROUND((SUM(BF123:BF328)),  2)</f>
        <v>0</v>
      </c>
      <c r="G34" s="38"/>
      <c r="H34" s="38"/>
      <c r="I34" s="155">
        <v>0.14999999999999999</v>
      </c>
      <c r="J34" s="154">
        <f>ROUND(((SUM(BF123:BF328))*I34),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ROUND((SUM(BG123:BG328)),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ROUND((SUM(BH123:BH328)),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ROUND((SUM(BI123:BI328)),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Dobšice p., ř. km 7,930 - 8,177, Přímětice, úprava koryta</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88</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01 - Úprava koryta</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28. 3. 2023</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91</v>
      </c>
      <c r="D94" s="176"/>
      <c r="E94" s="176"/>
      <c r="F94" s="176"/>
      <c r="G94" s="176"/>
      <c r="H94" s="176"/>
      <c r="I94" s="176"/>
      <c r="J94" s="177" t="s">
        <v>92</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93</v>
      </c>
      <c r="D96" s="40"/>
      <c r="E96" s="40"/>
      <c r="F96" s="40"/>
      <c r="G96" s="40"/>
      <c r="H96" s="40"/>
      <c r="I96" s="40"/>
      <c r="J96" s="110">
        <f>J123</f>
        <v>0</v>
      </c>
      <c r="K96" s="40"/>
      <c r="L96" s="63"/>
      <c r="S96" s="38"/>
      <c r="T96" s="38"/>
      <c r="U96" s="38"/>
      <c r="V96" s="38"/>
      <c r="W96" s="38"/>
      <c r="X96" s="38"/>
      <c r="Y96" s="38"/>
      <c r="Z96" s="38"/>
      <c r="AA96" s="38"/>
      <c r="AB96" s="38"/>
      <c r="AC96" s="38"/>
      <c r="AD96" s="38"/>
      <c r="AE96" s="38"/>
      <c r="AU96" s="17" t="s">
        <v>94</v>
      </c>
    </row>
    <row r="97" s="9" customFormat="1" ht="24.96" customHeight="1">
      <c r="A97" s="9"/>
      <c r="B97" s="179"/>
      <c r="C97" s="180"/>
      <c r="D97" s="181" t="s">
        <v>95</v>
      </c>
      <c r="E97" s="182"/>
      <c r="F97" s="182"/>
      <c r="G97" s="182"/>
      <c r="H97" s="182"/>
      <c r="I97" s="182"/>
      <c r="J97" s="183">
        <f>J124</f>
        <v>0</v>
      </c>
      <c r="K97" s="180"/>
      <c r="L97" s="184"/>
      <c r="S97" s="9"/>
      <c r="T97" s="9"/>
      <c r="U97" s="9"/>
      <c r="V97" s="9"/>
      <c r="W97" s="9"/>
      <c r="X97" s="9"/>
      <c r="Y97" s="9"/>
      <c r="Z97" s="9"/>
      <c r="AA97" s="9"/>
      <c r="AB97" s="9"/>
      <c r="AC97" s="9"/>
      <c r="AD97" s="9"/>
      <c r="AE97" s="9"/>
    </row>
    <row r="98" s="10" customFormat="1" ht="19.92" customHeight="1">
      <c r="A98" s="10"/>
      <c r="B98" s="185"/>
      <c r="C98" s="186"/>
      <c r="D98" s="187" t="s">
        <v>96</v>
      </c>
      <c r="E98" s="188"/>
      <c r="F98" s="188"/>
      <c r="G98" s="188"/>
      <c r="H98" s="188"/>
      <c r="I98" s="188"/>
      <c r="J98" s="189">
        <f>J125</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97</v>
      </c>
      <c r="E99" s="188"/>
      <c r="F99" s="188"/>
      <c r="G99" s="188"/>
      <c r="H99" s="188"/>
      <c r="I99" s="188"/>
      <c r="J99" s="189">
        <f>J245</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98</v>
      </c>
      <c r="E100" s="188"/>
      <c r="F100" s="188"/>
      <c r="G100" s="188"/>
      <c r="H100" s="188"/>
      <c r="I100" s="188"/>
      <c r="J100" s="189">
        <f>J254</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99</v>
      </c>
      <c r="E101" s="188"/>
      <c r="F101" s="188"/>
      <c r="G101" s="188"/>
      <c r="H101" s="188"/>
      <c r="I101" s="188"/>
      <c r="J101" s="189">
        <f>J274</f>
        <v>0</v>
      </c>
      <c r="K101" s="186"/>
      <c r="L101" s="190"/>
      <c r="S101" s="10"/>
      <c r="T101" s="10"/>
      <c r="U101" s="10"/>
      <c r="V101" s="10"/>
      <c r="W101" s="10"/>
      <c r="X101" s="10"/>
      <c r="Y101" s="10"/>
      <c r="Z101" s="10"/>
      <c r="AA101" s="10"/>
      <c r="AB101" s="10"/>
      <c r="AC101" s="10"/>
      <c r="AD101" s="10"/>
      <c r="AE101" s="10"/>
    </row>
    <row r="102" s="10" customFormat="1" ht="14.88" customHeight="1">
      <c r="A102" s="10"/>
      <c r="B102" s="185"/>
      <c r="C102" s="186"/>
      <c r="D102" s="187" t="s">
        <v>100</v>
      </c>
      <c r="E102" s="188"/>
      <c r="F102" s="188"/>
      <c r="G102" s="188"/>
      <c r="H102" s="188"/>
      <c r="I102" s="188"/>
      <c r="J102" s="189">
        <f>J295</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101</v>
      </c>
      <c r="E103" s="188"/>
      <c r="F103" s="188"/>
      <c r="G103" s="188"/>
      <c r="H103" s="188"/>
      <c r="I103" s="188"/>
      <c r="J103" s="189">
        <f>J326</f>
        <v>0</v>
      </c>
      <c r="K103" s="186"/>
      <c r="L103" s="190"/>
      <c r="S103" s="10"/>
      <c r="T103" s="10"/>
      <c r="U103" s="10"/>
      <c r="V103" s="10"/>
      <c r="W103" s="10"/>
      <c r="X103" s="10"/>
      <c r="Y103" s="10"/>
      <c r="Z103" s="10"/>
      <c r="AA103" s="10"/>
      <c r="AB103" s="10"/>
      <c r="AC103" s="10"/>
      <c r="AD103" s="10"/>
      <c r="AE103" s="10"/>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102</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74" t="str">
        <f>E7</f>
        <v>Dobšice p., ř. km 7,930 - 8,177, Přímětice, úprava koryta</v>
      </c>
      <c r="F113" s="32"/>
      <c r="G113" s="32"/>
      <c r="H113" s="32"/>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88</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76" t="str">
        <f>E9</f>
        <v>SO 01 - Úprava koryta</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20</v>
      </c>
      <c r="D117" s="40"/>
      <c r="E117" s="40"/>
      <c r="F117" s="27" t="str">
        <f>F12</f>
        <v xml:space="preserve"> </v>
      </c>
      <c r="G117" s="40"/>
      <c r="H117" s="40"/>
      <c r="I117" s="32" t="s">
        <v>22</v>
      </c>
      <c r="J117" s="79" t="str">
        <f>IF(J12="","",J12)</f>
        <v>28. 3. 2023</v>
      </c>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5.15" customHeight="1">
      <c r="A119" s="38"/>
      <c r="B119" s="39"/>
      <c r="C119" s="32" t="s">
        <v>24</v>
      </c>
      <c r="D119" s="40"/>
      <c r="E119" s="40"/>
      <c r="F119" s="27" t="str">
        <f>E15</f>
        <v xml:space="preserve"> </v>
      </c>
      <c r="G119" s="40"/>
      <c r="H119" s="40"/>
      <c r="I119" s="32" t="s">
        <v>29</v>
      </c>
      <c r="J119" s="36" t="str">
        <f>E21</f>
        <v xml:space="preserve"> </v>
      </c>
      <c r="K119" s="40"/>
      <c r="L119" s="63"/>
      <c r="S119" s="38"/>
      <c r="T119" s="38"/>
      <c r="U119" s="38"/>
      <c r="V119" s="38"/>
      <c r="W119" s="38"/>
      <c r="X119" s="38"/>
      <c r="Y119" s="38"/>
      <c r="Z119" s="38"/>
      <c r="AA119" s="38"/>
      <c r="AB119" s="38"/>
      <c r="AC119" s="38"/>
      <c r="AD119" s="38"/>
      <c r="AE119" s="38"/>
    </row>
    <row r="120" s="2" customFormat="1" ht="15.15" customHeight="1">
      <c r="A120" s="38"/>
      <c r="B120" s="39"/>
      <c r="C120" s="32" t="s">
        <v>27</v>
      </c>
      <c r="D120" s="40"/>
      <c r="E120" s="40"/>
      <c r="F120" s="27" t="str">
        <f>IF(E18="","",E18)</f>
        <v>Vyplň údaj</v>
      </c>
      <c r="G120" s="40"/>
      <c r="H120" s="40"/>
      <c r="I120" s="32" t="s">
        <v>31</v>
      </c>
      <c r="J120" s="36" t="str">
        <f>E24</f>
        <v xml:space="preserve"> </v>
      </c>
      <c r="K120" s="40"/>
      <c r="L120" s="63"/>
      <c r="S120" s="38"/>
      <c r="T120" s="38"/>
      <c r="U120" s="38"/>
      <c r="V120" s="38"/>
      <c r="W120" s="38"/>
      <c r="X120" s="38"/>
      <c r="Y120" s="38"/>
      <c r="Z120" s="38"/>
      <c r="AA120" s="38"/>
      <c r="AB120" s="38"/>
      <c r="AC120" s="38"/>
      <c r="AD120" s="38"/>
      <c r="AE120" s="38"/>
    </row>
    <row r="121" s="2" customFormat="1" ht="10.32"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11" customFormat="1" ht="29.28" customHeight="1">
      <c r="A122" s="191"/>
      <c r="B122" s="192"/>
      <c r="C122" s="193" t="s">
        <v>103</v>
      </c>
      <c r="D122" s="194" t="s">
        <v>58</v>
      </c>
      <c r="E122" s="194" t="s">
        <v>54</v>
      </c>
      <c r="F122" s="194" t="s">
        <v>55</v>
      </c>
      <c r="G122" s="194" t="s">
        <v>104</v>
      </c>
      <c r="H122" s="194" t="s">
        <v>105</v>
      </c>
      <c r="I122" s="194" t="s">
        <v>106</v>
      </c>
      <c r="J122" s="194" t="s">
        <v>92</v>
      </c>
      <c r="K122" s="195" t="s">
        <v>107</v>
      </c>
      <c r="L122" s="196"/>
      <c r="M122" s="100" t="s">
        <v>1</v>
      </c>
      <c r="N122" s="101" t="s">
        <v>37</v>
      </c>
      <c r="O122" s="101" t="s">
        <v>108</v>
      </c>
      <c r="P122" s="101" t="s">
        <v>109</v>
      </c>
      <c r="Q122" s="101" t="s">
        <v>110</v>
      </c>
      <c r="R122" s="101" t="s">
        <v>111</v>
      </c>
      <c r="S122" s="101" t="s">
        <v>112</v>
      </c>
      <c r="T122" s="102" t="s">
        <v>113</v>
      </c>
      <c r="U122" s="191"/>
      <c r="V122" s="191"/>
      <c r="W122" s="191"/>
      <c r="X122" s="191"/>
      <c r="Y122" s="191"/>
      <c r="Z122" s="191"/>
      <c r="AA122" s="191"/>
      <c r="AB122" s="191"/>
      <c r="AC122" s="191"/>
      <c r="AD122" s="191"/>
      <c r="AE122" s="191"/>
    </row>
    <row r="123" s="2" customFormat="1" ht="22.8" customHeight="1">
      <c r="A123" s="38"/>
      <c r="B123" s="39"/>
      <c r="C123" s="107" t="s">
        <v>114</v>
      </c>
      <c r="D123" s="40"/>
      <c r="E123" s="40"/>
      <c r="F123" s="40"/>
      <c r="G123" s="40"/>
      <c r="H123" s="40"/>
      <c r="I123" s="40"/>
      <c r="J123" s="197">
        <f>BK123</f>
        <v>0</v>
      </c>
      <c r="K123" s="40"/>
      <c r="L123" s="44"/>
      <c r="M123" s="103"/>
      <c r="N123" s="198"/>
      <c r="O123" s="104"/>
      <c r="P123" s="199">
        <f>P124</f>
        <v>0</v>
      </c>
      <c r="Q123" s="104"/>
      <c r="R123" s="199">
        <f>R124</f>
        <v>822.53974872000003</v>
      </c>
      <c r="S123" s="104"/>
      <c r="T123" s="200">
        <f>T124</f>
        <v>30</v>
      </c>
      <c r="U123" s="38"/>
      <c r="V123" s="38"/>
      <c r="W123" s="38"/>
      <c r="X123" s="38"/>
      <c r="Y123" s="38"/>
      <c r="Z123" s="38"/>
      <c r="AA123" s="38"/>
      <c r="AB123" s="38"/>
      <c r="AC123" s="38"/>
      <c r="AD123" s="38"/>
      <c r="AE123" s="38"/>
      <c r="AT123" s="17" t="s">
        <v>72</v>
      </c>
      <c r="AU123" s="17" t="s">
        <v>94</v>
      </c>
      <c r="BK123" s="201">
        <f>BK124</f>
        <v>0</v>
      </c>
    </row>
    <row r="124" s="12" customFormat="1" ht="25.92" customHeight="1">
      <c r="A124" s="12"/>
      <c r="B124" s="202"/>
      <c r="C124" s="203"/>
      <c r="D124" s="204" t="s">
        <v>72</v>
      </c>
      <c r="E124" s="205" t="s">
        <v>115</v>
      </c>
      <c r="F124" s="205" t="s">
        <v>116</v>
      </c>
      <c r="G124" s="203"/>
      <c r="H124" s="203"/>
      <c r="I124" s="206"/>
      <c r="J124" s="207">
        <f>BK124</f>
        <v>0</v>
      </c>
      <c r="K124" s="203"/>
      <c r="L124" s="208"/>
      <c r="M124" s="209"/>
      <c r="N124" s="210"/>
      <c r="O124" s="210"/>
      <c r="P124" s="211">
        <f>P125+P245+P254+P274+P326</f>
        <v>0</v>
      </c>
      <c r="Q124" s="210"/>
      <c r="R124" s="211">
        <f>R125+R245+R254+R274+R326</f>
        <v>822.53974872000003</v>
      </c>
      <c r="S124" s="210"/>
      <c r="T124" s="212">
        <f>T125+T245+T254+T274+T326</f>
        <v>30</v>
      </c>
      <c r="U124" s="12"/>
      <c r="V124" s="12"/>
      <c r="W124" s="12"/>
      <c r="X124" s="12"/>
      <c r="Y124" s="12"/>
      <c r="Z124" s="12"/>
      <c r="AA124" s="12"/>
      <c r="AB124" s="12"/>
      <c r="AC124" s="12"/>
      <c r="AD124" s="12"/>
      <c r="AE124" s="12"/>
      <c r="AR124" s="213" t="s">
        <v>81</v>
      </c>
      <c r="AT124" s="214" t="s">
        <v>72</v>
      </c>
      <c r="AU124" s="214" t="s">
        <v>73</v>
      </c>
      <c r="AY124" s="213" t="s">
        <v>117</v>
      </c>
      <c r="BK124" s="215">
        <f>BK125+BK245+BK254+BK274+BK326</f>
        <v>0</v>
      </c>
    </row>
    <row r="125" s="12" customFormat="1" ht="22.8" customHeight="1">
      <c r="A125" s="12"/>
      <c r="B125" s="202"/>
      <c r="C125" s="203"/>
      <c r="D125" s="204" t="s">
        <v>72</v>
      </c>
      <c r="E125" s="216" t="s">
        <v>81</v>
      </c>
      <c r="F125" s="216" t="s">
        <v>118</v>
      </c>
      <c r="G125" s="203"/>
      <c r="H125" s="203"/>
      <c r="I125" s="206"/>
      <c r="J125" s="217">
        <f>BK125</f>
        <v>0</v>
      </c>
      <c r="K125" s="203"/>
      <c r="L125" s="208"/>
      <c r="M125" s="209"/>
      <c r="N125" s="210"/>
      <c r="O125" s="210"/>
      <c r="P125" s="211">
        <f>SUM(P126:P244)</f>
        <v>0</v>
      </c>
      <c r="Q125" s="210"/>
      <c r="R125" s="211">
        <f>SUM(R126:R244)</f>
        <v>0.94782072000000006</v>
      </c>
      <c r="S125" s="210"/>
      <c r="T125" s="212">
        <f>SUM(T126:T244)</f>
        <v>0</v>
      </c>
      <c r="U125" s="12"/>
      <c r="V125" s="12"/>
      <c r="W125" s="12"/>
      <c r="X125" s="12"/>
      <c r="Y125" s="12"/>
      <c r="Z125" s="12"/>
      <c r="AA125" s="12"/>
      <c r="AB125" s="12"/>
      <c r="AC125" s="12"/>
      <c r="AD125" s="12"/>
      <c r="AE125" s="12"/>
      <c r="AR125" s="213" t="s">
        <v>81</v>
      </c>
      <c r="AT125" s="214" t="s">
        <v>72</v>
      </c>
      <c r="AU125" s="214" t="s">
        <v>81</v>
      </c>
      <c r="AY125" s="213" t="s">
        <v>117</v>
      </c>
      <c r="BK125" s="215">
        <f>SUM(BK126:BK244)</f>
        <v>0</v>
      </c>
    </row>
    <row r="126" s="2" customFormat="1" ht="24.15" customHeight="1">
      <c r="A126" s="38"/>
      <c r="B126" s="39"/>
      <c r="C126" s="218" t="s">
        <v>81</v>
      </c>
      <c r="D126" s="218" t="s">
        <v>119</v>
      </c>
      <c r="E126" s="219" t="s">
        <v>120</v>
      </c>
      <c r="F126" s="220" t="s">
        <v>121</v>
      </c>
      <c r="G126" s="221" t="s">
        <v>122</v>
      </c>
      <c r="H126" s="222">
        <v>1500</v>
      </c>
      <c r="I126" s="223"/>
      <c r="J126" s="224">
        <f>ROUND(I126*H126,2)</f>
        <v>0</v>
      </c>
      <c r="K126" s="220" t="s">
        <v>123</v>
      </c>
      <c r="L126" s="44"/>
      <c r="M126" s="225" t="s">
        <v>1</v>
      </c>
      <c r="N126" s="226" t="s">
        <v>38</v>
      </c>
      <c r="O126" s="91"/>
      <c r="P126" s="227">
        <f>O126*H126</f>
        <v>0</v>
      </c>
      <c r="Q126" s="227">
        <v>0</v>
      </c>
      <c r="R126" s="227">
        <f>Q126*H126</f>
        <v>0</v>
      </c>
      <c r="S126" s="227">
        <v>0</v>
      </c>
      <c r="T126" s="228">
        <f>S126*H126</f>
        <v>0</v>
      </c>
      <c r="U126" s="38"/>
      <c r="V126" s="38"/>
      <c r="W126" s="38"/>
      <c r="X126" s="38"/>
      <c r="Y126" s="38"/>
      <c r="Z126" s="38"/>
      <c r="AA126" s="38"/>
      <c r="AB126" s="38"/>
      <c r="AC126" s="38"/>
      <c r="AD126" s="38"/>
      <c r="AE126" s="38"/>
      <c r="AR126" s="229" t="s">
        <v>124</v>
      </c>
      <c r="AT126" s="229" t="s">
        <v>119</v>
      </c>
      <c r="AU126" s="229" t="s">
        <v>83</v>
      </c>
      <c r="AY126" s="17" t="s">
        <v>117</v>
      </c>
      <c r="BE126" s="230">
        <f>IF(N126="základní",J126,0)</f>
        <v>0</v>
      </c>
      <c r="BF126" s="230">
        <f>IF(N126="snížená",J126,0)</f>
        <v>0</v>
      </c>
      <c r="BG126" s="230">
        <f>IF(N126="zákl. přenesená",J126,0)</f>
        <v>0</v>
      </c>
      <c r="BH126" s="230">
        <f>IF(N126="sníž. přenesená",J126,0)</f>
        <v>0</v>
      </c>
      <c r="BI126" s="230">
        <f>IF(N126="nulová",J126,0)</f>
        <v>0</v>
      </c>
      <c r="BJ126" s="17" t="s">
        <v>81</v>
      </c>
      <c r="BK126" s="230">
        <f>ROUND(I126*H126,2)</f>
        <v>0</v>
      </c>
      <c r="BL126" s="17" t="s">
        <v>124</v>
      </c>
      <c r="BM126" s="229" t="s">
        <v>125</v>
      </c>
    </row>
    <row r="127" s="2" customFormat="1">
      <c r="A127" s="38"/>
      <c r="B127" s="39"/>
      <c r="C127" s="40"/>
      <c r="D127" s="231" t="s">
        <v>126</v>
      </c>
      <c r="E127" s="40"/>
      <c r="F127" s="232" t="s">
        <v>127</v>
      </c>
      <c r="G127" s="40"/>
      <c r="H127" s="40"/>
      <c r="I127" s="233"/>
      <c r="J127" s="40"/>
      <c r="K127" s="40"/>
      <c r="L127" s="44"/>
      <c r="M127" s="234"/>
      <c r="N127" s="235"/>
      <c r="O127" s="91"/>
      <c r="P127" s="91"/>
      <c r="Q127" s="91"/>
      <c r="R127" s="91"/>
      <c r="S127" s="91"/>
      <c r="T127" s="92"/>
      <c r="U127" s="38"/>
      <c r="V127" s="38"/>
      <c r="W127" s="38"/>
      <c r="X127" s="38"/>
      <c r="Y127" s="38"/>
      <c r="Z127" s="38"/>
      <c r="AA127" s="38"/>
      <c r="AB127" s="38"/>
      <c r="AC127" s="38"/>
      <c r="AD127" s="38"/>
      <c r="AE127" s="38"/>
      <c r="AT127" s="17" t="s">
        <v>126</v>
      </c>
      <c r="AU127" s="17" t="s">
        <v>83</v>
      </c>
    </row>
    <row r="128" s="13" customFormat="1">
      <c r="A128" s="13"/>
      <c r="B128" s="236"/>
      <c r="C128" s="237"/>
      <c r="D128" s="231" t="s">
        <v>128</v>
      </c>
      <c r="E128" s="238" t="s">
        <v>1</v>
      </c>
      <c r="F128" s="239" t="s">
        <v>129</v>
      </c>
      <c r="G128" s="237"/>
      <c r="H128" s="240">
        <v>1500</v>
      </c>
      <c r="I128" s="241"/>
      <c r="J128" s="237"/>
      <c r="K128" s="237"/>
      <c r="L128" s="242"/>
      <c r="M128" s="243"/>
      <c r="N128" s="244"/>
      <c r="O128" s="244"/>
      <c r="P128" s="244"/>
      <c r="Q128" s="244"/>
      <c r="R128" s="244"/>
      <c r="S128" s="244"/>
      <c r="T128" s="245"/>
      <c r="U128" s="13"/>
      <c r="V128" s="13"/>
      <c r="W128" s="13"/>
      <c r="X128" s="13"/>
      <c r="Y128" s="13"/>
      <c r="Z128" s="13"/>
      <c r="AA128" s="13"/>
      <c r="AB128" s="13"/>
      <c r="AC128" s="13"/>
      <c r="AD128" s="13"/>
      <c r="AE128" s="13"/>
      <c r="AT128" s="246" t="s">
        <v>128</v>
      </c>
      <c r="AU128" s="246" t="s">
        <v>83</v>
      </c>
      <c r="AV128" s="13" t="s">
        <v>83</v>
      </c>
      <c r="AW128" s="13" t="s">
        <v>30</v>
      </c>
      <c r="AX128" s="13" t="s">
        <v>73</v>
      </c>
      <c r="AY128" s="246" t="s">
        <v>117</v>
      </c>
    </row>
    <row r="129" s="14" customFormat="1">
      <c r="A129" s="14"/>
      <c r="B129" s="247"/>
      <c r="C129" s="248"/>
      <c r="D129" s="231" t="s">
        <v>128</v>
      </c>
      <c r="E129" s="249" t="s">
        <v>1</v>
      </c>
      <c r="F129" s="250" t="s">
        <v>130</v>
      </c>
      <c r="G129" s="248"/>
      <c r="H129" s="251">
        <v>1500</v>
      </c>
      <c r="I129" s="252"/>
      <c r="J129" s="248"/>
      <c r="K129" s="248"/>
      <c r="L129" s="253"/>
      <c r="M129" s="254"/>
      <c r="N129" s="255"/>
      <c r="O129" s="255"/>
      <c r="P129" s="255"/>
      <c r="Q129" s="255"/>
      <c r="R129" s="255"/>
      <c r="S129" s="255"/>
      <c r="T129" s="256"/>
      <c r="U129" s="14"/>
      <c r="V129" s="14"/>
      <c r="W129" s="14"/>
      <c r="X129" s="14"/>
      <c r="Y129" s="14"/>
      <c r="Z129" s="14"/>
      <c r="AA129" s="14"/>
      <c r="AB129" s="14"/>
      <c r="AC129" s="14"/>
      <c r="AD129" s="14"/>
      <c r="AE129" s="14"/>
      <c r="AT129" s="257" t="s">
        <v>128</v>
      </c>
      <c r="AU129" s="257" t="s">
        <v>83</v>
      </c>
      <c r="AV129" s="14" t="s">
        <v>131</v>
      </c>
      <c r="AW129" s="14" t="s">
        <v>30</v>
      </c>
      <c r="AX129" s="14" t="s">
        <v>81</v>
      </c>
      <c r="AY129" s="257" t="s">
        <v>117</v>
      </c>
    </row>
    <row r="130" s="2" customFormat="1" ht="37.8" customHeight="1">
      <c r="A130" s="38"/>
      <c r="B130" s="39"/>
      <c r="C130" s="218" t="s">
        <v>83</v>
      </c>
      <c r="D130" s="218" t="s">
        <v>119</v>
      </c>
      <c r="E130" s="219" t="s">
        <v>132</v>
      </c>
      <c r="F130" s="220" t="s">
        <v>133</v>
      </c>
      <c r="G130" s="221" t="s">
        <v>122</v>
      </c>
      <c r="H130" s="222">
        <v>150</v>
      </c>
      <c r="I130" s="223"/>
      <c r="J130" s="224">
        <f>ROUND(I130*H130,2)</f>
        <v>0</v>
      </c>
      <c r="K130" s="220" t="s">
        <v>123</v>
      </c>
      <c r="L130" s="44"/>
      <c r="M130" s="225" t="s">
        <v>1</v>
      </c>
      <c r="N130" s="226" t="s">
        <v>38</v>
      </c>
      <c r="O130" s="91"/>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124</v>
      </c>
      <c r="AT130" s="229" t="s">
        <v>119</v>
      </c>
      <c r="AU130" s="229" t="s">
        <v>83</v>
      </c>
      <c r="AY130" s="17" t="s">
        <v>117</v>
      </c>
      <c r="BE130" s="230">
        <f>IF(N130="základní",J130,0)</f>
        <v>0</v>
      </c>
      <c r="BF130" s="230">
        <f>IF(N130="snížená",J130,0)</f>
        <v>0</v>
      </c>
      <c r="BG130" s="230">
        <f>IF(N130="zákl. přenesená",J130,0)</f>
        <v>0</v>
      </c>
      <c r="BH130" s="230">
        <f>IF(N130="sníž. přenesená",J130,0)</f>
        <v>0</v>
      </c>
      <c r="BI130" s="230">
        <f>IF(N130="nulová",J130,0)</f>
        <v>0</v>
      </c>
      <c r="BJ130" s="17" t="s">
        <v>81</v>
      </c>
      <c r="BK130" s="230">
        <f>ROUND(I130*H130,2)</f>
        <v>0</v>
      </c>
      <c r="BL130" s="17" t="s">
        <v>124</v>
      </c>
      <c r="BM130" s="229" t="s">
        <v>134</v>
      </c>
    </row>
    <row r="131" s="2" customFormat="1">
      <c r="A131" s="38"/>
      <c r="B131" s="39"/>
      <c r="C131" s="40"/>
      <c r="D131" s="231" t="s">
        <v>126</v>
      </c>
      <c r="E131" s="40"/>
      <c r="F131" s="232" t="s">
        <v>135</v>
      </c>
      <c r="G131" s="40"/>
      <c r="H131" s="40"/>
      <c r="I131" s="233"/>
      <c r="J131" s="40"/>
      <c r="K131" s="40"/>
      <c r="L131" s="44"/>
      <c r="M131" s="234"/>
      <c r="N131" s="235"/>
      <c r="O131" s="91"/>
      <c r="P131" s="91"/>
      <c r="Q131" s="91"/>
      <c r="R131" s="91"/>
      <c r="S131" s="91"/>
      <c r="T131" s="92"/>
      <c r="U131" s="38"/>
      <c r="V131" s="38"/>
      <c r="W131" s="38"/>
      <c r="X131" s="38"/>
      <c r="Y131" s="38"/>
      <c r="Z131" s="38"/>
      <c r="AA131" s="38"/>
      <c r="AB131" s="38"/>
      <c r="AC131" s="38"/>
      <c r="AD131" s="38"/>
      <c r="AE131" s="38"/>
      <c r="AT131" s="17" t="s">
        <v>126</v>
      </c>
      <c r="AU131" s="17" t="s">
        <v>83</v>
      </c>
    </row>
    <row r="132" s="13" customFormat="1">
      <c r="A132" s="13"/>
      <c r="B132" s="236"/>
      <c r="C132" s="237"/>
      <c r="D132" s="231" t="s">
        <v>128</v>
      </c>
      <c r="E132" s="238" t="s">
        <v>1</v>
      </c>
      <c r="F132" s="239" t="s">
        <v>136</v>
      </c>
      <c r="G132" s="237"/>
      <c r="H132" s="240">
        <v>150</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128</v>
      </c>
      <c r="AU132" s="246" t="s">
        <v>83</v>
      </c>
      <c r="AV132" s="13" t="s">
        <v>83</v>
      </c>
      <c r="AW132" s="13" t="s">
        <v>30</v>
      </c>
      <c r="AX132" s="13" t="s">
        <v>81</v>
      </c>
      <c r="AY132" s="246" t="s">
        <v>117</v>
      </c>
    </row>
    <row r="133" s="2" customFormat="1" ht="24.15" customHeight="1">
      <c r="A133" s="38"/>
      <c r="B133" s="39"/>
      <c r="C133" s="218" t="s">
        <v>131</v>
      </c>
      <c r="D133" s="218" t="s">
        <v>119</v>
      </c>
      <c r="E133" s="219" t="s">
        <v>137</v>
      </c>
      <c r="F133" s="220" t="s">
        <v>138</v>
      </c>
      <c r="G133" s="221" t="s">
        <v>139</v>
      </c>
      <c r="H133" s="222">
        <v>80</v>
      </c>
      <c r="I133" s="223"/>
      <c r="J133" s="224">
        <f>ROUND(I133*H133,2)</f>
        <v>0</v>
      </c>
      <c r="K133" s="220" t="s">
        <v>123</v>
      </c>
      <c r="L133" s="44"/>
      <c r="M133" s="225" t="s">
        <v>1</v>
      </c>
      <c r="N133" s="226" t="s">
        <v>38</v>
      </c>
      <c r="O133" s="91"/>
      <c r="P133" s="227">
        <f>O133*H133</f>
        <v>0</v>
      </c>
      <c r="Q133" s="227">
        <v>3.2634E-05</v>
      </c>
      <c r="R133" s="227">
        <f>Q133*H133</f>
        <v>0.00261072</v>
      </c>
      <c r="S133" s="227">
        <v>0</v>
      </c>
      <c r="T133" s="228">
        <f>S133*H133</f>
        <v>0</v>
      </c>
      <c r="U133" s="38"/>
      <c r="V133" s="38"/>
      <c r="W133" s="38"/>
      <c r="X133" s="38"/>
      <c r="Y133" s="38"/>
      <c r="Z133" s="38"/>
      <c r="AA133" s="38"/>
      <c r="AB133" s="38"/>
      <c r="AC133" s="38"/>
      <c r="AD133" s="38"/>
      <c r="AE133" s="38"/>
      <c r="AR133" s="229" t="s">
        <v>124</v>
      </c>
      <c r="AT133" s="229" t="s">
        <v>119</v>
      </c>
      <c r="AU133" s="229" t="s">
        <v>83</v>
      </c>
      <c r="AY133" s="17" t="s">
        <v>117</v>
      </c>
      <c r="BE133" s="230">
        <f>IF(N133="základní",J133,0)</f>
        <v>0</v>
      </c>
      <c r="BF133" s="230">
        <f>IF(N133="snížená",J133,0)</f>
        <v>0</v>
      </c>
      <c r="BG133" s="230">
        <f>IF(N133="zákl. přenesená",J133,0)</f>
        <v>0</v>
      </c>
      <c r="BH133" s="230">
        <f>IF(N133="sníž. přenesená",J133,0)</f>
        <v>0</v>
      </c>
      <c r="BI133" s="230">
        <f>IF(N133="nulová",J133,0)</f>
        <v>0</v>
      </c>
      <c r="BJ133" s="17" t="s">
        <v>81</v>
      </c>
      <c r="BK133" s="230">
        <f>ROUND(I133*H133,2)</f>
        <v>0</v>
      </c>
      <c r="BL133" s="17" t="s">
        <v>124</v>
      </c>
      <c r="BM133" s="229" t="s">
        <v>140</v>
      </c>
    </row>
    <row r="134" s="2" customFormat="1">
      <c r="A134" s="38"/>
      <c r="B134" s="39"/>
      <c r="C134" s="40"/>
      <c r="D134" s="231" t="s">
        <v>126</v>
      </c>
      <c r="E134" s="40"/>
      <c r="F134" s="232" t="s">
        <v>141</v>
      </c>
      <c r="G134" s="40"/>
      <c r="H134" s="40"/>
      <c r="I134" s="233"/>
      <c r="J134" s="40"/>
      <c r="K134" s="40"/>
      <c r="L134" s="44"/>
      <c r="M134" s="234"/>
      <c r="N134" s="235"/>
      <c r="O134" s="91"/>
      <c r="P134" s="91"/>
      <c r="Q134" s="91"/>
      <c r="R134" s="91"/>
      <c r="S134" s="91"/>
      <c r="T134" s="92"/>
      <c r="U134" s="38"/>
      <c r="V134" s="38"/>
      <c r="W134" s="38"/>
      <c r="X134" s="38"/>
      <c r="Y134" s="38"/>
      <c r="Z134" s="38"/>
      <c r="AA134" s="38"/>
      <c r="AB134" s="38"/>
      <c r="AC134" s="38"/>
      <c r="AD134" s="38"/>
      <c r="AE134" s="38"/>
      <c r="AT134" s="17" t="s">
        <v>126</v>
      </c>
      <c r="AU134" s="17" t="s">
        <v>83</v>
      </c>
    </row>
    <row r="135" s="13" customFormat="1">
      <c r="A135" s="13"/>
      <c r="B135" s="236"/>
      <c r="C135" s="237"/>
      <c r="D135" s="231" t="s">
        <v>128</v>
      </c>
      <c r="E135" s="238" t="s">
        <v>1</v>
      </c>
      <c r="F135" s="239" t="s">
        <v>142</v>
      </c>
      <c r="G135" s="237"/>
      <c r="H135" s="240">
        <v>80</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128</v>
      </c>
      <c r="AU135" s="246" t="s">
        <v>83</v>
      </c>
      <c r="AV135" s="13" t="s">
        <v>83</v>
      </c>
      <c r="AW135" s="13" t="s">
        <v>30</v>
      </c>
      <c r="AX135" s="13" t="s">
        <v>73</v>
      </c>
      <c r="AY135" s="246" t="s">
        <v>117</v>
      </c>
    </row>
    <row r="136" s="14" customFormat="1">
      <c r="A136" s="14"/>
      <c r="B136" s="247"/>
      <c r="C136" s="248"/>
      <c r="D136" s="231" t="s">
        <v>128</v>
      </c>
      <c r="E136" s="249" t="s">
        <v>1</v>
      </c>
      <c r="F136" s="250" t="s">
        <v>143</v>
      </c>
      <c r="G136" s="248"/>
      <c r="H136" s="251">
        <v>80</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128</v>
      </c>
      <c r="AU136" s="257" t="s">
        <v>83</v>
      </c>
      <c r="AV136" s="14" t="s">
        <v>131</v>
      </c>
      <c r="AW136" s="14" t="s">
        <v>30</v>
      </c>
      <c r="AX136" s="14" t="s">
        <v>81</v>
      </c>
      <c r="AY136" s="257" t="s">
        <v>117</v>
      </c>
    </row>
    <row r="137" s="2" customFormat="1" ht="24.15" customHeight="1">
      <c r="A137" s="38"/>
      <c r="B137" s="39"/>
      <c r="C137" s="218" t="s">
        <v>124</v>
      </c>
      <c r="D137" s="218" t="s">
        <v>119</v>
      </c>
      <c r="E137" s="219" t="s">
        <v>144</v>
      </c>
      <c r="F137" s="220" t="s">
        <v>145</v>
      </c>
      <c r="G137" s="221" t="s">
        <v>146</v>
      </c>
      <c r="H137" s="222">
        <v>10</v>
      </c>
      <c r="I137" s="223"/>
      <c r="J137" s="224">
        <f>ROUND(I137*H137,2)</f>
        <v>0</v>
      </c>
      <c r="K137" s="220" t="s">
        <v>123</v>
      </c>
      <c r="L137" s="44"/>
      <c r="M137" s="225" t="s">
        <v>1</v>
      </c>
      <c r="N137" s="226" t="s">
        <v>38</v>
      </c>
      <c r="O137" s="91"/>
      <c r="P137" s="227">
        <f>O137*H137</f>
        <v>0</v>
      </c>
      <c r="Q137" s="227">
        <v>0</v>
      </c>
      <c r="R137" s="227">
        <f>Q137*H137</f>
        <v>0</v>
      </c>
      <c r="S137" s="227">
        <v>0</v>
      </c>
      <c r="T137" s="228">
        <f>S137*H137</f>
        <v>0</v>
      </c>
      <c r="U137" s="38"/>
      <c r="V137" s="38"/>
      <c r="W137" s="38"/>
      <c r="X137" s="38"/>
      <c r="Y137" s="38"/>
      <c r="Z137" s="38"/>
      <c r="AA137" s="38"/>
      <c r="AB137" s="38"/>
      <c r="AC137" s="38"/>
      <c r="AD137" s="38"/>
      <c r="AE137" s="38"/>
      <c r="AR137" s="229" t="s">
        <v>124</v>
      </c>
      <c r="AT137" s="229" t="s">
        <v>119</v>
      </c>
      <c r="AU137" s="229" t="s">
        <v>83</v>
      </c>
      <c r="AY137" s="17" t="s">
        <v>117</v>
      </c>
      <c r="BE137" s="230">
        <f>IF(N137="základní",J137,0)</f>
        <v>0</v>
      </c>
      <c r="BF137" s="230">
        <f>IF(N137="snížená",J137,0)</f>
        <v>0</v>
      </c>
      <c r="BG137" s="230">
        <f>IF(N137="zákl. přenesená",J137,0)</f>
        <v>0</v>
      </c>
      <c r="BH137" s="230">
        <f>IF(N137="sníž. přenesená",J137,0)</f>
        <v>0</v>
      </c>
      <c r="BI137" s="230">
        <f>IF(N137="nulová",J137,0)</f>
        <v>0</v>
      </c>
      <c r="BJ137" s="17" t="s">
        <v>81</v>
      </c>
      <c r="BK137" s="230">
        <f>ROUND(I137*H137,2)</f>
        <v>0</v>
      </c>
      <c r="BL137" s="17" t="s">
        <v>124</v>
      </c>
      <c r="BM137" s="229" t="s">
        <v>147</v>
      </c>
    </row>
    <row r="138" s="2" customFormat="1">
      <c r="A138" s="38"/>
      <c r="B138" s="39"/>
      <c r="C138" s="40"/>
      <c r="D138" s="231" t="s">
        <v>126</v>
      </c>
      <c r="E138" s="40"/>
      <c r="F138" s="232" t="s">
        <v>148</v>
      </c>
      <c r="G138" s="40"/>
      <c r="H138" s="40"/>
      <c r="I138" s="233"/>
      <c r="J138" s="40"/>
      <c r="K138" s="40"/>
      <c r="L138" s="44"/>
      <c r="M138" s="234"/>
      <c r="N138" s="235"/>
      <c r="O138" s="91"/>
      <c r="P138" s="91"/>
      <c r="Q138" s="91"/>
      <c r="R138" s="91"/>
      <c r="S138" s="91"/>
      <c r="T138" s="92"/>
      <c r="U138" s="38"/>
      <c r="V138" s="38"/>
      <c r="W138" s="38"/>
      <c r="X138" s="38"/>
      <c r="Y138" s="38"/>
      <c r="Z138" s="38"/>
      <c r="AA138" s="38"/>
      <c r="AB138" s="38"/>
      <c r="AC138" s="38"/>
      <c r="AD138" s="38"/>
      <c r="AE138" s="38"/>
      <c r="AT138" s="17" t="s">
        <v>126</v>
      </c>
      <c r="AU138" s="17" t="s">
        <v>83</v>
      </c>
    </row>
    <row r="139" s="13" customFormat="1">
      <c r="A139" s="13"/>
      <c r="B139" s="236"/>
      <c r="C139" s="237"/>
      <c r="D139" s="231" t="s">
        <v>128</v>
      </c>
      <c r="E139" s="238" t="s">
        <v>1</v>
      </c>
      <c r="F139" s="239" t="s">
        <v>149</v>
      </c>
      <c r="G139" s="237"/>
      <c r="H139" s="240">
        <v>10</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128</v>
      </c>
      <c r="AU139" s="246" t="s">
        <v>83</v>
      </c>
      <c r="AV139" s="13" t="s">
        <v>83</v>
      </c>
      <c r="AW139" s="13" t="s">
        <v>30</v>
      </c>
      <c r="AX139" s="13" t="s">
        <v>73</v>
      </c>
      <c r="AY139" s="246" t="s">
        <v>117</v>
      </c>
    </row>
    <row r="140" s="14" customFormat="1">
      <c r="A140" s="14"/>
      <c r="B140" s="247"/>
      <c r="C140" s="248"/>
      <c r="D140" s="231" t="s">
        <v>128</v>
      </c>
      <c r="E140" s="249" t="s">
        <v>1</v>
      </c>
      <c r="F140" s="250" t="s">
        <v>143</v>
      </c>
      <c r="G140" s="248"/>
      <c r="H140" s="251">
        <v>10</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128</v>
      </c>
      <c r="AU140" s="257" t="s">
        <v>83</v>
      </c>
      <c r="AV140" s="14" t="s">
        <v>131</v>
      </c>
      <c r="AW140" s="14" t="s">
        <v>30</v>
      </c>
      <c r="AX140" s="14" t="s">
        <v>81</v>
      </c>
      <c r="AY140" s="257" t="s">
        <v>117</v>
      </c>
    </row>
    <row r="141" s="2" customFormat="1" ht="24.15" customHeight="1">
      <c r="A141" s="38"/>
      <c r="B141" s="39"/>
      <c r="C141" s="218" t="s">
        <v>150</v>
      </c>
      <c r="D141" s="218" t="s">
        <v>119</v>
      </c>
      <c r="E141" s="219" t="s">
        <v>151</v>
      </c>
      <c r="F141" s="220" t="s">
        <v>152</v>
      </c>
      <c r="G141" s="221" t="s">
        <v>153</v>
      </c>
      <c r="H141" s="222">
        <v>9</v>
      </c>
      <c r="I141" s="223"/>
      <c r="J141" s="224">
        <f>ROUND(I141*H141,2)</f>
        <v>0</v>
      </c>
      <c r="K141" s="220" t="s">
        <v>123</v>
      </c>
      <c r="L141" s="44"/>
      <c r="M141" s="225" t="s">
        <v>1</v>
      </c>
      <c r="N141" s="226" t="s">
        <v>38</v>
      </c>
      <c r="O141" s="91"/>
      <c r="P141" s="227">
        <f>O141*H141</f>
        <v>0</v>
      </c>
      <c r="Q141" s="227">
        <v>0</v>
      </c>
      <c r="R141" s="227">
        <f>Q141*H141</f>
        <v>0</v>
      </c>
      <c r="S141" s="227">
        <v>0</v>
      </c>
      <c r="T141" s="228">
        <f>S141*H141</f>
        <v>0</v>
      </c>
      <c r="U141" s="38"/>
      <c r="V141" s="38"/>
      <c r="W141" s="38"/>
      <c r="X141" s="38"/>
      <c r="Y141" s="38"/>
      <c r="Z141" s="38"/>
      <c r="AA141" s="38"/>
      <c r="AB141" s="38"/>
      <c r="AC141" s="38"/>
      <c r="AD141" s="38"/>
      <c r="AE141" s="38"/>
      <c r="AR141" s="229" t="s">
        <v>124</v>
      </c>
      <c r="AT141" s="229" t="s">
        <v>119</v>
      </c>
      <c r="AU141" s="229" t="s">
        <v>83</v>
      </c>
      <c r="AY141" s="17" t="s">
        <v>117</v>
      </c>
      <c r="BE141" s="230">
        <f>IF(N141="základní",J141,0)</f>
        <v>0</v>
      </c>
      <c r="BF141" s="230">
        <f>IF(N141="snížená",J141,0)</f>
        <v>0</v>
      </c>
      <c r="BG141" s="230">
        <f>IF(N141="zákl. přenesená",J141,0)</f>
        <v>0</v>
      </c>
      <c r="BH141" s="230">
        <f>IF(N141="sníž. přenesená",J141,0)</f>
        <v>0</v>
      </c>
      <c r="BI141" s="230">
        <f>IF(N141="nulová",J141,0)</f>
        <v>0</v>
      </c>
      <c r="BJ141" s="17" t="s">
        <v>81</v>
      </c>
      <c r="BK141" s="230">
        <f>ROUND(I141*H141,2)</f>
        <v>0</v>
      </c>
      <c r="BL141" s="17" t="s">
        <v>124</v>
      </c>
      <c r="BM141" s="229" t="s">
        <v>154</v>
      </c>
    </row>
    <row r="142" s="2" customFormat="1">
      <c r="A142" s="38"/>
      <c r="B142" s="39"/>
      <c r="C142" s="40"/>
      <c r="D142" s="231" t="s">
        <v>126</v>
      </c>
      <c r="E142" s="40"/>
      <c r="F142" s="232" t="s">
        <v>155</v>
      </c>
      <c r="G142" s="40"/>
      <c r="H142" s="40"/>
      <c r="I142" s="233"/>
      <c r="J142" s="40"/>
      <c r="K142" s="40"/>
      <c r="L142" s="44"/>
      <c r="M142" s="234"/>
      <c r="N142" s="235"/>
      <c r="O142" s="91"/>
      <c r="P142" s="91"/>
      <c r="Q142" s="91"/>
      <c r="R142" s="91"/>
      <c r="S142" s="91"/>
      <c r="T142" s="92"/>
      <c r="U142" s="38"/>
      <c r="V142" s="38"/>
      <c r="W142" s="38"/>
      <c r="X142" s="38"/>
      <c r="Y142" s="38"/>
      <c r="Z142" s="38"/>
      <c r="AA142" s="38"/>
      <c r="AB142" s="38"/>
      <c r="AC142" s="38"/>
      <c r="AD142" s="38"/>
      <c r="AE142" s="38"/>
      <c r="AT142" s="17" t="s">
        <v>126</v>
      </c>
      <c r="AU142" s="17" t="s">
        <v>83</v>
      </c>
    </row>
    <row r="143" s="13" customFormat="1">
      <c r="A143" s="13"/>
      <c r="B143" s="236"/>
      <c r="C143" s="237"/>
      <c r="D143" s="231" t="s">
        <v>128</v>
      </c>
      <c r="E143" s="238" t="s">
        <v>1</v>
      </c>
      <c r="F143" s="239" t="s">
        <v>156</v>
      </c>
      <c r="G143" s="237"/>
      <c r="H143" s="240">
        <v>1</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128</v>
      </c>
      <c r="AU143" s="246" t="s">
        <v>83</v>
      </c>
      <c r="AV143" s="13" t="s">
        <v>83</v>
      </c>
      <c r="AW143" s="13" t="s">
        <v>30</v>
      </c>
      <c r="AX143" s="13" t="s">
        <v>73</v>
      </c>
      <c r="AY143" s="246" t="s">
        <v>117</v>
      </c>
    </row>
    <row r="144" s="14" customFormat="1">
      <c r="A144" s="14"/>
      <c r="B144" s="247"/>
      <c r="C144" s="248"/>
      <c r="D144" s="231" t="s">
        <v>128</v>
      </c>
      <c r="E144" s="249" t="s">
        <v>1</v>
      </c>
      <c r="F144" s="250" t="s">
        <v>157</v>
      </c>
      <c r="G144" s="248"/>
      <c r="H144" s="251">
        <v>1</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128</v>
      </c>
      <c r="AU144" s="257" t="s">
        <v>83</v>
      </c>
      <c r="AV144" s="14" t="s">
        <v>131</v>
      </c>
      <c r="AW144" s="14" t="s">
        <v>30</v>
      </c>
      <c r="AX144" s="14" t="s">
        <v>73</v>
      </c>
      <c r="AY144" s="257" t="s">
        <v>117</v>
      </c>
    </row>
    <row r="145" s="13" customFormat="1">
      <c r="A145" s="13"/>
      <c r="B145" s="236"/>
      <c r="C145" s="237"/>
      <c r="D145" s="231" t="s">
        <v>128</v>
      </c>
      <c r="E145" s="238" t="s">
        <v>1</v>
      </c>
      <c r="F145" s="239" t="s">
        <v>158</v>
      </c>
      <c r="G145" s="237"/>
      <c r="H145" s="240">
        <v>8</v>
      </c>
      <c r="I145" s="241"/>
      <c r="J145" s="237"/>
      <c r="K145" s="237"/>
      <c r="L145" s="242"/>
      <c r="M145" s="243"/>
      <c r="N145" s="244"/>
      <c r="O145" s="244"/>
      <c r="P145" s="244"/>
      <c r="Q145" s="244"/>
      <c r="R145" s="244"/>
      <c r="S145" s="244"/>
      <c r="T145" s="245"/>
      <c r="U145" s="13"/>
      <c r="V145" s="13"/>
      <c r="W145" s="13"/>
      <c r="X145" s="13"/>
      <c r="Y145" s="13"/>
      <c r="Z145" s="13"/>
      <c r="AA145" s="13"/>
      <c r="AB145" s="13"/>
      <c r="AC145" s="13"/>
      <c r="AD145" s="13"/>
      <c r="AE145" s="13"/>
      <c r="AT145" s="246" t="s">
        <v>128</v>
      </c>
      <c r="AU145" s="246" t="s">
        <v>83</v>
      </c>
      <c r="AV145" s="13" t="s">
        <v>83</v>
      </c>
      <c r="AW145" s="13" t="s">
        <v>30</v>
      </c>
      <c r="AX145" s="13" t="s">
        <v>73</v>
      </c>
      <c r="AY145" s="246" t="s">
        <v>117</v>
      </c>
    </row>
    <row r="146" s="14" customFormat="1">
      <c r="A146" s="14"/>
      <c r="B146" s="247"/>
      <c r="C146" s="248"/>
      <c r="D146" s="231" t="s">
        <v>128</v>
      </c>
      <c r="E146" s="249" t="s">
        <v>1</v>
      </c>
      <c r="F146" s="250" t="s">
        <v>159</v>
      </c>
      <c r="G146" s="248"/>
      <c r="H146" s="251">
        <v>8</v>
      </c>
      <c r="I146" s="252"/>
      <c r="J146" s="248"/>
      <c r="K146" s="248"/>
      <c r="L146" s="253"/>
      <c r="M146" s="254"/>
      <c r="N146" s="255"/>
      <c r="O146" s="255"/>
      <c r="P146" s="255"/>
      <c r="Q146" s="255"/>
      <c r="R146" s="255"/>
      <c r="S146" s="255"/>
      <c r="T146" s="256"/>
      <c r="U146" s="14"/>
      <c r="V146" s="14"/>
      <c r="W146" s="14"/>
      <c r="X146" s="14"/>
      <c r="Y146" s="14"/>
      <c r="Z146" s="14"/>
      <c r="AA146" s="14"/>
      <c r="AB146" s="14"/>
      <c r="AC146" s="14"/>
      <c r="AD146" s="14"/>
      <c r="AE146" s="14"/>
      <c r="AT146" s="257" t="s">
        <v>128</v>
      </c>
      <c r="AU146" s="257" t="s">
        <v>83</v>
      </c>
      <c r="AV146" s="14" t="s">
        <v>131</v>
      </c>
      <c r="AW146" s="14" t="s">
        <v>30</v>
      </c>
      <c r="AX146" s="14" t="s">
        <v>73</v>
      </c>
      <c r="AY146" s="257" t="s">
        <v>117</v>
      </c>
    </row>
    <row r="147" s="15" customFormat="1">
      <c r="A147" s="15"/>
      <c r="B147" s="258"/>
      <c r="C147" s="259"/>
      <c r="D147" s="231" t="s">
        <v>128</v>
      </c>
      <c r="E147" s="260" t="s">
        <v>1</v>
      </c>
      <c r="F147" s="261" t="s">
        <v>160</v>
      </c>
      <c r="G147" s="259"/>
      <c r="H147" s="262">
        <v>9</v>
      </c>
      <c r="I147" s="263"/>
      <c r="J147" s="259"/>
      <c r="K147" s="259"/>
      <c r="L147" s="264"/>
      <c r="M147" s="265"/>
      <c r="N147" s="266"/>
      <c r="O147" s="266"/>
      <c r="P147" s="266"/>
      <c r="Q147" s="266"/>
      <c r="R147" s="266"/>
      <c r="S147" s="266"/>
      <c r="T147" s="267"/>
      <c r="U147" s="15"/>
      <c r="V147" s="15"/>
      <c r="W147" s="15"/>
      <c r="X147" s="15"/>
      <c r="Y147" s="15"/>
      <c r="Z147" s="15"/>
      <c r="AA147" s="15"/>
      <c r="AB147" s="15"/>
      <c r="AC147" s="15"/>
      <c r="AD147" s="15"/>
      <c r="AE147" s="15"/>
      <c r="AT147" s="268" t="s">
        <v>128</v>
      </c>
      <c r="AU147" s="268" t="s">
        <v>83</v>
      </c>
      <c r="AV147" s="15" t="s">
        <v>124</v>
      </c>
      <c r="AW147" s="15" t="s">
        <v>30</v>
      </c>
      <c r="AX147" s="15" t="s">
        <v>81</v>
      </c>
      <c r="AY147" s="268" t="s">
        <v>117</v>
      </c>
    </row>
    <row r="148" s="2" customFormat="1" ht="37.8" customHeight="1">
      <c r="A148" s="38"/>
      <c r="B148" s="39"/>
      <c r="C148" s="218" t="s">
        <v>161</v>
      </c>
      <c r="D148" s="218" t="s">
        <v>119</v>
      </c>
      <c r="E148" s="219" t="s">
        <v>162</v>
      </c>
      <c r="F148" s="220" t="s">
        <v>163</v>
      </c>
      <c r="G148" s="221" t="s">
        <v>153</v>
      </c>
      <c r="H148" s="222">
        <v>541</v>
      </c>
      <c r="I148" s="223"/>
      <c r="J148" s="224">
        <f>ROUND(I148*H148,2)</f>
        <v>0</v>
      </c>
      <c r="K148" s="220" t="s">
        <v>123</v>
      </c>
      <c r="L148" s="44"/>
      <c r="M148" s="225" t="s">
        <v>1</v>
      </c>
      <c r="N148" s="226" t="s">
        <v>38</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124</v>
      </c>
      <c r="AT148" s="229" t="s">
        <v>119</v>
      </c>
      <c r="AU148" s="229" t="s">
        <v>83</v>
      </c>
      <c r="AY148" s="17" t="s">
        <v>117</v>
      </c>
      <c r="BE148" s="230">
        <f>IF(N148="základní",J148,0)</f>
        <v>0</v>
      </c>
      <c r="BF148" s="230">
        <f>IF(N148="snížená",J148,0)</f>
        <v>0</v>
      </c>
      <c r="BG148" s="230">
        <f>IF(N148="zákl. přenesená",J148,0)</f>
        <v>0</v>
      </c>
      <c r="BH148" s="230">
        <f>IF(N148="sníž. přenesená",J148,0)</f>
        <v>0</v>
      </c>
      <c r="BI148" s="230">
        <f>IF(N148="nulová",J148,0)</f>
        <v>0</v>
      </c>
      <c r="BJ148" s="17" t="s">
        <v>81</v>
      </c>
      <c r="BK148" s="230">
        <f>ROUND(I148*H148,2)</f>
        <v>0</v>
      </c>
      <c r="BL148" s="17" t="s">
        <v>124</v>
      </c>
      <c r="BM148" s="229" t="s">
        <v>164</v>
      </c>
    </row>
    <row r="149" s="2" customFormat="1">
      <c r="A149" s="38"/>
      <c r="B149" s="39"/>
      <c r="C149" s="40"/>
      <c r="D149" s="231" t="s">
        <v>126</v>
      </c>
      <c r="E149" s="40"/>
      <c r="F149" s="232" t="s">
        <v>165</v>
      </c>
      <c r="G149" s="40"/>
      <c r="H149" s="40"/>
      <c r="I149" s="233"/>
      <c r="J149" s="40"/>
      <c r="K149" s="40"/>
      <c r="L149" s="44"/>
      <c r="M149" s="234"/>
      <c r="N149" s="235"/>
      <c r="O149" s="91"/>
      <c r="P149" s="91"/>
      <c r="Q149" s="91"/>
      <c r="R149" s="91"/>
      <c r="S149" s="91"/>
      <c r="T149" s="92"/>
      <c r="U149" s="38"/>
      <c r="V149" s="38"/>
      <c r="W149" s="38"/>
      <c r="X149" s="38"/>
      <c r="Y149" s="38"/>
      <c r="Z149" s="38"/>
      <c r="AA149" s="38"/>
      <c r="AB149" s="38"/>
      <c r="AC149" s="38"/>
      <c r="AD149" s="38"/>
      <c r="AE149" s="38"/>
      <c r="AT149" s="17" t="s">
        <v>126</v>
      </c>
      <c r="AU149" s="17" t="s">
        <v>83</v>
      </c>
    </row>
    <row r="150" s="13" customFormat="1">
      <c r="A150" s="13"/>
      <c r="B150" s="236"/>
      <c r="C150" s="237"/>
      <c r="D150" s="231" t="s">
        <v>128</v>
      </c>
      <c r="E150" s="238" t="s">
        <v>1</v>
      </c>
      <c r="F150" s="239" t="s">
        <v>166</v>
      </c>
      <c r="G150" s="237"/>
      <c r="H150" s="240">
        <v>541</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128</v>
      </c>
      <c r="AU150" s="246" t="s">
        <v>83</v>
      </c>
      <c r="AV150" s="13" t="s">
        <v>83</v>
      </c>
      <c r="AW150" s="13" t="s">
        <v>30</v>
      </c>
      <c r="AX150" s="13" t="s">
        <v>73</v>
      </c>
      <c r="AY150" s="246" t="s">
        <v>117</v>
      </c>
    </row>
    <row r="151" s="14" customFormat="1">
      <c r="A151" s="14"/>
      <c r="B151" s="247"/>
      <c r="C151" s="248"/>
      <c r="D151" s="231" t="s">
        <v>128</v>
      </c>
      <c r="E151" s="249" t="s">
        <v>1</v>
      </c>
      <c r="F151" s="250" t="s">
        <v>167</v>
      </c>
      <c r="G151" s="248"/>
      <c r="H151" s="251">
        <v>541</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128</v>
      </c>
      <c r="AU151" s="257" t="s">
        <v>83</v>
      </c>
      <c r="AV151" s="14" t="s">
        <v>131</v>
      </c>
      <c r="AW151" s="14" t="s">
        <v>30</v>
      </c>
      <c r="AX151" s="14" t="s">
        <v>81</v>
      </c>
      <c r="AY151" s="257" t="s">
        <v>117</v>
      </c>
    </row>
    <row r="152" s="2" customFormat="1" ht="33" customHeight="1">
      <c r="A152" s="38"/>
      <c r="B152" s="39"/>
      <c r="C152" s="218" t="s">
        <v>168</v>
      </c>
      <c r="D152" s="218" t="s">
        <v>119</v>
      </c>
      <c r="E152" s="219" t="s">
        <v>169</v>
      </c>
      <c r="F152" s="220" t="s">
        <v>170</v>
      </c>
      <c r="G152" s="221" t="s">
        <v>153</v>
      </c>
      <c r="H152" s="222">
        <v>550</v>
      </c>
      <c r="I152" s="223"/>
      <c r="J152" s="224">
        <f>ROUND(I152*H152,2)</f>
        <v>0</v>
      </c>
      <c r="K152" s="220" t="s">
        <v>123</v>
      </c>
      <c r="L152" s="44"/>
      <c r="M152" s="225" t="s">
        <v>1</v>
      </c>
      <c r="N152" s="226" t="s">
        <v>38</v>
      </c>
      <c r="O152" s="91"/>
      <c r="P152" s="227">
        <f>O152*H152</f>
        <v>0</v>
      </c>
      <c r="Q152" s="227">
        <v>0</v>
      </c>
      <c r="R152" s="227">
        <f>Q152*H152</f>
        <v>0</v>
      </c>
      <c r="S152" s="227">
        <v>0</v>
      </c>
      <c r="T152" s="228">
        <f>S152*H152</f>
        <v>0</v>
      </c>
      <c r="U152" s="38"/>
      <c r="V152" s="38"/>
      <c r="W152" s="38"/>
      <c r="X152" s="38"/>
      <c r="Y152" s="38"/>
      <c r="Z152" s="38"/>
      <c r="AA152" s="38"/>
      <c r="AB152" s="38"/>
      <c r="AC152" s="38"/>
      <c r="AD152" s="38"/>
      <c r="AE152" s="38"/>
      <c r="AR152" s="229" t="s">
        <v>124</v>
      </c>
      <c r="AT152" s="229" t="s">
        <v>119</v>
      </c>
      <c r="AU152" s="229" t="s">
        <v>83</v>
      </c>
      <c r="AY152" s="17" t="s">
        <v>117</v>
      </c>
      <c r="BE152" s="230">
        <f>IF(N152="základní",J152,0)</f>
        <v>0</v>
      </c>
      <c r="BF152" s="230">
        <f>IF(N152="snížená",J152,0)</f>
        <v>0</v>
      </c>
      <c r="BG152" s="230">
        <f>IF(N152="zákl. přenesená",J152,0)</f>
        <v>0</v>
      </c>
      <c r="BH152" s="230">
        <f>IF(N152="sníž. přenesená",J152,0)</f>
        <v>0</v>
      </c>
      <c r="BI152" s="230">
        <f>IF(N152="nulová",J152,0)</f>
        <v>0</v>
      </c>
      <c r="BJ152" s="17" t="s">
        <v>81</v>
      </c>
      <c r="BK152" s="230">
        <f>ROUND(I152*H152,2)</f>
        <v>0</v>
      </c>
      <c r="BL152" s="17" t="s">
        <v>124</v>
      </c>
      <c r="BM152" s="229" t="s">
        <v>171</v>
      </c>
    </row>
    <row r="153" s="2" customFormat="1">
      <c r="A153" s="38"/>
      <c r="B153" s="39"/>
      <c r="C153" s="40"/>
      <c r="D153" s="231" t="s">
        <v>126</v>
      </c>
      <c r="E153" s="40"/>
      <c r="F153" s="232" t="s">
        <v>172</v>
      </c>
      <c r="G153" s="40"/>
      <c r="H153" s="40"/>
      <c r="I153" s="233"/>
      <c r="J153" s="40"/>
      <c r="K153" s="40"/>
      <c r="L153" s="44"/>
      <c r="M153" s="234"/>
      <c r="N153" s="235"/>
      <c r="O153" s="91"/>
      <c r="P153" s="91"/>
      <c r="Q153" s="91"/>
      <c r="R153" s="91"/>
      <c r="S153" s="91"/>
      <c r="T153" s="92"/>
      <c r="U153" s="38"/>
      <c r="V153" s="38"/>
      <c r="W153" s="38"/>
      <c r="X153" s="38"/>
      <c r="Y153" s="38"/>
      <c r="Z153" s="38"/>
      <c r="AA153" s="38"/>
      <c r="AB153" s="38"/>
      <c r="AC153" s="38"/>
      <c r="AD153" s="38"/>
      <c r="AE153" s="38"/>
      <c r="AT153" s="17" t="s">
        <v>126</v>
      </c>
      <c r="AU153" s="17" t="s">
        <v>83</v>
      </c>
    </row>
    <row r="154" s="13" customFormat="1">
      <c r="A154" s="13"/>
      <c r="B154" s="236"/>
      <c r="C154" s="237"/>
      <c r="D154" s="231" t="s">
        <v>128</v>
      </c>
      <c r="E154" s="238" t="s">
        <v>1</v>
      </c>
      <c r="F154" s="239" t="s">
        <v>173</v>
      </c>
      <c r="G154" s="237"/>
      <c r="H154" s="240">
        <v>550</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128</v>
      </c>
      <c r="AU154" s="246" t="s">
        <v>83</v>
      </c>
      <c r="AV154" s="13" t="s">
        <v>83</v>
      </c>
      <c r="AW154" s="13" t="s">
        <v>30</v>
      </c>
      <c r="AX154" s="13" t="s">
        <v>73</v>
      </c>
      <c r="AY154" s="246" t="s">
        <v>117</v>
      </c>
    </row>
    <row r="155" s="14" customFormat="1">
      <c r="A155" s="14"/>
      <c r="B155" s="247"/>
      <c r="C155" s="248"/>
      <c r="D155" s="231" t="s">
        <v>128</v>
      </c>
      <c r="E155" s="249" t="s">
        <v>1</v>
      </c>
      <c r="F155" s="250" t="s">
        <v>174</v>
      </c>
      <c r="G155" s="248"/>
      <c r="H155" s="251">
        <v>550</v>
      </c>
      <c r="I155" s="252"/>
      <c r="J155" s="248"/>
      <c r="K155" s="248"/>
      <c r="L155" s="253"/>
      <c r="M155" s="254"/>
      <c r="N155" s="255"/>
      <c r="O155" s="255"/>
      <c r="P155" s="255"/>
      <c r="Q155" s="255"/>
      <c r="R155" s="255"/>
      <c r="S155" s="255"/>
      <c r="T155" s="256"/>
      <c r="U155" s="14"/>
      <c r="V155" s="14"/>
      <c r="W155" s="14"/>
      <c r="X155" s="14"/>
      <c r="Y155" s="14"/>
      <c r="Z155" s="14"/>
      <c r="AA155" s="14"/>
      <c r="AB155" s="14"/>
      <c r="AC155" s="14"/>
      <c r="AD155" s="14"/>
      <c r="AE155" s="14"/>
      <c r="AT155" s="257" t="s">
        <v>128</v>
      </c>
      <c r="AU155" s="257" t="s">
        <v>83</v>
      </c>
      <c r="AV155" s="14" t="s">
        <v>131</v>
      </c>
      <c r="AW155" s="14" t="s">
        <v>30</v>
      </c>
      <c r="AX155" s="14" t="s">
        <v>81</v>
      </c>
      <c r="AY155" s="257" t="s">
        <v>117</v>
      </c>
    </row>
    <row r="156" s="2" customFormat="1" ht="37.8" customHeight="1">
      <c r="A156" s="38"/>
      <c r="B156" s="39"/>
      <c r="C156" s="218" t="s">
        <v>175</v>
      </c>
      <c r="D156" s="218" t="s">
        <v>119</v>
      </c>
      <c r="E156" s="219" t="s">
        <v>176</v>
      </c>
      <c r="F156" s="220" t="s">
        <v>177</v>
      </c>
      <c r="G156" s="221" t="s">
        <v>153</v>
      </c>
      <c r="H156" s="222">
        <v>380</v>
      </c>
      <c r="I156" s="223"/>
      <c r="J156" s="224">
        <f>ROUND(I156*H156,2)</f>
        <v>0</v>
      </c>
      <c r="K156" s="220" t="s">
        <v>123</v>
      </c>
      <c r="L156" s="44"/>
      <c r="M156" s="225" t="s">
        <v>1</v>
      </c>
      <c r="N156" s="226" t="s">
        <v>38</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124</v>
      </c>
      <c r="AT156" s="229" t="s">
        <v>119</v>
      </c>
      <c r="AU156" s="229" t="s">
        <v>83</v>
      </c>
      <c r="AY156" s="17" t="s">
        <v>117</v>
      </c>
      <c r="BE156" s="230">
        <f>IF(N156="základní",J156,0)</f>
        <v>0</v>
      </c>
      <c r="BF156" s="230">
        <f>IF(N156="snížená",J156,0)</f>
        <v>0</v>
      </c>
      <c r="BG156" s="230">
        <f>IF(N156="zákl. přenesená",J156,0)</f>
        <v>0</v>
      </c>
      <c r="BH156" s="230">
        <f>IF(N156="sníž. přenesená",J156,0)</f>
        <v>0</v>
      </c>
      <c r="BI156" s="230">
        <f>IF(N156="nulová",J156,0)</f>
        <v>0</v>
      </c>
      <c r="BJ156" s="17" t="s">
        <v>81</v>
      </c>
      <c r="BK156" s="230">
        <f>ROUND(I156*H156,2)</f>
        <v>0</v>
      </c>
      <c r="BL156" s="17" t="s">
        <v>124</v>
      </c>
      <c r="BM156" s="229" t="s">
        <v>178</v>
      </c>
    </row>
    <row r="157" s="2" customFormat="1">
      <c r="A157" s="38"/>
      <c r="B157" s="39"/>
      <c r="C157" s="40"/>
      <c r="D157" s="231" t="s">
        <v>126</v>
      </c>
      <c r="E157" s="40"/>
      <c r="F157" s="232" t="s">
        <v>179</v>
      </c>
      <c r="G157" s="40"/>
      <c r="H157" s="40"/>
      <c r="I157" s="233"/>
      <c r="J157" s="40"/>
      <c r="K157" s="40"/>
      <c r="L157" s="44"/>
      <c r="M157" s="234"/>
      <c r="N157" s="235"/>
      <c r="O157" s="91"/>
      <c r="P157" s="91"/>
      <c r="Q157" s="91"/>
      <c r="R157" s="91"/>
      <c r="S157" s="91"/>
      <c r="T157" s="92"/>
      <c r="U157" s="38"/>
      <c r="V157" s="38"/>
      <c r="W157" s="38"/>
      <c r="X157" s="38"/>
      <c r="Y157" s="38"/>
      <c r="Z157" s="38"/>
      <c r="AA157" s="38"/>
      <c r="AB157" s="38"/>
      <c r="AC157" s="38"/>
      <c r="AD157" s="38"/>
      <c r="AE157" s="38"/>
      <c r="AT157" s="17" t="s">
        <v>126</v>
      </c>
      <c r="AU157" s="17" t="s">
        <v>83</v>
      </c>
    </row>
    <row r="158" s="13" customFormat="1">
      <c r="A158" s="13"/>
      <c r="B158" s="236"/>
      <c r="C158" s="237"/>
      <c r="D158" s="231" t="s">
        <v>128</v>
      </c>
      <c r="E158" s="238" t="s">
        <v>1</v>
      </c>
      <c r="F158" s="239" t="s">
        <v>180</v>
      </c>
      <c r="G158" s="237"/>
      <c r="H158" s="240">
        <v>380</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128</v>
      </c>
      <c r="AU158" s="246" t="s">
        <v>83</v>
      </c>
      <c r="AV158" s="13" t="s">
        <v>83</v>
      </c>
      <c r="AW158" s="13" t="s">
        <v>30</v>
      </c>
      <c r="AX158" s="13" t="s">
        <v>73</v>
      </c>
      <c r="AY158" s="246" t="s">
        <v>117</v>
      </c>
    </row>
    <row r="159" s="14" customFormat="1">
      <c r="A159" s="14"/>
      <c r="B159" s="247"/>
      <c r="C159" s="248"/>
      <c r="D159" s="231" t="s">
        <v>128</v>
      </c>
      <c r="E159" s="249" t="s">
        <v>1</v>
      </c>
      <c r="F159" s="250" t="s">
        <v>181</v>
      </c>
      <c r="G159" s="248"/>
      <c r="H159" s="251">
        <v>380</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128</v>
      </c>
      <c r="AU159" s="257" t="s">
        <v>83</v>
      </c>
      <c r="AV159" s="14" t="s">
        <v>131</v>
      </c>
      <c r="AW159" s="14" t="s">
        <v>30</v>
      </c>
      <c r="AX159" s="14" t="s">
        <v>73</v>
      </c>
      <c r="AY159" s="257" t="s">
        <v>117</v>
      </c>
    </row>
    <row r="160" s="15" customFormat="1">
      <c r="A160" s="15"/>
      <c r="B160" s="258"/>
      <c r="C160" s="259"/>
      <c r="D160" s="231" t="s">
        <v>128</v>
      </c>
      <c r="E160" s="260" t="s">
        <v>1</v>
      </c>
      <c r="F160" s="261" t="s">
        <v>160</v>
      </c>
      <c r="G160" s="259"/>
      <c r="H160" s="262">
        <v>380</v>
      </c>
      <c r="I160" s="263"/>
      <c r="J160" s="259"/>
      <c r="K160" s="259"/>
      <c r="L160" s="264"/>
      <c r="M160" s="265"/>
      <c r="N160" s="266"/>
      <c r="O160" s="266"/>
      <c r="P160" s="266"/>
      <c r="Q160" s="266"/>
      <c r="R160" s="266"/>
      <c r="S160" s="266"/>
      <c r="T160" s="267"/>
      <c r="U160" s="15"/>
      <c r="V160" s="15"/>
      <c r="W160" s="15"/>
      <c r="X160" s="15"/>
      <c r="Y160" s="15"/>
      <c r="Z160" s="15"/>
      <c r="AA160" s="15"/>
      <c r="AB160" s="15"/>
      <c r="AC160" s="15"/>
      <c r="AD160" s="15"/>
      <c r="AE160" s="15"/>
      <c r="AT160" s="268" t="s">
        <v>128</v>
      </c>
      <c r="AU160" s="268" t="s">
        <v>83</v>
      </c>
      <c r="AV160" s="15" t="s">
        <v>124</v>
      </c>
      <c r="AW160" s="15" t="s">
        <v>30</v>
      </c>
      <c r="AX160" s="15" t="s">
        <v>81</v>
      </c>
      <c r="AY160" s="268" t="s">
        <v>117</v>
      </c>
    </row>
    <row r="161" s="2" customFormat="1" ht="37.8" customHeight="1">
      <c r="A161" s="38"/>
      <c r="B161" s="39"/>
      <c r="C161" s="218" t="s">
        <v>182</v>
      </c>
      <c r="D161" s="218" t="s">
        <v>119</v>
      </c>
      <c r="E161" s="219" t="s">
        <v>183</v>
      </c>
      <c r="F161" s="220" t="s">
        <v>184</v>
      </c>
      <c r="G161" s="221" t="s">
        <v>153</v>
      </c>
      <c r="H161" s="222">
        <v>890</v>
      </c>
      <c r="I161" s="223"/>
      <c r="J161" s="224">
        <f>ROUND(I161*H161,2)</f>
        <v>0</v>
      </c>
      <c r="K161" s="220" t="s">
        <v>123</v>
      </c>
      <c r="L161" s="44"/>
      <c r="M161" s="225" t="s">
        <v>1</v>
      </c>
      <c r="N161" s="226" t="s">
        <v>38</v>
      </c>
      <c r="O161" s="91"/>
      <c r="P161" s="227">
        <f>O161*H161</f>
        <v>0</v>
      </c>
      <c r="Q161" s="227">
        <v>0</v>
      </c>
      <c r="R161" s="227">
        <f>Q161*H161</f>
        <v>0</v>
      </c>
      <c r="S161" s="227">
        <v>0</v>
      </c>
      <c r="T161" s="228">
        <f>S161*H161</f>
        <v>0</v>
      </c>
      <c r="U161" s="38"/>
      <c r="V161" s="38"/>
      <c r="W161" s="38"/>
      <c r="X161" s="38"/>
      <c r="Y161" s="38"/>
      <c r="Z161" s="38"/>
      <c r="AA161" s="38"/>
      <c r="AB161" s="38"/>
      <c r="AC161" s="38"/>
      <c r="AD161" s="38"/>
      <c r="AE161" s="38"/>
      <c r="AR161" s="229" t="s">
        <v>124</v>
      </c>
      <c r="AT161" s="229" t="s">
        <v>119</v>
      </c>
      <c r="AU161" s="229" t="s">
        <v>83</v>
      </c>
      <c r="AY161" s="17" t="s">
        <v>117</v>
      </c>
      <c r="BE161" s="230">
        <f>IF(N161="základní",J161,0)</f>
        <v>0</v>
      </c>
      <c r="BF161" s="230">
        <f>IF(N161="snížená",J161,0)</f>
        <v>0</v>
      </c>
      <c r="BG161" s="230">
        <f>IF(N161="zákl. přenesená",J161,0)</f>
        <v>0</v>
      </c>
      <c r="BH161" s="230">
        <f>IF(N161="sníž. přenesená",J161,0)</f>
        <v>0</v>
      </c>
      <c r="BI161" s="230">
        <f>IF(N161="nulová",J161,0)</f>
        <v>0</v>
      </c>
      <c r="BJ161" s="17" t="s">
        <v>81</v>
      </c>
      <c r="BK161" s="230">
        <f>ROUND(I161*H161,2)</f>
        <v>0</v>
      </c>
      <c r="BL161" s="17" t="s">
        <v>124</v>
      </c>
      <c r="BM161" s="229" t="s">
        <v>185</v>
      </c>
    </row>
    <row r="162" s="2" customFormat="1">
      <c r="A162" s="38"/>
      <c r="B162" s="39"/>
      <c r="C162" s="40"/>
      <c r="D162" s="231" t="s">
        <v>126</v>
      </c>
      <c r="E162" s="40"/>
      <c r="F162" s="232" t="s">
        <v>186</v>
      </c>
      <c r="G162" s="40"/>
      <c r="H162" s="40"/>
      <c r="I162" s="233"/>
      <c r="J162" s="40"/>
      <c r="K162" s="40"/>
      <c r="L162" s="44"/>
      <c r="M162" s="234"/>
      <c r="N162" s="235"/>
      <c r="O162" s="91"/>
      <c r="P162" s="91"/>
      <c r="Q162" s="91"/>
      <c r="R162" s="91"/>
      <c r="S162" s="91"/>
      <c r="T162" s="92"/>
      <c r="U162" s="38"/>
      <c r="V162" s="38"/>
      <c r="W162" s="38"/>
      <c r="X162" s="38"/>
      <c r="Y162" s="38"/>
      <c r="Z162" s="38"/>
      <c r="AA162" s="38"/>
      <c r="AB162" s="38"/>
      <c r="AC162" s="38"/>
      <c r="AD162" s="38"/>
      <c r="AE162" s="38"/>
      <c r="AT162" s="17" t="s">
        <v>126</v>
      </c>
      <c r="AU162" s="17" t="s">
        <v>83</v>
      </c>
    </row>
    <row r="163" s="13" customFormat="1">
      <c r="A163" s="13"/>
      <c r="B163" s="236"/>
      <c r="C163" s="237"/>
      <c r="D163" s="231" t="s">
        <v>128</v>
      </c>
      <c r="E163" s="238" t="s">
        <v>1</v>
      </c>
      <c r="F163" s="239" t="s">
        <v>173</v>
      </c>
      <c r="G163" s="237"/>
      <c r="H163" s="240">
        <v>550</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128</v>
      </c>
      <c r="AU163" s="246" t="s">
        <v>83</v>
      </c>
      <c r="AV163" s="13" t="s">
        <v>83</v>
      </c>
      <c r="AW163" s="13" t="s">
        <v>30</v>
      </c>
      <c r="AX163" s="13" t="s">
        <v>73</v>
      </c>
      <c r="AY163" s="246" t="s">
        <v>117</v>
      </c>
    </row>
    <row r="164" s="14" customFormat="1">
      <c r="A164" s="14"/>
      <c r="B164" s="247"/>
      <c r="C164" s="248"/>
      <c r="D164" s="231" t="s">
        <v>128</v>
      </c>
      <c r="E164" s="249" t="s">
        <v>1</v>
      </c>
      <c r="F164" s="250" t="s">
        <v>187</v>
      </c>
      <c r="G164" s="248"/>
      <c r="H164" s="251">
        <v>550</v>
      </c>
      <c r="I164" s="252"/>
      <c r="J164" s="248"/>
      <c r="K164" s="248"/>
      <c r="L164" s="253"/>
      <c r="M164" s="254"/>
      <c r="N164" s="255"/>
      <c r="O164" s="255"/>
      <c r="P164" s="255"/>
      <c r="Q164" s="255"/>
      <c r="R164" s="255"/>
      <c r="S164" s="255"/>
      <c r="T164" s="256"/>
      <c r="U164" s="14"/>
      <c r="V164" s="14"/>
      <c r="W164" s="14"/>
      <c r="X164" s="14"/>
      <c r="Y164" s="14"/>
      <c r="Z164" s="14"/>
      <c r="AA164" s="14"/>
      <c r="AB164" s="14"/>
      <c r="AC164" s="14"/>
      <c r="AD164" s="14"/>
      <c r="AE164" s="14"/>
      <c r="AT164" s="257" t="s">
        <v>128</v>
      </c>
      <c r="AU164" s="257" t="s">
        <v>83</v>
      </c>
      <c r="AV164" s="14" t="s">
        <v>131</v>
      </c>
      <c r="AW164" s="14" t="s">
        <v>30</v>
      </c>
      <c r="AX164" s="14" t="s">
        <v>73</v>
      </c>
      <c r="AY164" s="257" t="s">
        <v>117</v>
      </c>
    </row>
    <row r="165" s="13" customFormat="1">
      <c r="A165" s="13"/>
      <c r="B165" s="236"/>
      <c r="C165" s="237"/>
      <c r="D165" s="231" t="s">
        <v>128</v>
      </c>
      <c r="E165" s="238" t="s">
        <v>1</v>
      </c>
      <c r="F165" s="239" t="s">
        <v>188</v>
      </c>
      <c r="G165" s="237"/>
      <c r="H165" s="240">
        <v>200</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128</v>
      </c>
      <c r="AU165" s="246" t="s">
        <v>83</v>
      </c>
      <c r="AV165" s="13" t="s">
        <v>83</v>
      </c>
      <c r="AW165" s="13" t="s">
        <v>30</v>
      </c>
      <c r="AX165" s="13" t="s">
        <v>73</v>
      </c>
      <c r="AY165" s="246" t="s">
        <v>117</v>
      </c>
    </row>
    <row r="166" s="14" customFormat="1">
      <c r="A166" s="14"/>
      <c r="B166" s="247"/>
      <c r="C166" s="248"/>
      <c r="D166" s="231" t="s">
        <v>128</v>
      </c>
      <c r="E166" s="249" t="s">
        <v>1</v>
      </c>
      <c r="F166" s="250" t="s">
        <v>189</v>
      </c>
      <c r="G166" s="248"/>
      <c r="H166" s="251">
        <v>200</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128</v>
      </c>
      <c r="AU166" s="257" t="s">
        <v>83</v>
      </c>
      <c r="AV166" s="14" t="s">
        <v>131</v>
      </c>
      <c r="AW166" s="14" t="s">
        <v>30</v>
      </c>
      <c r="AX166" s="14" t="s">
        <v>73</v>
      </c>
      <c r="AY166" s="257" t="s">
        <v>117</v>
      </c>
    </row>
    <row r="167" s="13" customFormat="1">
      <c r="A167" s="13"/>
      <c r="B167" s="236"/>
      <c r="C167" s="237"/>
      <c r="D167" s="231" t="s">
        <v>128</v>
      </c>
      <c r="E167" s="238" t="s">
        <v>1</v>
      </c>
      <c r="F167" s="239" t="s">
        <v>190</v>
      </c>
      <c r="G167" s="237"/>
      <c r="H167" s="240">
        <v>140</v>
      </c>
      <c r="I167" s="241"/>
      <c r="J167" s="237"/>
      <c r="K167" s="237"/>
      <c r="L167" s="242"/>
      <c r="M167" s="243"/>
      <c r="N167" s="244"/>
      <c r="O167" s="244"/>
      <c r="P167" s="244"/>
      <c r="Q167" s="244"/>
      <c r="R167" s="244"/>
      <c r="S167" s="244"/>
      <c r="T167" s="245"/>
      <c r="U167" s="13"/>
      <c r="V167" s="13"/>
      <c r="W167" s="13"/>
      <c r="X167" s="13"/>
      <c r="Y167" s="13"/>
      <c r="Z167" s="13"/>
      <c r="AA167" s="13"/>
      <c r="AB167" s="13"/>
      <c r="AC167" s="13"/>
      <c r="AD167" s="13"/>
      <c r="AE167" s="13"/>
      <c r="AT167" s="246" t="s">
        <v>128</v>
      </c>
      <c r="AU167" s="246" t="s">
        <v>83</v>
      </c>
      <c r="AV167" s="13" t="s">
        <v>83</v>
      </c>
      <c r="AW167" s="13" t="s">
        <v>30</v>
      </c>
      <c r="AX167" s="13" t="s">
        <v>73</v>
      </c>
      <c r="AY167" s="246" t="s">
        <v>117</v>
      </c>
    </row>
    <row r="168" s="14" customFormat="1">
      <c r="A168" s="14"/>
      <c r="B168" s="247"/>
      <c r="C168" s="248"/>
      <c r="D168" s="231" t="s">
        <v>128</v>
      </c>
      <c r="E168" s="249" t="s">
        <v>1</v>
      </c>
      <c r="F168" s="250" t="s">
        <v>191</v>
      </c>
      <c r="G168" s="248"/>
      <c r="H168" s="251">
        <v>140</v>
      </c>
      <c r="I168" s="252"/>
      <c r="J168" s="248"/>
      <c r="K168" s="248"/>
      <c r="L168" s="253"/>
      <c r="M168" s="254"/>
      <c r="N168" s="255"/>
      <c r="O168" s="255"/>
      <c r="P168" s="255"/>
      <c r="Q168" s="255"/>
      <c r="R168" s="255"/>
      <c r="S168" s="255"/>
      <c r="T168" s="256"/>
      <c r="U168" s="14"/>
      <c r="V168" s="14"/>
      <c r="W168" s="14"/>
      <c r="X168" s="14"/>
      <c r="Y168" s="14"/>
      <c r="Z168" s="14"/>
      <c r="AA168" s="14"/>
      <c r="AB168" s="14"/>
      <c r="AC168" s="14"/>
      <c r="AD168" s="14"/>
      <c r="AE168" s="14"/>
      <c r="AT168" s="257" t="s">
        <v>128</v>
      </c>
      <c r="AU168" s="257" t="s">
        <v>83</v>
      </c>
      <c r="AV168" s="14" t="s">
        <v>131</v>
      </c>
      <c r="AW168" s="14" t="s">
        <v>30</v>
      </c>
      <c r="AX168" s="14" t="s">
        <v>73</v>
      </c>
      <c r="AY168" s="257" t="s">
        <v>117</v>
      </c>
    </row>
    <row r="169" s="15" customFormat="1">
      <c r="A169" s="15"/>
      <c r="B169" s="258"/>
      <c r="C169" s="259"/>
      <c r="D169" s="231" t="s">
        <v>128</v>
      </c>
      <c r="E169" s="260" t="s">
        <v>1</v>
      </c>
      <c r="F169" s="261" t="s">
        <v>160</v>
      </c>
      <c r="G169" s="259"/>
      <c r="H169" s="262">
        <v>890</v>
      </c>
      <c r="I169" s="263"/>
      <c r="J169" s="259"/>
      <c r="K169" s="259"/>
      <c r="L169" s="264"/>
      <c r="M169" s="265"/>
      <c r="N169" s="266"/>
      <c r="O169" s="266"/>
      <c r="P169" s="266"/>
      <c r="Q169" s="266"/>
      <c r="R169" s="266"/>
      <c r="S169" s="266"/>
      <c r="T169" s="267"/>
      <c r="U169" s="15"/>
      <c r="V169" s="15"/>
      <c r="W169" s="15"/>
      <c r="X169" s="15"/>
      <c r="Y169" s="15"/>
      <c r="Z169" s="15"/>
      <c r="AA169" s="15"/>
      <c r="AB169" s="15"/>
      <c r="AC169" s="15"/>
      <c r="AD169" s="15"/>
      <c r="AE169" s="15"/>
      <c r="AT169" s="268" t="s">
        <v>128</v>
      </c>
      <c r="AU169" s="268" t="s">
        <v>83</v>
      </c>
      <c r="AV169" s="15" t="s">
        <v>124</v>
      </c>
      <c r="AW169" s="15" t="s">
        <v>30</v>
      </c>
      <c r="AX169" s="15" t="s">
        <v>81</v>
      </c>
      <c r="AY169" s="268" t="s">
        <v>117</v>
      </c>
    </row>
    <row r="170" s="2" customFormat="1" ht="37.8" customHeight="1">
      <c r="A170" s="38"/>
      <c r="B170" s="39"/>
      <c r="C170" s="218" t="s">
        <v>149</v>
      </c>
      <c r="D170" s="218" t="s">
        <v>119</v>
      </c>
      <c r="E170" s="219" t="s">
        <v>192</v>
      </c>
      <c r="F170" s="220" t="s">
        <v>193</v>
      </c>
      <c r="G170" s="221" t="s">
        <v>153</v>
      </c>
      <c r="H170" s="222">
        <v>380</v>
      </c>
      <c r="I170" s="223"/>
      <c r="J170" s="224">
        <f>ROUND(I170*H170,2)</f>
        <v>0</v>
      </c>
      <c r="K170" s="220" t="s">
        <v>123</v>
      </c>
      <c r="L170" s="44"/>
      <c r="M170" s="225" t="s">
        <v>1</v>
      </c>
      <c r="N170" s="226" t="s">
        <v>38</v>
      </c>
      <c r="O170" s="91"/>
      <c r="P170" s="227">
        <f>O170*H170</f>
        <v>0</v>
      </c>
      <c r="Q170" s="227">
        <v>0</v>
      </c>
      <c r="R170" s="227">
        <f>Q170*H170</f>
        <v>0</v>
      </c>
      <c r="S170" s="227">
        <v>0</v>
      </c>
      <c r="T170" s="228">
        <f>S170*H170</f>
        <v>0</v>
      </c>
      <c r="U170" s="38"/>
      <c r="V170" s="38"/>
      <c r="W170" s="38"/>
      <c r="X170" s="38"/>
      <c r="Y170" s="38"/>
      <c r="Z170" s="38"/>
      <c r="AA170" s="38"/>
      <c r="AB170" s="38"/>
      <c r="AC170" s="38"/>
      <c r="AD170" s="38"/>
      <c r="AE170" s="38"/>
      <c r="AR170" s="229" t="s">
        <v>124</v>
      </c>
      <c r="AT170" s="229" t="s">
        <v>119</v>
      </c>
      <c r="AU170" s="229" t="s">
        <v>83</v>
      </c>
      <c r="AY170" s="17" t="s">
        <v>117</v>
      </c>
      <c r="BE170" s="230">
        <f>IF(N170="základní",J170,0)</f>
        <v>0</v>
      </c>
      <c r="BF170" s="230">
        <f>IF(N170="snížená",J170,0)</f>
        <v>0</v>
      </c>
      <c r="BG170" s="230">
        <f>IF(N170="zákl. přenesená",J170,0)</f>
        <v>0</v>
      </c>
      <c r="BH170" s="230">
        <f>IF(N170="sníž. přenesená",J170,0)</f>
        <v>0</v>
      </c>
      <c r="BI170" s="230">
        <f>IF(N170="nulová",J170,0)</f>
        <v>0</v>
      </c>
      <c r="BJ170" s="17" t="s">
        <v>81</v>
      </c>
      <c r="BK170" s="230">
        <f>ROUND(I170*H170,2)</f>
        <v>0</v>
      </c>
      <c r="BL170" s="17" t="s">
        <v>124</v>
      </c>
      <c r="BM170" s="229" t="s">
        <v>194</v>
      </c>
    </row>
    <row r="171" s="2" customFormat="1">
      <c r="A171" s="38"/>
      <c r="B171" s="39"/>
      <c r="C171" s="40"/>
      <c r="D171" s="231" t="s">
        <v>126</v>
      </c>
      <c r="E171" s="40"/>
      <c r="F171" s="232" t="s">
        <v>195</v>
      </c>
      <c r="G171" s="40"/>
      <c r="H171" s="40"/>
      <c r="I171" s="233"/>
      <c r="J171" s="40"/>
      <c r="K171" s="40"/>
      <c r="L171" s="44"/>
      <c r="M171" s="234"/>
      <c r="N171" s="235"/>
      <c r="O171" s="91"/>
      <c r="P171" s="91"/>
      <c r="Q171" s="91"/>
      <c r="R171" s="91"/>
      <c r="S171" s="91"/>
      <c r="T171" s="92"/>
      <c r="U171" s="38"/>
      <c r="V171" s="38"/>
      <c r="W171" s="38"/>
      <c r="X171" s="38"/>
      <c r="Y171" s="38"/>
      <c r="Z171" s="38"/>
      <c r="AA171" s="38"/>
      <c r="AB171" s="38"/>
      <c r="AC171" s="38"/>
      <c r="AD171" s="38"/>
      <c r="AE171" s="38"/>
      <c r="AT171" s="17" t="s">
        <v>126</v>
      </c>
      <c r="AU171" s="17" t="s">
        <v>83</v>
      </c>
    </row>
    <row r="172" s="13" customFormat="1">
      <c r="A172" s="13"/>
      <c r="B172" s="236"/>
      <c r="C172" s="237"/>
      <c r="D172" s="231" t="s">
        <v>128</v>
      </c>
      <c r="E172" s="238" t="s">
        <v>1</v>
      </c>
      <c r="F172" s="239" t="s">
        <v>196</v>
      </c>
      <c r="G172" s="237"/>
      <c r="H172" s="240">
        <v>380</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128</v>
      </c>
      <c r="AU172" s="246" t="s">
        <v>83</v>
      </c>
      <c r="AV172" s="13" t="s">
        <v>83</v>
      </c>
      <c r="AW172" s="13" t="s">
        <v>30</v>
      </c>
      <c r="AX172" s="13" t="s">
        <v>73</v>
      </c>
      <c r="AY172" s="246" t="s">
        <v>117</v>
      </c>
    </row>
    <row r="173" s="14" customFormat="1">
      <c r="A173" s="14"/>
      <c r="B173" s="247"/>
      <c r="C173" s="248"/>
      <c r="D173" s="231" t="s">
        <v>128</v>
      </c>
      <c r="E173" s="249" t="s">
        <v>1</v>
      </c>
      <c r="F173" s="250" t="s">
        <v>197</v>
      </c>
      <c r="G173" s="248"/>
      <c r="H173" s="251">
        <v>380</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128</v>
      </c>
      <c r="AU173" s="257" t="s">
        <v>83</v>
      </c>
      <c r="AV173" s="14" t="s">
        <v>131</v>
      </c>
      <c r="AW173" s="14" t="s">
        <v>30</v>
      </c>
      <c r="AX173" s="14" t="s">
        <v>81</v>
      </c>
      <c r="AY173" s="257" t="s">
        <v>117</v>
      </c>
    </row>
    <row r="174" s="2" customFormat="1" ht="37.8" customHeight="1">
      <c r="A174" s="38"/>
      <c r="B174" s="39"/>
      <c r="C174" s="218" t="s">
        <v>198</v>
      </c>
      <c r="D174" s="218" t="s">
        <v>119</v>
      </c>
      <c r="E174" s="219" t="s">
        <v>199</v>
      </c>
      <c r="F174" s="220" t="s">
        <v>200</v>
      </c>
      <c r="G174" s="221" t="s">
        <v>153</v>
      </c>
      <c r="H174" s="222">
        <v>1140</v>
      </c>
      <c r="I174" s="223"/>
      <c r="J174" s="224">
        <f>ROUND(I174*H174,2)</f>
        <v>0</v>
      </c>
      <c r="K174" s="220" t="s">
        <v>123</v>
      </c>
      <c r="L174" s="44"/>
      <c r="M174" s="225" t="s">
        <v>1</v>
      </c>
      <c r="N174" s="226" t="s">
        <v>38</v>
      </c>
      <c r="O174" s="91"/>
      <c r="P174" s="227">
        <f>O174*H174</f>
        <v>0</v>
      </c>
      <c r="Q174" s="227">
        <v>0</v>
      </c>
      <c r="R174" s="227">
        <f>Q174*H174</f>
        <v>0</v>
      </c>
      <c r="S174" s="227">
        <v>0</v>
      </c>
      <c r="T174" s="228">
        <f>S174*H174</f>
        <v>0</v>
      </c>
      <c r="U174" s="38"/>
      <c r="V174" s="38"/>
      <c r="W174" s="38"/>
      <c r="X174" s="38"/>
      <c r="Y174" s="38"/>
      <c r="Z174" s="38"/>
      <c r="AA174" s="38"/>
      <c r="AB174" s="38"/>
      <c r="AC174" s="38"/>
      <c r="AD174" s="38"/>
      <c r="AE174" s="38"/>
      <c r="AR174" s="229" t="s">
        <v>124</v>
      </c>
      <c r="AT174" s="229" t="s">
        <v>119</v>
      </c>
      <c r="AU174" s="229" t="s">
        <v>83</v>
      </c>
      <c r="AY174" s="17" t="s">
        <v>117</v>
      </c>
      <c r="BE174" s="230">
        <f>IF(N174="základní",J174,0)</f>
        <v>0</v>
      </c>
      <c r="BF174" s="230">
        <f>IF(N174="snížená",J174,0)</f>
        <v>0</v>
      </c>
      <c r="BG174" s="230">
        <f>IF(N174="zákl. přenesená",J174,0)</f>
        <v>0</v>
      </c>
      <c r="BH174" s="230">
        <f>IF(N174="sníž. přenesená",J174,0)</f>
        <v>0</v>
      </c>
      <c r="BI174" s="230">
        <f>IF(N174="nulová",J174,0)</f>
        <v>0</v>
      </c>
      <c r="BJ174" s="17" t="s">
        <v>81</v>
      </c>
      <c r="BK174" s="230">
        <f>ROUND(I174*H174,2)</f>
        <v>0</v>
      </c>
      <c r="BL174" s="17" t="s">
        <v>124</v>
      </c>
      <c r="BM174" s="229" t="s">
        <v>201</v>
      </c>
    </row>
    <row r="175" s="2" customFormat="1">
      <c r="A175" s="38"/>
      <c r="B175" s="39"/>
      <c r="C175" s="40"/>
      <c r="D175" s="231" t="s">
        <v>126</v>
      </c>
      <c r="E175" s="40"/>
      <c r="F175" s="232" t="s">
        <v>202</v>
      </c>
      <c r="G175" s="40"/>
      <c r="H175" s="40"/>
      <c r="I175" s="233"/>
      <c r="J175" s="40"/>
      <c r="K175" s="40"/>
      <c r="L175" s="44"/>
      <c r="M175" s="234"/>
      <c r="N175" s="235"/>
      <c r="O175" s="91"/>
      <c r="P175" s="91"/>
      <c r="Q175" s="91"/>
      <c r="R175" s="91"/>
      <c r="S175" s="91"/>
      <c r="T175" s="92"/>
      <c r="U175" s="38"/>
      <c r="V175" s="38"/>
      <c r="W175" s="38"/>
      <c r="X175" s="38"/>
      <c r="Y175" s="38"/>
      <c r="Z175" s="38"/>
      <c r="AA175" s="38"/>
      <c r="AB175" s="38"/>
      <c r="AC175" s="38"/>
      <c r="AD175" s="38"/>
      <c r="AE175" s="38"/>
      <c r="AT175" s="17" t="s">
        <v>126</v>
      </c>
      <c r="AU175" s="17" t="s">
        <v>83</v>
      </c>
    </row>
    <row r="176" s="13" customFormat="1">
      <c r="A176" s="13"/>
      <c r="B176" s="236"/>
      <c r="C176" s="237"/>
      <c r="D176" s="231" t="s">
        <v>128</v>
      </c>
      <c r="E176" s="238" t="s">
        <v>1</v>
      </c>
      <c r="F176" s="239" t="s">
        <v>203</v>
      </c>
      <c r="G176" s="237"/>
      <c r="H176" s="240">
        <v>1140</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128</v>
      </c>
      <c r="AU176" s="246" t="s">
        <v>83</v>
      </c>
      <c r="AV176" s="13" t="s">
        <v>83</v>
      </c>
      <c r="AW176" s="13" t="s">
        <v>30</v>
      </c>
      <c r="AX176" s="13" t="s">
        <v>73</v>
      </c>
      <c r="AY176" s="246" t="s">
        <v>117</v>
      </c>
    </row>
    <row r="177" s="14" customFormat="1">
      <c r="A177" s="14"/>
      <c r="B177" s="247"/>
      <c r="C177" s="248"/>
      <c r="D177" s="231" t="s">
        <v>128</v>
      </c>
      <c r="E177" s="249" t="s">
        <v>1</v>
      </c>
      <c r="F177" s="250" t="s">
        <v>204</v>
      </c>
      <c r="G177" s="248"/>
      <c r="H177" s="251">
        <v>1140</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128</v>
      </c>
      <c r="AU177" s="257" t="s">
        <v>83</v>
      </c>
      <c r="AV177" s="14" t="s">
        <v>131</v>
      </c>
      <c r="AW177" s="14" t="s">
        <v>30</v>
      </c>
      <c r="AX177" s="14" t="s">
        <v>81</v>
      </c>
      <c r="AY177" s="257" t="s">
        <v>117</v>
      </c>
    </row>
    <row r="178" s="2" customFormat="1" ht="24.15" customHeight="1">
      <c r="A178" s="38"/>
      <c r="B178" s="39"/>
      <c r="C178" s="218" t="s">
        <v>205</v>
      </c>
      <c r="D178" s="218" t="s">
        <v>119</v>
      </c>
      <c r="E178" s="219" t="s">
        <v>206</v>
      </c>
      <c r="F178" s="220" t="s">
        <v>207</v>
      </c>
      <c r="G178" s="221" t="s">
        <v>153</v>
      </c>
      <c r="H178" s="222">
        <v>1100</v>
      </c>
      <c r="I178" s="223"/>
      <c r="J178" s="224">
        <f>ROUND(I178*H178,2)</f>
        <v>0</v>
      </c>
      <c r="K178" s="220" t="s">
        <v>123</v>
      </c>
      <c r="L178" s="44"/>
      <c r="M178" s="225" t="s">
        <v>1</v>
      </c>
      <c r="N178" s="226" t="s">
        <v>38</v>
      </c>
      <c r="O178" s="91"/>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124</v>
      </c>
      <c r="AT178" s="229" t="s">
        <v>119</v>
      </c>
      <c r="AU178" s="229" t="s">
        <v>83</v>
      </c>
      <c r="AY178" s="17" t="s">
        <v>117</v>
      </c>
      <c r="BE178" s="230">
        <f>IF(N178="základní",J178,0)</f>
        <v>0</v>
      </c>
      <c r="BF178" s="230">
        <f>IF(N178="snížená",J178,0)</f>
        <v>0</v>
      </c>
      <c r="BG178" s="230">
        <f>IF(N178="zákl. přenesená",J178,0)</f>
        <v>0</v>
      </c>
      <c r="BH178" s="230">
        <f>IF(N178="sníž. přenesená",J178,0)</f>
        <v>0</v>
      </c>
      <c r="BI178" s="230">
        <f>IF(N178="nulová",J178,0)</f>
        <v>0</v>
      </c>
      <c r="BJ178" s="17" t="s">
        <v>81</v>
      </c>
      <c r="BK178" s="230">
        <f>ROUND(I178*H178,2)</f>
        <v>0</v>
      </c>
      <c r="BL178" s="17" t="s">
        <v>124</v>
      </c>
      <c r="BM178" s="229" t="s">
        <v>208</v>
      </c>
    </row>
    <row r="179" s="2" customFormat="1">
      <c r="A179" s="38"/>
      <c r="B179" s="39"/>
      <c r="C179" s="40"/>
      <c r="D179" s="231" t="s">
        <v>126</v>
      </c>
      <c r="E179" s="40"/>
      <c r="F179" s="232" t="s">
        <v>209</v>
      </c>
      <c r="G179" s="40"/>
      <c r="H179" s="40"/>
      <c r="I179" s="233"/>
      <c r="J179" s="40"/>
      <c r="K179" s="40"/>
      <c r="L179" s="44"/>
      <c r="M179" s="234"/>
      <c r="N179" s="235"/>
      <c r="O179" s="91"/>
      <c r="P179" s="91"/>
      <c r="Q179" s="91"/>
      <c r="R179" s="91"/>
      <c r="S179" s="91"/>
      <c r="T179" s="92"/>
      <c r="U179" s="38"/>
      <c r="V179" s="38"/>
      <c r="W179" s="38"/>
      <c r="X179" s="38"/>
      <c r="Y179" s="38"/>
      <c r="Z179" s="38"/>
      <c r="AA179" s="38"/>
      <c r="AB179" s="38"/>
      <c r="AC179" s="38"/>
      <c r="AD179" s="38"/>
      <c r="AE179" s="38"/>
      <c r="AT179" s="17" t="s">
        <v>126</v>
      </c>
      <c r="AU179" s="17" t="s">
        <v>83</v>
      </c>
    </row>
    <row r="180" s="13" customFormat="1">
      <c r="A180" s="13"/>
      <c r="B180" s="236"/>
      <c r="C180" s="237"/>
      <c r="D180" s="231" t="s">
        <v>128</v>
      </c>
      <c r="E180" s="238" t="s">
        <v>1</v>
      </c>
      <c r="F180" s="239" t="s">
        <v>210</v>
      </c>
      <c r="G180" s="237"/>
      <c r="H180" s="240">
        <v>1100</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128</v>
      </c>
      <c r="AU180" s="246" t="s">
        <v>83</v>
      </c>
      <c r="AV180" s="13" t="s">
        <v>83</v>
      </c>
      <c r="AW180" s="13" t="s">
        <v>30</v>
      </c>
      <c r="AX180" s="13" t="s">
        <v>73</v>
      </c>
      <c r="AY180" s="246" t="s">
        <v>117</v>
      </c>
    </row>
    <row r="181" s="14" customFormat="1">
      <c r="A181" s="14"/>
      <c r="B181" s="247"/>
      <c r="C181" s="248"/>
      <c r="D181" s="231" t="s">
        <v>128</v>
      </c>
      <c r="E181" s="249" t="s">
        <v>1</v>
      </c>
      <c r="F181" s="250" t="s">
        <v>211</v>
      </c>
      <c r="G181" s="248"/>
      <c r="H181" s="251">
        <v>1100</v>
      </c>
      <c r="I181" s="252"/>
      <c r="J181" s="248"/>
      <c r="K181" s="248"/>
      <c r="L181" s="253"/>
      <c r="M181" s="254"/>
      <c r="N181" s="255"/>
      <c r="O181" s="255"/>
      <c r="P181" s="255"/>
      <c r="Q181" s="255"/>
      <c r="R181" s="255"/>
      <c r="S181" s="255"/>
      <c r="T181" s="256"/>
      <c r="U181" s="14"/>
      <c r="V181" s="14"/>
      <c r="W181" s="14"/>
      <c r="X181" s="14"/>
      <c r="Y181" s="14"/>
      <c r="Z181" s="14"/>
      <c r="AA181" s="14"/>
      <c r="AB181" s="14"/>
      <c r="AC181" s="14"/>
      <c r="AD181" s="14"/>
      <c r="AE181" s="14"/>
      <c r="AT181" s="257" t="s">
        <v>128</v>
      </c>
      <c r="AU181" s="257" t="s">
        <v>83</v>
      </c>
      <c r="AV181" s="14" t="s">
        <v>131</v>
      </c>
      <c r="AW181" s="14" t="s">
        <v>30</v>
      </c>
      <c r="AX181" s="14" t="s">
        <v>73</v>
      </c>
      <c r="AY181" s="257" t="s">
        <v>117</v>
      </c>
    </row>
    <row r="182" s="15" customFormat="1">
      <c r="A182" s="15"/>
      <c r="B182" s="258"/>
      <c r="C182" s="259"/>
      <c r="D182" s="231" t="s">
        <v>128</v>
      </c>
      <c r="E182" s="260" t="s">
        <v>1</v>
      </c>
      <c r="F182" s="261" t="s">
        <v>160</v>
      </c>
      <c r="G182" s="259"/>
      <c r="H182" s="262">
        <v>1100</v>
      </c>
      <c r="I182" s="263"/>
      <c r="J182" s="259"/>
      <c r="K182" s="259"/>
      <c r="L182" s="264"/>
      <c r="M182" s="265"/>
      <c r="N182" s="266"/>
      <c r="O182" s="266"/>
      <c r="P182" s="266"/>
      <c r="Q182" s="266"/>
      <c r="R182" s="266"/>
      <c r="S182" s="266"/>
      <c r="T182" s="267"/>
      <c r="U182" s="15"/>
      <c r="V182" s="15"/>
      <c r="W182" s="15"/>
      <c r="X182" s="15"/>
      <c r="Y182" s="15"/>
      <c r="Z182" s="15"/>
      <c r="AA182" s="15"/>
      <c r="AB182" s="15"/>
      <c r="AC182" s="15"/>
      <c r="AD182" s="15"/>
      <c r="AE182" s="15"/>
      <c r="AT182" s="268" t="s">
        <v>128</v>
      </c>
      <c r="AU182" s="268" t="s">
        <v>83</v>
      </c>
      <c r="AV182" s="15" t="s">
        <v>124</v>
      </c>
      <c r="AW182" s="15" t="s">
        <v>30</v>
      </c>
      <c r="AX182" s="15" t="s">
        <v>81</v>
      </c>
      <c r="AY182" s="268" t="s">
        <v>117</v>
      </c>
    </row>
    <row r="183" s="2" customFormat="1" ht="24.15" customHeight="1">
      <c r="A183" s="38"/>
      <c r="B183" s="39"/>
      <c r="C183" s="218" t="s">
        <v>212</v>
      </c>
      <c r="D183" s="218" t="s">
        <v>119</v>
      </c>
      <c r="E183" s="219" t="s">
        <v>213</v>
      </c>
      <c r="F183" s="220" t="s">
        <v>214</v>
      </c>
      <c r="G183" s="221" t="s">
        <v>153</v>
      </c>
      <c r="H183" s="222">
        <v>550</v>
      </c>
      <c r="I183" s="223"/>
      <c r="J183" s="224">
        <f>ROUND(I183*H183,2)</f>
        <v>0</v>
      </c>
      <c r="K183" s="220" t="s">
        <v>123</v>
      </c>
      <c r="L183" s="44"/>
      <c r="M183" s="225" t="s">
        <v>1</v>
      </c>
      <c r="N183" s="226" t="s">
        <v>38</v>
      </c>
      <c r="O183" s="91"/>
      <c r="P183" s="227">
        <f>O183*H183</f>
        <v>0</v>
      </c>
      <c r="Q183" s="227">
        <v>0</v>
      </c>
      <c r="R183" s="227">
        <f>Q183*H183</f>
        <v>0</v>
      </c>
      <c r="S183" s="227">
        <v>0</v>
      </c>
      <c r="T183" s="228">
        <f>S183*H183</f>
        <v>0</v>
      </c>
      <c r="U183" s="38"/>
      <c r="V183" s="38"/>
      <c r="W183" s="38"/>
      <c r="X183" s="38"/>
      <c r="Y183" s="38"/>
      <c r="Z183" s="38"/>
      <c r="AA183" s="38"/>
      <c r="AB183" s="38"/>
      <c r="AC183" s="38"/>
      <c r="AD183" s="38"/>
      <c r="AE183" s="38"/>
      <c r="AR183" s="229" t="s">
        <v>124</v>
      </c>
      <c r="AT183" s="229" t="s">
        <v>119</v>
      </c>
      <c r="AU183" s="229" t="s">
        <v>83</v>
      </c>
      <c r="AY183" s="17" t="s">
        <v>117</v>
      </c>
      <c r="BE183" s="230">
        <f>IF(N183="základní",J183,0)</f>
        <v>0</v>
      </c>
      <c r="BF183" s="230">
        <f>IF(N183="snížená",J183,0)</f>
        <v>0</v>
      </c>
      <c r="BG183" s="230">
        <f>IF(N183="zákl. přenesená",J183,0)</f>
        <v>0</v>
      </c>
      <c r="BH183" s="230">
        <f>IF(N183="sníž. přenesená",J183,0)</f>
        <v>0</v>
      </c>
      <c r="BI183" s="230">
        <f>IF(N183="nulová",J183,0)</f>
        <v>0</v>
      </c>
      <c r="BJ183" s="17" t="s">
        <v>81</v>
      </c>
      <c r="BK183" s="230">
        <f>ROUND(I183*H183,2)</f>
        <v>0</v>
      </c>
      <c r="BL183" s="17" t="s">
        <v>124</v>
      </c>
      <c r="BM183" s="229" t="s">
        <v>215</v>
      </c>
    </row>
    <row r="184" s="2" customFormat="1">
      <c r="A184" s="38"/>
      <c r="B184" s="39"/>
      <c r="C184" s="40"/>
      <c r="D184" s="231" t="s">
        <v>126</v>
      </c>
      <c r="E184" s="40"/>
      <c r="F184" s="232" t="s">
        <v>216</v>
      </c>
      <c r="G184" s="40"/>
      <c r="H184" s="40"/>
      <c r="I184" s="233"/>
      <c r="J184" s="40"/>
      <c r="K184" s="40"/>
      <c r="L184" s="44"/>
      <c r="M184" s="234"/>
      <c r="N184" s="235"/>
      <c r="O184" s="91"/>
      <c r="P184" s="91"/>
      <c r="Q184" s="91"/>
      <c r="R184" s="91"/>
      <c r="S184" s="91"/>
      <c r="T184" s="92"/>
      <c r="U184" s="38"/>
      <c r="V184" s="38"/>
      <c r="W184" s="38"/>
      <c r="X184" s="38"/>
      <c r="Y184" s="38"/>
      <c r="Z184" s="38"/>
      <c r="AA184" s="38"/>
      <c r="AB184" s="38"/>
      <c r="AC184" s="38"/>
      <c r="AD184" s="38"/>
      <c r="AE184" s="38"/>
      <c r="AT184" s="17" t="s">
        <v>126</v>
      </c>
      <c r="AU184" s="17" t="s">
        <v>83</v>
      </c>
    </row>
    <row r="185" s="13" customFormat="1">
      <c r="A185" s="13"/>
      <c r="B185" s="236"/>
      <c r="C185" s="237"/>
      <c r="D185" s="231" t="s">
        <v>128</v>
      </c>
      <c r="E185" s="238" t="s">
        <v>1</v>
      </c>
      <c r="F185" s="239" t="s">
        <v>217</v>
      </c>
      <c r="G185" s="237"/>
      <c r="H185" s="240">
        <v>100</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128</v>
      </c>
      <c r="AU185" s="246" t="s">
        <v>83</v>
      </c>
      <c r="AV185" s="13" t="s">
        <v>83</v>
      </c>
      <c r="AW185" s="13" t="s">
        <v>30</v>
      </c>
      <c r="AX185" s="13" t="s">
        <v>73</v>
      </c>
      <c r="AY185" s="246" t="s">
        <v>117</v>
      </c>
    </row>
    <row r="186" s="14" customFormat="1">
      <c r="A186" s="14"/>
      <c r="B186" s="247"/>
      <c r="C186" s="248"/>
      <c r="D186" s="231" t="s">
        <v>128</v>
      </c>
      <c r="E186" s="249" t="s">
        <v>1</v>
      </c>
      <c r="F186" s="250" t="s">
        <v>218</v>
      </c>
      <c r="G186" s="248"/>
      <c r="H186" s="251">
        <v>100</v>
      </c>
      <c r="I186" s="252"/>
      <c r="J186" s="248"/>
      <c r="K186" s="248"/>
      <c r="L186" s="253"/>
      <c r="M186" s="254"/>
      <c r="N186" s="255"/>
      <c r="O186" s="255"/>
      <c r="P186" s="255"/>
      <c r="Q186" s="255"/>
      <c r="R186" s="255"/>
      <c r="S186" s="255"/>
      <c r="T186" s="256"/>
      <c r="U186" s="14"/>
      <c r="V186" s="14"/>
      <c r="W186" s="14"/>
      <c r="X186" s="14"/>
      <c r="Y186" s="14"/>
      <c r="Z186" s="14"/>
      <c r="AA186" s="14"/>
      <c r="AB186" s="14"/>
      <c r="AC186" s="14"/>
      <c r="AD186" s="14"/>
      <c r="AE186" s="14"/>
      <c r="AT186" s="257" t="s">
        <v>128</v>
      </c>
      <c r="AU186" s="257" t="s">
        <v>83</v>
      </c>
      <c r="AV186" s="14" t="s">
        <v>131</v>
      </c>
      <c r="AW186" s="14" t="s">
        <v>30</v>
      </c>
      <c r="AX186" s="14" t="s">
        <v>73</v>
      </c>
      <c r="AY186" s="257" t="s">
        <v>117</v>
      </c>
    </row>
    <row r="187" s="13" customFormat="1">
      <c r="A187" s="13"/>
      <c r="B187" s="236"/>
      <c r="C187" s="237"/>
      <c r="D187" s="231" t="s">
        <v>128</v>
      </c>
      <c r="E187" s="238" t="s">
        <v>1</v>
      </c>
      <c r="F187" s="239" t="s">
        <v>180</v>
      </c>
      <c r="G187" s="237"/>
      <c r="H187" s="240">
        <v>380</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128</v>
      </c>
      <c r="AU187" s="246" t="s">
        <v>83</v>
      </c>
      <c r="AV187" s="13" t="s">
        <v>83</v>
      </c>
      <c r="AW187" s="13" t="s">
        <v>30</v>
      </c>
      <c r="AX187" s="13" t="s">
        <v>73</v>
      </c>
      <c r="AY187" s="246" t="s">
        <v>117</v>
      </c>
    </row>
    <row r="188" s="14" customFormat="1">
      <c r="A188" s="14"/>
      <c r="B188" s="247"/>
      <c r="C188" s="248"/>
      <c r="D188" s="231" t="s">
        <v>128</v>
      </c>
      <c r="E188" s="249" t="s">
        <v>1</v>
      </c>
      <c r="F188" s="250" t="s">
        <v>219</v>
      </c>
      <c r="G188" s="248"/>
      <c r="H188" s="251">
        <v>380</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128</v>
      </c>
      <c r="AU188" s="257" t="s">
        <v>83</v>
      </c>
      <c r="AV188" s="14" t="s">
        <v>131</v>
      </c>
      <c r="AW188" s="14" t="s">
        <v>30</v>
      </c>
      <c r="AX188" s="14" t="s">
        <v>73</v>
      </c>
      <c r="AY188" s="257" t="s">
        <v>117</v>
      </c>
    </row>
    <row r="189" s="13" customFormat="1">
      <c r="A189" s="13"/>
      <c r="B189" s="236"/>
      <c r="C189" s="237"/>
      <c r="D189" s="231" t="s">
        <v>128</v>
      </c>
      <c r="E189" s="238" t="s">
        <v>1</v>
      </c>
      <c r="F189" s="239" t="s">
        <v>220</v>
      </c>
      <c r="G189" s="237"/>
      <c r="H189" s="240">
        <v>70</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128</v>
      </c>
      <c r="AU189" s="246" t="s">
        <v>83</v>
      </c>
      <c r="AV189" s="13" t="s">
        <v>83</v>
      </c>
      <c r="AW189" s="13" t="s">
        <v>30</v>
      </c>
      <c r="AX189" s="13" t="s">
        <v>73</v>
      </c>
      <c r="AY189" s="246" t="s">
        <v>117</v>
      </c>
    </row>
    <row r="190" s="14" customFormat="1">
      <c r="A190" s="14"/>
      <c r="B190" s="247"/>
      <c r="C190" s="248"/>
      <c r="D190" s="231" t="s">
        <v>128</v>
      </c>
      <c r="E190" s="249" t="s">
        <v>1</v>
      </c>
      <c r="F190" s="250" t="s">
        <v>221</v>
      </c>
      <c r="G190" s="248"/>
      <c r="H190" s="251">
        <v>70</v>
      </c>
      <c r="I190" s="252"/>
      <c r="J190" s="248"/>
      <c r="K190" s="248"/>
      <c r="L190" s="253"/>
      <c r="M190" s="254"/>
      <c r="N190" s="255"/>
      <c r="O190" s="255"/>
      <c r="P190" s="255"/>
      <c r="Q190" s="255"/>
      <c r="R190" s="255"/>
      <c r="S190" s="255"/>
      <c r="T190" s="256"/>
      <c r="U190" s="14"/>
      <c r="V190" s="14"/>
      <c r="W190" s="14"/>
      <c r="X190" s="14"/>
      <c r="Y190" s="14"/>
      <c r="Z190" s="14"/>
      <c r="AA190" s="14"/>
      <c r="AB190" s="14"/>
      <c r="AC190" s="14"/>
      <c r="AD190" s="14"/>
      <c r="AE190" s="14"/>
      <c r="AT190" s="257" t="s">
        <v>128</v>
      </c>
      <c r="AU190" s="257" t="s">
        <v>83</v>
      </c>
      <c r="AV190" s="14" t="s">
        <v>131</v>
      </c>
      <c r="AW190" s="14" t="s">
        <v>30</v>
      </c>
      <c r="AX190" s="14" t="s">
        <v>73</v>
      </c>
      <c r="AY190" s="257" t="s">
        <v>117</v>
      </c>
    </row>
    <row r="191" s="15" customFormat="1">
      <c r="A191" s="15"/>
      <c r="B191" s="258"/>
      <c r="C191" s="259"/>
      <c r="D191" s="231" t="s">
        <v>128</v>
      </c>
      <c r="E191" s="260" t="s">
        <v>1</v>
      </c>
      <c r="F191" s="261" t="s">
        <v>160</v>
      </c>
      <c r="G191" s="259"/>
      <c r="H191" s="262">
        <v>550</v>
      </c>
      <c r="I191" s="263"/>
      <c r="J191" s="259"/>
      <c r="K191" s="259"/>
      <c r="L191" s="264"/>
      <c r="M191" s="265"/>
      <c r="N191" s="266"/>
      <c r="O191" s="266"/>
      <c r="P191" s="266"/>
      <c r="Q191" s="266"/>
      <c r="R191" s="266"/>
      <c r="S191" s="266"/>
      <c r="T191" s="267"/>
      <c r="U191" s="15"/>
      <c r="V191" s="15"/>
      <c r="W191" s="15"/>
      <c r="X191" s="15"/>
      <c r="Y191" s="15"/>
      <c r="Z191" s="15"/>
      <c r="AA191" s="15"/>
      <c r="AB191" s="15"/>
      <c r="AC191" s="15"/>
      <c r="AD191" s="15"/>
      <c r="AE191" s="15"/>
      <c r="AT191" s="268" t="s">
        <v>128</v>
      </c>
      <c r="AU191" s="268" t="s">
        <v>83</v>
      </c>
      <c r="AV191" s="15" t="s">
        <v>124</v>
      </c>
      <c r="AW191" s="15" t="s">
        <v>30</v>
      </c>
      <c r="AX191" s="15" t="s">
        <v>81</v>
      </c>
      <c r="AY191" s="268" t="s">
        <v>117</v>
      </c>
    </row>
    <row r="192" s="2" customFormat="1" ht="24.15" customHeight="1">
      <c r="A192" s="38"/>
      <c r="B192" s="39"/>
      <c r="C192" s="218" t="s">
        <v>222</v>
      </c>
      <c r="D192" s="218" t="s">
        <v>119</v>
      </c>
      <c r="E192" s="219" t="s">
        <v>223</v>
      </c>
      <c r="F192" s="220" t="s">
        <v>224</v>
      </c>
      <c r="G192" s="221" t="s">
        <v>153</v>
      </c>
      <c r="H192" s="222">
        <v>380</v>
      </c>
      <c r="I192" s="223"/>
      <c r="J192" s="224">
        <f>ROUND(I192*H192,2)</f>
        <v>0</v>
      </c>
      <c r="K192" s="220" t="s">
        <v>123</v>
      </c>
      <c r="L192" s="44"/>
      <c r="M192" s="225" t="s">
        <v>1</v>
      </c>
      <c r="N192" s="226" t="s">
        <v>38</v>
      </c>
      <c r="O192" s="91"/>
      <c r="P192" s="227">
        <f>O192*H192</f>
        <v>0</v>
      </c>
      <c r="Q192" s="227">
        <v>0</v>
      </c>
      <c r="R192" s="227">
        <f>Q192*H192</f>
        <v>0</v>
      </c>
      <c r="S192" s="227">
        <v>0</v>
      </c>
      <c r="T192" s="228">
        <f>S192*H192</f>
        <v>0</v>
      </c>
      <c r="U192" s="38"/>
      <c r="V192" s="38"/>
      <c r="W192" s="38"/>
      <c r="X192" s="38"/>
      <c r="Y192" s="38"/>
      <c r="Z192" s="38"/>
      <c r="AA192" s="38"/>
      <c r="AB192" s="38"/>
      <c r="AC192" s="38"/>
      <c r="AD192" s="38"/>
      <c r="AE192" s="38"/>
      <c r="AR192" s="229" t="s">
        <v>124</v>
      </c>
      <c r="AT192" s="229" t="s">
        <v>119</v>
      </c>
      <c r="AU192" s="229" t="s">
        <v>83</v>
      </c>
      <c r="AY192" s="17" t="s">
        <v>117</v>
      </c>
      <c r="BE192" s="230">
        <f>IF(N192="základní",J192,0)</f>
        <v>0</v>
      </c>
      <c r="BF192" s="230">
        <f>IF(N192="snížená",J192,0)</f>
        <v>0</v>
      </c>
      <c r="BG192" s="230">
        <f>IF(N192="zákl. přenesená",J192,0)</f>
        <v>0</v>
      </c>
      <c r="BH192" s="230">
        <f>IF(N192="sníž. přenesená",J192,0)</f>
        <v>0</v>
      </c>
      <c r="BI192" s="230">
        <f>IF(N192="nulová",J192,0)</f>
        <v>0</v>
      </c>
      <c r="BJ192" s="17" t="s">
        <v>81</v>
      </c>
      <c r="BK192" s="230">
        <f>ROUND(I192*H192,2)</f>
        <v>0</v>
      </c>
      <c r="BL192" s="17" t="s">
        <v>124</v>
      </c>
      <c r="BM192" s="229" t="s">
        <v>225</v>
      </c>
    </row>
    <row r="193" s="2" customFormat="1">
      <c r="A193" s="38"/>
      <c r="B193" s="39"/>
      <c r="C193" s="40"/>
      <c r="D193" s="231" t="s">
        <v>126</v>
      </c>
      <c r="E193" s="40"/>
      <c r="F193" s="232" t="s">
        <v>226</v>
      </c>
      <c r="G193" s="40"/>
      <c r="H193" s="40"/>
      <c r="I193" s="233"/>
      <c r="J193" s="40"/>
      <c r="K193" s="40"/>
      <c r="L193" s="44"/>
      <c r="M193" s="234"/>
      <c r="N193" s="235"/>
      <c r="O193" s="91"/>
      <c r="P193" s="91"/>
      <c r="Q193" s="91"/>
      <c r="R193" s="91"/>
      <c r="S193" s="91"/>
      <c r="T193" s="92"/>
      <c r="U193" s="38"/>
      <c r="V193" s="38"/>
      <c r="W193" s="38"/>
      <c r="X193" s="38"/>
      <c r="Y193" s="38"/>
      <c r="Z193" s="38"/>
      <c r="AA193" s="38"/>
      <c r="AB193" s="38"/>
      <c r="AC193" s="38"/>
      <c r="AD193" s="38"/>
      <c r="AE193" s="38"/>
      <c r="AT193" s="17" t="s">
        <v>126</v>
      </c>
      <c r="AU193" s="17" t="s">
        <v>83</v>
      </c>
    </row>
    <row r="194" s="13" customFormat="1">
      <c r="A194" s="13"/>
      <c r="B194" s="236"/>
      <c r="C194" s="237"/>
      <c r="D194" s="231" t="s">
        <v>128</v>
      </c>
      <c r="E194" s="238" t="s">
        <v>1</v>
      </c>
      <c r="F194" s="239" t="s">
        <v>180</v>
      </c>
      <c r="G194" s="237"/>
      <c r="H194" s="240">
        <v>380</v>
      </c>
      <c r="I194" s="241"/>
      <c r="J194" s="237"/>
      <c r="K194" s="237"/>
      <c r="L194" s="242"/>
      <c r="M194" s="243"/>
      <c r="N194" s="244"/>
      <c r="O194" s="244"/>
      <c r="P194" s="244"/>
      <c r="Q194" s="244"/>
      <c r="R194" s="244"/>
      <c r="S194" s="244"/>
      <c r="T194" s="245"/>
      <c r="U194" s="13"/>
      <c r="V194" s="13"/>
      <c r="W194" s="13"/>
      <c r="X194" s="13"/>
      <c r="Y194" s="13"/>
      <c r="Z194" s="13"/>
      <c r="AA194" s="13"/>
      <c r="AB194" s="13"/>
      <c r="AC194" s="13"/>
      <c r="AD194" s="13"/>
      <c r="AE194" s="13"/>
      <c r="AT194" s="246" t="s">
        <v>128</v>
      </c>
      <c r="AU194" s="246" t="s">
        <v>83</v>
      </c>
      <c r="AV194" s="13" t="s">
        <v>83</v>
      </c>
      <c r="AW194" s="13" t="s">
        <v>30</v>
      </c>
      <c r="AX194" s="13" t="s">
        <v>73</v>
      </c>
      <c r="AY194" s="246" t="s">
        <v>117</v>
      </c>
    </row>
    <row r="195" s="14" customFormat="1">
      <c r="A195" s="14"/>
      <c r="B195" s="247"/>
      <c r="C195" s="248"/>
      <c r="D195" s="231" t="s">
        <v>128</v>
      </c>
      <c r="E195" s="249" t="s">
        <v>1</v>
      </c>
      <c r="F195" s="250" t="s">
        <v>227</v>
      </c>
      <c r="G195" s="248"/>
      <c r="H195" s="251">
        <v>380</v>
      </c>
      <c r="I195" s="252"/>
      <c r="J195" s="248"/>
      <c r="K195" s="248"/>
      <c r="L195" s="253"/>
      <c r="M195" s="254"/>
      <c r="N195" s="255"/>
      <c r="O195" s="255"/>
      <c r="P195" s="255"/>
      <c r="Q195" s="255"/>
      <c r="R195" s="255"/>
      <c r="S195" s="255"/>
      <c r="T195" s="256"/>
      <c r="U195" s="14"/>
      <c r="V195" s="14"/>
      <c r="W195" s="14"/>
      <c r="X195" s="14"/>
      <c r="Y195" s="14"/>
      <c r="Z195" s="14"/>
      <c r="AA195" s="14"/>
      <c r="AB195" s="14"/>
      <c r="AC195" s="14"/>
      <c r="AD195" s="14"/>
      <c r="AE195" s="14"/>
      <c r="AT195" s="257" t="s">
        <v>128</v>
      </c>
      <c r="AU195" s="257" t="s">
        <v>83</v>
      </c>
      <c r="AV195" s="14" t="s">
        <v>131</v>
      </c>
      <c r="AW195" s="14" t="s">
        <v>30</v>
      </c>
      <c r="AX195" s="14" t="s">
        <v>73</v>
      </c>
      <c r="AY195" s="257" t="s">
        <v>117</v>
      </c>
    </row>
    <row r="196" s="15" customFormat="1">
      <c r="A196" s="15"/>
      <c r="B196" s="258"/>
      <c r="C196" s="259"/>
      <c r="D196" s="231" t="s">
        <v>128</v>
      </c>
      <c r="E196" s="260" t="s">
        <v>1</v>
      </c>
      <c r="F196" s="261" t="s">
        <v>160</v>
      </c>
      <c r="G196" s="259"/>
      <c r="H196" s="262">
        <v>380</v>
      </c>
      <c r="I196" s="263"/>
      <c r="J196" s="259"/>
      <c r="K196" s="259"/>
      <c r="L196" s="264"/>
      <c r="M196" s="265"/>
      <c r="N196" s="266"/>
      <c r="O196" s="266"/>
      <c r="P196" s="266"/>
      <c r="Q196" s="266"/>
      <c r="R196" s="266"/>
      <c r="S196" s="266"/>
      <c r="T196" s="267"/>
      <c r="U196" s="15"/>
      <c r="V196" s="15"/>
      <c r="W196" s="15"/>
      <c r="X196" s="15"/>
      <c r="Y196" s="15"/>
      <c r="Z196" s="15"/>
      <c r="AA196" s="15"/>
      <c r="AB196" s="15"/>
      <c r="AC196" s="15"/>
      <c r="AD196" s="15"/>
      <c r="AE196" s="15"/>
      <c r="AT196" s="268" t="s">
        <v>128</v>
      </c>
      <c r="AU196" s="268" t="s">
        <v>83</v>
      </c>
      <c r="AV196" s="15" t="s">
        <v>124</v>
      </c>
      <c r="AW196" s="15" t="s">
        <v>30</v>
      </c>
      <c r="AX196" s="15" t="s">
        <v>81</v>
      </c>
      <c r="AY196" s="268" t="s">
        <v>117</v>
      </c>
    </row>
    <row r="197" s="2" customFormat="1" ht="24.15" customHeight="1">
      <c r="A197" s="38"/>
      <c r="B197" s="39"/>
      <c r="C197" s="218" t="s">
        <v>8</v>
      </c>
      <c r="D197" s="218" t="s">
        <v>119</v>
      </c>
      <c r="E197" s="219" t="s">
        <v>228</v>
      </c>
      <c r="F197" s="220" t="s">
        <v>229</v>
      </c>
      <c r="G197" s="221" t="s">
        <v>153</v>
      </c>
      <c r="H197" s="222">
        <v>100</v>
      </c>
      <c r="I197" s="223"/>
      <c r="J197" s="224">
        <f>ROUND(I197*H197,2)</f>
        <v>0</v>
      </c>
      <c r="K197" s="220" t="s">
        <v>123</v>
      </c>
      <c r="L197" s="44"/>
      <c r="M197" s="225" t="s">
        <v>1</v>
      </c>
      <c r="N197" s="226" t="s">
        <v>38</v>
      </c>
      <c r="O197" s="91"/>
      <c r="P197" s="227">
        <f>O197*H197</f>
        <v>0</v>
      </c>
      <c r="Q197" s="227">
        <v>0</v>
      </c>
      <c r="R197" s="227">
        <f>Q197*H197</f>
        <v>0</v>
      </c>
      <c r="S197" s="227">
        <v>0</v>
      </c>
      <c r="T197" s="228">
        <f>S197*H197</f>
        <v>0</v>
      </c>
      <c r="U197" s="38"/>
      <c r="V197" s="38"/>
      <c r="W197" s="38"/>
      <c r="X197" s="38"/>
      <c r="Y197" s="38"/>
      <c r="Z197" s="38"/>
      <c r="AA197" s="38"/>
      <c r="AB197" s="38"/>
      <c r="AC197" s="38"/>
      <c r="AD197" s="38"/>
      <c r="AE197" s="38"/>
      <c r="AR197" s="229" t="s">
        <v>124</v>
      </c>
      <c r="AT197" s="229" t="s">
        <v>119</v>
      </c>
      <c r="AU197" s="229" t="s">
        <v>83</v>
      </c>
      <c r="AY197" s="17" t="s">
        <v>117</v>
      </c>
      <c r="BE197" s="230">
        <f>IF(N197="základní",J197,0)</f>
        <v>0</v>
      </c>
      <c r="BF197" s="230">
        <f>IF(N197="snížená",J197,0)</f>
        <v>0</v>
      </c>
      <c r="BG197" s="230">
        <f>IF(N197="zákl. přenesená",J197,0)</f>
        <v>0</v>
      </c>
      <c r="BH197" s="230">
        <f>IF(N197="sníž. přenesená",J197,0)</f>
        <v>0</v>
      </c>
      <c r="BI197" s="230">
        <f>IF(N197="nulová",J197,0)</f>
        <v>0</v>
      </c>
      <c r="BJ197" s="17" t="s">
        <v>81</v>
      </c>
      <c r="BK197" s="230">
        <f>ROUND(I197*H197,2)</f>
        <v>0</v>
      </c>
      <c r="BL197" s="17" t="s">
        <v>124</v>
      </c>
      <c r="BM197" s="229" t="s">
        <v>230</v>
      </c>
    </row>
    <row r="198" s="2" customFormat="1">
      <c r="A198" s="38"/>
      <c r="B198" s="39"/>
      <c r="C198" s="40"/>
      <c r="D198" s="231" t="s">
        <v>126</v>
      </c>
      <c r="E198" s="40"/>
      <c r="F198" s="232" t="s">
        <v>231</v>
      </c>
      <c r="G198" s="40"/>
      <c r="H198" s="40"/>
      <c r="I198" s="233"/>
      <c r="J198" s="40"/>
      <c r="K198" s="40"/>
      <c r="L198" s="44"/>
      <c r="M198" s="234"/>
      <c r="N198" s="235"/>
      <c r="O198" s="91"/>
      <c r="P198" s="91"/>
      <c r="Q198" s="91"/>
      <c r="R198" s="91"/>
      <c r="S198" s="91"/>
      <c r="T198" s="92"/>
      <c r="U198" s="38"/>
      <c r="V198" s="38"/>
      <c r="W198" s="38"/>
      <c r="X198" s="38"/>
      <c r="Y198" s="38"/>
      <c r="Z198" s="38"/>
      <c r="AA198" s="38"/>
      <c r="AB198" s="38"/>
      <c r="AC198" s="38"/>
      <c r="AD198" s="38"/>
      <c r="AE198" s="38"/>
      <c r="AT198" s="17" t="s">
        <v>126</v>
      </c>
      <c r="AU198" s="17" t="s">
        <v>83</v>
      </c>
    </row>
    <row r="199" s="13" customFormat="1">
      <c r="A199" s="13"/>
      <c r="B199" s="236"/>
      <c r="C199" s="237"/>
      <c r="D199" s="231" t="s">
        <v>128</v>
      </c>
      <c r="E199" s="238" t="s">
        <v>1</v>
      </c>
      <c r="F199" s="239" t="s">
        <v>217</v>
      </c>
      <c r="G199" s="237"/>
      <c r="H199" s="240">
        <v>100</v>
      </c>
      <c r="I199" s="241"/>
      <c r="J199" s="237"/>
      <c r="K199" s="237"/>
      <c r="L199" s="242"/>
      <c r="M199" s="243"/>
      <c r="N199" s="244"/>
      <c r="O199" s="244"/>
      <c r="P199" s="244"/>
      <c r="Q199" s="244"/>
      <c r="R199" s="244"/>
      <c r="S199" s="244"/>
      <c r="T199" s="245"/>
      <c r="U199" s="13"/>
      <c r="V199" s="13"/>
      <c r="W199" s="13"/>
      <c r="X199" s="13"/>
      <c r="Y199" s="13"/>
      <c r="Z199" s="13"/>
      <c r="AA199" s="13"/>
      <c r="AB199" s="13"/>
      <c r="AC199" s="13"/>
      <c r="AD199" s="13"/>
      <c r="AE199" s="13"/>
      <c r="AT199" s="246" t="s">
        <v>128</v>
      </c>
      <c r="AU199" s="246" t="s">
        <v>83</v>
      </c>
      <c r="AV199" s="13" t="s">
        <v>83</v>
      </c>
      <c r="AW199" s="13" t="s">
        <v>30</v>
      </c>
      <c r="AX199" s="13" t="s">
        <v>73</v>
      </c>
      <c r="AY199" s="246" t="s">
        <v>117</v>
      </c>
    </row>
    <row r="200" s="14" customFormat="1">
      <c r="A200" s="14"/>
      <c r="B200" s="247"/>
      <c r="C200" s="248"/>
      <c r="D200" s="231" t="s">
        <v>128</v>
      </c>
      <c r="E200" s="249" t="s">
        <v>1</v>
      </c>
      <c r="F200" s="250" t="s">
        <v>232</v>
      </c>
      <c r="G200" s="248"/>
      <c r="H200" s="251">
        <v>100</v>
      </c>
      <c r="I200" s="252"/>
      <c r="J200" s="248"/>
      <c r="K200" s="248"/>
      <c r="L200" s="253"/>
      <c r="M200" s="254"/>
      <c r="N200" s="255"/>
      <c r="O200" s="255"/>
      <c r="P200" s="255"/>
      <c r="Q200" s="255"/>
      <c r="R200" s="255"/>
      <c r="S200" s="255"/>
      <c r="T200" s="256"/>
      <c r="U200" s="14"/>
      <c r="V200" s="14"/>
      <c r="W200" s="14"/>
      <c r="X200" s="14"/>
      <c r="Y200" s="14"/>
      <c r="Z200" s="14"/>
      <c r="AA200" s="14"/>
      <c r="AB200" s="14"/>
      <c r="AC200" s="14"/>
      <c r="AD200" s="14"/>
      <c r="AE200" s="14"/>
      <c r="AT200" s="257" t="s">
        <v>128</v>
      </c>
      <c r="AU200" s="257" t="s">
        <v>83</v>
      </c>
      <c r="AV200" s="14" t="s">
        <v>131</v>
      </c>
      <c r="AW200" s="14" t="s">
        <v>30</v>
      </c>
      <c r="AX200" s="14" t="s">
        <v>81</v>
      </c>
      <c r="AY200" s="257" t="s">
        <v>117</v>
      </c>
    </row>
    <row r="201" s="2" customFormat="1" ht="24.15" customHeight="1">
      <c r="A201" s="38"/>
      <c r="B201" s="39"/>
      <c r="C201" s="218" t="s">
        <v>233</v>
      </c>
      <c r="D201" s="218" t="s">
        <v>119</v>
      </c>
      <c r="E201" s="219" t="s">
        <v>234</v>
      </c>
      <c r="F201" s="220" t="s">
        <v>235</v>
      </c>
      <c r="G201" s="221" t="s">
        <v>236</v>
      </c>
      <c r="H201" s="222">
        <v>684</v>
      </c>
      <c r="I201" s="223"/>
      <c r="J201" s="224">
        <f>ROUND(I201*H201,2)</f>
        <v>0</v>
      </c>
      <c r="K201" s="220" t="s">
        <v>123</v>
      </c>
      <c r="L201" s="44"/>
      <c r="M201" s="225" t="s">
        <v>1</v>
      </c>
      <c r="N201" s="226" t="s">
        <v>38</v>
      </c>
      <c r="O201" s="91"/>
      <c r="P201" s="227">
        <f>O201*H201</f>
        <v>0</v>
      </c>
      <c r="Q201" s="227">
        <v>0</v>
      </c>
      <c r="R201" s="227">
        <f>Q201*H201</f>
        <v>0</v>
      </c>
      <c r="S201" s="227">
        <v>0</v>
      </c>
      <c r="T201" s="228">
        <f>S201*H201</f>
        <v>0</v>
      </c>
      <c r="U201" s="38"/>
      <c r="V201" s="38"/>
      <c r="W201" s="38"/>
      <c r="X201" s="38"/>
      <c r="Y201" s="38"/>
      <c r="Z201" s="38"/>
      <c r="AA201" s="38"/>
      <c r="AB201" s="38"/>
      <c r="AC201" s="38"/>
      <c r="AD201" s="38"/>
      <c r="AE201" s="38"/>
      <c r="AR201" s="229" t="s">
        <v>124</v>
      </c>
      <c r="AT201" s="229" t="s">
        <v>119</v>
      </c>
      <c r="AU201" s="229" t="s">
        <v>83</v>
      </c>
      <c r="AY201" s="17" t="s">
        <v>117</v>
      </c>
      <c r="BE201" s="230">
        <f>IF(N201="základní",J201,0)</f>
        <v>0</v>
      </c>
      <c r="BF201" s="230">
        <f>IF(N201="snížená",J201,0)</f>
        <v>0</v>
      </c>
      <c r="BG201" s="230">
        <f>IF(N201="zákl. přenesená",J201,0)</f>
        <v>0</v>
      </c>
      <c r="BH201" s="230">
        <f>IF(N201="sníž. přenesená",J201,0)</f>
        <v>0</v>
      </c>
      <c r="BI201" s="230">
        <f>IF(N201="nulová",J201,0)</f>
        <v>0</v>
      </c>
      <c r="BJ201" s="17" t="s">
        <v>81</v>
      </c>
      <c r="BK201" s="230">
        <f>ROUND(I201*H201,2)</f>
        <v>0</v>
      </c>
      <c r="BL201" s="17" t="s">
        <v>124</v>
      </c>
      <c r="BM201" s="229" t="s">
        <v>237</v>
      </c>
    </row>
    <row r="202" s="2" customFormat="1">
      <c r="A202" s="38"/>
      <c r="B202" s="39"/>
      <c r="C202" s="40"/>
      <c r="D202" s="231" t="s">
        <v>126</v>
      </c>
      <c r="E202" s="40"/>
      <c r="F202" s="232" t="s">
        <v>238</v>
      </c>
      <c r="G202" s="40"/>
      <c r="H202" s="40"/>
      <c r="I202" s="233"/>
      <c r="J202" s="40"/>
      <c r="K202" s="40"/>
      <c r="L202" s="44"/>
      <c r="M202" s="234"/>
      <c r="N202" s="235"/>
      <c r="O202" s="91"/>
      <c r="P202" s="91"/>
      <c r="Q202" s="91"/>
      <c r="R202" s="91"/>
      <c r="S202" s="91"/>
      <c r="T202" s="92"/>
      <c r="U202" s="38"/>
      <c r="V202" s="38"/>
      <c r="W202" s="38"/>
      <c r="X202" s="38"/>
      <c r="Y202" s="38"/>
      <c r="Z202" s="38"/>
      <c r="AA202" s="38"/>
      <c r="AB202" s="38"/>
      <c r="AC202" s="38"/>
      <c r="AD202" s="38"/>
      <c r="AE202" s="38"/>
      <c r="AT202" s="17" t="s">
        <v>126</v>
      </c>
      <c r="AU202" s="17" t="s">
        <v>83</v>
      </c>
    </row>
    <row r="203" s="13" customFormat="1">
      <c r="A203" s="13"/>
      <c r="B203" s="236"/>
      <c r="C203" s="237"/>
      <c r="D203" s="231" t="s">
        <v>128</v>
      </c>
      <c r="E203" s="238" t="s">
        <v>1</v>
      </c>
      <c r="F203" s="239" t="s">
        <v>239</v>
      </c>
      <c r="G203" s="237"/>
      <c r="H203" s="240">
        <v>684</v>
      </c>
      <c r="I203" s="241"/>
      <c r="J203" s="237"/>
      <c r="K203" s="237"/>
      <c r="L203" s="242"/>
      <c r="M203" s="243"/>
      <c r="N203" s="244"/>
      <c r="O203" s="244"/>
      <c r="P203" s="244"/>
      <c r="Q203" s="244"/>
      <c r="R203" s="244"/>
      <c r="S203" s="244"/>
      <c r="T203" s="245"/>
      <c r="U203" s="13"/>
      <c r="V203" s="13"/>
      <c r="W203" s="13"/>
      <c r="X203" s="13"/>
      <c r="Y203" s="13"/>
      <c r="Z203" s="13"/>
      <c r="AA203" s="13"/>
      <c r="AB203" s="13"/>
      <c r="AC203" s="13"/>
      <c r="AD203" s="13"/>
      <c r="AE203" s="13"/>
      <c r="AT203" s="246" t="s">
        <v>128</v>
      </c>
      <c r="AU203" s="246" t="s">
        <v>83</v>
      </c>
      <c r="AV203" s="13" t="s">
        <v>83</v>
      </c>
      <c r="AW203" s="13" t="s">
        <v>30</v>
      </c>
      <c r="AX203" s="13" t="s">
        <v>81</v>
      </c>
      <c r="AY203" s="246" t="s">
        <v>117</v>
      </c>
    </row>
    <row r="204" s="2" customFormat="1" ht="16.5" customHeight="1">
      <c r="A204" s="38"/>
      <c r="B204" s="39"/>
      <c r="C204" s="218" t="s">
        <v>240</v>
      </c>
      <c r="D204" s="218" t="s">
        <v>119</v>
      </c>
      <c r="E204" s="219" t="s">
        <v>241</v>
      </c>
      <c r="F204" s="220" t="s">
        <v>242</v>
      </c>
      <c r="G204" s="221" t="s">
        <v>153</v>
      </c>
      <c r="H204" s="222">
        <v>550</v>
      </c>
      <c r="I204" s="223"/>
      <c r="J204" s="224">
        <f>ROUND(I204*H204,2)</f>
        <v>0</v>
      </c>
      <c r="K204" s="220" t="s">
        <v>123</v>
      </c>
      <c r="L204" s="44"/>
      <c r="M204" s="225" t="s">
        <v>1</v>
      </c>
      <c r="N204" s="226" t="s">
        <v>38</v>
      </c>
      <c r="O204" s="91"/>
      <c r="P204" s="227">
        <f>O204*H204</f>
        <v>0</v>
      </c>
      <c r="Q204" s="227">
        <v>0</v>
      </c>
      <c r="R204" s="227">
        <f>Q204*H204</f>
        <v>0</v>
      </c>
      <c r="S204" s="227">
        <v>0</v>
      </c>
      <c r="T204" s="228">
        <f>S204*H204</f>
        <v>0</v>
      </c>
      <c r="U204" s="38"/>
      <c r="V204" s="38"/>
      <c r="W204" s="38"/>
      <c r="X204" s="38"/>
      <c r="Y204" s="38"/>
      <c r="Z204" s="38"/>
      <c r="AA204" s="38"/>
      <c r="AB204" s="38"/>
      <c r="AC204" s="38"/>
      <c r="AD204" s="38"/>
      <c r="AE204" s="38"/>
      <c r="AR204" s="229" t="s">
        <v>124</v>
      </c>
      <c r="AT204" s="229" t="s">
        <v>119</v>
      </c>
      <c r="AU204" s="229" t="s">
        <v>83</v>
      </c>
      <c r="AY204" s="17" t="s">
        <v>117</v>
      </c>
      <c r="BE204" s="230">
        <f>IF(N204="základní",J204,0)</f>
        <v>0</v>
      </c>
      <c r="BF204" s="230">
        <f>IF(N204="snížená",J204,0)</f>
        <v>0</v>
      </c>
      <c r="BG204" s="230">
        <f>IF(N204="zákl. přenesená",J204,0)</f>
        <v>0</v>
      </c>
      <c r="BH204" s="230">
        <f>IF(N204="sníž. přenesená",J204,0)</f>
        <v>0</v>
      </c>
      <c r="BI204" s="230">
        <f>IF(N204="nulová",J204,0)</f>
        <v>0</v>
      </c>
      <c r="BJ204" s="17" t="s">
        <v>81</v>
      </c>
      <c r="BK204" s="230">
        <f>ROUND(I204*H204,2)</f>
        <v>0</v>
      </c>
      <c r="BL204" s="17" t="s">
        <v>124</v>
      </c>
      <c r="BM204" s="229" t="s">
        <v>243</v>
      </c>
    </row>
    <row r="205" s="2" customFormat="1">
      <c r="A205" s="38"/>
      <c r="B205" s="39"/>
      <c r="C205" s="40"/>
      <c r="D205" s="231" t="s">
        <v>126</v>
      </c>
      <c r="E205" s="40"/>
      <c r="F205" s="232" t="s">
        <v>244</v>
      </c>
      <c r="G205" s="40"/>
      <c r="H205" s="40"/>
      <c r="I205" s="233"/>
      <c r="J205" s="40"/>
      <c r="K205" s="40"/>
      <c r="L205" s="44"/>
      <c r="M205" s="234"/>
      <c r="N205" s="235"/>
      <c r="O205" s="91"/>
      <c r="P205" s="91"/>
      <c r="Q205" s="91"/>
      <c r="R205" s="91"/>
      <c r="S205" s="91"/>
      <c r="T205" s="92"/>
      <c r="U205" s="38"/>
      <c r="V205" s="38"/>
      <c r="W205" s="38"/>
      <c r="X205" s="38"/>
      <c r="Y205" s="38"/>
      <c r="Z205" s="38"/>
      <c r="AA205" s="38"/>
      <c r="AB205" s="38"/>
      <c r="AC205" s="38"/>
      <c r="AD205" s="38"/>
      <c r="AE205" s="38"/>
      <c r="AT205" s="17" t="s">
        <v>126</v>
      </c>
      <c r="AU205" s="17" t="s">
        <v>83</v>
      </c>
    </row>
    <row r="206" s="13" customFormat="1">
      <c r="A206" s="13"/>
      <c r="B206" s="236"/>
      <c r="C206" s="237"/>
      <c r="D206" s="231" t="s">
        <v>128</v>
      </c>
      <c r="E206" s="238" t="s">
        <v>1</v>
      </c>
      <c r="F206" s="239" t="s">
        <v>173</v>
      </c>
      <c r="G206" s="237"/>
      <c r="H206" s="240">
        <v>550</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128</v>
      </c>
      <c r="AU206" s="246" t="s">
        <v>83</v>
      </c>
      <c r="AV206" s="13" t="s">
        <v>83</v>
      </c>
      <c r="AW206" s="13" t="s">
        <v>30</v>
      </c>
      <c r="AX206" s="13" t="s">
        <v>73</v>
      </c>
      <c r="AY206" s="246" t="s">
        <v>117</v>
      </c>
    </row>
    <row r="207" s="14" customFormat="1">
      <c r="A207" s="14"/>
      <c r="B207" s="247"/>
      <c r="C207" s="248"/>
      <c r="D207" s="231" t="s">
        <v>128</v>
      </c>
      <c r="E207" s="249" t="s">
        <v>1</v>
      </c>
      <c r="F207" s="250" t="s">
        <v>245</v>
      </c>
      <c r="G207" s="248"/>
      <c r="H207" s="251">
        <v>550</v>
      </c>
      <c r="I207" s="252"/>
      <c r="J207" s="248"/>
      <c r="K207" s="248"/>
      <c r="L207" s="253"/>
      <c r="M207" s="254"/>
      <c r="N207" s="255"/>
      <c r="O207" s="255"/>
      <c r="P207" s="255"/>
      <c r="Q207" s="255"/>
      <c r="R207" s="255"/>
      <c r="S207" s="255"/>
      <c r="T207" s="256"/>
      <c r="U207" s="14"/>
      <c r="V207" s="14"/>
      <c r="W207" s="14"/>
      <c r="X207" s="14"/>
      <c r="Y207" s="14"/>
      <c r="Z207" s="14"/>
      <c r="AA207" s="14"/>
      <c r="AB207" s="14"/>
      <c r="AC207" s="14"/>
      <c r="AD207" s="14"/>
      <c r="AE207" s="14"/>
      <c r="AT207" s="257" t="s">
        <v>128</v>
      </c>
      <c r="AU207" s="257" t="s">
        <v>83</v>
      </c>
      <c r="AV207" s="14" t="s">
        <v>131</v>
      </c>
      <c r="AW207" s="14" t="s">
        <v>30</v>
      </c>
      <c r="AX207" s="14" t="s">
        <v>81</v>
      </c>
      <c r="AY207" s="257" t="s">
        <v>117</v>
      </c>
    </row>
    <row r="208" s="2" customFormat="1" ht="24.15" customHeight="1">
      <c r="A208" s="38"/>
      <c r="B208" s="39"/>
      <c r="C208" s="218" t="s">
        <v>246</v>
      </c>
      <c r="D208" s="218" t="s">
        <v>119</v>
      </c>
      <c r="E208" s="219" t="s">
        <v>247</v>
      </c>
      <c r="F208" s="220" t="s">
        <v>248</v>
      </c>
      <c r="G208" s="221" t="s">
        <v>122</v>
      </c>
      <c r="H208" s="222">
        <v>84</v>
      </c>
      <c r="I208" s="223"/>
      <c r="J208" s="224">
        <f>ROUND(I208*H208,2)</f>
        <v>0</v>
      </c>
      <c r="K208" s="220" t="s">
        <v>123</v>
      </c>
      <c r="L208" s="44"/>
      <c r="M208" s="225" t="s">
        <v>1</v>
      </c>
      <c r="N208" s="226" t="s">
        <v>38</v>
      </c>
      <c r="O208" s="91"/>
      <c r="P208" s="227">
        <f>O208*H208</f>
        <v>0</v>
      </c>
      <c r="Q208" s="227">
        <v>0</v>
      </c>
      <c r="R208" s="227">
        <f>Q208*H208</f>
        <v>0</v>
      </c>
      <c r="S208" s="227">
        <v>0</v>
      </c>
      <c r="T208" s="228">
        <f>S208*H208</f>
        <v>0</v>
      </c>
      <c r="U208" s="38"/>
      <c r="V208" s="38"/>
      <c r="W208" s="38"/>
      <c r="X208" s="38"/>
      <c r="Y208" s="38"/>
      <c r="Z208" s="38"/>
      <c r="AA208" s="38"/>
      <c r="AB208" s="38"/>
      <c r="AC208" s="38"/>
      <c r="AD208" s="38"/>
      <c r="AE208" s="38"/>
      <c r="AR208" s="229" t="s">
        <v>124</v>
      </c>
      <c r="AT208" s="229" t="s">
        <v>119</v>
      </c>
      <c r="AU208" s="229" t="s">
        <v>83</v>
      </c>
      <c r="AY208" s="17" t="s">
        <v>117</v>
      </c>
      <c r="BE208" s="230">
        <f>IF(N208="základní",J208,0)</f>
        <v>0</v>
      </c>
      <c r="BF208" s="230">
        <f>IF(N208="snížená",J208,0)</f>
        <v>0</v>
      </c>
      <c r="BG208" s="230">
        <f>IF(N208="zákl. přenesená",J208,0)</f>
        <v>0</v>
      </c>
      <c r="BH208" s="230">
        <f>IF(N208="sníž. přenesená",J208,0)</f>
        <v>0</v>
      </c>
      <c r="BI208" s="230">
        <f>IF(N208="nulová",J208,0)</f>
        <v>0</v>
      </c>
      <c r="BJ208" s="17" t="s">
        <v>81</v>
      </c>
      <c r="BK208" s="230">
        <f>ROUND(I208*H208,2)</f>
        <v>0</v>
      </c>
      <c r="BL208" s="17" t="s">
        <v>124</v>
      </c>
      <c r="BM208" s="229" t="s">
        <v>249</v>
      </c>
    </row>
    <row r="209" s="2" customFormat="1">
      <c r="A209" s="38"/>
      <c r="B209" s="39"/>
      <c r="C209" s="40"/>
      <c r="D209" s="231" t="s">
        <v>126</v>
      </c>
      <c r="E209" s="40"/>
      <c r="F209" s="232" t="s">
        <v>248</v>
      </c>
      <c r="G209" s="40"/>
      <c r="H209" s="40"/>
      <c r="I209" s="233"/>
      <c r="J209" s="40"/>
      <c r="K209" s="40"/>
      <c r="L209" s="44"/>
      <c r="M209" s="234"/>
      <c r="N209" s="235"/>
      <c r="O209" s="91"/>
      <c r="P209" s="91"/>
      <c r="Q209" s="91"/>
      <c r="R209" s="91"/>
      <c r="S209" s="91"/>
      <c r="T209" s="92"/>
      <c r="U209" s="38"/>
      <c r="V209" s="38"/>
      <c r="W209" s="38"/>
      <c r="X209" s="38"/>
      <c r="Y209" s="38"/>
      <c r="Z209" s="38"/>
      <c r="AA209" s="38"/>
      <c r="AB209" s="38"/>
      <c r="AC209" s="38"/>
      <c r="AD209" s="38"/>
      <c r="AE209" s="38"/>
      <c r="AT209" s="17" t="s">
        <v>126</v>
      </c>
      <c r="AU209" s="17" t="s">
        <v>83</v>
      </c>
    </row>
    <row r="210" s="13" customFormat="1">
      <c r="A210" s="13"/>
      <c r="B210" s="236"/>
      <c r="C210" s="237"/>
      <c r="D210" s="231" t="s">
        <v>128</v>
      </c>
      <c r="E210" s="238" t="s">
        <v>1</v>
      </c>
      <c r="F210" s="239" t="s">
        <v>250</v>
      </c>
      <c r="G210" s="237"/>
      <c r="H210" s="240">
        <v>84</v>
      </c>
      <c r="I210" s="241"/>
      <c r="J210" s="237"/>
      <c r="K210" s="237"/>
      <c r="L210" s="242"/>
      <c r="M210" s="243"/>
      <c r="N210" s="244"/>
      <c r="O210" s="244"/>
      <c r="P210" s="244"/>
      <c r="Q210" s="244"/>
      <c r="R210" s="244"/>
      <c r="S210" s="244"/>
      <c r="T210" s="245"/>
      <c r="U210" s="13"/>
      <c r="V210" s="13"/>
      <c r="W210" s="13"/>
      <c r="X210" s="13"/>
      <c r="Y210" s="13"/>
      <c r="Z210" s="13"/>
      <c r="AA210" s="13"/>
      <c r="AB210" s="13"/>
      <c r="AC210" s="13"/>
      <c r="AD210" s="13"/>
      <c r="AE210" s="13"/>
      <c r="AT210" s="246" t="s">
        <v>128</v>
      </c>
      <c r="AU210" s="246" t="s">
        <v>83</v>
      </c>
      <c r="AV210" s="13" t="s">
        <v>83</v>
      </c>
      <c r="AW210" s="13" t="s">
        <v>30</v>
      </c>
      <c r="AX210" s="13" t="s">
        <v>73</v>
      </c>
      <c r="AY210" s="246" t="s">
        <v>117</v>
      </c>
    </row>
    <row r="211" s="14" customFormat="1">
      <c r="A211" s="14"/>
      <c r="B211" s="247"/>
      <c r="C211" s="248"/>
      <c r="D211" s="231" t="s">
        <v>128</v>
      </c>
      <c r="E211" s="249" t="s">
        <v>1</v>
      </c>
      <c r="F211" s="250" t="s">
        <v>251</v>
      </c>
      <c r="G211" s="248"/>
      <c r="H211" s="251">
        <v>84</v>
      </c>
      <c r="I211" s="252"/>
      <c r="J211" s="248"/>
      <c r="K211" s="248"/>
      <c r="L211" s="253"/>
      <c r="M211" s="254"/>
      <c r="N211" s="255"/>
      <c r="O211" s="255"/>
      <c r="P211" s="255"/>
      <c r="Q211" s="255"/>
      <c r="R211" s="255"/>
      <c r="S211" s="255"/>
      <c r="T211" s="256"/>
      <c r="U211" s="14"/>
      <c r="V211" s="14"/>
      <c r="W211" s="14"/>
      <c r="X211" s="14"/>
      <c r="Y211" s="14"/>
      <c r="Z211" s="14"/>
      <c r="AA211" s="14"/>
      <c r="AB211" s="14"/>
      <c r="AC211" s="14"/>
      <c r="AD211" s="14"/>
      <c r="AE211" s="14"/>
      <c r="AT211" s="257" t="s">
        <v>128</v>
      </c>
      <c r="AU211" s="257" t="s">
        <v>83</v>
      </c>
      <c r="AV211" s="14" t="s">
        <v>131</v>
      </c>
      <c r="AW211" s="14" t="s">
        <v>30</v>
      </c>
      <c r="AX211" s="14" t="s">
        <v>81</v>
      </c>
      <c r="AY211" s="257" t="s">
        <v>117</v>
      </c>
    </row>
    <row r="212" s="2" customFormat="1" ht="16.5" customHeight="1">
      <c r="A212" s="38"/>
      <c r="B212" s="39"/>
      <c r="C212" s="269" t="s">
        <v>252</v>
      </c>
      <c r="D212" s="269" t="s">
        <v>253</v>
      </c>
      <c r="E212" s="270" t="s">
        <v>254</v>
      </c>
      <c r="F212" s="271" t="s">
        <v>255</v>
      </c>
      <c r="G212" s="272" t="s">
        <v>122</v>
      </c>
      <c r="H212" s="273">
        <v>100.8</v>
      </c>
      <c r="I212" s="274"/>
      <c r="J212" s="275">
        <f>ROUND(I212*H212,2)</f>
        <v>0</v>
      </c>
      <c r="K212" s="271" t="s">
        <v>1</v>
      </c>
      <c r="L212" s="276"/>
      <c r="M212" s="277" t="s">
        <v>1</v>
      </c>
      <c r="N212" s="278" t="s">
        <v>38</v>
      </c>
      <c r="O212" s="91"/>
      <c r="P212" s="227">
        <f>O212*H212</f>
        <v>0</v>
      </c>
      <c r="Q212" s="227">
        <v>0.00040000000000000002</v>
      </c>
      <c r="R212" s="227">
        <f>Q212*H212</f>
        <v>0.040320000000000002</v>
      </c>
      <c r="S212" s="227">
        <v>0</v>
      </c>
      <c r="T212" s="228">
        <f>S212*H212</f>
        <v>0</v>
      </c>
      <c r="U212" s="38"/>
      <c r="V212" s="38"/>
      <c r="W212" s="38"/>
      <c r="X212" s="38"/>
      <c r="Y212" s="38"/>
      <c r="Z212" s="38"/>
      <c r="AA212" s="38"/>
      <c r="AB212" s="38"/>
      <c r="AC212" s="38"/>
      <c r="AD212" s="38"/>
      <c r="AE212" s="38"/>
      <c r="AR212" s="229" t="s">
        <v>175</v>
      </c>
      <c r="AT212" s="229" t="s">
        <v>253</v>
      </c>
      <c r="AU212" s="229" t="s">
        <v>83</v>
      </c>
      <c r="AY212" s="17" t="s">
        <v>117</v>
      </c>
      <c r="BE212" s="230">
        <f>IF(N212="základní",J212,0)</f>
        <v>0</v>
      </c>
      <c r="BF212" s="230">
        <f>IF(N212="snížená",J212,0)</f>
        <v>0</v>
      </c>
      <c r="BG212" s="230">
        <f>IF(N212="zákl. přenesená",J212,0)</f>
        <v>0</v>
      </c>
      <c r="BH212" s="230">
        <f>IF(N212="sníž. přenesená",J212,0)</f>
        <v>0</v>
      </c>
      <c r="BI212" s="230">
        <f>IF(N212="nulová",J212,0)</f>
        <v>0</v>
      </c>
      <c r="BJ212" s="17" t="s">
        <v>81</v>
      </c>
      <c r="BK212" s="230">
        <f>ROUND(I212*H212,2)</f>
        <v>0</v>
      </c>
      <c r="BL212" s="17" t="s">
        <v>124</v>
      </c>
      <c r="BM212" s="229" t="s">
        <v>256</v>
      </c>
    </row>
    <row r="213" s="2" customFormat="1">
      <c r="A213" s="38"/>
      <c r="B213" s="39"/>
      <c r="C213" s="40"/>
      <c r="D213" s="231" t="s">
        <v>126</v>
      </c>
      <c r="E213" s="40"/>
      <c r="F213" s="232" t="s">
        <v>255</v>
      </c>
      <c r="G213" s="40"/>
      <c r="H213" s="40"/>
      <c r="I213" s="233"/>
      <c r="J213" s="40"/>
      <c r="K213" s="40"/>
      <c r="L213" s="44"/>
      <c r="M213" s="234"/>
      <c r="N213" s="235"/>
      <c r="O213" s="91"/>
      <c r="P213" s="91"/>
      <c r="Q213" s="91"/>
      <c r="R213" s="91"/>
      <c r="S213" s="91"/>
      <c r="T213" s="92"/>
      <c r="U213" s="38"/>
      <c r="V213" s="38"/>
      <c r="W213" s="38"/>
      <c r="X213" s="38"/>
      <c r="Y213" s="38"/>
      <c r="Z213" s="38"/>
      <c r="AA213" s="38"/>
      <c r="AB213" s="38"/>
      <c r="AC213" s="38"/>
      <c r="AD213" s="38"/>
      <c r="AE213" s="38"/>
      <c r="AT213" s="17" t="s">
        <v>126</v>
      </c>
      <c r="AU213" s="17" t="s">
        <v>83</v>
      </c>
    </row>
    <row r="214" s="13" customFormat="1">
      <c r="A214" s="13"/>
      <c r="B214" s="236"/>
      <c r="C214" s="237"/>
      <c r="D214" s="231" t="s">
        <v>128</v>
      </c>
      <c r="E214" s="238" t="s">
        <v>1</v>
      </c>
      <c r="F214" s="239" t="s">
        <v>257</v>
      </c>
      <c r="G214" s="237"/>
      <c r="H214" s="240">
        <v>100.8</v>
      </c>
      <c r="I214" s="241"/>
      <c r="J214" s="237"/>
      <c r="K214" s="237"/>
      <c r="L214" s="242"/>
      <c r="M214" s="243"/>
      <c r="N214" s="244"/>
      <c r="O214" s="244"/>
      <c r="P214" s="244"/>
      <c r="Q214" s="244"/>
      <c r="R214" s="244"/>
      <c r="S214" s="244"/>
      <c r="T214" s="245"/>
      <c r="U214" s="13"/>
      <c r="V214" s="13"/>
      <c r="W214" s="13"/>
      <c r="X214" s="13"/>
      <c r="Y214" s="13"/>
      <c r="Z214" s="13"/>
      <c r="AA214" s="13"/>
      <c r="AB214" s="13"/>
      <c r="AC214" s="13"/>
      <c r="AD214" s="13"/>
      <c r="AE214" s="13"/>
      <c r="AT214" s="246" t="s">
        <v>128</v>
      </c>
      <c r="AU214" s="246" t="s">
        <v>83</v>
      </c>
      <c r="AV214" s="13" t="s">
        <v>83</v>
      </c>
      <c r="AW214" s="13" t="s">
        <v>30</v>
      </c>
      <c r="AX214" s="13" t="s">
        <v>73</v>
      </c>
      <c r="AY214" s="246" t="s">
        <v>117</v>
      </c>
    </row>
    <row r="215" s="14" customFormat="1">
      <c r="A215" s="14"/>
      <c r="B215" s="247"/>
      <c r="C215" s="248"/>
      <c r="D215" s="231" t="s">
        <v>128</v>
      </c>
      <c r="E215" s="249" t="s">
        <v>1</v>
      </c>
      <c r="F215" s="250" t="s">
        <v>258</v>
      </c>
      <c r="G215" s="248"/>
      <c r="H215" s="251">
        <v>100.8</v>
      </c>
      <c r="I215" s="252"/>
      <c r="J215" s="248"/>
      <c r="K215" s="248"/>
      <c r="L215" s="253"/>
      <c r="M215" s="254"/>
      <c r="N215" s="255"/>
      <c r="O215" s="255"/>
      <c r="P215" s="255"/>
      <c r="Q215" s="255"/>
      <c r="R215" s="255"/>
      <c r="S215" s="255"/>
      <c r="T215" s="256"/>
      <c r="U215" s="14"/>
      <c r="V215" s="14"/>
      <c r="W215" s="14"/>
      <c r="X215" s="14"/>
      <c r="Y215" s="14"/>
      <c r="Z215" s="14"/>
      <c r="AA215" s="14"/>
      <c r="AB215" s="14"/>
      <c r="AC215" s="14"/>
      <c r="AD215" s="14"/>
      <c r="AE215" s="14"/>
      <c r="AT215" s="257" t="s">
        <v>128</v>
      </c>
      <c r="AU215" s="257" t="s">
        <v>83</v>
      </c>
      <c r="AV215" s="14" t="s">
        <v>131</v>
      </c>
      <c r="AW215" s="14" t="s">
        <v>30</v>
      </c>
      <c r="AX215" s="14" t="s">
        <v>81</v>
      </c>
      <c r="AY215" s="257" t="s">
        <v>117</v>
      </c>
    </row>
    <row r="216" s="2" customFormat="1" ht="24.15" customHeight="1">
      <c r="A216" s="38"/>
      <c r="B216" s="39"/>
      <c r="C216" s="218" t="s">
        <v>259</v>
      </c>
      <c r="D216" s="218" t="s">
        <v>119</v>
      </c>
      <c r="E216" s="219" t="s">
        <v>260</v>
      </c>
      <c r="F216" s="220" t="s">
        <v>261</v>
      </c>
      <c r="G216" s="221" t="s">
        <v>122</v>
      </c>
      <c r="H216" s="222">
        <v>700</v>
      </c>
      <c r="I216" s="223"/>
      <c r="J216" s="224">
        <f>ROUND(I216*H216,2)</f>
        <v>0</v>
      </c>
      <c r="K216" s="220" t="s">
        <v>123</v>
      </c>
      <c r="L216" s="44"/>
      <c r="M216" s="225" t="s">
        <v>1</v>
      </c>
      <c r="N216" s="226" t="s">
        <v>38</v>
      </c>
      <c r="O216" s="91"/>
      <c r="P216" s="227">
        <f>O216*H216</f>
        <v>0</v>
      </c>
      <c r="Q216" s="227">
        <v>0</v>
      </c>
      <c r="R216" s="227">
        <f>Q216*H216</f>
        <v>0</v>
      </c>
      <c r="S216" s="227">
        <v>0</v>
      </c>
      <c r="T216" s="228">
        <f>S216*H216</f>
        <v>0</v>
      </c>
      <c r="U216" s="38"/>
      <c r="V216" s="38"/>
      <c r="W216" s="38"/>
      <c r="X216" s="38"/>
      <c r="Y216" s="38"/>
      <c r="Z216" s="38"/>
      <c r="AA216" s="38"/>
      <c r="AB216" s="38"/>
      <c r="AC216" s="38"/>
      <c r="AD216" s="38"/>
      <c r="AE216" s="38"/>
      <c r="AR216" s="229" t="s">
        <v>124</v>
      </c>
      <c r="AT216" s="229" t="s">
        <v>119</v>
      </c>
      <c r="AU216" s="229" t="s">
        <v>83</v>
      </c>
      <c r="AY216" s="17" t="s">
        <v>117</v>
      </c>
      <c r="BE216" s="230">
        <f>IF(N216="základní",J216,0)</f>
        <v>0</v>
      </c>
      <c r="BF216" s="230">
        <f>IF(N216="snížená",J216,0)</f>
        <v>0</v>
      </c>
      <c r="BG216" s="230">
        <f>IF(N216="zákl. přenesená",J216,0)</f>
        <v>0</v>
      </c>
      <c r="BH216" s="230">
        <f>IF(N216="sníž. přenesená",J216,0)</f>
        <v>0</v>
      </c>
      <c r="BI216" s="230">
        <f>IF(N216="nulová",J216,0)</f>
        <v>0</v>
      </c>
      <c r="BJ216" s="17" t="s">
        <v>81</v>
      </c>
      <c r="BK216" s="230">
        <f>ROUND(I216*H216,2)</f>
        <v>0</v>
      </c>
      <c r="BL216" s="17" t="s">
        <v>124</v>
      </c>
      <c r="BM216" s="229" t="s">
        <v>262</v>
      </c>
    </row>
    <row r="217" s="2" customFormat="1">
      <c r="A217" s="38"/>
      <c r="B217" s="39"/>
      <c r="C217" s="40"/>
      <c r="D217" s="231" t="s">
        <v>126</v>
      </c>
      <c r="E217" s="40"/>
      <c r="F217" s="232" t="s">
        <v>263</v>
      </c>
      <c r="G217" s="40"/>
      <c r="H217" s="40"/>
      <c r="I217" s="233"/>
      <c r="J217" s="40"/>
      <c r="K217" s="40"/>
      <c r="L217" s="44"/>
      <c r="M217" s="234"/>
      <c r="N217" s="235"/>
      <c r="O217" s="91"/>
      <c r="P217" s="91"/>
      <c r="Q217" s="91"/>
      <c r="R217" s="91"/>
      <c r="S217" s="91"/>
      <c r="T217" s="92"/>
      <c r="U217" s="38"/>
      <c r="V217" s="38"/>
      <c r="W217" s="38"/>
      <c r="X217" s="38"/>
      <c r="Y217" s="38"/>
      <c r="Z217" s="38"/>
      <c r="AA217" s="38"/>
      <c r="AB217" s="38"/>
      <c r="AC217" s="38"/>
      <c r="AD217" s="38"/>
      <c r="AE217" s="38"/>
      <c r="AT217" s="17" t="s">
        <v>126</v>
      </c>
      <c r="AU217" s="17" t="s">
        <v>83</v>
      </c>
    </row>
    <row r="218" s="13" customFormat="1">
      <c r="A218" s="13"/>
      <c r="B218" s="236"/>
      <c r="C218" s="237"/>
      <c r="D218" s="231" t="s">
        <v>128</v>
      </c>
      <c r="E218" s="238" t="s">
        <v>1</v>
      </c>
      <c r="F218" s="239" t="s">
        <v>264</v>
      </c>
      <c r="G218" s="237"/>
      <c r="H218" s="240">
        <v>700</v>
      </c>
      <c r="I218" s="241"/>
      <c r="J218" s="237"/>
      <c r="K218" s="237"/>
      <c r="L218" s="242"/>
      <c r="M218" s="243"/>
      <c r="N218" s="244"/>
      <c r="O218" s="244"/>
      <c r="P218" s="244"/>
      <c r="Q218" s="244"/>
      <c r="R218" s="244"/>
      <c r="S218" s="244"/>
      <c r="T218" s="245"/>
      <c r="U218" s="13"/>
      <c r="V218" s="13"/>
      <c r="W218" s="13"/>
      <c r="X218" s="13"/>
      <c r="Y218" s="13"/>
      <c r="Z218" s="13"/>
      <c r="AA218" s="13"/>
      <c r="AB218" s="13"/>
      <c r="AC218" s="13"/>
      <c r="AD218" s="13"/>
      <c r="AE218" s="13"/>
      <c r="AT218" s="246" t="s">
        <v>128</v>
      </c>
      <c r="AU218" s="246" t="s">
        <v>83</v>
      </c>
      <c r="AV218" s="13" t="s">
        <v>83</v>
      </c>
      <c r="AW218" s="13" t="s">
        <v>30</v>
      </c>
      <c r="AX218" s="13" t="s">
        <v>73</v>
      </c>
      <c r="AY218" s="246" t="s">
        <v>117</v>
      </c>
    </row>
    <row r="219" s="14" customFormat="1">
      <c r="A219" s="14"/>
      <c r="B219" s="247"/>
      <c r="C219" s="248"/>
      <c r="D219" s="231" t="s">
        <v>128</v>
      </c>
      <c r="E219" s="249" t="s">
        <v>1</v>
      </c>
      <c r="F219" s="250" t="s">
        <v>265</v>
      </c>
      <c r="G219" s="248"/>
      <c r="H219" s="251">
        <v>700</v>
      </c>
      <c r="I219" s="252"/>
      <c r="J219" s="248"/>
      <c r="K219" s="248"/>
      <c r="L219" s="253"/>
      <c r="M219" s="254"/>
      <c r="N219" s="255"/>
      <c r="O219" s="255"/>
      <c r="P219" s="255"/>
      <c r="Q219" s="255"/>
      <c r="R219" s="255"/>
      <c r="S219" s="255"/>
      <c r="T219" s="256"/>
      <c r="U219" s="14"/>
      <c r="V219" s="14"/>
      <c r="W219" s="14"/>
      <c r="X219" s="14"/>
      <c r="Y219" s="14"/>
      <c r="Z219" s="14"/>
      <c r="AA219" s="14"/>
      <c r="AB219" s="14"/>
      <c r="AC219" s="14"/>
      <c r="AD219" s="14"/>
      <c r="AE219" s="14"/>
      <c r="AT219" s="257" t="s">
        <v>128</v>
      </c>
      <c r="AU219" s="257" t="s">
        <v>83</v>
      </c>
      <c r="AV219" s="14" t="s">
        <v>131</v>
      </c>
      <c r="AW219" s="14" t="s">
        <v>30</v>
      </c>
      <c r="AX219" s="14" t="s">
        <v>73</v>
      </c>
      <c r="AY219" s="257" t="s">
        <v>117</v>
      </c>
    </row>
    <row r="220" s="15" customFormat="1">
      <c r="A220" s="15"/>
      <c r="B220" s="258"/>
      <c r="C220" s="259"/>
      <c r="D220" s="231" t="s">
        <v>128</v>
      </c>
      <c r="E220" s="260" t="s">
        <v>1</v>
      </c>
      <c r="F220" s="261" t="s">
        <v>160</v>
      </c>
      <c r="G220" s="259"/>
      <c r="H220" s="262">
        <v>700</v>
      </c>
      <c r="I220" s="263"/>
      <c r="J220" s="259"/>
      <c r="K220" s="259"/>
      <c r="L220" s="264"/>
      <c r="M220" s="265"/>
      <c r="N220" s="266"/>
      <c r="O220" s="266"/>
      <c r="P220" s="266"/>
      <c r="Q220" s="266"/>
      <c r="R220" s="266"/>
      <c r="S220" s="266"/>
      <c r="T220" s="267"/>
      <c r="U220" s="15"/>
      <c r="V220" s="15"/>
      <c r="W220" s="15"/>
      <c r="X220" s="15"/>
      <c r="Y220" s="15"/>
      <c r="Z220" s="15"/>
      <c r="AA220" s="15"/>
      <c r="AB220" s="15"/>
      <c r="AC220" s="15"/>
      <c r="AD220" s="15"/>
      <c r="AE220" s="15"/>
      <c r="AT220" s="268" t="s">
        <v>128</v>
      </c>
      <c r="AU220" s="268" t="s">
        <v>83</v>
      </c>
      <c r="AV220" s="15" t="s">
        <v>124</v>
      </c>
      <c r="AW220" s="15" t="s">
        <v>30</v>
      </c>
      <c r="AX220" s="15" t="s">
        <v>81</v>
      </c>
      <c r="AY220" s="268" t="s">
        <v>117</v>
      </c>
    </row>
    <row r="221" s="2" customFormat="1" ht="16.5" customHeight="1">
      <c r="A221" s="38"/>
      <c r="B221" s="39"/>
      <c r="C221" s="218" t="s">
        <v>7</v>
      </c>
      <c r="D221" s="218" t="s">
        <v>119</v>
      </c>
      <c r="E221" s="219" t="s">
        <v>266</v>
      </c>
      <c r="F221" s="220" t="s">
        <v>267</v>
      </c>
      <c r="G221" s="221" t="s">
        <v>122</v>
      </c>
      <c r="H221" s="222">
        <v>700</v>
      </c>
      <c r="I221" s="223"/>
      <c r="J221" s="224">
        <f>ROUND(I221*H221,2)</f>
        <v>0</v>
      </c>
      <c r="K221" s="220" t="s">
        <v>123</v>
      </c>
      <c r="L221" s="44"/>
      <c r="M221" s="225" t="s">
        <v>1</v>
      </c>
      <c r="N221" s="226" t="s">
        <v>38</v>
      </c>
      <c r="O221" s="91"/>
      <c r="P221" s="227">
        <f>O221*H221</f>
        <v>0</v>
      </c>
      <c r="Q221" s="227">
        <v>0.0012727000000000001</v>
      </c>
      <c r="R221" s="227">
        <f>Q221*H221</f>
        <v>0.89089000000000007</v>
      </c>
      <c r="S221" s="227">
        <v>0</v>
      </c>
      <c r="T221" s="228">
        <f>S221*H221</f>
        <v>0</v>
      </c>
      <c r="U221" s="38"/>
      <c r="V221" s="38"/>
      <c r="W221" s="38"/>
      <c r="X221" s="38"/>
      <c r="Y221" s="38"/>
      <c r="Z221" s="38"/>
      <c r="AA221" s="38"/>
      <c r="AB221" s="38"/>
      <c r="AC221" s="38"/>
      <c r="AD221" s="38"/>
      <c r="AE221" s="38"/>
      <c r="AR221" s="229" t="s">
        <v>124</v>
      </c>
      <c r="AT221" s="229" t="s">
        <v>119</v>
      </c>
      <c r="AU221" s="229" t="s">
        <v>83</v>
      </c>
      <c r="AY221" s="17" t="s">
        <v>117</v>
      </c>
      <c r="BE221" s="230">
        <f>IF(N221="základní",J221,0)</f>
        <v>0</v>
      </c>
      <c r="BF221" s="230">
        <f>IF(N221="snížená",J221,0)</f>
        <v>0</v>
      </c>
      <c r="BG221" s="230">
        <f>IF(N221="zákl. přenesená",J221,0)</f>
        <v>0</v>
      </c>
      <c r="BH221" s="230">
        <f>IF(N221="sníž. přenesená",J221,0)</f>
        <v>0</v>
      </c>
      <c r="BI221" s="230">
        <f>IF(N221="nulová",J221,0)</f>
        <v>0</v>
      </c>
      <c r="BJ221" s="17" t="s">
        <v>81</v>
      </c>
      <c r="BK221" s="230">
        <f>ROUND(I221*H221,2)</f>
        <v>0</v>
      </c>
      <c r="BL221" s="17" t="s">
        <v>124</v>
      </c>
      <c r="BM221" s="229" t="s">
        <v>268</v>
      </c>
    </row>
    <row r="222" s="2" customFormat="1">
      <c r="A222" s="38"/>
      <c r="B222" s="39"/>
      <c r="C222" s="40"/>
      <c r="D222" s="231" t="s">
        <v>126</v>
      </c>
      <c r="E222" s="40"/>
      <c r="F222" s="232" t="s">
        <v>267</v>
      </c>
      <c r="G222" s="40"/>
      <c r="H222" s="40"/>
      <c r="I222" s="233"/>
      <c r="J222" s="40"/>
      <c r="K222" s="40"/>
      <c r="L222" s="44"/>
      <c r="M222" s="234"/>
      <c r="N222" s="235"/>
      <c r="O222" s="91"/>
      <c r="P222" s="91"/>
      <c r="Q222" s="91"/>
      <c r="R222" s="91"/>
      <c r="S222" s="91"/>
      <c r="T222" s="92"/>
      <c r="U222" s="38"/>
      <c r="V222" s="38"/>
      <c r="W222" s="38"/>
      <c r="X222" s="38"/>
      <c r="Y222" s="38"/>
      <c r="Z222" s="38"/>
      <c r="AA222" s="38"/>
      <c r="AB222" s="38"/>
      <c r="AC222" s="38"/>
      <c r="AD222" s="38"/>
      <c r="AE222" s="38"/>
      <c r="AT222" s="17" t="s">
        <v>126</v>
      </c>
      <c r="AU222" s="17" t="s">
        <v>83</v>
      </c>
    </row>
    <row r="223" s="13" customFormat="1">
      <c r="A223" s="13"/>
      <c r="B223" s="236"/>
      <c r="C223" s="237"/>
      <c r="D223" s="231" t="s">
        <v>128</v>
      </c>
      <c r="E223" s="238" t="s">
        <v>1</v>
      </c>
      <c r="F223" s="239" t="s">
        <v>269</v>
      </c>
      <c r="G223" s="237"/>
      <c r="H223" s="240">
        <v>700</v>
      </c>
      <c r="I223" s="241"/>
      <c r="J223" s="237"/>
      <c r="K223" s="237"/>
      <c r="L223" s="242"/>
      <c r="M223" s="243"/>
      <c r="N223" s="244"/>
      <c r="O223" s="244"/>
      <c r="P223" s="244"/>
      <c r="Q223" s="244"/>
      <c r="R223" s="244"/>
      <c r="S223" s="244"/>
      <c r="T223" s="245"/>
      <c r="U223" s="13"/>
      <c r="V223" s="13"/>
      <c r="W223" s="13"/>
      <c r="X223" s="13"/>
      <c r="Y223" s="13"/>
      <c r="Z223" s="13"/>
      <c r="AA223" s="13"/>
      <c r="AB223" s="13"/>
      <c r="AC223" s="13"/>
      <c r="AD223" s="13"/>
      <c r="AE223" s="13"/>
      <c r="AT223" s="246" t="s">
        <v>128</v>
      </c>
      <c r="AU223" s="246" t="s">
        <v>83</v>
      </c>
      <c r="AV223" s="13" t="s">
        <v>83</v>
      </c>
      <c r="AW223" s="13" t="s">
        <v>30</v>
      </c>
      <c r="AX223" s="13" t="s">
        <v>73</v>
      </c>
      <c r="AY223" s="246" t="s">
        <v>117</v>
      </c>
    </row>
    <row r="224" s="14" customFormat="1">
      <c r="A224" s="14"/>
      <c r="B224" s="247"/>
      <c r="C224" s="248"/>
      <c r="D224" s="231" t="s">
        <v>128</v>
      </c>
      <c r="E224" s="249" t="s">
        <v>1</v>
      </c>
      <c r="F224" s="250" t="s">
        <v>270</v>
      </c>
      <c r="G224" s="248"/>
      <c r="H224" s="251">
        <v>700</v>
      </c>
      <c r="I224" s="252"/>
      <c r="J224" s="248"/>
      <c r="K224" s="248"/>
      <c r="L224" s="253"/>
      <c r="M224" s="254"/>
      <c r="N224" s="255"/>
      <c r="O224" s="255"/>
      <c r="P224" s="255"/>
      <c r="Q224" s="255"/>
      <c r="R224" s="255"/>
      <c r="S224" s="255"/>
      <c r="T224" s="256"/>
      <c r="U224" s="14"/>
      <c r="V224" s="14"/>
      <c r="W224" s="14"/>
      <c r="X224" s="14"/>
      <c r="Y224" s="14"/>
      <c r="Z224" s="14"/>
      <c r="AA224" s="14"/>
      <c r="AB224" s="14"/>
      <c r="AC224" s="14"/>
      <c r="AD224" s="14"/>
      <c r="AE224" s="14"/>
      <c r="AT224" s="257" t="s">
        <v>128</v>
      </c>
      <c r="AU224" s="257" t="s">
        <v>83</v>
      </c>
      <c r="AV224" s="14" t="s">
        <v>131</v>
      </c>
      <c r="AW224" s="14" t="s">
        <v>30</v>
      </c>
      <c r="AX224" s="14" t="s">
        <v>73</v>
      </c>
      <c r="AY224" s="257" t="s">
        <v>117</v>
      </c>
    </row>
    <row r="225" s="15" customFormat="1">
      <c r="A225" s="15"/>
      <c r="B225" s="258"/>
      <c r="C225" s="259"/>
      <c r="D225" s="231" t="s">
        <v>128</v>
      </c>
      <c r="E225" s="260" t="s">
        <v>1</v>
      </c>
      <c r="F225" s="261" t="s">
        <v>160</v>
      </c>
      <c r="G225" s="259"/>
      <c r="H225" s="262">
        <v>700</v>
      </c>
      <c r="I225" s="263"/>
      <c r="J225" s="259"/>
      <c r="K225" s="259"/>
      <c r="L225" s="264"/>
      <c r="M225" s="265"/>
      <c r="N225" s="266"/>
      <c r="O225" s="266"/>
      <c r="P225" s="266"/>
      <c r="Q225" s="266"/>
      <c r="R225" s="266"/>
      <c r="S225" s="266"/>
      <c r="T225" s="267"/>
      <c r="U225" s="15"/>
      <c r="V225" s="15"/>
      <c r="W225" s="15"/>
      <c r="X225" s="15"/>
      <c r="Y225" s="15"/>
      <c r="Z225" s="15"/>
      <c r="AA225" s="15"/>
      <c r="AB225" s="15"/>
      <c r="AC225" s="15"/>
      <c r="AD225" s="15"/>
      <c r="AE225" s="15"/>
      <c r="AT225" s="268" t="s">
        <v>128</v>
      </c>
      <c r="AU225" s="268" t="s">
        <v>83</v>
      </c>
      <c r="AV225" s="15" t="s">
        <v>124</v>
      </c>
      <c r="AW225" s="15" t="s">
        <v>30</v>
      </c>
      <c r="AX225" s="15" t="s">
        <v>81</v>
      </c>
      <c r="AY225" s="268" t="s">
        <v>117</v>
      </c>
    </row>
    <row r="226" s="2" customFormat="1" ht="16.5" customHeight="1">
      <c r="A226" s="38"/>
      <c r="B226" s="39"/>
      <c r="C226" s="269" t="s">
        <v>271</v>
      </c>
      <c r="D226" s="269" t="s">
        <v>253</v>
      </c>
      <c r="E226" s="270" t="s">
        <v>272</v>
      </c>
      <c r="F226" s="271" t="s">
        <v>273</v>
      </c>
      <c r="G226" s="272" t="s">
        <v>274</v>
      </c>
      <c r="H226" s="273">
        <v>14</v>
      </c>
      <c r="I226" s="274"/>
      <c r="J226" s="275">
        <f>ROUND(I226*H226,2)</f>
        <v>0</v>
      </c>
      <c r="K226" s="271" t="s">
        <v>123</v>
      </c>
      <c r="L226" s="276"/>
      <c r="M226" s="277" t="s">
        <v>1</v>
      </c>
      <c r="N226" s="278" t="s">
        <v>38</v>
      </c>
      <c r="O226" s="91"/>
      <c r="P226" s="227">
        <f>O226*H226</f>
        <v>0</v>
      </c>
      <c r="Q226" s="227">
        <v>0.001</v>
      </c>
      <c r="R226" s="227">
        <f>Q226*H226</f>
        <v>0.014</v>
      </c>
      <c r="S226" s="227">
        <v>0</v>
      </c>
      <c r="T226" s="228">
        <f>S226*H226</f>
        <v>0</v>
      </c>
      <c r="U226" s="38"/>
      <c r="V226" s="38"/>
      <c r="W226" s="38"/>
      <c r="X226" s="38"/>
      <c r="Y226" s="38"/>
      <c r="Z226" s="38"/>
      <c r="AA226" s="38"/>
      <c r="AB226" s="38"/>
      <c r="AC226" s="38"/>
      <c r="AD226" s="38"/>
      <c r="AE226" s="38"/>
      <c r="AR226" s="229" t="s">
        <v>175</v>
      </c>
      <c r="AT226" s="229" t="s">
        <v>253</v>
      </c>
      <c r="AU226" s="229" t="s">
        <v>83</v>
      </c>
      <c r="AY226" s="17" t="s">
        <v>117</v>
      </c>
      <c r="BE226" s="230">
        <f>IF(N226="základní",J226,0)</f>
        <v>0</v>
      </c>
      <c r="BF226" s="230">
        <f>IF(N226="snížená",J226,0)</f>
        <v>0</v>
      </c>
      <c r="BG226" s="230">
        <f>IF(N226="zákl. přenesená",J226,0)</f>
        <v>0</v>
      </c>
      <c r="BH226" s="230">
        <f>IF(N226="sníž. přenesená",J226,0)</f>
        <v>0</v>
      </c>
      <c r="BI226" s="230">
        <f>IF(N226="nulová",J226,0)</f>
        <v>0</v>
      </c>
      <c r="BJ226" s="17" t="s">
        <v>81</v>
      </c>
      <c r="BK226" s="230">
        <f>ROUND(I226*H226,2)</f>
        <v>0</v>
      </c>
      <c r="BL226" s="17" t="s">
        <v>124</v>
      </c>
      <c r="BM226" s="229" t="s">
        <v>275</v>
      </c>
    </row>
    <row r="227" s="2" customFormat="1">
      <c r="A227" s="38"/>
      <c r="B227" s="39"/>
      <c r="C227" s="40"/>
      <c r="D227" s="231" t="s">
        <v>126</v>
      </c>
      <c r="E227" s="40"/>
      <c r="F227" s="232" t="s">
        <v>273</v>
      </c>
      <c r="G227" s="40"/>
      <c r="H227" s="40"/>
      <c r="I227" s="233"/>
      <c r="J227" s="40"/>
      <c r="K227" s="40"/>
      <c r="L227" s="44"/>
      <c r="M227" s="234"/>
      <c r="N227" s="235"/>
      <c r="O227" s="91"/>
      <c r="P227" s="91"/>
      <c r="Q227" s="91"/>
      <c r="R227" s="91"/>
      <c r="S227" s="91"/>
      <c r="T227" s="92"/>
      <c r="U227" s="38"/>
      <c r="V227" s="38"/>
      <c r="W227" s="38"/>
      <c r="X227" s="38"/>
      <c r="Y227" s="38"/>
      <c r="Z227" s="38"/>
      <c r="AA227" s="38"/>
      <c r="AB227" s="38"/>
      <c r="AC227" s="38"/>
      <c r="AD227" s="38"/>
      <c r="AE227" s="38"/>
      <c r="AT227" s="17" t="s">
        <v>126</v>
      </c>
      <c r="AU227" s="17" t="s">
        <v>83</v>
      </c>
    </row>
    <row r="228" s="13" customFormat="1">
      <c r="A228" s="13"/>
      <c r="B228" s="236"/>
      <c r="C228" s="237"/>
      <c r="D228" s="231" t="s">
        <v>128</v>
      </c>
      <c r="E228" s="237"/>
      <c r="F228" s="239" t="s">
        <v>276</v>
      </c>
      <c r="G228" s="237"/>
      <c r="H228" s="240">
        <v>14</v>
      </c>
      <c r="I228" s="241"/>
      <c r="J228" s="237"/>
      <c r="K228" s="237"/>
      <c r="L228" s="242"/>
      <c r="M228" s="243"/>
      <c r="N228" s="244"/>
      <c r="O228" s="244"/>
      <c r="P228" s="244"/>
      <c r="Q228" s="244"/>
      <c r="R228" s="244"/>
      <c r="S228" s="244"/>
      <c r="T228" s="245"/>
      <c r="U228" s="13"/>
      <c r="V228" s="13"/>
      <c r="W228" s="13"/>
      <c r="X228" s="13"/>
      <c r="Y228" s="13"/>
      <c r="Z228" s="13"/>
      <c r="AA228" s="13"/>
      <c r="AB228" s="13"/>
      <c r="AC228" s="13"/>
      <c r="AD228" s="13"/>
      <c r="AE228" s="13"/>
      <c r="AT228" s="246" t="s">
        <v>128</v>
      </c>
      <c r="AU228" s="246" t="s">
        <v>83</v>
      </c>
      <c r="AV228" s="13" t="s">
        <v>83</v>
      </c>
      <c r="AW228" s="13" t="s">
        <v>4</v>
      </c>
      <c r="AX228" s="13" t="s">
        <v>81</v>
      </c>
      <c r="AY228" s="246" t="s">
        <v>117</v>
      </c>
    </row>
    <row r="229" s="2" customFormat="1" ht="24.15" customHeight="1">
      <c r="A229" s="38"/>
      <c r="B229" s="39"/>
      <c r="C229" s="218" t="s">
        <v>277</v>
      </c>
      <c r="D229" s="218" t="s">
        <v>119</v>
      </c>
      <c r="E229" s="219" t="s">
        <v>278</v>
      </c>
      <c r="F229" s="220" t="s">
        <v>279</v>
      </c>
      <c r="G229" s="221" t="s">
        <v>122</v>
      </c>
      <c r="H229" s="222">
        <v>1200</v>
      </c>
      <c r="I229" s="223"/>
      <c r="J229" s="224">
        <f>ROUND(I229*H229,2)</f>
        <v>0</v>
      </c>
      <c r="K229" s="220" t="s">
        <v>123</v>
      </c>
      <c r="L229" s="44"/>
      <c r="M229" s="225" t="s">
        <v>1</v>
      </c>
      <c r="N229" s="226" t="s">
        <v>38</v>
      </c>
      <c r="O229" s="91"/>
      <c r="P229" s="227">
        <f>O229*H229</f>
        <v>0</v>
      </c>
      <c r="Q229" s="227">
        <v>0</v>
      </c>
      <c r="R229" s="227">
        <f>Q229*H229</f>
        <v>0</v>
      </c>
      <c r="S229" s="227">
        <v>0</v>
      </c>
      <c r="T229" s="228">
        <f>S229*H229</f>
        <v>0</v>
      </c>
      <c r="U229" s="38"/>
      <c r="V229" s="38"/>
      <c r="W229" s="38"/>
      <c r="X229" s="38"/>
      <c r="Y229" s="38"/>
      <c r="Z229" s="38"/>
      <c r="AA229" s="38"/>
      <c r="AB229" s="38"/>
      <c r="AC229" s="38"/>
      <c r="AD229" s="38"/>
      <c r="AE229" s="38"/>
      <c r="AR229" s="229" t="s">
        <v>124</v>
      </c>
      <c r="AT229" s="229" t="s">
        <v>119</v>
      </c>
      <c r="AU229" s="229" t="s">
        <v>83</v>
      </c>
      <c r="AY229" s="17" t="s">
        <v>117</v>
      </c>
      <c r="BE229" s="230">
        <f>IF(N229="základní",J229,0)</f>
        <v>0</v>
      </c>
      <c r="BF229" s="230">
        <f>IF(N229="snížená",J229,0)</f>
        <v>0</v>
      </c>
      <c r="BG229" s="230">
        <f>IF(N229="zákl. přenesená",J229,0)</f>
        <v>0</v>
      </c>
      <c r="BH229" s="230">
        <f>IF(N229="sníž. přenesená",J229,0)</f>
        <v>0</v>
      </c>
      <c r="BI229" s="230">
        <f>IF(N229="nulová",J229,0)</f>
        <v>0</v>
      </c>
      <c r="BJ229" s="17" t="s">
        <v>81</v>
      </c>
      <c r="BK229" s="230">
        <f>ROUND(I229*H229,2)</f>
        <v>0</v>
      </c>
      <c r="BL229" s="17" t="s">
        <v>124</v>
      </c>
      <c r="BM229" s="229" t="s">
        <v>280</v>
      </c>
    </row>
    <row r="230" s="2" customFormat="1">
      <c r="A230" s="38"/>
      <c r="B230" s="39"/>
      <c r="C230" s="40"/>
      <c r="D230" s="231" t="s">
        <v>126</v>
      </c>
      <c r="E230" s="40"/>
      <c r="F230" s="232" t="s">
        <v>281</v>
      </c>
      <c r="G230" s="40"/>
      <c r="H230" s="40"/>
      <c r="I230" s="233"/>
      <c r="J230" s="40"/>
      <c r="K230" s="40"/>
      <c r="L230" s="44"/>
      <c r="M230" s="234"/>
      <c r="N230" s="235"/>
      <c r="O230" s="91"/>
      <c r="P230" s="91"/>
      <c r="Q230" s="91"/>
      <c r="R230" s="91"/>
      <c r="S230" s="91"/>
      <c r="T230" s="92"/>
      <c r="U230" s="38"/>
      <c r="V230" s="38"/>
      <c r="W230" s="38"/>
      <c r="X230" s="38"/>
      <c r="Y230" s="38"/>
      <c r="Z230" s="38"/>
      <c r="AA230" s="38"/>
      <c r="AB230" s="38"/>
      <c r="AC230" s="38"/>
      <c r="AD230" s="38"/>
      <c r="AE230" s="38"/>
      <c r="AT230" s="17" t="s">
        <v>126</v>
      </c>
      <c r="AU230" s="17" t="s">
        <v>83</v>
      </c>
    </row>
    <row r="231" s="13" customFormat="1">
      <c r="A231" s="13"/>
      <c r="B231" s="236"/>
      <c r="C231" s="237"/>
      <c r="D231" s="231" t="s">
        <v>128</v>
      </c>
      <c r="E231" s="238" t="s">
        <v>1</v>
      </c>
      <c r="F231" s="239" t="s">
        <v>282</v>
      </c>
      <c r="G231" s="237"/>
      <c r="H231" s="240">
        <v>500</v>
      </c>
      <c r="I231" s="241"/>
      <c r="J231" s="237"/>
      <c r="K231" s="237"/>
      <c r="L231" s="242"/>
      <c r="M231" s="243"/>
      <c r="N231" s="244"/>
      <c r="O231" s="244"/>
      <c r="P231" s="244"/>
      <c r="Q231" s="244"/>
      <c r="R231" s="244"/>
      <c r="S231" s="244"/>
      <c r="T231" s="245"/>
      <c r="U231" s="13"/>
      <c r="V231" s="13"/>
      <c r="W231" s="13"/>
      <c r="X231" s="13"/>
      <c r="Y231" s="13"/>
      <c r="Z231" s="13"/>
      <c r="AA231" s="13"/>
      <c r="AB231" s="13"/>
      <c r="AC231" s="13"/>
      <c r="AD231" s="13"/>
      <c r="AE231" s="13"/>
      <c r="AT231" s="246" t="s">
        <v>128</v>
      </c>
      <c r="AU231" s="246" t="s">
        <v>83</v>
      </c>
      <c r="AV231" s="13" t="s">
        <v>83</v>
      </c>
      <c r="AW231" s="13" t="s">
        <v>30</v>
      </c>
      <c r="AX231" s="13" t="s">
        <v>73</v>
      </c>
      <c r="AY231" s="246" t="s">
        <v>117</v>
      </c>
    </row>
    <row r="232" s="14" customFormat="1">
      <c r="A232" s="14"/>
      <c r="B232" s="247"/>
      <c r="C232" s="248"/>
      <c r="D232" s="231" t="s">
        <v>128</v>
      </c>
      <c r="E232" s="249" t="s">
        <v>1</v>
      </c>
      <c r="F232" s="250" t="s">
        <v>283</v>
      </c>
      <c r="G232" s="248"/>
      <c r="H232" s="251">
        <v>500</v>
      </c>
      <c r="I232" s="252"/>
      <c r="J232" s="248"/>
      <c r="K232" s="248"/>
      <c r="L232" s="253"/>
      <c r="M232" s="254"/>
      <c r="N232" s="255"/>
      <c r="O232" s="255"/>
      <c r="P232" s="255"/>
      <c r="Q232" s="255"/>
      <c r="R232" s="255"/>
      <c r="S232" s="255"/>
      <c r="T232" s="256"/>
      <c r="U232" s="14"/>
      <c r="V232" s="14"/>
      <c r="W232" s="14"/>
      <c r="X232" s="14"/>
      <c r="Y232" s="14"/>
      <c r="Z232" s="14"/>
      <c r="AA232" s="14"/>
      <c r="AB232" s="14"/>
      <c r="AC232" s="14"/>
      <c r="AD232" s="14"/>
      <c r="AE232" s="14"/>
      <c r="AT232" s="257" t="s">
        <v>128</v>
      </c>
      <c r="AU232" s="257" t="s">
        <v>83</v>
      </c>
      <c r="AV232" s="14" t="s">
        <v>131</v>
      </c>
      <c r="AW232" s="14" t="s">
        <v>30</v>
      </c>
      <c r="AX232" s="14" t="s">
        <v>73</v>
      </c>
      <c r="AY232" s="257" t="s">
        <v>117</v>
      </c>
    </row>
    <row r="233" s="13" customFormat="1">
      <c r="A233" s="13"/>
      <c r="B233" s="236"/>
      <c r="C233" s="237"/>
      <c r="D233" s="231" t="s">
        <v>128</v>
      </c>
      <c r="E233" s="238" t="s">
        <v>1</v>
      </c>
      <c r="F233" s="239" t="s">
        <v>269</v>
      </c>
      <c r="G233" s="237"/>
      <c r="H233" s="240">
        <v>700</v>
      </c>
      <c r="I233" s="241"/>
      <c r="J233" s="237"/>
      <c r="K233" s="237"/>
      <c r="L233" s="242"/>
      <c r="M233" s="243"/>
      <c r="N233" s="244"/>
      <c r="O233" s="244"/>
      <c r="P233" s="244"/>
      <c r="Q233" s="244"/>
      <c r="R233" s="244"/>
      <c r="S233" s="244"/>
      <c r="T233" s="245"/>
      <c r="U233" s="13"/>
      <c r="V233" s="13"/>
      <c r="W233" s="13"/>
      <c r="X233" s="13"/>
      <c r="Y233" s="13"/>
      <c r="Z233" s="13"/>
      <c r="AA233" s="13"/>
      <c r="AB233" s="13"/>
      <c r="AC233" s="13"/>
      <c r="AD233" s="13"/>
      <c r="AE233" s="13"/>
      <c r="AT233" s="246" t="s">
        <v>128</v>
      </c>
      <c r="AU233" s="246" t="s">
        <v>83</v>
      </c>
      <c r="AV233" s="13" t="s">
        <v>83</v>
      </c>
      <c r="AW233" s="13" t="s">
        <v>30</v>
      </c>
      <c r="AX233" s="13" t="s">
        <v>73</v>
      </c>
      <c r="AY233" s="246" t="s">
        <v>117</v>
      </c>
    </row>
    <row r="234" s="14" customFormat="1">
      <c r="A234" s="14"/>
      <c r="B234" s="247"/>
      <c r="C234" s="248"/>
      <c r="D234" s="231" t="s">
        <v>128</v>
      </c>
      <c r="E234" s="249" t="s">
        <v>1</v>
      </c>
      <c r="F234" s="250" t="s">
        <v>284</v>
      </c>
      <c r="G234" s="248"/>
      <c r="H234" s="251">
        <v>700</v>
      </c>
      <c r="I234" s="252"/>
      <c r="J234" s="248"/>
      <c r="K234" s="248"/>
      <c r="L234" s="253"/>
      <c r="M234" s="254"/>
      <c r="N234" s="255"/>
      <c r="O234" s="255"/>
      <c r="P234" s="255"/>
      <c r="Q234" s="255"/>
      <c r="R234" s="255"/>
      <c r="S234" s="255"/>
      <c r="T234" s="256"/>
      <c r="U234" s="14"/>
      <c r="V234" s="14"/>
      <c r="W234" s="14"/>
      <c r="X234" s="14"/>
      <c r="Y234" s="14"/>
      <c r="Z234" s="14"/>
      <c r="AA234" s="14"/>
      <c r="AB234" s="14"/>
      <c r="AC234" s="14"/>
      <c r="AD234" s="14"/>
      <c r="AE234" s="14"/>
      <c r="AT234" s="257" t="s">
        <v>128</v>
      </c>
      <c r="AU234" s="257" t="s">
        <v>83</v>
      </c>
      <c r="AV234" s="14" t="s">
        <v>131</v>
      </c>
      <c r="AW234" s="14" t="s">
        <v>30</v>
      </c>
      <c r="AX234" s="14" t="s">
        <v>73</v>
      </c>
      <c r="AY234" s="257" t="s">
        <v>117</v>
      </c>
    </row>
    <row r="235" s="15" customFormat="1">
      <c r="A235" s="15"/>
      <c r="B235" s="258"/>
      <c r="C235" s="259"/>
      <c r="D235" s="231" t="s">
        <v>128</v>
      </c>
      <c r="E235" s="260" t="s">
        <v>1</v>
      </c>
      <c r="F235" s="261" t="s">
        <v>160</v>
      </c>
      <c r="G235" s="259"/>
      <c r="H235" s="262">
        <v>1200</v>
      </c>
      <c r="I235" s="263"/>
      <c r="J235" s="259"/>
      <c r="K235" s="259"/>
      <c r="L235" s="264"/>
      <c r="M235" s="265"/>
      <c r="N235" s="266"/>
      <c r="O235" s="266"/>
      <c r="P235" s="266"/>
      <c r="Q235" s="266"/>
      <c r="R235" s="266"/>
      <c r="S235" s="266"/>
      <c r="T235" s="267"/>
      <c r="U235" s="15"/>
      <c r="V235" s="15"/>
      <c r="W235" s="15"/>
      <c r="X235" s="15"/>
      <c r="Y235" s="15"/>
      <c r="Z235" s="15"/>
      <c r="AA235" s="15"/>
      <c r="AB235" s="15"/>
      <c r="AC235" s="15"/>
      <c r="AD235" s="15"/>
      <c r="AE235" s="15"/>
      <c r="AT235" s="268" t="s">
        <v>128</v>
      </c>
      <c r="AU235" s="268" t="s">
        <v>83</v>
      </c>
      <c r="AV235" s="15" t="s">
        <v>124</v>
      </c>
      <c r="AW235" s="15" t="s">
        <v>30</v>
      </c>
      <c r="AX235" s="15" t="s">
        <v>81</v>
      </c>
      <c r="AY235" s="268" t="s">
        <v>117</v>
      </c>
    </row>
    <row r="236" s="2" customFormat="1" ht="24.15" customHeight="1">
      <c r="A236" s="38"/>
      <c r="B236" s="39"/>
      <c r="C236" s="218" t="s">
        <v>285</v>
      </c>
      <c r="D236" s="218" t="s">
        <v>119</v>
      </c>
      <c r="E236" s="219" t="s">
        <v>286</v>
      </c>
      <c r="F236" s="220" t="s">
        <v>287</v>
      </c>
      <c r="G236" s="221" t="s">
        <v>288</v>
      </c>
      <c r="H236" s="222">
        <v>1</v>
      </c>
      <c r="I236" s="223"/>
      <c r="J236" s="224">
        <f>ROUND(I236*H236,2)</f>
        <v>0</v>
      </c>
      <c r="K236" s="220" t="s">
        <v>1</v>
      </c>
      <c r="L236" s="44"/>
      <c r="M236" s="225" t="s">
        <v>1</v>
      </c>
      <c r="N236" s="226" t="s">
        <v>38</v>
      </c>
      <c r="O236" s="91"/>
      <c r="P236" s="227">
        <f>O236*H236</f>
        <v>0</v>
      </c>
      <c r="Q236" s="227">
        <v>0</v>
      </c>
      <c r="R236" s="227">
        <f>Q236*H236</f>
        <v>0</v>
      </c>
      <c r="S236" s="227">
        <v>0</v>
      </c>
      <c r="T236" s="228">
        <f>S236*H236</f>
        <v>0</v>
      </c>
      <c r="U236" s="38"/>
      <c r="V236" s="38"/>
      <c r="W236" s="38"/>
      <c r="X236" s="38"/>
      <c r="Y236" s="38"/>
      <c r="Z236" s="38"/>
      <c r="AA236" s="38"/>
      <c r="AB236" s="38"/>
      <c r="AC236" s="38"/>
      <c r="AD236" s="38"/>
      <c r="AE236" s="38"/>
      <c r="AR236" s="229" t="s">
        <v>124</v>
      </c>
      <c r="AT236" s="229" t="s">
        <v>119</v>
      </c>
      <c r="AU236" s="229" t="s">
        <v>83</v>
      </c>
      <c r="AY236" s="17" t="s">
        <v>117</v>
      </c>
      <c r="BE236" s="230">
        <f>IF(N236="základní",J236,0)</f>
        <v>0</v>
      </c>
      <c r="BF236" s="230">
        <f>IF(N236="snížená",J236,0)</f>
        <v>0</v>
      </c>
      <c r="BG236" s="230">
        <f>IF(N236="zákl. přenesená",J236,0)</f>
        <v>0</v>
      </c>
      <c r="BH236" s="230">
        <f>IF(N236="sníž. přenesená",J236,0)</f>
        <v>0</v>
      </c>
      <c r="BI236" s="230">
        <f>IF(N236="nulová",J236,0)</f>
        <v>0</v>
      </c>
      <c r="BJ236" s="17" t="s">
        <v>81</v>
      </c>
      <c r="BK236" s="230">
        <f>ROUND(I236*H236,2)</f>
        <v>0</v>
      </c>
      <c r="BL236" s="17" t="s">
        <v>124</v>
      </c>
      <c r="BM236" s="229" t="s">
        <v>289</v>
      </c>
    </row>
    <row r="237" s="2" customFormat="1">
      <c r="A237" s="38"/>
      <c r="B237" s="39"/>
      <c r="C237" s="40"/>
      <c r="D237" s="231" t="s">
        <v>126</v>
      </c>
      <c r="E237" s="40"/>
      <c r="F237" s="232" t="s">
        <v>290</v>
      </c>
      <c r="G237" s="40"/>
      <c r="H237" s="40"/>
      <c r="I237" s="233"/>
      <c r="J237" s="40"/>
      <c r="K237" s="40"/>
      <c r="L237" s="44"/>
      <c r="M237" s="234"/>
      <c r="N237" s="235"/>
      <c r="O237" s="91"/>
      <c r="P237" s="91"/>
      <c r="Q237" s="91"/>
      <c r="R237" s="91"/>
      <c r="S237" s="91"/>
      <c r="T237" s="92"/>
      <c r="U237" s="38"/>
      <c r="V237" s="38"/>
      <c r="W237" s="38"/>
      <c r="X237" s="38"/>
      <c r="Y237" s="38"/>
      <c r="Z237" s="38"/>
      <c r="AA237" s="38"/>
      <c r="AB237" s="38"/>
      <c r="AC237" s="38"/>
      <c r="AD237" s="38"/>
      <c r="AE237" s="38"/>
      <c r="AT237" s="17" t="s">
        <v>126</v>
      </c>
      <c r="AU237" s="17" t="s">
        <v>83</v>
      </c>
    </row>
    <row r="238" s="2" customFormat="1" ht="49.05" customHeight="1">
      <c r="A238" s="38"/>
      <c r="B238" s="39"/>
      <c r="C238" s="218" t="s">
        <v>291</v>
      </c>
      <c r="D238" s="218" t="s">
        <v>119</v>
      </c>
      <c r="E238" s="219" t="s">
        <v>292</v>
      </c>
      <c r="F238" s="220" t="s">
        <v>293</v>
      </c>
      <c r="G238" s="221" t="s">
        <v>294</v>
      </c>
      <c r="H238" s="222">
        <v>1</v>
      </c>
      <c r="I238" s="223"/>
      <c r="J238" s="224">
        <f>ROUND(I238*H238,2)</f>
        <v>0</v>
      </c>
      <c r="K238" s="220" t="s">
        <v>1</v>
      </c>
      <c r="L238" s="44"/>
      <c r="M238" s="225" t="s">
        <v>1</v>
      </c>
      <c r="N238" s="226" t="s">
        <v>38</v>
      </c>
      <c r="O238" s="91"/>
      <c r="P238" s="227">
        <f>O238*H238</f>
        <v>0</v>
      </c>
      <c r="Q238" s="227">
        <v>0</v>
      </c>
      <c r="R238" s="227">
        <f>Q238*H238</f>
        <v>0</v>
      </c>
      <c r="S238" s="227">
        <v>0</v>
      </c>
      <c r="T238" s="228">
        <f>S238*H238</f>
        <v>0</v>
      </c>
      <c r="U238" s="38"/>
      <c r="V238" s="38"/>
      <c r="W238" s="38"/>
      <c r="X238" s="38"/>
      <c r="Y238" s="38"/>
      <c r="Z238" s="38"/>
      <c r="AA238" s="38"/>
      <c r="AB238" s="38"/>
      <c r="AC238" s="38"/>
      <c r="AD238" s="38"/>
      <c r="AE238" s="38"/>
      <c r="AR238" s="229" t="s">
        <v>124</v>
      </c>
      <c r="AT238" s="229" t="s">
        <v>119</v>
      </c>
      <c r="AU238" s="229" t="s">
        <v>83</v>
      </c>
      <c r="AY238" s="17" t="s">
        <v>117</v>
      </c>
      <c r="BE238" s="230">
        <f>IF(N238="základní",J238,0)</f>
        <v>0</v>
      </c>
      <c r="BF238" s="230">
        <f>IF(N238="snížená",J238,0)</f>
        <v>0</v>
      </c>
      <c r="BG238" s="230">
        <f>IF(N238="zákl. přenesená",J238,0)</f>
        <v>0</v>
      </c>
      <c r="BH238" s="230">
        <f>IF(N238="sníž. přenesená",J238,0)</f>
        <v>0</v>
      </c>
      <c r="BI238" s="230">
        <f>IF(N238="nulová",J238,0)</f>
        <v>0</v>
      </c>
      <c r="BJ238" s="17" t="s">
        <v>81</v>
      </c>
      <c r="BK238" s="230">
        <f>ROUND(I238*H238,2)</f>
        <v>0</v>
      </c>
      <c r="BL238" s="17" t="s">
        <v>124</v>
      </c>
      <c r="BM238" s="229" t="s">
        <v>295</v>
      </c>
    </row>
    <row r="239" s="2" customFormat="1">
      <c r="A239" s="38"/>
      <c r="B239" s="39"/>
      <c r="C239" s="40"/>
      <c r="D239" s="231" t="s">
        <v>126</v>
      </c>
      <c r="E239" s="40"/>
      <c r="F239" s="232" t="s">
        <v>296</v>
      </c>
      <c r="G239" s="40"/>
      <c r="H239" s="40"/>
      <c r="I239" s="233"/>
      <c r="J239" s="40"/>
      <c r="K239" s="40"/>
      <c r="L239" s="44"/>
      <c r="M239" s="234"/>
      <c r="N239" s="235"/>
      <c r="O239" s="91"/>
      <c r="P239" s="91"/>
      <c r="Q239" s="91"/>
      <c r="R239" s="91"/>
      <c r="S239" s="91"/>
      <c r="T239" s="92"/>
      <c r="U239" s="38"/>
      <c r="V239" s="38"/>
      <c r="W239" s="38"/>
      <c r="X239" s="38"/>
      <c r="Y239" s="38"/>
      <c r="Z239" s="38"/>
      <c r="AA239" s="38"/>
      <c r="AB239" s="38"/>
      <c r="AC239" s="38"/>
      <c r="AD239" s="38"/>
      <c r="AE239" s="38"/>
      <c r="AT239" s="17" t="s">
        <v>126</v>
      </c>
      <c r="AU239" s="17" t="s">
        <v>83</v>
      </c>
    </row>
    <row r="240" s="13" customFormat="1">
      <c r="A240" s="13"/>
      <c r="B240" s="236"/>
      <c r="C240" s="237"/>
      <c r="D240" s="231" t="s">
        <v>128</v>
      </c>
      <c r="E240" s="238" t="s">
        <v>1</v>
      </c>
      <c r="F240" s="239" t="s">
        <v>81</v>
      </c>
      <c r="G240" s="237"/>
      <c r="H240" s="240">
        <v>1</v>
      </c>
      <c r="I240" s="241"/>
      <c r="J240" s="237"/>
      <c r="K240" s="237"/>
      <c r="L240" s="242"/>
      <c r="M240" s="243"/>
      <c r="N240" s="244"/>
      <c r="O240" s="244"/>
      <c r="P240" s="244"/>
      <c r="Q240" s="244"/>
      <c r="R240" s="244"/>
      <c r="S240" s="244"/>
      <c r="T240" s="245"/>
      <c r="U240" s="13"/>
      <c r="V240" s="13"/>
      <c r="W240" s="13"/>
      <c r="X240" s="13"/>
      <c r="Y240" s="13"/>
      <c r="Z240" s="13"/>
      <c r="AA240" s="13"/>
      <c r="AB240" s="13"/>
      <c r="AC240" s="13"/>
      <c r="AD240" s="13"/>
      <c r="AE240" s="13"/>
      <c r="AT240" s="246" t="s">
        <v>128</v>
      </c>
      <c r="AU240" s="246" t="s">
        <v>83</v>
      </c>
      <c r="AV240" s="13" t="s">
        <v>83</v>
      </c>
      <c r="AW240" s="13" t="s">
        <v>30</v>
      </c>
      <c r="AX240" s="13" t="s">
        <v>81</v>
      </c>
      <c r="AY240" s="246" t="s">
        <v>117</v>
      </c>
    </row>
    <row r="241" s="2" customFormat="1" ht="37.8" customHeight="1">
      <c r="A241" s="38"/>
      <c r="B241" s="39"/>
      <c r="C241" s="218" t="s">
        <v>297</v>
      </c>
      <c r="D241" s="218" t="s">
        <v>119</v>
      </c>
      <c r="E241" s="219" t="s">
        <v>298</v>
      </c>
      <c r="F241" s="220" t="s">
        <v>299</v>
      </c>
      <c r="G241" s="221" t="s">
        <v>294</v>
      </c>
      <c r="H241" s="222">
        <v>1</v>
      </c>
      <c r="I241" s="223"/>
      <c r="J241" s="224">
        <f>ROUND(I241*H241,2)</f>
        <v>0</v>
      </c>
      <c r="K241" s="220" t="s">
        <v>1</v>
      </c>
      <c r="L241" s="44"/>
      <c r="M241" s="225" t="s">
        <v>1</v>
      </c>
      <c r="N241" s="226" t="s">
        <v>38</v>
      </c>
      <c r="O241" s="91"/>
      <c r="P241" s="227">
        <f>O241*H241</f>
        <v>0</v>
      </c>
      <c r="Q241" s="227">
        <v>0</v>
      </c>
      <c r="R241" s="227">
        <f>Q241*H241</f>
        <v>0</v>
      </c>
      <c r="S241" s="227">
        <v>0</v>
      </c>
      <c r="T241" s="228">
        <f>S241*H241</f>
        <v>0</v>
      </c>
      <c r="U241" s="38"/>
      <c r="V241" s="38"/>
      <c r="W241" s="38"/>
      <c r="X241" s="38"/>
      <c r="Y241" s="38"/>
      <c r="Z241" s="38"/>
      <c r="AA241" s="38"/>
      <c r="AB241" s="38"/>
      <c r="AC241" s="38"/>
      <c r="AD241" s="38"/>
      <c r="AE241" s="38"/>
      <c r="AR241" s="229" t="s">
        <v>124</v>
      </c>
      <c r="AT241" s="229" t="s">
        <v>119</v>
      </c>
      <c r="AU241" s="229" t="s">
        <v>83</v>
      </c>
      <c r="AY241" s="17" t="s">
        <v>117</v>
      </c>
      <c r="BE241" s="230">
        <f>IF(N241="základní",J241,0)</f>
        <v>0</v>
      </c>
      <c r="BF241" s="230">
        <f>IF(N241="snížená",J241,0)</f>
        <v>0</v>
      </c>
      <c r="BG241" s="230">
        <f>IF(N241="zákl. přenesená",J241,0)</f>
        <v>0</v>
      </c>
      <c r="BH241" s="230">
        <f>IF(N241="sníž. přenesená",J241,0)</f>
        <v>0</v>
      </c>
      <c r="BI241" s="230">
        <f>IF(N241="nulová",J241,0)</f>
        <v>0</v>
      </c>
      <c r="BJ241" s="17" t="s">
        <v>81</v>
      </c>
      <c r="BK241" s="230">
        <f>ROUND(I241*H241,2)</f>
        <v>0</v>
      </c>
      <c r="BL241" s="17" t="s">
        <v>124</v>
      </c>
      <c r="BM241" s="229" t="s">
        <v>300</v>
      </c>
    </row>
    <row r="242" s="2" customFormat="1">
      <c r="A242" s="38"/>
      <c r="B242" s="39"/>
      <c r="C242" s="40"/>
      <c r="D242" s="231" t="s">
        <v>126</v>
      </c>
      <c r="E242" s="40"/>
      <c r="F242" s="232" t="s">
        <v>301</v>
      </c>
      <c r="G242" s="40"/>
      <c r="H242" s="40"/>
      <c r="I242" s="233"/>
      <c r="J242" s="40"/>
      <c r="K242" s="40"/>
      <c r="L242" s="44"/>
      <c r="M242" s="234"/>
      <c r="N242" s="235"/>
      <c r="O242" s="91"/>
      <c r="P242" s="91"/>
      <c r="Q242" s="91"/>
      <c r="R242" s="91"/>
      <c r="S242" s="91"/>
      <c r="T242" s="92"/>
      <c r="U242" s="38"/>
      <c r="V242" s="38"/>
      <c r="W242" s="38"/>
      <c r="X242" s="38"/>
      <c r="Y242" s="38"/>
      <c r="Z242" s="38"/>
      <c r="AA242" s="38"/>
      <c r="AB242" s="38"/>
      <c r="AC242" s="38"/>
      <c r="AD242" s="38"/>
      <c r="AE242" s="38"/>
      <c r="AT242" s="17" t="s">
        <v>126</v>
      </c>
      <c r="AU242" s="17" t="s">
        <v>83</v>
      </c>
    </row>
    <row r="243" s="13" customFormat="1">
      <c r="A243" s="13"/>
      <c r="B243" s="236"/>
      <c r="C243" s="237"/>
      <c r="D243" s="231" t="s">
        <v>128</v>
      </c>
      <c r="E243" s="238" t="s">
        <v>1</v>
      </c>
      <c r="F243" s="239" t="s">
        <v>81</v>
      </c>
      <c r="G243" s="237"/>
      <c r="H243" s="240">
        <v>1</v>
      </c>
      <c r="I243" s="241"/>
      <c r="J243" s="237"/>
      <c r="K243" s="237"/>
      <c r="L243" s="242"/>
      <c r="M243" s="243"/>
      <c r="N243" s="244"/>
      <c r="O243" s="244"/>
      <c r="P243" s="244"/>
      <c r="Q243" s="244"/>
      <c r="R243" s="244"/>
      <c r="S243" s="244"/>
      <c r="T243" s="245"/>
      <c r="U243" s="13"/>
      <c r="V243" s="13"/>
      <c r="W243" s="13"/>
      <c r="X243" s="13"/>
      <c r="Y243" s="13"/>
      <c r="Z243" s="13"/>
      <c r="AA243" s="13"/>
      <c r="AB243" s="13"/>
      <c r="AC243" s="13"/>
      <c r="AD243" s="13"/>
      <c r="AE243" s="13"/>
      <c r="AT243" s="246" t="s">
        <v>128</v>
      </c>
      <c r="AU243" s="246" t="s">
        <v>83</v>
      </c>
      <c r="AV243" s="13" t="s">
        <v>83</v>
      </c>
      <c r="AW243" s="13" t="s">
        <v>30</v>
      </c>
      <c r="AX243" s="13" t="s">
        <v>73</v>
      </c>
      <c r="AY243" s="246" t="s">
        <v>117</v>
      </c>
    </row>
    <row r="244" s="15" customFormat="1">
      <c r="A244" s="15"/>
      <c r="B244" s="258"/>
      <c r="C244" s="259"/>
      <c r="D244" s="231" t="s">
        <v>128</v>
      </c>
      <c r="E244" s="260" t="s">
        <v>1</v>
      </c>
      <c r="F244" s="261" t="s">
        <v>160</v>
      </c>
      <c r="G244" s="259"/>
      <c r="H244" s="262">
        <v>1</v>
      </c>
      <c r="I244" s="263"/>
      <c r="J244" s="259"/>
      <c r="K244" s="259"/>
      <c r="L244" s="264"/>
      <c r="M244" s="265"/>
      <c r="N244" s="266"/>
      <c r="O244" s="266"/>
      <c r="P244" s="266"/>
      <c r="Q244" s="266"/>
      <c r="R244" s="266"/>
      <c r="S244" s="266"/>
      <c r="T244" s="267"/>
      <c r="U244" s="15"/>
      <c r="V244" s="15"/>
      <c r="W244" s="15"/>
      <c r="X244" s="15"/>
      <c r="Y244" s="15"/>
      <c r="Z244" s="15"/>
      <c r="AA244" s="15"/>
      <c r="AB244" s="15"/>
      <c r="AC244" s="15"/>
      <c r="AD244" s="15"/>
      <c r="AE244" s="15"/>
      <c r="AT244" s="268" t="s">
        <v>128</v>
      </c>
      <c r="AU244" s="268" t="s">
        <v>83</v>
      </c>
      <c r="AV244" s="15" t="s">
        <v>124</v>
      </c>
      <c r="AW244" s="15" t="s">
        <v>30</v>
      </c>
      <c r="AX244" s="15" t="s">
        <v>81</v>
      </c>
      <c r="AY244" s="268" t="s">
        <v>117</v>
      </c>
    </row>
    <row r="245" s="12" customFormat="1" ht="22.8" customHeight="1">
      <c r="A245" s="12"/>
      <c r="B245" s="202"/>
      <c r="C245" s="203"/>
      <c r="D245" s="204" t="s">
        <v>72</v>
      </c>
      <c r="E245" s="216" t="s">
        <v>131</v>
      </c>
      <c r="F245" s="216" t="s">
        <v>302</v>
      </c>
      <c r="G245" s="203"/>
      <c r="H245" s="203"/>
      <c r="I245" s="206"/>
      <c r="J245" s="217">
        <f>BK245</f>
        <v>0</v>
      </c>
      <c r="K245" s="203"/>
      <c r="L245" s="208"/>
      <c r="M245" s="209"/>
      <c r="N245" s="210"/>
      <c r="O245" s="210"/>
      <c r="P245" s="211">
        <f>SUM(P246:P253)</f>
        <v>0</v>
      </c>
      <c r="Q245" s="210"/>
      <c r="R245" s="211">
        <f>SUM(R246:R253)</f>
        <v>25.920000000000002</v>
      </c>
      <c r="S245" s="210"/>
      <c r="T245" s="212">
        <f>SUM(T246:T253)</f>
        <v>0</v>
      </c>
      <c r="U245" s="12"/>
      <c r="V245" s="12"/>
      <c r="W245" s="12"/>
      <c r="X245" s="12"/>
      <c r="Y245" s="12"/>
      <c r="Z245" s="12"/>
      <c r="AA245" s="12"/>
      <c r="AB245" s="12"/>
      <c r="AC245" s="12"/>
      <c r="AD245" s="12"/>
      <c r="AE245" s="12"/>
      <c r="AR245" s="213" t="s">
        <v>81</v>
      </c>
      <c r="AT245" s="214" t="s">
        <v>72</v>
      </c>
      <c r="AU245" s="214" t="s">
        <v>81</v>
      </c>
      <c r="AY245" s="213" t="s">
        <v>117</v>
      </c>
      <c r="BK245" s="215">
        <f>SUM(BK246:BK253)</f>
        <v>0</v>
      </c>
    </row>
    <row r="246" s="2" customFormat="1" ht="24.15" customHeight="1">
      <c r="A246" s="38"/>
      <c r="B246" s="39"/>
      <c r="C246" s="218" t="s">
        <v>303</v>
      </c>
      <c r="D246" s="218" t="s">
        <v>119</v>
      </c>
      <c r="E246" s="219" t="s">
        <v>304</v>
      </c>
      <c r="F246" s="220" t="s">
        <v>305</v>
      </c>
      <c r="G246" s="221" t="s">
        <v>153</v>
      </c>
      <c r="H246" s="222">
        <v>12</v>
      </c>
      <c r="I246" s="223"/>
      <c r="J246" s="224">
        <f>ROUND(I246*H246,2)</f>
        <v>0</v>
      </c>
      <c r="K246" s="220" t="s">
        <v>123</v>
      </c>
      <c r="L246" s="44"/>
      <c r="M246" s="225" t="s">
        <v>1</v>
      </c>
      <c r="N246" s="226" t="s">
        <v>38</v>
      </c>
      <c r="O246" s="91"/>
      <c r="P246" s="227">
        <f>O246*H246</f>
        <v>0</v>
      </c>
      <c r="Q246" s="227">
        <v>0</v>
      </c>
      <c r="R246" s="227">
        <f>Q246*H246</f>
        <v>0</v>
      </c>
      <c r="S246" s="227">
        <v>0</v>
      </c>
      <c r="T246" s="228">
        <f>S246*H246</f>
        <v>0</v>
      </c>
      <c r="U246" s="38"/>
      <c r="V246" s="38"/>
      <c r="W246" s="38"/>
      <c r="X246" s="38"/>
      <c r="Y246" s="38"/>
      <c r="Z246" s="38"/>
      <c r="AA246" s="38"/>
      <c r="AB246" s="38"/>
      <c r="AC246" s="38"/>
      <c r="AD246" s="38"/>
      <c r="AE246" s="38"/>
      <c r="AR246" s="229" t="s">
        <v>124</v>
      </c>
      <c r="AT246" s="229" t="s">
        <v>119</v>
      </c>
      <c r="AU246" s="229" t="s">
        <v>83</v>
      </c>
      <c r="AY246" s="17" t="s">
        <v>117</v>
      </c>
      <c r="BE246" s="230">
        <f>IF(N246="základní",J246,0)</f>
        <v>0</v>
      </c>
      <c r="BF246" s="230">
        <f>IF(N246="snížená",J246,0)</f>
        <v>0</v>
      </c>
      <c r="BG246" s="230">
        <f>IF(N246="zákl. přenesená",J246,0)</f>
        <v>0</v>
      </c>
      <c r="BH246" s="230">
        <f>IF(N246="sníž. přenesená",J246,0)</f>
        <v>0</v>
      </c>
      <c r="BI246" s="230">
        <f>IF(N246="nulová",J246,0)</f>
        <v>0</v>
      </c>
      <c r="BJ246" s="17" t="s">
        <v>81</v>
      </c>
      <c r="BK246" s="230">
        <f>ROUND(I246*H246,2)</f>
        <v>0</v>
      </c>
      <c r="BL246" s="17" t="s">
        <v>124</v>
      </c>
      <c r="BM246" s="229" t="s">
        <v>306</v>
      </c>
    </row>
    <row r="247" s="2" customFormat="1">
      <c r="A247" s="38"/>
      <c r="B247" s="39"/>
      <c r="C247" s="40"/>
      <c r="D247" s="231" t="s">
        <v>126</v>
      </c>
      <c r="E247" s="40"/>
      <c r="F247" s="232" t="s">
        <v>307</v>
      </c>
      <c r="G247" s="40"/>
      <c r="H247" s="40"/>
      <c r="I247" s="233"/>
      <c r="J247" s="40"/>
      <c r="K247" s="40"/>
      <c r="L247" s="44"/>
      <c r="M247" s="234"/>
      <c r="N247" s="235"/>
      <c r="O247" s="91"/>
      <c r="P247" s="91"/>
      <c r="Q247" s="91"/>
      <c r="R247" s="91"/>
      <c r="S247" s="91"/>
      <c r="T247" s="92"/>
      <c r="U247" s="38"/>
      <c r="V247" s="38"/>
      <c r="W247" s="38"/>
      <c r="X247" s="38"/>
      <c r="Y247" s="38"/>
      <c r="Z247" s="38"/>
      <c r="AA247" s="38"/>
      <c r="AB247" s="38"/>
      <c r="AC247" s="38"/>
      <c r="AD247" s="38"/>
      <c r="AE247" s="38"/>
      <c r="AT247" s="17" t="s">
        <v>126</v>
      </c>
      <c r="AU247" s="17" t="s">
        <v>83</v>
      </c>
    </row>
    <row r="248" s="13" customFormat="1">
      <c r="A248" s="13"/>
      <c r="B248" s="236"/>
      <c r="C248" s="237"/>
      <c r="D248" s="231" t="s">
        <v>128</v>
      </c>
      <c r="E248" s="238" t="s">
        <v>1</v>
      </c>
      <c r="F248" s="239" t="s">
        <v>308</v>
      </c>
      <c r="G248" s="237"/>
      <c r="H248" s="240">
        <v>12</v>
      </c>
      <c r="I248" s="241"/>
      <c r="J248" s="237"/>
      <c r="K248" s="237"/>
      <c r="L248" s="242"/>
      <c r="M248" s="243"/>
      <c r="N248" s="244"/>
      <c r="O248" s="244"/>
      <c r="P248" s="244"/>
      <c r="Q248" s="244"/>
      <c r="R248" s="244"/>
      <c r="S248" s="244"/>
      <c r="T248" s="245"/>
      <c r="U248" s="13"/>
      <c r="V248" s="13"/>
      <c r="W248" s="13"/>
      <c r="X248" s="13"/>
      <c r="Y248" s="13"/>
      <c r="Z248" s="13"/>
      <c r="AA248" s="13"/>
      <c r="AB248" s="13"/>
      <c r="AC248" s="13"/>
      <c r="AD248" s="13"/>
      <c r="AE248" s="13"/>
      <c r="AT248" s="246" t="s">
        <v>128</v>
      </c>
      <c r="AU248" s="246" t="s">
        <v>83</v>
      </c>
      <c r="AV248" s="13" t="s">
        <v>83</v>
      </c>
      <c r="AW248" s="13" t="s">
        <v>30</v>
      </c>
      <c r="AX248" s="13" t="s">
        <v>73</v>
      </c>
      <c r="AY248" s="246" t="s">
        <v>117</v>
      </c>
    </row>
    <row r="249" s="14" customFormat="1">
      <c r="A249" s="14"/>
      <c r="B249" s="247"/>
      <c r="C249" s="248"/>
      <c r="D249" s="231" t="s">
        <v>128</v>
      </c>
      <c r="E249" s="249" t="s">
        <v>1</v>
      </c>
      <c r="F249" s="250" t="s">
        <v>309</v>
      </c>
      <c r="G249" s="248"/>
      <c r="H249" s="251">
        <v>12</v>
      </c>
      <c r="I249" s="252"/>
      <c r="J249" s="248"/>
      <c r="K249" s="248"/>
      <c r="L249" s="253"/>
      <c r="M249" s="254"/>
      <c r="N249" s="255"/>
      <c r="O249" s="255"/>
      <c r="P249" s="255"/>
      <c r="Q249" s="255"/>
      <c r="R249" s="255"/>
      <c r="S249" s="255"/>
      <c r="T249" s="256"/>
      <c r="U249" s="14"/>
      <c r="V249" s="14"/>
      <c r="W249" s="14"/>
      <c r="X249" s="14"/>
      <c r="Y249" s="14"/>
      <c r="Z249" s="14"/>
      <c r="AA249" s="14"/>
      <c r="AB249" s="14"/>
      <c r="AC249" s="14"/>
      <c r="AD249" s="14"/>
      <c r="AE249" s="14"/>
      <c r="AT249" s="257" t="s">
        <v>128</v>
      </c>
      <c r="AU249" s="257" t="s">
        <v>83</v>
      </c>
      <c r="AV249" s="14" t="s">
        <v>131</v>
      </c>
      <c r="AW249" s="14" t="s">
        <v>30</v>
      </c>
      <c r="AX249" s="14" t="s">
        <v>81</v>
      </c>
      <c r="AY249" s="257" t="s">
        <v>117</v>
      </c>
    </row>
    <row r="250" s="2" customFormat="1" ht="49.05" customHeight="1">
      <c r="A250" s="38"/>
      <c r="B250" s="39"/>
      <c r="C250" s="218" t="s">
        <v>310</v>
      </c>
      <c r="D250" s="218" t="s">
        <v>119</v>
      </c>
      <c r="E250" s="219" t="s">
        <v>311</v>
      </c>
      <c r="F250" s="220" t="s">
        <v>312</v>
      </c>
      <c r="G250" s="221" t="s">
        <v>153</v>
      </c>
      <c r="H250" s="222">
        <v>12</v>
      </c>
      <c r="I250" s="223"/>
      <c r="J250" s="224">
        <f>ROUND(I250*H250,2)</f>
        <v>0</v>
      </c>
      <c r="K250" s="220" t="s">
        <v>1</v>
      </c>
      <c r="L250" s="44"/>
      <c r="M250" s="225" t="s">
        <v>1</v>
      </c>
      <c r="N250" s="226" t="s">
        <v>38</v>
      </c>
      <c r="O250" s="91"/>
      <c r="P250" s="227">
        <f>O250*H250</f>
        <v>0</v>
      </c>
      <c r="Q250" s="227">
        <v>2.1600000000000001</v>
      </c>
      <c r="R250" s="227">
        <f>Q250*H250</f>
        <v>25.920000000000002</v>
      </c>
      <c r="S250" s="227">
        <v>0</v>
      </c>
      <c r="T250" s="228">
        <f>S250*H250</f>
        <v>0</v>
      </c>
      <c r="U250" s="38"/>
      <c r="V250" s="38"/>
      <c r="W250" s="38"/>
      <c r="X250" s="38"/>
      <c r="Y250" s="38"/>
      <c r="Z250" s="38"/>
      <c r="AA250" s="38"/>
      <c r="AB250" s="38"/>
      <c r="AC250" s="38"/>
      <c r="AD250" s="38"/>
      <c r="AE250" s="38"/>
      <c r="AR250" s="229" t="s">
        <v>124</v>
      </c>
      <c r="AT250" s="229" t="s">
        <v>119</v>
      </c>
      <c r="AU250" s="229" t="s">
        <v>83</v>
      </c>
      <c r="AY250" s="17" t="s">
        <v>117</v>
      </c>
      <c r="BE250" s="230">
        <f>IF(N250="základní",J250,0)</f>
        <v>0</v>
      </c>
      <c r="BF250" s="230">
        <f>IF(N250="snížená",J250,0)</f>
        <v>0</v>
      </c>
      <c r="BG250" s="230">
        <f>IF(N250="zákl. přenesená",J250,0)</f>
        <v>0</v>
      </c>
      <c r="BH250" s="230">
        <f>IF(N250="sníž. přenesená",J250,0)</f>
        <v>0</v>
      </c>
      <c r="BI250" s="230">
        <f>IF(N250="nulová",J250,0)</f>
        <v>0</v>
      </c>
      <c r="BJ250" s="17" t="s">
        <v>81</v>
      </c>
      <c r="BK250" s="230">
        <f>ROUND(I250*H250,2)</f>
        <v>0</v>
      </c>
      <c r="BL250" s="17" t="s">
        <v>124</v>
      </c>
      <c r="BM250" s="229" t="s">
        <v>313</v>
      </c>
    </row>
    <row r="251" s="2" customFormat="1">
      <c r="A251" s="38"/>
      <c r="B251" s="39"/>
      <c r="C251" s="40"/>
      <c r="D251" s="231" t="s">
        <v>126</v>
      </c>
      <c r="E251" s="40"/>
      <c r="F251" s="232" t="s">
        <v>314</v>
      </c>
      <c r="G251" s="40"/>
      <c r="H251" s="40"/>
      <c r="I251" s="233"/>
      <c r="J251" s="40"/>
      <c r="K251" s="40"/>
      <c r="L251" s="44"/>
      <c r="M251" s="234"/>
      <c r="N251" s="235"/>
      <c r="O251" s="91"/>
      <c r="P251" s="91"/>
      <c r="Q251" s="91"/>
      <c r="R251" s="91"/>
      <c r="S251" s="91"/>
      <c r="T251" s="92"/>
      <c r="U251" s="38"/>
      <c r="V251" s="38"/>
      <c r="W251" s="38"/>
      <c r="X251" s="38"/>
      <c r="Y251" s="38"/>
      <c r="Z251" s="38"/>
      <c r="AA251" s="38"/>
      <c r="AB251" s="38"/>
      <c r="AC251" s="38"/>
      <c r="AD251" s="38"/>
      <c r="AE251" s="38"/>
      <c r="AT251" s="17" t="s">
        <v>126</v>
      </c>
      <c r="AU251" s="17" t="s">
        <v>83</v>
      </c>
    </row>
    <row r="252" s="13" customFormat="1">
      <c r="A252" s="13"/>
      <c r="B252" s="236"/>
      <c r="C252" s="237"/>
      <c r="D252" s="231" t="s">
        <v>128</v>
      </c>
      <c r="E252" s="238" t="s">
        <v>1</v>
      </c>
      <c r="F252" s="239" t="s">
        <v>308</v>
      </c>
      <c r="G252" s="237"/>
      <c r="H252" s="240">
        <v>12</v>
      </c>
      <c r="I252" s="241"/>
      <c r="J252" s="237"/>
      <c r="K252" s="237"/>
      <c r="L252" s="242"/>
      <c r="M252" s="243"/>
      <c r="N252" s="244"/>
      <c r="O252" s="244"/>
      <c r="P252" s="244"/>
      <c r="Q252" s="244"/>
      <c r="R252" s="244"/>
      <c r="S252" s="244"/>
      <c r="T252" s="245"/>
      <c r="U252" s="13"/>
      <c r="V252" s="13"/>
      <c r="W252" s="13"/>
      <c r="X252" s="13"/>
      <c r="Y252" s="13"/>
      <c r="Z252" s="13"/>
      <c r="AA252" s="13"/>
      <c r="AB252" s="13"/>
      <c r="AC252" s="13"/>
      <c r="AD252" s="13"/>
      <c r="AE252" s="13"/>
      <c r="AT252" s="246" t="s">
        <v>128</v>
      </c>
      <c r="AU252" s="246" t="s">
        <v>83</v>
      </c>
      <c r="AV252" s="13" t="s">
        <v>83</v>
      </c>
      <c r="AW252" s="13" t="s">
        <v>30</v>
      </c>
      <c r="AX252" s="13" t="s">
        <v>73</v>
      </c>
      <c r="AY252" s="246" t="s">
        <v>117</v>
      </c>
    </row>
    <row r="253" s="14" customFormat="1">
      <c r="A253" s="14"/>
      <c r="B253" s="247"/>
      <c r="C253" s="248"/>
      <c r="D253" s="231" t="s">
        <v>128</v>
      </c>
      <c r="E253" s="249" t="s">
        <v>1</v>
      </c>
      <c r="F253" s="250" t="s">
        <v>315</v>
      </c>
      <c r="G253" s="248"/>
      <c r="H253" s="251">
        <v>12</v>
      </c>
      <c r="I253" s="252"/>
      <c r="J253" s="248"/>
      <c r="K253" s="248"/>
      <c r="L253" s="253"/>
      <c r="M253" s="254"/>
      <c r="N253" s="255"/>
      <c r="O253" s="255"/>
      <c r="P253" s="255"/>
      <c r="Q253" s="255"/>
      <c r="R253" s="255"/>
      <c r="S253" s="255"/>
      <c r="T253" s="256"/>
      <c r="U253" s="14"/>
      <c r="V253" s="14"/>
      <c r="W253" s="14"/>
      <c r="X253" s="14"/>
      <c r="Y253" s="14"/>
      <c r="Z253" s="14"/>
      <c r="AA253" s="14"/>
      <c r="AB253" s="14"/>
      <c r="AC253" s="14"/>
      <c r="AD253" s="14"/>
      <c r="AE253" s="14"/>
      <c r="AT253" s="257" t="s">
        <v>128</v>
      </c>
      <c r="AU253" s="257" t="s">
        <v>83</v>
      </c>
      <c r="AV253" s="14" t="s">
        <v>131</v>
      </c>
      <c r="AW253" s="14" t="s">
        <v>30</v>
      </c>
      <c r="AX253" s="14" t="s">
        <v>81</v>
      </c>
      <c r="AY253" s="257" t="s">
        <v>117</v>
      </c>
    </row>
    <row r="254" s="12" customFormat="1" ht="22.8" customHeight="1">
      <c r="A254" s="12"/>
      <c r="B254" s="202"/>
      <c r="C254" s="203"/>
      <c r="D254" s="204" t="s">
        <v>72</v>
      </c>
      <c r="E254" s="216" t="s">
        <v>124</v>
      </c>
      <c r="F254" s="216" t="s">
        <v>316</v>
      </c>
      <c r="G254" s="203"/>
      <c r="H254" s="203"/>
      <c r="I254" s="206"/>
      <c r="J254" s="217">
        <f>BK254</f>
        <v>0</v>
      </c>
      <c r="K254" s="203"/>
      <c r="L254" s="208"/>
      <c r="M254" s="209"/>
      <c r="N254" s="210"/>
      <c r="O254" s="210"/>
      <c r="P254" s="211">
        <f>SUM(P255:P273)</f>
        <v>0</v>
      </c>
      <c r="Q254" s="210"/>
      <c r="R254" s="211">
        <f>SUM(R255:R273)</f>
        <v>795.39299519999997</v>
      </c>
      <c r="S254" s="210"/>
      <c r="T254" s="212">
        <f>SUM(T255:T273)</f>
        <v>0</v>
      </c>
      <c r="U254" s="12"/>
      <c r="V254" s="12"/>
      <c r="W254" s="12"/>
      <c r="X254" s="12"/>
      <c r="Y254" s="12"/>
      <c r="Z254" s="12"/>
      <c r="AA254" s="12"/>
      <c r="AB254" s="12"/>
      <c r="AC254" s="12"/>
      <c r="AD254" s="12"/>
      <c r="AE254" s="12"/>
      <c r="AR254" s="213" t="s">
        <v>81</v>
      </c>
      <c r="AT254" s="214" t="s">
        <v>72</v>
      </c>
      <c r="AU254" s="214" t="s">
        <v>81</v>
      </c>
      <c r="AY254" s="213" t="s">
        <v>117</v>
      </c>
      <c r="BK254" s="215">
        <f>SUM(BK255:BK273)</f>
        <v>0</v>
      </c>
    </row>
    <row r="255" s="2" customFormat="1" ht="24.15" customHeight="1">
      <c r="A255" s="38"/>
      <c r="B255" s="39"/>
      <c r="C255" s="218" t="s">
        <v>317</v>
      </c>
      <c r="D255" s="218" t="s">
        <v>119</v>
      </c>
      <c r="E255" s="219" t="s">
        <v>318</v>
      </c>
      <c r="F255" s="220" t="s">
        <v>319</v>
      </c>
      <c r="G255" s="221" t="s">
        <v>153</v>
      </c>
      <c r="H255" s="222">
        <v>0.90000000000000002</v>
      </c>
      <c r="I255" s="223"/>
      <c r="J255" s="224">
        <f>ROUND(I255*H255,2)</f>
        <v>0</v>
      </c>
      <c r="K255" s="220" t="s">
        <v>123</v>
      </c>
      <c r="L255" s="44"/>
      <c r="M255" s="225" t="s">
        <v>1</v>
      </c>
      <c r="N255" s="226" t="s">
        <v>38</v>
      </c>
      <c r="O255" s="91"/>
      <c r="P255" s="227">
        <f>O255*H255</f>
        <v>0</v>
      </c>
      <c r="Q255" s="227">
        <v>2.8333080000000002</v>
      </c>
      <c r="R255" s="227">
        <f>Q255*H255</f>
        <v>2.5499772000000003</v>
      </c>
      <c r="S255" s="227">
        <v>0</v>
      </c>
      <c r="T255" s="228">
        <f>S255*H255</f>
        <v>0</v>
      </c>
      <c r="U255" s="38"/>
      <c r="V255" s="38"/>
      <c r="W255" s="38"/>
      <c r="X255" s="38"/>
      <c r="Y255" s="38"/>
      <c r="Z255" s="38"/>
      <c r="AA255" s="38"/>
      <c r="AB255" s="38"/>
      <c r="AC255" s="38"/>
      <c r="AD255" s="38"/>
      <c r="AE255" s="38"/>
      <c r="AR255" s="229" t="s">
        <v>124</v>
      </c>
      <c r="AT255" s="229" t="s">
        <v>119</v>
      </c>
      <c r="AU255" s="229" t="s">
        <v>83</v>
      </c>
      <c r="AY255" s="17" t="s">
        <v>117</v>
      </c>
      <c r="BE255" s="230">
        <f>IF(N255="základní",J255,0)</f>
        <v>0</v>
      </c>
      <c r="BF255" s="230">
        <f>IF(N255="snížená",J255,0)</f>
        <v>0</v>
      </c>
      <c r="BG255" s="230">
        <f>IF(N255="zákl. přenesená",J255,0)</f>
        <v>0</v>
      </c>
      <c r="BH255" s="230">
        <f>IF(N255="sníž. přenesená",J255,0)</f>
        <v>0</v>
      </c>
      <c r="BI255" s="230">
        <f>IF(N255="nulová",J255,0)</f>
        <v>0</v>
      </c>
      <c r="BJ255" s="17" t="s">
        <v>81</v>
      </c>
      <c r="BK255" s="230">
        <f>ROUND(I255*H255,2)</f>
        <v>0</v>
      </c>
      <c r="BL255" s="17" t="s">
        <v>124</v>
      </c>
      <c r="BM255" s="229" t="s">
        <v>320</v>
      </c>
    </row>
    <row r="256" s="2" customFormat="1">
      <c r="A256" s="38"/>
      <c r="B256" s="39"/>
      <c r="C256" s="40"/>
      <c r="D256" s="231" t="s">
        <v>126</v>
      </c>
      <c r="E256" s="40"/>
      <c r="F256" s="232" t="s">
        <v>321</v>
      </c>
      <c r="G256" s="40"/>
      <c r="H256" s="40"/>
      <c r="I256" s="233"/>
      <c r="J256" s="40"/>
      <c r="K256" s="40"/>
      <c r="L256" s="44"/>
      <c r="M256" s="234"/>
      <c r="N256" s="235"/>
      <c r="O256" s="91"/>
      <c r="P256" s="91"/>
      <c r="Q256" s="91"/>
      <c r="R256" s="91"/>
      <c r="S256" s="91"/>
      <c r="T256" s="92"/>
      <c r="U256" s="38"/>
      <c r="V256" s="38"/>
      <c r="W256" s="38"/>
      <c r="X256" s="38"/>
      <c r="Y256" s="38"/>
      <c r="Z256" s="38"/>
      <c r="AA256" s="38"/>
      <c r="AB256" s="38"/>
      <c r="AC256" s="38"/>
      <c r="AD256" s="38"/>
      <c r="AE256" s="38"/>
      <c r="AT256" s="17" t="s">
        <v>126</v>
      </c>
      <c r="AU256" s="17" t="s">
        <v>83</v>
      </c>
    </row>
    <row r="257" s="13" customFormat="1">
      <c r="A257" s="13"/>
      <c r="B257" s="236"/>
      <c r="C257" s="237"/>
      <c r="D257" s="231" t="s">
        <v>128</v>
      </c>
      <c r="E257" s="238" t="s">
        <v>1</v>
      </c>
      <c r="F257" s="239" t="s">
        <v>322</v>
      </c>
      <c r="G257" s="237"/>
      <c r="H257" s="240">
        <v>0.90000000000000002</v>
      </c>
      <c r="I257" s="241"/>
      <c r="J257" s="237"/>
      <c r="K257" s="237"/>
      <c r="L257" s="242"/>
      <c r="M257" s="243"/>
      <c r="N257" s="244"/>
      <c r="O257" s="244"/>
      <c r="P257" s="244"/>
      <c r="Q257" s="244"/>
      <c r="R257" s="244"/>
      <c r="S257" s="244"/>
      <c r="T257" s="245"/>
      <c r="U257" s="13"/>
      <c r="V257" s="13"/>
      <c r="W257" s="13"/>
      <c r="X257" s="13"/>
      <c r="Y257" s="13"/>
      <c r="Z257" s="13"/>
      <c r="AA257" s="13"/>
      <c r="AB257" s="13"/>
      <c r="AC257" s="13"/>
      <c r="AD257" s="13"/>
      <c r="AE257" s="13"/>
      <c r="AT257" s="246" t="s">
        <v>128</v>
      </c>
      <c r="AU257" s="246" t="s">
        <v>83</v>
      </c>
      <c r="AV257" s="13" t="s">
        <v>83</v>
      </c>
      <c r="AW257" s="13" t="s">
        <v>30</v>
      </c>
      <c r="AX257" s="13" t="s">
        <v>73</v>
      </c>
      <c r="AY257" s="246" t="s">
        <v>117</v>
      </c>
    </row>
    <row r="258" s="14" customFormat="1">
      <c r="A258" s="14"/>
      <c r="B258" s="247"/>
      <c r="C258" s="248"/>
      <c r="D258" s="231" t="s">
        <v>128</v>
      </c>
      <c r="E258" s="249" t="s">
        <v>1</v>
      </c>
      <c r="F258" s="250" t="s">
        <v>323</v>
      </c>
      <c r="G258" s="248"/>
      <c r="H258" s="251">
        <v>0.90000000000000002</v>
      </c>
      <c r="I258" s="252"/>
      <c r="J258" s="248"/>
      <c r="K258" s="248"/>
      <c r="L258" s="253"/>
      <c r="M258" s="254"/>
      <c r="N258" s="255"/>
      <c r="O258" s="255"/>
      <c r="P258" s="255"/>
      <c r="Q258" s="255"/>
      <c r="R258" s="255"/>
      <c r="S258" s="255"/>
      <c r="T258" s="256"/>
      <c r="U258" s="14"/>
      <c r="V258" s="14"/>
      <c r="W258" s="14"/>
      <c r="X258" s="14"/>
      <c r="Y258" s="14"/>
      <c r="Z258" s="14"/>
      <c r="AA258" s="14"/>
      <c r="AB258" s="14"/>
      <c r="AC258" s="14"/>
      <c r="AD258" s="14"/>
      <c r="AE258" s="14"/>
      <c r="AT258" s="257" t="s">
        <v>128</v>
      </c>
      <c r="AU258" s="257" t="s">
        <v>83</v>
      </c>
      <c r="AV258" s="14" t="s">
        <v>131</v>
      </c>
      <c r="AW258" s="14" t="s">
        <v>30</v>
      </c>
      <c r="AX258" s="14" t="s">
        <v>73</v>
      </c>
      <c r="AY258" s="257" t="s">
        <v>117</v>
      </c>
    </row>
    <row r="259" s="15" customFormat="1">
      <c r="A259" s="15"/>
      <c r="B259" s="258"/>
      <c r="C259" s="259"/>
      <c r="D259" s="231" t="s">
        <v>128</v>
      </c>
      <c r="E259" s="260" t="s">
        <v>1</v>
      </c>
      <c r="F259" s="261" t="s">
        <v>160</v>
      </c>
      <c r="G259" s="259"/>
      <c r="H259" s="262">
        <v>0.90000000000000002</v>
      </c>
      <c r="I259" s="263"/>
      <c r="J259" s="259"/>
      <c r="K259" s="259"/>
      <c r="L259" s="264"/>
      <c r="M259" s="265"/>
      <c r="N259" s="266"/>
      <c r="O259" s="266"/>
      <c r="P259" s="266"/>
      <c r="Q259" s="266"/>
      <c r="R259" s="266"/>
      <c r="S259" s="266"/>
      <c r="T259" s="267"/>
      <c r="U259" s="15"/>
      <c r="V259" s="15"/>
      <c r="W259" s="15"/>
      <c r="X259" s="15"/>
      <c r="Y259" s="15"/>
      <c r="Z259" s="15"/>
      <c r="AA259" s="15"/>
      <c r="AB259" s="15"/>
      <c r="AC259" s="15"/>
      <c r="AD259" s="15"/>
      <c r="AE259" s="15"/>
      <c r="AT259" s="268" t="s">
        <v>128</v>
      </c>
      <c r="AU259" s="268" t="s">
        <v>83</v>
      </c>
      <c r="AV259" s="15" t="s">
        <v>124</v>
      </c>
      <c r="AW259" s="15" t="s">
        <v>30</v>
      </c>
      <c r="AX259" s="15" t="s">
        <v>81</v>
      </c>
      <c r="AY259" s="268" t="s">
        <v>117</v>
      </c>
    </row>
    <row r="260" s="2" customFormat="1" ht="24.15" customHeight="1">
      <c r="A260" s="38"/>
      <c r="B260" s="39"/>
      <c r="C260" s="218" t="s">
        <v>324</v>
      </c>
      <c r="D260" s="218" t="s">
        <v>119</v>
      </c>
      <c r="E260" s="219" t="s">
        <v>325</v>
      </c>
      <c r="F260" s="220" t="s">
        <v>326</v>
      </c>
      <c r="G260" s="221" t="s">
        <v>153</v>
      </c>
      <c r="H260" s="222">
        <v>380</v>
      </c>
      <c r="I260" s="223"/>
      <c r="J260" s="224">
        <f>ROUND(I260*H260,2)</f>
        <v>0</v>
      </c>
      <c r="K260" s="220" t="s">
        <v>123</v>
      </c>
      <c r="L260" s="44"/>
      <c r="M260" s="225" t="s">
        <v>1</v>
      </c>
      <c r="N260" s="226" t="s">
        <v>38</v>
      </c>
      <c r="O260" s="91"/>
      <c r="P260" s="227">
        <f>O260*H260</f>
        <v>0</v>
      </c>
      <c r="Q260" s="227">
        <v>1.9967999999999999</v>
      </c>
      <c r="R260" s="227">
        <f>Q260*H260</f>
        <v>758.78399999999999</v>
      </c>
      <c r="S260" s="227">
        <v>0</v>
      </c>
      <c r="T260" s="228">
        <f>S260*H260</f>
        <v>0</v>
      </c>
      <c r="U260" s="38"/>
      <c r="V260" s="38"/>
      <c r="W260" s="38"/>
      <c r="X260" s="38"/>
      <c r="Y260" s="38"/>
      <c r="Z260" s="38"/>
      <c r="AA260" s="38"/>
      <c r="AB260" s="38"/>
      <c r="AC260" s="38"/>
      <c r="AD260" s="38"/>
      <c r="AE260" s="38"/>
      <c r="AR260" s="229" t="s">
        <v>124</v>
      </c>
      <c r="AT260" s="229" t="s">
        <v>119</v>
      </c>
      <c r="AU260" s="229" t="s">
        <v>83</v>
      </c>
      <c r="AY260" s="17" t="s">
        <v>117</v>
      </c>
      <c r="BE260" s="230">
        <f>IF(N260="základní",J260,0)</f>
        <v>0</v>
      </c>
      <c r="BF260" s="230">
        <f>IF(N260="snížená",J260,0)</f>
        <v>0</v>
      </c>
      <c r="BG260" s="230">
        <f>IF(N260="zákl. přenesená",J260,0)</f>
        <v>0</v>
      </c>
      <c r="BH260" s="230">
        <f>IF(N260="sníž. přenesená",J260,0)</f>
        <v>0</v>
      </c>
      <c r="BI260" s="230">
        <f>IF(N260="nulová",J260,0)</f>
        <v>0</v>
      </c>
      <c r="BJ260" s="17" t="s">
        <v>81</v>
      </c>
      <c r="BK260" s="230">
        <f>ROUND(I260*H260,2)</f>
        <v>0</v>
      </c>
      <c r="BL260" s="17" t="s">
        <v>124</v>
      </c>
      <c r="BM260" s="229" t="s">
        <v>327</v>
      </c>
    </row>
    <row r="261" s="2" customFormat="1">
      <c r="A261" s="38"/>
      <c r="B261" s="39"/>
      <c r="C261" s="40"/>
      <c r="D261" s="231" t="s">
        <v>126</v>
      </c>
      <c r="E261" s="40"/>
      <c r="F261" s="232" t="s">
        <v>328</v>
      </c>
      <c r="G261" s="40"/>
      <c r="H261" s="40"/>
      <c r="I261" s="233"/>
      <c r="J261" s="40"/>
      <c r="K261" s="40"/>
      <c r="L261" s="44"/>
      <c r="M261" s="234"/>
      <c r="N261" s="235"/>
      <c r="O261" s="91"/>
      <c r="P261" s="91"/>
      <c r="Q261" s="91"/>
      <c r="R261" s="91"/>
      <c r="S261" s="91"/>
      <c r="T261" s="92"/>
      <c r="U261" s="38"/>
      <c r="V261" s="38"/>
      <c r="W261" s="38"/>
      <c r="X261" s="38"/>
      <c r="Y261" s="38"/>
      <c r="Z261" s="38"/>
      <c r="AA261" s="38"/>
      <c r="AB261" s="38"/>
      <c r="AC261" s="38"/>
      <c r="AD261" s="38"/>
      <c r="AE261" s="38"/>
      <c r="AT261" s="17" t="s">
        <v>126</v>
      </c>
      <c r="AU261" s="17" t="s">
        <v>83</v>
      </c>
    </row>
    <row r="262" s="13" customFormat="1">
      <c r="A262" s="13"/>
      <c r="B262" s="236"/>
      <c r="C262" s="237"/>
      <c r="D262" s="231" t="s">
        <v>128</v>
      </c>
      <c r="E262" s="238" t="s">
        <v>1</v>
      </c>
      <c r="F262" s="239" t="s">
        <v>180</v>
      </c>
      <c r="G262" s="237"/>
      <c r="H262" s="240">
        <v>380</v>
      </c>
      <c r="I262" s="241"/>
      <c r="J262" s="237"/>
      <c r="K262" s="237"/>
      <c r="L262" s="242"/>
      <c r="M262" s="243"/>
      <c r="N262" s="244"/>
      <c r="O262" s="244"/>
      <c r="P262" s="244"/>
      <c r="Q262" s="244"/>
      <c r="R262" s="244"/>
      <c r="S262" s="244"/>
      <c r="T262" s="245"/>
      <c r="U262" s="13"/>
      <c r="V262" s="13"/>
      <c r="W262" s="13"/>
      <c r="X262" s="13"/>
      <c r="Y262" s="13"/>
      <c r="Z262" s="13"/>
      <c r="AA262" s="13"/>
      <c r="AB262" s="13"/>
      <c r="AC262" s="13"/>
      <c r="AD262" s="13"/>
      <c r="AE262" s="13"/>
      <c r="AT262" s="246" t="s">
        <v>128</v>
      </c>
      <c r="AU262" s="246" t="s">
        <v>83</v>
      </c>
      <c r="AV262" s="13" t="s">
        <v>83</v>
      </c>
      <c r="AW262" s="13" t="s">
        <v>30</v>
      </c>
      <c r="AX262" s="13" t="s">
        <v>73</v>
      </c>
      <c r="AY262" s="246" t="s">
        <v>117</v>
      </c>
    </row>
    <row r="263" s="14" customFormat="1">
      <c r="A263" s="14"/>
      <c r="B263" s="247"/>
      <c r="C263" s="248"/>
      <c r="D263" s="231" t="s">
        <v>128</v>
      </c>
      <c r="E263" s="249" t="s">
        <v>1</v>
      </c>
      <c r="F263" s="250" t="s">
        <v>329</v>
      </c>
      <c r="G263" s="248"/>
      <c r="H263" s="251">
        <v>380</v>
      </c>
      <c r="I263" s="252"/>
      <c r="J263" s="248"/>
      <c r="K263" s="248"/>
      <c r="L263" s="253"/>
      <c r="M263" s="254"/>
      <c r="N263" s="255"/>
      <c r="O263" s="255"/>
      <c r="P263" s="255"/>
      <c r="Q263" s="255"/>
      <c r="R263" s="255"/>
      <c r="S263" s="255"/>
      <c r="T263" s="256"/>
      <c r="U263" s="14"/>
      <c r="V263" s="14"/>
      <c r="W263" s="14"/>
      <c r="X263" s="14"/>
      <c r="Y263" s="14"/>
      <c r="Z263" s="14"/>
      <c r="AA263" s="14"/>
      <c r="AB263" s="14"/>
      <c r="AC263" s="14"/>
      <c r="AD263" s="14"/>
      <c r="AE263" s="14"/>
      <c r="AT263" s="257" t="s">
        <v>128</v>
      </c>
      <c r="AU263" s="257" t="s">
        <v>83</v>
      </c>
      <c r="AV263" s="14" t="s">
        <v>131</v>
      </c>
      <c r="AW263" s="14" t="s">
        <v>30</v>
      </c>
      <c r="AX263" s="14" t="s">
        <v>73</v>
      </c>
      <c r="AY263" s="257" t="s">
        <v>117</v>
      </c>
    </row>
    <row r="264" s="15" customFormat="1">
      <c r="A264" s="15"/>
      <c r="B264" s="258"/>
      <c r="C264" s="259"/>
      <c r="D264" s="231" t="s">
        <v>128</v>
      </c>
      <c r="E264" s="260" t="s">
        <v>1</v>
      </c>
      <c r="F264" s="261" t="s">
        <v>160</v>
      </c>
      <c r="G264" s="259"/>
      <c r="H264" s="262">
        <v>380</v>
      </c>
      <c r="I264" s="263"/>
      <c r="J264" s="259"/>
      <c r="K264" s="259"/>
      <c r="L264" s="264"/>
      <c r="M264" s="265"/>
      <c r="N264" s="266"/>
      <c r="O264" s="266"/>
      <c r="P264" s="266"/>
      <c r="Q264" s="266"/>
      <c r="R264" s="266"/>
      <c r="S264" s="266"/>
      <c r="T264" s="267"/>
      <c r="U264" s="15"/>
      <c r="V264" s="15"/>
      <c r="W264" s="15"/>
      <c r="X264" s="15"/>
      <c r="Y264" s="15"/>
      <c r="Z264" s="15"/>
      <c r="AA264" s="15"/>
      <c r="AB264" s="15"/>
      <c r="AC264" s="15"/>
      <c r="AD264" s="15"/>
      <c r="AE264" s="15"/>
      <c r="AT264" s="268" t="s">
        <v>128</v>
      </c>
      <c r="AU264" s="268" t="s">
        <v>83</v>
      </c>
      <c r="AV264" s="15" t="s">
        <v>124</v>
      </c>
      <c r="AW264" s="15" t="s">
        <v>30</v>
      </c>
      <c r="AX264" s="15" t="s">
        <v>81</v>
      </c>
      <c r="AY264" s="268" t="s">
        <v>117</v>
      </c>
    </row>
    <row r="265" s="2" customFormat="1" ht="16.5" customHeight="1">
      <c r="A265" s="38"/>
      <c r="B265" s="39"/>
      <c r="C265" s="218" t="s">
        <v>330</v>
      </c>
      <c r="D265" s="218" t="s">
        <v>119</v>
      </c>
      <c r="E265" s="219" t="s">
        <v>331</v>
      </c>
      <c r="F265" s="220" t="s">
        <v>332</v>
      </c>
      <c r="G265" s="221" t="s">
        <v>122</v>
      </c>
      <c r="H265" s="222">
        <v>600</v>
      </c>
      <c r="I265" s="223"/>
      <c r="J265" s="224">
        <f>ROUND(I265*H265,2)</f>
        <v>0</v>
      </c>
      <c r="K265" s="220" t="s">
        <v>123</v>
      </c>
      <c r="L265" s="44"/>
      <c r="M265" s="225" t="s">
        <v>1</v>
      </c>
      <c r="N265" s="226" t="s">
        <v>38</v>
      </c>
      <c r="O265" s="91"/>
      <c r="P265" s="227">
        <f>O265*H265</f>
        <v>0</v>
      </c>
      <c r="Q265" s="227">
        <v>0</v>
      </c>
      <c r="R265" s="227">
        <f>Q265*H265</f>
        <v>0</v>
      </c>
      <c r="S265" s="227">
        <v>0</v>
      </c>
      <c r="T265" s="228">
        <f>S265*H265</f>
        <v>0</v>
      </c>
      <c r="U265" s="38"/>
      <c r="V265" s="38"/>
      <c r="W265" s="38"/>
      <c r="X265" s="38"/>
      <c r="Y265" s="38"/>
      <c r="Z265" s="38"/>
      <c r="AA265" s="38"/>
      <c r="AB265" s="38"/>
      <c r="AC265" s="38"/>
      <c r="AD265" s="38"/>
      <c r="AE265" s="38"/>
      <c r="AR265" s="229" t="s">
        <v>124</v>
      </c>
      <c r="AT265" s="229" t="s">
        <v>119</v>
      </c>
      <c r="AU265" s="229" t="s">
        <v>83</v>
      </c>
      <c r="AY265" s="17" t="s">
        <v>117</v>
      </c>
      <c r="BE265" s="230">
        <f>IF(N265="základní",J265,0)</f>
        <v>0</v>
      </c>
      <c r="BF265" s="230">
        <f>IF(N265="snížená",J265,0)</f>
        <v>0</v>
      </c>
      <c r="BG265" s="230">
        <f>IF(N265="zákl. přenesená",J265,0)</f>
        <v>0</v>
      </c>
      <c r="BH265" s="230">
        <f>IF(N265="sníž. přenesená",J265,0)</f>
        <v>0</v>
      </c>
      <c r="BI265" s="230">
        <f>IF(N265="nulová",J265,0)</f>
        <v>0</v>
      </c>
      <c r="BJ265" s="17" t="s">
        <v>81</v>
      </c>
      <c r="BK265" s="230">
        <f>ROUND(I265*H265,2)</f>
        <v>0</v>
      </c>
      <c r="BL265" s="17" t="s">
        <v>124</v>
      </c>
      <c r="BM265" s="229" t="s">
        <v>333</v>
      </c>
    </row>
    <row r="266" s="2" customFormat="1">
      <c r="A266" s="38"/>
      <c r="B266" s="39"/>
      <c r="C266" s="40"/>
      <c r="D266" s="231" t="s">
        <v>126</v>
      </c>
      <c r="E266" s="40"/>
      <c r="F266" s="232" t="s">
        <v>334</v>
      </c>
      <c r="G266" s="40"/>
      <c r="H266" s="40"/>
      <c r="I266" s="233"/>
      <c r="J266" s="40"/>
      <c r="K266" s="40"/>
      <c r="L266" s="44"/>
      <c r="M266" s="234"/>
      <c r="N266" s="235"/>
      <c r="O266" s="91"/>
      <c r="P266" s="91"/>
      <c r="Q266" s="91"/>
      <c r="R266" s="91"/>
      <c r="S266" s="91"/>
      <c r="T266" s="92"/>
      <c r="U266" s="38"/>
      <c r="V266" s="38"/>
      <c r="W266" s="38"/>
      <c r="X266" s="38"/>
      <c r="Y266" s="38"/>
      <c r="Z266" s="38"/>
      <c r="AA266" s="38"/>
      <c r="AB266" s="38"/>
      <c r="AC266" s="38"/>
      <c r="AD266" s="38"/>
      <c r="AE266" s="38"/>
      <c r="AT266" s="17" t="s">
        <v>126</v>
      </c>
      <c r="AU266" s="17" t="s">
        <v>83</v>
      </c>
    </row>
    <row r="267" s="13" customFormat="1">
      <c r="A267" s="13"/>
      <c r="B267" s="236"/>
      <c r="C267" s="237"/>
      <c r="D267" s="231" t="s">
        <v>128</v>
      </c>
      <c r="E267" s="238" t="s">
        <v>1</v>
      </c>
      <c r="F267" s="239" t="s">
        <v>335</v>
      </c>
      <c r="G267" s="237"/>
      <c r="H267" s="240">
        <v>600</v>
      </c>
      <c r="I267" s="241"/>
      <c r="J267" s="237"/>
      <c r="K267" s="237"/>
      <c r="L267" s="242"/>
      <c r="M267" s="243"/>
      <c r="N267" s="244"/>
      <c r="O267" s="244"/>
      <c r="P267" s="244"/>
      <c r="Q267" s="244"/>
      <c r="R267" s="244"/>
      <c r="S267" s="244"/>
      <c r="T267" s="245"/>
      <c r="U267" s="13"/>
      <c r="V267" s="13"/>
      <c r="W267" s="13"/>
      <c r="X267" s="13"/>
      <c r="Y267" s="13"/>
      <c r="Z267" s="13"/>
      <c r="AA267" s="13"/>
      <c r="AB267" s="13"/>
      <c r="AC267" s="13"/>
      <c r="AD267" s="13"/>
      <c r="AE267" s="13"/>
      <c r="AT267" s="246" t="s">
        <v>128</v>
      </c>
      <c r="AU267" s="246" t="s">
        <v>83</v>
      </c>
      <c r="AV267" s="13" t="s">
        <v>83</v>
      </c>
      <c r="AW267" s="13" t="s">
        <v>30</v>
      </c>
      <c r="AX267" s="13" t="s">
        <v>73</v>
      </c>
      <c r="AY267" s="246" t="s">
        <v>117</v>
      </c>
    </row>
    <row r="268" s="14" customFormat="1">
      <c r="A268" s="14"/>
      <c r="B268" s="247"/>
      <c r="C268" s="248"/>
      <c r="D268" s="231" t="s">
        <v>128</v>
      </c>
      <c r="E268" s="249" t="s">
        <v>1</v>
      </c>
      <c r="F268" s="250" t="s">
        <v>336</v>
      </c>
      <c r="G268" s="248"/>
      <c r="H268" s="251">
        <v>600</v>
      </c>
      <c r="I268" s="252"/>
      <c r="J268" s="248"/>
      <c r="K268" s="248"/>
      <c r="L268" s="253"/>
      <c r="M268" s="254"/>
      <c r="N268" s="255"/>
      <c r="O268" s="255"/>
      <c r="P268" s="255"/>
      <c r="Q268" s="255"/>
      <c r="R268" s="255"/>
      <c r="S268" s="255"/>
      <c r="T268" s="256"/>
      <c r="U268" s="14"/>
      <c r="V268" s="14"/>
      <c r="W268" s="14"/>
      <c r="X268" s="14"/>
      <c r="Y268" s="14"/>
      <c r="Z268" s="14"/>
      <c r="AA268" s="14"/>
      <c r="AB268" s="14"/>
      <c r="AC268" s="14"/>
      <c r="AD268" s="14"/>
      <c r="AE268" s="14"/>
      <c r="AT268" s="257" t="s">
        <v>128</v>
      </c>
      <c r="AU268" s="257" t="s">
        <v>83</v>
      </c>
      <c r="AV268" s="14" t="s">
        <v>131</v>
      </c>
      <c r="AW268" s="14" t="s">
        <v>30</v>
      </c>
      <c r="AX268" s="14" t="s">
        <v>73</v>
      </c>
      <c r="AY268" s="257" t="s">
        <v>117</v>
      </c>
    </row>
    <row r="269" s="15" customFormat="1">
      <c r="A269" s="15"/>
      <c r="B269" s="258"/>
      <c r="C269" s="259"/>
      <c r="D269" s="231" t="s">
        <v>128</v>
      </c>
      <c r="E269" s="260" t="s">
        <v>1</v>
      </c>
      <c r="F269" s="261" t="s">
        <v>160</v>
      </c>
      <c r="G269" s="259"/>
      <c r="H269" s="262">
        <v>600</v>
      </c>
      <c r="I269" s="263"/>
      <c r="J269" s="259"/>
      <c r="K269" s="259"/>
      <c r="L269" s="264"/>
      <c r="M269" s="265"/>
      <c r="N269" s="266"/>
      <c r="O269" s="266"/>
      <c r="P269" s="266"/>
      <c r="Q269" s="266"/>
      <c r="R269" s="266"/>
      <c r="S269" s="266"/>
      <c r="T269" s="267"/>
      <c r="U269" s="15"/>
      <c r="V269" s="15"/>
      <c r="W269" s="15"/>
      <c r="X269" s="15"/>
      <c r="Y269" s="15"/>
      <c r="Z269" s="15"/>
      <c r="AA269" s="15"/>
      <c r="AB269" s="15"/>
      <c r="AC269" s="15"/>
      <c r="AD269" s="15"/>
      <c r="AE269" s="15"/>
      <c r="AT269" s="268" t="s">
        <v>128</v>
      </c>
      <c r="AU269" s="268" t="s">
        <v>83</v>
      </c>
      <c r="AV269" s="15" t="s">
        <v>124</v>
      </c>
      <c r="AW269" s="15" t="s">
        <v>30</v>
      </c>
      <c r="AX269" s="15" t="s">
        <v>81</v>
      </c>
      <c r="AY269" s="268" t="s">
        <v>117</v>
      </c>
    </row>
    <row r="270" s="2" customFormat="1" ht="16.5" customHeight="1">
      <c r="A270" s="38"/>
      <c r="B270" s="39"/>
      <c r="C270" s="218" t="s">
        <v>337</v>
      </c>
      <c r="D270" s="218" t="s">
        <v>119</v>
      </c>
      <c r="E270" s="219" t="s">
        <v>338</v>
      </c>
      <c r="F270" s="220" t="s">
        <v>339</v>
      </c>
      <c r="G270" s="221" t="s">
        <v>153</v>
      </c>
      <c r="H270" s="222">
        <v>14</v>
      </c>
      <c r="I270" s="223"/>
      <c r="J270" s="224">
        <f>ROUND(I270*H270,2)</f>
        <v>0</v>
      </c>
      <c r="K270" s="220" t="s">
        <v>123</v>
      </c>
      <c r="L270" s="44"/>
      <c r="M270" s="225" t="s">
        <v>1</v>
      </c>
      <c r="N270" s="226" t="s">
        <v>38</v>
      </c>
      <c r="O270" s="91"/>
      <c r="P270" s="227">
        <f>O270*H270</f>
        <v>0</v>
      </c>
      <c r="Q270" s="227">
        <v>2.4327869999999998</v>
      </c>
      <c r="R270" s="227">
        <f>Q270*H270</f>
        <v>34.059017999999995</v>
      </c>
      <c r="S270" s="227">
        <v>0</v>
      </c>
      <c r="T270" s="228">
        <f>S270*H270</f>
        <v>0</v>
      </c>
      <c r="U270" s="38"/>
      <c r="V270" s="38"/>
      <c r="W270" s="38"/>
      <c r="X270" s="38"/>
      <c r="Y270" s="38"/>
      <c r="Z270" s="38"/>
      <c r="AA270" s="38"/>
      <c r="AB270" s="38"/>
      <c r="AC270" s="38"/>
      <c r="AD270" s="38"/>
      <c r="AE270" s="38"/>
      <c r="AR270" s="229" t="s">
        <v>124</v>
      </c>
      <c r="AT270" s="229" t="s">
        <v>119</v>
      </c>
      <c r="AU270" s="229" t="s">
        <v>83</v>
      </c>
      <c r="AY270" s="17" t="s">
        <v>117</v>
      </c>
      <c r="BE270" s="230">
        <f>IF(N270="základní",J270,0)</f>
        <v>0</v>
      </c>
      <c r="BF270" s="230">
        <f>IF(N270="snížená",J270,0)</f>
        <v>0</v>
      </c>
      <c r="BG270" s="230">
        <f>IF(N270="zákl. přenesená",J270,0)</f>
        <v>0</v>
      </c>
      <c r="BH270" s="230">
        <f>IF(N270="sníž. přenesená",J270,0)</f>
        <v>0</v>
      </c>
      <c r="BI270" s="230">
        <f>IF(N270="nulová",J270,0)</f>
        <v>0</v>
      </c>
      <c r="BJ270" s="17" t="s">
        <v>81</v>
      </c>
      <c r="BK270" s="230">
        <f>ROUND(I270*H270,2)</f>
        <v>0</v>
      </c>
      <c r="BL270" s="17" t="s">
        <v>124</v>
      </c>
      <c r="BM270" s="229" t="s">
        <v>340</v>
      </c>
    </row>
    <row r="271" s="2" customFormat="1">
      <c r="A271" s="38"/>
      <c r="B271" s="39"/>
      <c r="C271" s="40"/>
      <c r="D271" s="231" t="s">
        <v>126</v>
      </c>
      <c r="E271" s="40"/>
      <c r="F271" s="232" t="s">
        <v>341</v>
      </c>
      <c r="G271" s="40"/>
      <c r="H271" s="40"/>
      <c r="I271" s="233"/>
      <c r="J271" s="40"/>
      <c r="K271" s="40"/>
      <c r="L271" s="44"/>
      <c r="M271" s="234"/>
      <c r="N271" s="235"/>
      <c r="O271" s="91"/>
      <c r="P271" s="91"/>
      <c r="Q271" s="91"/>
      <c r="R271" s="91"/>
      <c r="S271" s="91"/>
      <c r="T271" s="92"/>
      <c r="U271" s="38"/>
      <c r="V271" s="38"/>
      <c r="W271" s="38"/>
      <c r="X271" s="38"/>
      <c r="Y271" s="38"/>
      <c r="Z271" s="38"/>
      <c r="AA271" s="38"/>
      <c r="AB271" s="38"/>
      <c r="AC271" s="38"/>
      <c r="AD271" s="38"/>
      <c r="AE271" s="38"/>
      <c r="AT271" s="17" t="s">
        <v>126</v>
      </c>
      <c r="AU271" s="17" t="s">
        <v>83</v>
      </c>
    </row>
    <row r="272" s="13" customFormat="1">
      <c r="A272" s="13"/>
      <c r="B272" s="236"/>
      <c r="C272" s="237"/>
      <c r="D272" s="231" t="s">
        <v>128</v>
      </c>
      <c r="E272" s="238" t="s">
        <v>1</v>
      </c>
      <c r="F272" s="239" t="s">
        <v>342</v>
      </c>
      <c r="G272" s="237"/>
      <c r="H272" s="240">
        <v>14</v>
      </c>
      <c r="I272" s="241"/>
      <c r="J272" s="237"/>
      <c r="K272" s="237"/>
      <c r="L272" s="242"/>
      <c r="M272" s="243"/>
      <c r="N272" s="244"/>
      <c r="O272" s="244"/>
      <c r="P272" s="244"/>
      <c r="Q272" s="244"/>
      <c r="R272" s="244"/>
      <c r="S272" s="244"/>
      <c r="T272" s="245"/>
      <c r="U272" s="13"/>
      <c r="V272" s="13"/>
      <c r="W272" s="13"/>
      <c r="X272" s="13"/>
      <c r="Y272" s="13"/>
      <c r="Z272" s="13"/>
      <c r="AA272" s="13"/>
      <c r="AB272" s="13"/>
      <c r="AC272" s="13"/>
      <c r="AD272" s="13"/>
      <c r="AE272" s="13"/>
      <c r="AT272" s="246" t="s">
        <v>128</v>
      </c>
      <c r="AU272" s="246" t="s">
        <v>83</v>
      </c>
      <c r="AV272" s="13" t="s">
        <v>83</v>
      </c>
      <c r="AW272" s="13" t="s">
        <v>30</v>
      </c>
      <c r="AX272" s="13" t="s">
        <v>73</v>
      </c>
      <c r="AY272" s="246" t="s">
        <v>117</v>
      </c>
    </row>
    <row r="273" s="14" customFormat="1">
      <c r="A273" s="14"/>
      <c r="B273" s="247"/>
      <c r="C273" s="248"/>
      <c r="D273" s="231" t="s">
        <v>128</v>
      </c>
      <c r="E273" s="249" t="s">
        <v>1</v>
      </c>
      <c r="F273" s="250" t="s">
        <v>343</v>
      </c>
      <c r="G273" s="248"/>
      <c r="H273" s="251">
        <v>14</v>
      </c>
      <c r="I273" s="252"/>
      <c r="J273" s="248"/>
      <c r="K273" s="248"/>
      <c r="L273" s="253"/>
      <c r="M273" s="254"/>
      <c r="N273" s="255"/>
      <c r="O273" s="255"/>
      <c r="P273" s="255"/>
      <c r="Q273" s="255"/>
      <c r="R273" s="255"/>
      <c r="S273" s="255"/>
      <c r="T273" s="256"/>
      <c r="U273" s="14"/>
      <c r="V273" s="14"/>
      <c r="W273" s="14"/>
      <c r="X273" s="14"/>
      <c r="Y273" s="14"/>
      <c r="Z273" s="14"/>
      <c r="AA273" s="14"/>
      <c r="AB273" s="14"/>
      <c r="AC273" s="14"/>
      <c r="AD273" s="14"/>
      <c r="AE273" s="14"/>
      <c r="AT273" s="257" t="s">
        <v>128</v>
      </c>
      <c r="AU273" s="257" t="s">
        <v>83</v>
      </c>
      <c r="AV273" s="14" t="s">
        <v>131</v>
      </c>
      <c r="AW273" s="14" t="s">
        <v>30</v>
      </c>
      <c r="AX273" s="14" t="s">
        <v>81</v>
      </c>
      <c r="AY273" s="257" t="s">
        <v>117</v>
      </c>
    </row>
    <row r="274" s="12" customFormat="1" ht="22.8" customHeight="1">
      <c r="A274" s="12"/>
      <c r="B274" s="202"/>
      <c r="C274" s="203"/>
      <c r="D274" s="204" t="s">
        <v>72</v>
      </c>
      <c r="E274" s="216" t="s">
        <v>182</v>
      </c>
      <c r="F274" s="216" t="s">
        <v>344</v>
      </c>
      <c r="G274" s="203"/>
      <c r="H274" s="203"/>
      <c r="I274" s="206"/>
      <c r="J274" s="217">
        <f>BK274</f>
        <v>0</v>
      </c>
      <c r="K274" s="203"/>
      <c r="L274" s="208"/>
      <c r="M274" s="209"/>
      <c r="N274" s="210"/>
      <c r="O274" s="210"/>
      <c r="P274" s="211">
        <f>P275+SUM(P276:P295)</f>
        <v>0</v>
      </c>
      <c r="Q274" s="210"/>
      <c r="R274" s="211">
        <f>R275+SUM(R276:R295)</f>
        <v>0.27893279999999998</v>
      </c>
      <c r="S274" s="210"/>
      <c r="T274" s="212">
        <f>T275+SUM(T276:T295)</f>
        <v>30</v>
      </c>
      <c r="U274" s="12"/>
      <c r="V274" s="12"/>
      <c r="W274" s="12"/>
      <c r="X274" s="12"/>
      <c r="Y274" s="12"/>
      <c r="Z274" s="12"/>
      <c r="AA274" s="12"/>
      <c r="AB274" s="12"/>
      <c r="AC274" s="12"/>
      <c r="AD274" s="12"/>
      <c r="AE274" s="12"/>
      <c r="AR274" s="213" t="s">
        <v>81</v>
      </c>
      <c r="AT274" s="214" t="s">
        <v>72</v>
      </c>
      <c r="AU274" s="214" t="s">
        <v>81</v>
      </c>
      <c r="AY274" s="213" t="s">
        <v>117</v>
      </c>
      <c r="BK274" s="215">
        <f>BK275+SUM(BK276:BK295)</f>
        <v>0</v>
      </c>
    </row>
    <row r="275" s="2" customFormat="1" ht="24.15" customHeight="1">
      <c r="A275" s="38"/>
      <c r="B275" s="39"/>
      <c r="C275" s="218" t="s">
        <v>345</v>
      </c>
      <c r="D275" s="218" t="s">
        <v>119</v>
      </c>
      <c r="E275" s="219" t="s">
        <v>346</v>
      </c>
      <c r="F275" s="220" t="s">
        <v>347</v>
      </c>
      <c r="G275" s="221" t="s">
        <v>122</v>
      </c>
      <c r="H275" s="222">
        <v>24</v>
      </c>
      <c r="I275" s="223"/>
      <c r="J275" s="224">
        <f>ROUND(I275*H275,2)</f>
        <v>0</v>
      </c>
      <c r="K275" s="220" t="s">
        <v>123</v>
      </c>
      <c r="L275" s="44"/>
      <c r="M275" s="225" t="s">
        <v>1</v>
      </c>
      <c r="N275" s="226" t="s">
        <v>38</v>
      </c>
      <c r="O275" s="91"/>
      <c r="P275" s="227">
        <f>O275*H275</f>
        <v>0</v>
      </c>
      <c r="Q275" s="227">
        <v>0</v>
      </c>
      <c r="R275" s="227">
        <f>Q275*H275</f>
        <v>0</v>
      </c>
      <c r="S275" s="227">
        <v>0</v>
      </c>
      <c r="T275" s="228">
        <f>S275*H275</f>
        <v>0</v>
      </c>
      <c r="U275" s="38"/>
      <c r="V275" s="38"/>
      <c r="W275" s="38"/>
      <c r="X275" s="38"/>
      <c r="Y275" s="38"/>
      <c r="Z275" s="38"/>
      <c r="AA275" s="38"/>
      <c r="AB275" s="38"/>
      <c r="AC275" s="38"/>
      <c r="AD275" s="38"/>
      <c r="AE275" s="38"/>
      <c r="AR275" s="229" t="s">
        <v>124</v>
      </c>
      <c r="AT275" s="229" t="s">
        <v>119</v>
      </c>
      <c r="AU275" s="229" t="s">
        <v>83</v>
      </c>
      <c r="AY275" s="17" t="s">
        <v>117</v>
      </c>
      <c r="BE275" s="230">
        <f>IF(N275="základní",J275,0)</f>
        <v>0</v>
      </c>
      <c r="BF275" s="230">
        <f>IF(N275="snížená",J275,0)</f>
        <v>0</v>
      </c>
      <c r="BG275" s="230">
        <f>IF(N275="zákl. přenesená",J275,0)</f>
        <v>0</v>
      </c>
      <c r="BH275" s="230">
        <f>IF(N275="sníž. přenesená",J275,0)</f>
        <v>0</v>
      </c>
      <c r="BI275" s="230">
        <f>IF(N275="nulová",J275,0)</f>
        <v>0</v>
      </c>
      <c r="BJ275" s="17" t="s">
        <v>81</v>
      </c>
      <c r="BK275" s="230">
        <f>ROUND(I275*H275,2)</f>
        <v>0</v>
      </c>
      <c r="BL275" s="17" t="s">
        <v>124</v>
      </c>
      <c r="BM275" s="229" t="s">
        <v>348</v>
      </c>
    </row>
    <row r="276" s="2" customFormat="1">
      <c r="A276" s="38"/>
      <c r="B276" s="39"/>
      <c r="C276" s="40"/>
      <c r="D276" s="231" t="s">
        <v>126</v>
      </c>
      <c r="E276" s="40"/>
      <c r="F276" s="232" t="s">
        <v>347</v>
      </c>
      <c r="G276" s="40"/>
      <c r="H276" s="40"/>
      <c r="I276" s="233"/>
      <c r="J276" s="40"/>
      <c r="K276" s="40"/>
      <c r="L276" s="44"/>
      <c r="M276" s="234"/>
      <c r="N276" s="235"/>
      <c r="O276" s="91"/>
      <c r="P276" s="91"/>
      <c r="Q276" s="91"/>
      <c r="R276" s="91"/>
      <c r="S276" s="91"/>
      <c r="T276" s="92"/>
      <c r="U276" s="38"/>
      <c r="V276" s="38"/>
      <c r="W276" s="38"/>
      <c r="X276" s="38"/>
      <c r="Y276" s="38"/>
      <c r="Z276" s="38"/>
      <c r="AA276" s="38"/>
      <c r="AB276" s="38"/>
      <c r="AC276" s="38"/>
      <c r="AD276" s="38"/>
      <c r="AE276" s="38"/>
      <c r="AT276" s="17" t="s">
        <v>126</v>
      </c>
      <c r="AU276" s="17" t="s">
        <v>83</v>
      </c>
    </row>
    <row r="277" s="13" customFormat="1">
      <c r="A277" s="13"/>
      <c r="B277" s="236"/>
      <c r="C277" s="237"/>
      <c r="D277" s="231" t="s">
        <v>128</v>
      </c>
      <c r="E277" s="238" t="s">
        <v>1</v>
      </c>
      <c r="F277" s="239" t="s">
        <v>349</v>
      </c>
      <c r="G277" s="237"/>
      <c r="H277" s="240">
        <v>24</v>
      </c>
      <c r="I277" s="241"/>
      <c r="J277" s="237"/>
      <c r="K277" s="237"/>
      <c r="L277" s="242"/>
      <c r="M277" s="243"/>
      <c r="N277" s="244"/>
      <c r="O277" s="244"/>
      <c r="P277" s="244"/>
      <c r="Q277" s="244"/>
      <c r="R277" s="244"/>
      <c r="S277" s="244"/>
      <c r="T277" s="245"/>
      <c r="U277" s="13"/>
      <c r="V277" s="13"/>
      <c r="W277" s="13"/>
      <c r="X277" s="13"/>
      <c r="Y277" s="13"/>
      <c r="Z277" s="13"/>
      <c r="AA277" s="13"/>
      <c r="AB277" s="13"/>
      <c r="AC277" s="13"/>
      <c r="AD277" s="13"/>
      <c r="AE277" s="13"/>
      <c r="AT277" s="246" t="s">
        <v>128</v>
      </c>
      <c r="AU277" s="246" t="s">
        <v>83</v>
      </c>
      <c r="AV277" s="13" t="s">
        <v>83</v>
      </c>
      <c r="AW277" s="13" t="s">
        <v>30</v>
      </c>
      <c r="AX277" s="13" t="s">
        <v>73</v>
      </c>
      <c r="AY277" s="246" t="s">
        <v>117</v>
      </c>
    </row>
    <row r="278" s="14" customFormat="1">
      <c r="A278" s="14"/>
      <c r="B278" s="247"/>
      <c r="C278" s="248"/>
      <c r="D278" s="231" t="s">
        <v>128</v>
      </c>
      <c r="E278" s="249" t="s">
        <v>1</v>
      </c>
      <c r="F278" s="250" t="s">
        <v>350</v>
      </c>
      <c r="G278" s="248"/>
      <c r="H278" s="251">
        <v>24</v>
      </c>
      <c r="I278" s="252"/>
      <c r="J278" s="248"/>
      <c r="K278" s="248"/>
      <c r="L278" s="253"/>
      <c r="M278" s="254"/>
      <c r="N278" s="255"/>
      <c r="O278" s="255"/>
      <c r="P278" s="255"/>
      <c r="Q278" s="255"/>
      <c r="R278" s="255"/>
      <c r="S278" s="255"/>
      <c r="T278" s="256"/>
      <c r="U278" s="14"/>
      <c r="V278" s="14"/>
      <c r="W278" s="14"/>
      <c r="X278" s="14"/>
      <c r="Y278" s="14"/>
      <c r="Z278" s="14"/>
      <c r="AA278" s="14"/>
      <c r="AB278" s="14"/>
      <c r="AC278" s="14"/>
      <c r="AD278" s="14"/>
      <c r="AE278" s="14"/>
      <c r="AT278" s="257" t="s">
        <v>128</v>
      </c>
      <c r="AU278" s="257" t="s">
        <v>83</v>
      </c>
      <c r="AV278" s="14" t="s">
        <v>131</v>
      </c>
      <c r="AW278" s="14" t="s">
        <v>30</v>
      </c>
      <c r="AX278" s="14" t="s">
        <v>81</v>
      </c>
      <c r="AY278" s="257" t="s">
        <v>117</v>
      </c>
    </row>
    <row r="279" s="2" customFormat="1" ht="24.15" customHeight="1">
      <c r="A279" s="38"/>
      <c r="B279" s="39"/>
      <c r="C279" s="218" t="s">
        <v>351</v>
      </c>
      <c r="D279" s="218" t="s">
        <v>119</v>
      </c>
      <c r="E279" s="219" t="s">
        <v>352</v>
      </c>
      <c r="F279" s="220" t="s">
        <v>353</v>
      </c>
      <c r="G279" s="221" t="s">
        <v>153</v>
      </c>
      <c r="H279" s="222">
        <v>12</v>
      </c>
      <c r="I279" s="223"/>
      <c r="J279" s="224">
        <f>ROUND(I279*H279,2)</f>
        <v>0</v>
      </c>
      <c r="K279" s="220" t="s">
        <v>123</v>
      </c>
      <c r="L279" s="44"/>
      <c r="M279" s="225" t="s">
        <v>1</v>
      </c>
      <c r="N279" s="226" t="s">
        <v>38</v>
      </c>
      <c r="O279" s="91"/>
      <c r="P279" s="227">
        <f>O279*H279</f>
        <v>0</v>
      </c>
      <c r="Q279" s="227">
        <v>0</v>
      </c>
      <c r="R279" s="227">
        <f>Q279*H279</f>
        <v>0</v>
      </c>
      <c r="S279" s="227">
        <v>2.5</v>
      </c>
      <c r="T279" s="228">
        <f>S279*H279</f>
        <v>30</v>
      </c>
      <c r="U279" s="38"/>
      <c r="V279" s="38"/>
      <c r="W279" s="38"/>
      <c r="X279" s="38"/>
      <c r="Y279" s="38"/>
      <c r="Z279" s="38"/>
      <c r="AA279" s="38"/>
      <c r="AB279" s="38"/>
      <c r="AC279" s="38"/>
      <c r="AD279" s="38"/>
      <c r="AE279" s="38"/>
      <c r="AR279" s="229" t="s">
        <v>124</v>
      </c>
      <c r="AT279" s="229" t="s">
        <v>119</v>
      </c>
      <c r="AU279" s="229" t="s">
        <v>83</v>
      </c>
      <c r="AY279" s="17" t="s">
        <v>117</v>
      </c>
      <c r="BE279" s="230">
        <f>IF(N279="základní",J279,0)</f>
        <v>0</v>
      </c>
      <c r="BF279" s="230">
        <f>IF(N279="snížená",J279,0)</f>
        <v>0</v>
      </c>
      <c r="BG279" s="230">
        <f>IF(N279="zákl. přenesená",J279,0)</f>
        <v>0</v>
      </c>
      <c r="BH279" s="230">
        <f>IF(N279="sníž. přenesená",J279,0)</f>
        <v>0</v>
      </c>
      <c r="BI279" s="230">
        <f>IF(N279="nulová",J279,0)</f>
        <v>0</v>
      </c>
      <c r="BJ279" s="17" t="s">
        <v>81</v>
      </c>
      <c r="BK279" s="230">
        <f>ROUND(I279*H279,2)</f>
        <v>0</v>
      </c>
      <c r="BL279" s="17" t="s">
        <v>124</v>
      </c>
      <c r="BM279" s="229" t="s">
        <v>354</v>
      </c>
    </row>
    <row r="280" s="2" customFormat="1">
      <c r="A280" s="38"/>
      <c r="B280" s="39"/>
      <c r="C280" s="40"/>
      <c r="D280" s="231" t="s">
        <v>126</v>
      </c>
      <c r="E280" s="40"/>
      <c r="F280" s="232" t="s">
        <v>355</v>
      </c>
      <c r="G280" s="40"/>
      <c r="H280" s="40"/>
      <c r="I280" s="233"/>
      <c r="J280" s="40"/>
      <c r="K280" s="40"/>
      <c r="L280" s="44"/>
      <c r="M280" s="234"/>
      <c r="N280" s="235"/>
      <c r="O280" s="91"/>
      <c r="P280" s="91"/>
      <c r="Q280" s="91"/>
      <c r="R280" s="91"/>
      <c r="S280" s="91"/>
      <c r="T280" s="92"/>
      <c r="U280" s="38"/>
      <c r="V280" s="38"/>
      <c r="W280" s="38"/>
      <c r="X280" s="38"/>
      <c r="Y280" s="38"/>
      <c r="Z280" s="38"/>
      <c r="AA280" s="38"/>
      <c r="AB280" s="38"/>
      <c r="AC280" s="38"/>
      <c r="AD280" s="38"/>
      <c r="AE280" s="38"/>
      <c r="AT280" s="17" t="s">
        <v>126</v>
      </c>
      <c r="AU280" s="17" t="s">
        <v>83</v>
      </c>
    </row>
    <row r="281" s="13" customFormat="1">
      <c r="A281" s="13"/>
      <c r="B281" s="236"/>
      <c r="C281" s="237"/>
      <c r="D281" s="231" t="s">
        <v>128</v>
      </c>
      <c r="E281" s="238" t="s">
        <v>1</v>
      </c>
      <c r="F281" s="239" t="s">
        <v>308</v>
      </c>
      <c r="G281" s="237"/>
      <c r="H281" s="240">
        <v>12</v>
      </c>
      <c r="I281" s="241"/>
      <c r="J281" s="237"/>
      <c r="K281" s="237"/>
      <c r="L281" s="242"/>
      <c r="M281" s="243"/>
      <c r="N281" s="244"/>
      <c r="O281" s="244"/>
      <c r="P281" s="244"/>
      <c r="Q281" s="244"/>
      <c r="R281" s="244"/>
      <c r="S281" s="244"/>
      <c r="T281" s="245"/>
      <c r="U281" s="13"/>
      <c r="V281" s="13"/>
      <c r="W281" s="13"/>
      <c r="X281" s="13"/>
      <c r="Y281" s="13"/>
      <c r="Z281" s="13"/>
      <c r="AA281" s="13"/>
      <c r="AB281" s="13"/>
      <c r="AC281" s="13"/>
      <c r="AD281" s="13"/>
      <c r="AE281" s="13"/>
      <c r="AT281" s="246" t="s">
        <v>128</v>
      </c>
      <c r="AU281" s="246" t="s">
        <v>83</v>
      </c>
      <c r="AV281" s="13" t="s">
        <v>83</v>
      </c>
      <c r="AW281" s="13" t="s">
        <v>30</v>
      </c>
      <c r="AX281" s="13" t="s">
        <v>73</v>
      </c>
      <c r="AY281" s="246" t="s">
        <v>117</v>
      </c>
    </row>
    <row r="282" s="14" customFormat="1">
      <c r="A282" s="14"/>
      <c r="B282" s="247"/>
      <c r="C282" s="248"/>
      <c r="D282" s="231" t="s">
        <v>128</v>
      </c>
      <c r="E282" s="249" t="s">
        <v>1</v>
      </c>
      <c r="F282" s="250" t="s">
        <v>356</v>
      </c>
      <c r="G282" s="248"/>
      <c r="H282" s="251">
        <v>12</v>
      </c>
      <c r="I282" s="252"/>
      <c r="J282" s="248"/>
      <c r="K282" s="248"/>
      <c r="L282" s="253"/>
      <c r="M282" s="254"/>
      <c r="N282" s="255"/>
      <c r="O282" s="255"/>
      <c r="P282" s="255"/>
      <c r="Q282" s="255"/>
      <c r="R282" s="255"/>
      <c r="S282" s="255"/>
      <c r="T282" s="256"/>
      <c r="U282" s="14"/>
      <c r="V282" s="14"/>
      <c r="W282" s="14"/>
      <c r="X282" s="14"/>
      <c r="Y282" s="14"/>
      <c r="Z282" s="14"/>
      <c r="AA282" s="14"/>
      <c r="AB282" s="14"/>
      <c r="AC282" s="14"/>
      <c r="AD282" s="14"/>
      <c r="AE282" s="14"/>
      <c r="AT282" s="257" t="s">
        <v>128</v>
      </c>
      <c r="AU282" s="257" t="s">
        <v>83</v>
      </c>
      <c r="AV282" s="14" t="s">
        <v>131</v>
      </c>
      <c r="AW282" s="14" t="s">
        <v>30</v>
      </c>
      <c r="AX282" s="14" t="s">
        <v>81</v>
      </c>
      <c r="AY282" s="257" t="s">
        <v>117</v>
      </c>
    </row>
    <row r="283" s="2" customFormat="1" ht="21.75" customHeight="1">
      <c r="A283" s="38"/>
      <c r="B283" s="39"/>
      <c r="C283" s="218" t="s">
        <v>357</v>
      </c>
      <c r="D283" s="218" t="s">
        <v>119</v>
      </c>
      <c r="E283" s="219" t="s">
        <v>358</v>
      </c>
      <c r="F283" s="220" t="s">
        <v>359</v>
      </c>
      <c r="G283" s="221" t="s">
        <v>153</v>
      </c>
      <c r="H283" s="222">
        <v>12</v>
      </c>
      <c r="I283" s="223"/>
      <c r="J283" s="224">
        <f>ROUND(I283*H283,2)</f>
        <v>0</v>
      </c>
      <c r="K283" s="220" t="s">
        <v>123</v>
      </c>
      <c r="L283" s="44"/>
      <c r="M283" s="225" t="s">
        <v>1</v>
      </c>
      <c r="N283" s="226" t="s">
        <v>38</v>
      </c>
      <c r="O283" s="91"/>
      <c r="P283" s="227">
        <f>O283*H283</f>
        <v>0</v>
      </c>
      <c r="Q283" s="227">
        <v>0</v>
      </c>
      <c r="R283" s="227">
        <f>Q283*H283</f>
        <v>0</v>
      </c>
      <c r="S283" s="227">
        <v>0</v>
      </c>
      <c r="T283" s="228">
        <f>S283*H283</f>
        <v>0</v>
      </c>
      <c r="U283" s="38"/>
      <c r="V283" s="38"/>
      <c r="W283" s="38"/>
      <c r="X283" s="38"/>
      <c r="Y283" s="38"/>
      <c r="Z283" s="38"/>
      <c r="AA283" s="38"/>
      <c r="AB283" s="38"/>
      <c r="AC283" s="38"/>
      <c r="AD283" s="38"/>
      <c r="AE283" s="38"/>
      <c r="AR283" s="229" t="s">
        <v>124</v>
      </c>
      <c r="AT283" s="229" t="s">
        <v>119</v>
      </c>
      <c r="AU283" s="229" t="s">
        <v>83</v>
      </c>
      <c r="AY283" s="17" t="s">
        <v>117</v>
      </c>
      <c r="BE283" s="230">
        <f>IF(N283="základní",J283,0)</f>
        <v>0</v>
      </c>
      <c r="BF283" s="230">
        <f>IF(N283="snížená",J283,0)</f>
        <v>0</v>
      </c>
      <c r="BG283" s="230">
        <f>IF(N283="zákl. přenesená",J283,0)</f>
        <v>0</v>
      </c>
      <c r="BH283" s="230">
        <f>IF(N283="sníž. přenesená",J283,0)</f>
        <v>0</v>
      </c>
      <c r="BI283" s="230">
        <f>IF(N283="nulová",J283,0)</f>
        <v>0</v>
      </c>
      <c r="BJ283" s="17" t="s">
        <v>81</v>
      </c>
      <c r="BK283" s="230">
        <f>ROUND(I283*H283,2)</f>
        <v>0</v>
      </c>
      <c r="BL283" s="17" t="s">
        <v>124</v>
      </c>
      <c r="BM283" s="229" t="s">
        <v>360</v>
      </c>
    </row>
    <row r="284" s="2" customFormat="1">
      <c r="A284" s="38"/>
      <c r="B284" s="39"/>
      <c r="C284" s="40"/>
      <c r="D284" s="231" t="s">
        <v>126</v>
      </c>
      <c r="E284" s="40"/>
      <c r="F284" s="232" t="s">
        <v>361</v>
      </c>
      <c r="G284" s="40"/>
      <c r="H284" s="40"/>
      <c r="I284" s="233"/>
      <c r="J284" s="40"/>
      <c r="K284" s="40"/>
      <c r="L284" s="44"/>
      <c r="M284" s="234"/>
      <c r="N284" s="235"/>
      <c r="O284" s="91"/>
      <c r="P284" s="91"/>
      <c r="Q284" s="91"/>
      <c r="R284" s="91"/>
      <c r="S284" s="91"/>
      <c r="T284" s="92"/>
      <c r="U284" s="38"/>
      <c r="V284" s="38"/>
      <c r="W284" s="38"/>
      <c r="X284" s="38"/>
      <c r="Y284" s="38"/>
      <c r="Z284" s="38"/>
      <c r="AA284" s="38"/>
      <c r="AB284" s="38"/>
      <c r="AC284" s="38"/>
      <c r="AD284" s="38"/>
      <c r="AE284" s="38"/>
      <c r="AT284" s="17" t="s">
        <v>126</v>
      </c>
      <c r="AU284" s="17" t="s">
        <v>83</v>
      </c>
    </row>
    <row r="285" s="13" customFormat="1">
      <c r="A285" s="13"/>
      <c r="B285" s="236"/>
      <c r="C285" s="237"/>
      <c r="D285" s="231" t="s">
        <v>128</v>
      </c>
      <c r="E285" s="238" t="s">
        <v>1</v>
      </c>
      <c r="F285" s="239" t="s">
        <v>308</v>
      </c>
      <c r="G285" s="237"/>
      <c r="H285" s="240">
        <v>12</v>
      </c>
      <c r="I285" s="241"/>
      <c r="J285" s="237"/>
      <c r="K285" s="237"/>
      <c r="L285" s="242"/>
      <c r="M285" s="243"/>
      <c r="N285" s="244"/>
      <c r="O285" s="244"/>
      <c r="P285" s="244"/>
      <c r="Q285" s="244"/>
      <c r="R285" s="244"/>
      <c r="S285" s="244"/>
      <c r="T285" s="245"/>
      <c r="U285" s="13"/>
      <c r="V285" s="13"/>
      <c r="W285" s="13"/>
      <c r="X285" s="13"/>
      <c r="Y285" s="13"/>
      <c r="Z285" s="13"/>
      <c r="AA285" s="13"/>
      <c r="AB285" s="13"/>
      <c r="AC285" s="13"/>
      <c r="AD285" s="13"/>
      <c r="AE285" s="13"/>
      <c r="AT285" s="246" t="s">
        <v>128</v>
      </c>
      <c r="AU285" s="246" t="s">
        <v>83</v>
      </c>
      <c r="AV285" s="13" t="s">
        <v>83</v>
      </c>
      <c r="AW285" s="13" t="s">
        <v>30</v>
      </c>
      <c r="AX285" s="13" t="s">
        <v>73</v>
      </c>
      <c r="AY285" s="246" t="s">
        <v>117</v>
      </c>
    </row>
    <row r="286" s="14" customFormat="1">
      <c r="A286" s="14"/>
      <c r="B286" s="247"/>
      <c r="C286" s="248"/>
      <c r="D286" s="231" t="s">
        <v>128</v>
      </c>
      <c r="E286" s="249" t="s">
        <v>1</v>
      </c>
      <c r="F286" s="250" t="s">
        <v>362</v>
      </c>
      <c r="G286" s="248"/>
      <c r="H286" s="251">
        <v>12</v>
      </c>
      <c r="I286" s="252"/>
      <c r="J286" s="248"/>
      <c r="K286" s="248"/>
      <c r="L286" s="253"/>
      <c r="M286" s="254"/>
      <c r="N286" s="255"/>
      <c r="O286" s="255"/>
      <c r="P286" s="255"/>
      <c r="Q286" s="255"/>
      <c r="R286" s="255"/>
      <c r="S286" s="255"/>
      <c r="T286" s="256"/>
      <c r="U286" s="14"/>
      <c r="V286" s="14"/>
      <c r="W286" s="14"/>
      <c r="X286" s="14"/>
      <c r="Y286" s="14"/>
      <c r="Z286" s="14"/>
      <c r="AA286" s="14"/>
      <c r="AB286" s="14"/>
      <c r="AC286" s="14"/>
      <c r="AD286" s="14"/>
      <c r="AE286" s="14"/>
      <c r="AT286" s="257" t="s">
        <v>128</v>
      </c>
      <c r="AU286" s="257" t="s">
        <v>83</v>
      </c>
      <c r="AV286" s="14" t="s">
        <v>131</v>
      </c>
      <c r="AW286" s="14" t="s">
        <v>30</v>
      </c>
      <c r="AX286" s="14" t="s">
        <v>81</v>
      </c>
      <c r="AY286" s="257" t="s">
        <v>117</v>
      </c>
    </row>
    <row r="287" s="2" customFormat="1" ht="24.15" customHeight="1">
      <c r="A287" s="38"/>
      <c r="B287" s="39"/>
      <c r="C287" s="218" t="s">
        <v>363</v>
      </c>
      <c r="D287" s="218" t="s">
        <v>119</v>
      </c>
      <c r="E287" s="219" t="s">
        <v>364</v>
      </c>
      <c r="F287" s="220" t="s">
        <v>365</v>
      </c>
      <c r="G287" s="221" t="s">
        <v>122</v>
      </c>
      <c r="H287" s="222">
        <v>24</v>
      </c>
      <c r="I287" s="223"/>
      <c r="J287" s="224">
        <f>ROUND(I287*H287,2)</f>
        <v>0</v>
      </c>
      <c r="K287" s="220" t="s">
        <v>123</v>
      </c>
      <c r="L287" s="44"/>
      <c r="M287" s="225" t="s">
        <v>1</v>
      </c>
      <c r="N287" s="226" t="s">
        <v>38</v>
      </c>
      <c r="O287" s="91"/>
      <c r="P287" s="227">
        <f>O287*H287</f>
        <v>0</v>
      </c>
      <c r="Q287" s="227">
        <v>0.011622199999999999</v>
      </c>
      <c r="R287" s="227">
        <f>Q287*H287</f>
        <v>0.27893279999999998</v>
      </c>
      <c r="S287" s="227">
        <v>0</v>
      </c>
      <c r="T287" s="228">
        <f>S287*H287</f>
        <v>0</v>
      </c>
      <c r="U287" s="38"/>
      <c r="V287" s="38"/>
      <c r="W287" s="38"/>
      <c r="X287" s="38"/>
      <c r="Y287" s="38"/>
      <c r="Z287" s="38"/>
      <c r="AA287" s="38"/>
      <c r="AB287" s="38"/>
      <c r="AC287" s="38"/>
      <c r="AD287" s="38"/>
      <c r="AE287" s="38"/>
      <c r="AR287" s="229" t="s">
        <v>124</v>
      </c>
      <c r="AT287" s="229" t="s">
        <v>119</v>
      </c>
      <c r="AU287" s="229" t="s">
        <v>83</v>
      </c>
      <c r="AY287" s="17" t="s">
        <v>117</v>
      </c>
      <c r="BE287" s="230">
        <f>IF(N287="základní",J287,0)</f>
        <v>0</v>
      </c>
      <c r="BF287" s="230">
        <f>IF(N287="snížená",J287,0)</f>
        <v>0</v>
      </c>
      <c r="BG287" s="230">
        <f>IF(N287="zákl. přenesená",J287,0)</f>
        <v>0</v>
      </c>
      <c r="BH287" s="230">
        <f>IF(N287="sníž. přenesená",J287,0)</f>
        <v>0</v>
      </c>
      <c r="BI287" s="230">
        <f>IF(N287="nulová",J287,0)</f>
        <v>0</v>
      </c>
      <c r="BJ287" s="17" t="s">
        <v>81</v>
      </c>
      <c r="BK287" s="230">
        <f>ROUND(I287*H287,2)</f>
        <v>0</v>
      </c>
      <c r="BL287" s="17" t="s">
        <v>124</v>
      </c>
      <c r="BM287" s="229" t="s">
        <v>366</v>
      </c>
    </row>
    <row r="288" s="2" customFormat="1">
      <c r="A288" s="38"/>
      <c r="B288" s="39"/>
      <c r="C288" s="40"/>
      <c r="D288" s="231" t="s">
        <v>126</v>
      </c>
      <c r="E288" s="40"/>
      <c r="F288" s="232" t="s">
        <v>367</v>
      </c>
      <c r="G288" s="40"/>
      <c r="H288" s="40"/>
      <c r="I288" s="233"/>
      <c r="J288" s="40"/>
      <c r="K288" s="40"/>
      <c r="L288" s="44"/>
      <c r="M288" s="234"/>
      <c r="N288" s="235"/>
      <c r="O288" s="91"/>
      <c r="P288" s="91"/>
      <c r="Q288" s="91"/>
      <c r="R288" s="91"/>
      <c r="S288" s="91"/>
      <c r="T288" s="92"/>
      <c r="U288" s="38"/>
      <c r="V288" s="38"/>
      <c r="W288" s="38"/>
      <c r="X288" s="38"/>
      <c r="Y288" s="38"/>
      <c r="Z288" s="38"/>
      <c r="AA288" s="38"/>
      <c r="AB288" s="38"/>
      <c r="AC288" s="38"/>
      <c r="AD288" s="38"/>
      <c r="AE288" s="38"/>
      <c r="AT288" s="17" t="s">
        <v>126</v>
      </c>
      <c r="AU288" s="17" t="s">
        <v>83</v>
      </c>
    </row>
    <row r="289" s="13" customFormat="1">
      <c r="A289" s="13"/>
      <c r="B289" s="236"/>
      <c r="C289" s="237"/>
      <c r="D289" s="231" t="s">
        <v>128</v>
      </c>
      <c r="E289" s="238" t="s">
        <v>1</v>
      </c>
      <c r="F289" s="239" t="s">
        <v>368</v>
      </c>
      <c r="G289" s="237"/>
      <c r="H289" s="240">
        <v>24</v>
      </c>
      <c r="I289" s="241"/>
      <c r="J289" s="237"/>
      <c r="K289" s="237"/>
      <c r="L289" s="242"/>
      <c r="M289" s="243"/>
      <c r="N289" s="244"/>
      <c r="O289" s="244"/>
      <c r="P289" s="244"/>
      <c r="Q289" s="244"/>
      <c r="R289" s="244"/>
      <c r="S289" s="244"/>
      <c r="T289" s="245"/>
      <c r="U289" s="13"/>
      <c r="V289" s="13"/>
      <c r="W289" s="13"/>
      <c r="X289" s="13"/>
      <c r="Y289" s="13"/>
      <c r="Z289" s="13"/>
      <c r="AA289" s="13"/>
      <c r="AB289" s="13"/>
      <c r="AC289" s="13"/>
      <c r="AD289" s="13"/>
      <c r="AE289" s="13"/>
      <c r="AT289" s="246" t="s">
        <v>128</v>
      </c>
      <c r="AU289" s="246" t="s">
        <v>83</v>
      </c>
      <c r="AV289" s="13" t="s">
        <v>83</v>
      </c>
      <c r="AW289" s="13" t="s">
        <v>30</v>
      </c>
      <c r="AX289" s="13" t="s">
        <v>73</v>
      </c>
      <c r="AY289" s="246" t="s">
        <v>117</v>
      </c>
    </row>
    <row r="290" s="14" customFormat="1">
      <c r="A290" s="14"/>
      <c r="B290" s="247"/>
      <c r="C290" s="248"/>
      <c r="D290" s="231" t="s">
        <v>128</v>
      </c>
      <c r="E290" s="249" t="s">
        <v>1</v>
      </c>
      <c r="F290" s="250" t="s">
        <v>369</v>
      </c>
      <c r="G290" s="248"/>
      <c r="H290" s="251">
        <v>24</v>
      </c>
      <c r="I290" s="252"/>
      <c r="J290" s="248"/>
      <c r="K290" s="248"/>
      <c r="L290" s="253"/>
      <c r="M290" s="254"/>
      <c r="N290" s="255"/>
      <c r="O290" s="255"/>
      <c r="P290" s="255"/>
      <c r="Q290" s="255"/>
      <c r="R290" s="255"/>
      <c r="S290" s="255"/>
      <c r="T290" s="256"/>
      <c r="U290" s="14"/>
      <c r="V290" s="14"/>
      <c r="W290" s="14"/>
      <c r="X290" s="14"/>
      <c r="Y290" s="14"/>
      <c r="Z290" s="14"/>
      <c r="AA290" s="14"/>
      <c r="AB290" s="14"/>
      <c r="AC290" s="14"/>
      <c r="AD290" s="14"/>
      <c r="AE290" s="14"/>
      <c r="AT290" s="257" t="s">
        <v>128</v>
      </c>
      <c r="AU290" s="257" t="s">
        <v>83</v>
      </c>
      <c r="AV290" s="14" t="s">
        <v>131</v>
      </c>
      <c r="AW290" s="14" t="s">
        <v>30</v>
      </c>
      <c r="AX290" s="14" t="s">
        <v>81</v>
      </c>
      <c r="AY290" s="257" t="s">
        <v>117</v>
      </c>
    </row>
    <row r="291" s="2" customFormat="1" ht="24.15" customHeight="1">
      <c r="A291" s="38"/>
      <c r="B291" s="39"/>
      <c r="C291" s="218" t="s">
        <v>370</v>
      </c>
      <c r="D291" s="218" t="s">
        <v>119</v>
      </c>
      <c r="E291" s="219" t="s">
        <v>371</v>
      </c>
      <c r="F291" s="220" t="s">
        <v>372</v>
      </c>
      <c r="G291" s="221" t="s">
        <v>122</v>
      </c>
      <c r="H291" s="222">
        <v>24</v>
      </c>
      <c r="I291" s="223"/>
      <c r="J291" s="224">
        <f>ROUND(I291*H291,2)</f>
        <v>0</v>
      </c>
      <c r="K291" s="220" t="s">
        <v>123</v>
      </c>
      <c r="L291" s="44"/>
      <c r="M291" s="225" t="s">
        <v>1</v>
      </c>
      <c r="N291" s="226" t="s">
        <v>38</v>
      </c>
      <c r="O291" s="91"/>
      <c r="P291" s="227">
        <f>O291*H291</f>
        <v>0</v>
      </c>
      <c r="Q291" s="227">
        <v>0</v>
      </c>
      <c r="R291" s="227">
        <f>Q291*H291</f>
        <v>0</v>
      </c>
      <c r="S291" s="227">
        <v>0</v>
      </c>
      <c r="T291" s="228">
        <f>S291*H291</f>
        <v>0</v>
      </c>
      <c r="U291" s="38"/>
      <c r="V291" s="38"/>
      <c r="W291" s="38"/>
      <c r="X291" s="38"/>
      <c r="Y291" s="38"/>
      <c r="Z291" s="38"/>
      <c r="AA291" s="38"/>
      <c r="AB291" s="38"/>
      <c r="AC291" s="38"/>
      <c r="AD291" s="38"/>
      <c r="AE291" s="38"/>
      <c r="AR291" s="229" t="s">
        <v>124</v>
      </c>
      <c r="AT291" s="229" t="s">
        <v>119</v>
      </c>
      <c r="AU291" s="229" t="s">
        <v>83</v>
      </c>
      <c r="AY291" s="17" t="s">
        <v>117</v>
      </c>
      <c r="BE291" s="230">
        <f>IF(N291="základní",J291,0)</f>
        <v>0</v>
      </c>
      <c r="BF291" s="230">
        <f>IF(N291="snížená",J291,0)</f>
        <v>0</v>
      </c>
      <c r="BG291" s="230">
        <f>IF(N291="zákl. přenesená",J291,0)</f>
        <v>0</v>
      </c>
      <c r="BH291" s="230">
        <f>IF(N291="sníž. přenesená",J291,0)</f>
        <v>0</v>
      </c>
      <c r="BI291" s="230">
        <f>IF(N291="nulová",J291,0)</f>
        <v>0</v>
      </c>
      <c r="BJ291" s="17" t="s">
        <v>81</v>
      </c>
      <c r="BK291" s="230">
        <f>ROUND(I291*H291,2)</f>
        <v>0</v>
      </c>
      <c r="BL291" s="17" t="s">
        <v>124</v>
      </c>
      <c r="BM291" s="229" t="s">
        <v>373</v>
      </c>
    </row>
    <row r="292" s="2" customFormat="1">
      <c r="A292" s="38"/>
      <c r="B292" s="39"/>
      <c r="C292" s="40"/>
      <c r="D292" s="231" t="s">
        <v>126</v>
      </c>
      <c r="E292" s="40"/>
      <c r="F292" s="232" t="s">
        <v>374</v>
      </c>
      <c r="G292" s="40"/>
      <c r="H292" s="40"/>
      <c r="I292" s="233"/>
      <c r="J292" s="40"/>
      <c r="K292" s="40"/>
      <c r="L292" s="44"/>
      <c r="M292" s="234"/>
      <c r="N292" s="235"/>
      <c r="O292" s="91"/>
      <c r="P292" s="91"/>
      <c r="Q292" s="91"/>
      <c r="R292" s="91"/>
      <c r="S292" s="91"/>
      <c r="T292" s="92"/>
      <c r="U292" s="38"/>
      <c r="V292" s="38"/>
      <c r="W292" s="38"/>
      <c r="X292" s="38"/>
      <c r="Y292" s="38"/>
      <c r="Z292" s="38"/>
      <c r="AA292" s="38"/>
      <c r="AB292" s="38"/>
      <c r="AC292" s="38"/>
      <c r="AD292" s="38"/>
      <c r="AE292" s="38"/>
      <c r="AT292" s="17" t="s">
        <v>126</v>
      </c>
      <c r="AU292" s="17" t="s">
        <v>83</v>
      </c>
    </row>
    <row r="293" s="13" customFormat="1">
      <c r="A293" s="13"/>
      <c r="B293" s="236"/>
      <c r="C293" s="237"/>
      <c r="D293" s="231" t="s">
        <v>128</v>
      </c>
      <c r="E293" s="238" t="s">
        <v>1</v>
      </c>
      <c r="F293" s="239" t="s">
        <v>368</v>
      </c>
      <c r="G293" s="237"/>
      <c r="H293" s="240">
        <v>24</v>
      </c>
      <c r="I293" s="241"/>
      <c r="J293" s="237"/>
      <c r="K293" s="237"/>
      <c r="L293" s="242"/>
      <c r="M293" s="243"/>
      <c r="N293" s="244"/>
      <c r="O293" s="244"/>
      <c r="P293" s="244"/>
      <c r="Q293" s="244"/>
      <c r="R293" s="244"/>
      <c r="S293" s="244"/>
      <c r="T293" s="245"/>
      <c r="U293" s="13"/>
      <c r="V293" s="13"/>
      <c r="W293" s="13"/>
      <c r="X293" s="13"/>
      <c r="Y293" s="13"/>
      <c r="Z293" s="13"/>
      <c r="AA293" s="13"/>
      <c r="AB293" s="13"/>
      <c r="AC293" s="13"/>
      <c r="AD293" s="13"/>
      <c r="AE293" s="13"/>
      <c r="AT293" s="246" t="s">
        <v>128</v>
      </c>
      <c r="AU293" s="246" t="s">
        <v>83</v>
      </c>
      <c r="AV293" s="13" t="s">
        <v>83</v>
      </c>
      <c r="AW293" s="13" t="s">
        <v>30</v>
      </c>
      <c r="AX293" s="13" t="s">
        <v>73</v>
      </c>
      <c r="AY293" s="246" t="s">
        <v>117</v>
      </c>
    </row>
    <row r="294" s="14" customFormat="1">
      <c r="A294" s="14"/>
      <c r="B294" s="247"/>
      <c r="C294" s="248"/>
      <c r="D294" s="231" t="s">
        <v>128</v>
      </c>
      <c r="E294" s="249" t="s">
        <v>1</v>
      </c>
      <c r="F294" s="250" t="s">
        <v>369</v>
      </c>
      <c r="G294" s="248"/>
      <c r="H294" s="251">
        <v>24</v>
      </c>
      <c r="I294" s="252"/>
      <c r="J294" s="248"/>
      <c r="K294" s="248"/>
      <c r="L294" s="253"/>
      <c r="M294" s="254"/>
      <c r="N294" s="255"/>
      <c r="O294" s="255"/>
      <c r="P294" s="255"/>
      <c r="Q294" s="255"/>
      <c r="R294" s="255"/>
      <c r="S294" s="255"/>
      <c r="T294" s="256"/>
      <c r="U294" s="14"/>
      <c r="V294" s="14"/>
      <c r="W294" s="14"/>
      <c r="X294" s="14"/>
      <c r="Y294" s="14"/>
      <c r="Z294" s="14"/>
      <c r="AA294" s="14"/>
      <c r="AB294" s="14"/>
      <c r="AC294" s="14"/>
      <c r="AD294" s="14"/>
      <c r="AE294" s="14"/>
      <c r="AT294" s="257" t="s">
        <v>128</v>
      </c>
      <c r="AU294" s="257" t="s">
        <v>83</v>
      </c>
      <c r="AV294" s="14" t="s">
        <v>131</v>
      </c>
      <c r="AW294" s="14" t="s">
        <v>30</v>
      </c>
      <c r="AX294" s="14" t="s">
        <v>81</v>
      </c>
      <c r="AY294" s="257" t="s">
        <v>117</v>
      </c>
    </row>
    <row r="295" s="12" customFormat="1" ht="20.88" customHeight="1">
      <c r="A295" s="12"/>
      <c r="B295" s="202"/>
      <c r="C295" s="203"/>
      <c r="D295" s="204" t="s">
        <v>72</v>
      </c>
      <c r="E295" s="216" t="s">
        <v>375</v>
      </c>
      <c r="F295" s="216" t="s">
        <v>376</v>
      </c>
      <c r="G295" s="203"/>
      <c r="H295" s="203"/>
      <c r="I295" s="206"/>
      <c r="J295" s="217">
        <f>BK295</f>
        <v>0</v>
      </c>
      <c r="K295" s="203"/>
      <c r="L295" s="208"/>
      <c r="M295" s="209"/>
      <c r="N295" s="210"/>
      <c r="O295" s="210"/>
      <c r="P295" s="211">
        <f>SUM(P296:P325)</f>
        <v>0</v>
      </c>
      <c r="Q295" s="210"/>
      <c r="R295" s="211">
        <f>SUM(R296:R325)</f>
        <v>0</v>
      </c>
      <c r="S295" s="210"/>
      <c r="T295" s="212">
        <f>SUM(T296:T325)</f>
        <v>0</v>
      </c>
      <c r="U295" s="12"/>
      <c r="V295" s="12"/>
      <c r="W295" s="12"/>
      <c r="X295" s="12"/>
      <c r="Y295" s="12"/>
      <c r="Z295" s="12"/>
      <c r="AA295" s="12"/>
      <c r="AB295" s="12"/>
      <c r="AC295" s="12"/>
      <c r="AD295" s="12"/>
      <c r="AE295" s="12"/>
      <c r="AR295" s="213" t="s">
        <v>81</v>
      </c>
      <c r="AT295" s="214" t="s">
        <v>72</v>
      </c>
      <c r="AU295" s="214" t="s">
        <v>83</v>
      </c>
      <c r="AY295" s="213" t="s">
        <v>117</v>
      </c>
      <c r="BK295" s="215">
        <f>SUM(BK296:BK325)</f>
        <v>0</v>
      </c>
    </row>
    <row r="296" s="2" customFormat="1" ht="55.5" customHeight="1">
      <c r="A296" s="38"/>
      <c r="B296" s="39"/>
      <c r="C296" s="218" t="s">
        <v>377</v>
      </c>
      <c r="D296" s="218" t="s">
        <v>119</v>
      </c>
      <c r="E296" s="219" t="s">
        <v>378</v>
      </c>
      <c r="F296" s="220" t="s">
        <v>379</v>
      </c>
      <c r="G296" s="221" t="s">
        <v>380</v>
      </c>
      <c r="H296" s="222">
        <v>40</v>
      </c>
      <c r="I296" s="223"/>
      <c r="J296" s="224">
        <f>ROUND(I296*H296,2)</f>
        <v>0</v>
      </c>
      <c r="K296" s="220" t="s">
        <v>1</v>
      </c>
      <c r="L296" s="44"/>
      <c r="M296" s="225" t="s">
        <v>1</v>
      </c>
      <c r="N296" s="226" t="s">
        <v>38</v>
      </c>
      <c r="O296" s="91"/>
      <c r="P296" s="227">
        <f>O296*H296</f>
        <v>0</v>
      </c>
      <c r="Q296" s="227">
        <v>0</v>
      </c>
      <c r="R296" s="227">
        <f>Q296*H296</f>
        <v>0</v>
      </c>
      <c r="S296" s="227">
        <v>0</v>
      </c>
      <c r="T296" s="228">
        <f>S296*H296</f>
        <v>0</v>
      </c>
      <c r="U296" s="38"/>
      <c r="V296" s="38"/>
      <c r="W296" s="38"/>
      <c r="X296" s="38"/>
      <c r="Y296" s="38"/>
      <c r="Z296" s="38"/>
      <c r="AA296" s="38"/>
      <c r="AB296" s="38"/>
      <c r="AC296" s="38"/>
      <c r="AD296" s="38"/>
      <c r="AE296" s="38"/>
      <c r="AR296" s="229" t="s">
        <v>124</v>
      </c>
      <c r="AT296" s="229" t="s">
        <v>119</v>
      </c>
      <c r="AU296" s="229" t="s">
        <v>131</v>
      </c>
      <c r="AY296" s="17" t="s">
        <v>117</v>
      </c>
      <c r="BE296" s="230">
        <f>IF(N296="základní",J296,0)</f>
        <v>0</v>
      </c>
      <c r="BF296" s="230">
        <f>IF(N296="snížená",J296,0)</f>
        <v>0</v>
      </c>
      <c r="BG296" s="230">
        <f>IF(N296="zákl. přenesená",J296,0)</f>
        <v>0</v>
      </c>
      <c r="BH296" s="230">
        <f>IF(N296="sníž. přenesená",J296,0)</f>
        <v>0</v>
      </c>
      <c r="BI296" s="230">
        <f>IF(N296="nulová",J296,0)</f>
        <v>0</v>
      </c>
      <c r="BJ296" s="17" t="s">
        <v>81</v>
      </c>
      <c r="BK296" s="230">
        <f>ROUND(I296*H296,2)</f>
        <v>0</v>
      </c>
      <c r="BL296" s="17" t="s">
        <v>124</v>
      </c>
      <c r="BM296" s="229" t="s">
        <v>381</v>
      </c>
    </row>
    <row r="297" s="2" customFormat="1">
      <c r="A297" s="38"/>
      <c r="B297" s="39"/>
      <c r="C297" s="40"/>
      <c r="D297" s="231" t="s">
        <v>126</v>
      </c>
      <c r="E297" s="40"/>
      <c r="F297" s="232" t="s">
        <v>382</v>
      </c>
      <c r="G297" s="40"/>
      <c r="H297" s="40"/>
      <c r="I297" s="233"/>
      <c r="J297" s="40"/>
      <c r="K297" s="40"/>
      <c r="L297" s="44"/>
      <c r="M297" s="234"/>
      <c r="N297" s="235"/>
      <c r="O297" s="91"/>
      <c r="P297" s="91"/>
      <c r="Q297" s="91"/>
      <c r="R297" s="91"/>
      <c r="S297" s="91"/>
      <c r="T297" s="92"/>
      <c r="U297" s="38"/>
      <c r="V297" s="38"/>
      <c r="W297" s="38"/>
      <c r="X297" s="38"/>
      <c r="Y297" s="38"/>
      <c r="Z297" s="38"/>
      <c r="AA297" s="38"/>
      <c r="AB297" s="38"/>
      <c r="AC297" s="38"/>
      <c r="AD297" s="38"/>
      <c r="AE297" s="38"/>
      <c r="AT297" s="17" t="s">
        <v>126</v>
      </c>
      <c r="AU297" s="17" t="s">
        <v>131</v>
      </c>
    </row>
    <row r="298" s="2" customFormat="1" ht="55.5" customHeight="1">
      <c r="A298" s="38"/>
      <c r="B298" s="39"/>
      <c r="C298" s="218" t="s">
        <v>383</v>
      </c>
      <c r="D298" s="218" t="s">
        <v>119</v>
      </c>
      <c r="E298" s="219" t="s">
        <v>384</v>
      </c>
      <c r="F298" s="220" t="s">
        <v>385</v>
      </c>
      <c r="G298" s="221" t="s">
        <v>294</v>
      </c>
      <c r="H298" s="222">
        <v>1</v>
      </c>
      <c r="I298" s="223"/>
      <c r="J298" s="224">
        <f>ROUND(I298*H298,2)</f>
        <v>0</v>
      </c>
      <c r="K298" s="220" t="s">
        <v>1</v>
      </c>
      <c r="L298" s="44"/>
      <c r="M298" s="225" t="s">
        <v>1</v>
      </c>
      <c r="N298" s="226" t="s">
        <v>38</v>
      </c>
      <c r="O298" s="91"/>
      <c r="P298" s="227">
        <f>O298*H298</f>
        <v>0</v>
      </c>
      <c r="Q298" s="227">
        <v>0</v>
      </c>
      <c r="R298" s="227">
        <f>Q298*H298</f>
        <v>0</v>
      </c>
      <c r="S298" s="227">
        <v>0</v>
      </c>
      <c r="T298" s="228">
        <f>S298*H298</f>
        <v>0</v>
      </c>
      <c r="U298" s="38"/>
      <c r="V298" s="38"/>
      <c r="W298" s="38"/>
      <c r="X298" s="38"/>
      <c r="Y298" s="38"/>
      <c r="Z298" s="38"/>
      <c r="AA298" s="38"/>
      <c r="AB298" s="38"/>
      <c r="AC298" s="38"/>
      <c r="AD298" s="38"/>
      <c r="AE298" s="38"/>
      <c r="AR298" s="229" t="s">
        <v>124</v>
      </c>
      <c r="AT298" s="229" t="s">
        <v>119</v>
      </c>
      <c r="AU298" s="229" t="s">
        <v>131</v>
      </c>
      <c r="AY298" s="17" t="s">
        <v>117</v>
      </c>
      <c r="BE298" s="230">
        <f>IF(N298="základní",J298,0)</f>
        <v>0</v>
      </c>
      <c r="BF298" s="230">
        <f>IF(N298="snížená",J298,0)</f>
        <v>0</v>
      </c>
      <c r="BG298" s="230">
        <f>IF(N298="zákl. přenesená",J298,0)</f>
        <v>0</v>
      </c>
      <c r="BH298" s="230">
        <f>IF(N298="sníž. přenesená",J298,0)</f>
        <v>0</v>
      </c>
      <c r="BI298" s="230">
        <f>IF(N298="nulová",J298,0)</f>
        <v>0</v>
      </c>
      <c r="BJ298" s="17" t="s">
        <v>81</v>
      </c>
      <c r="BK298" s="230">
        <f>ROUND(I298*H298,2)</f>
        <v>0</v>
      </c>
      <c r="BL298" s="17" t="s">
        <v>124</v>
      </c>
      <c r="BM298" s="229" t="s">
        <v>386</v>
      </c>
    </row>
    <row r="299" s="2" customFormat="1">
      <c r="A299" s="38"/>
      <c r="B299" s="39"/>
      <c r="C299" s="40"/>
      <c r="D299" s="231" t="s">
        <v>126</v>
      </c>
      <c r="E299" s="40"/>
      <c r="F299" s="232" t="s">
        <v>387</v>
      </c>
      <c r="G299" s="40"/>
      <c r="H299" s="40"/>
      <c r="I299" s="233"/>
      <c r="J299" s="40"/>
      <c r="K299" s="40"/>
      <c r="L299" s="44"/>
      <c r="M299" s="234"/>
      <c r="N299" s="235"/>
      <c r="O299" s="91"/>
      <c r="P299" s="91"/>
      <c r="Q299" s="91"/>
      <c r="R299" s="91"/>
      <c r="S299" s="91"/>
      <c r="T299" s="92"/>
      <c r="U299" s="38"/>
      <c r="V299" s="38"/>
      <c r="W299" s="38"/>
      <c r="X299" s="38"/>
      <c r="Y299" s="38"/>
      <c r="Z299" s="38"/>
      <c r="AA299" s="38"/>
      <c r="AB299" s="38"/>
      <c r="AC299" s="38"/>
      <c r="AD299" s="38"/>
      <c r="AE299" s="38"/>
      <c r="AT299" s="17" t="s">
        <v>126</v>
      </c>
      <c r="AU299" s="17" t="s">
        <v>131</v>
      </c>
    </row>
    <row r="300" s="13" customFormat="1">
      <c r="A300" s="13"/>
      <c r="B300" s="236"/>
      <c r="C300" s="237"/>
      <c r="D300" s="231" t="s">
        <v>128</v>
      </c>
      <c r="E300" s="238" t="s">
        <v>1</v>
      </c>
      <c r="F300" s="239" t="s">
        <v>81</v>
      </c>
      <c r="G300" s="237"/>
      <c r="H300" s="240">
        <v>1</v>
      </c>
      <c r="I300" s="241"/>
      <c r="J300" s="237"/>
      <c r="K300" s="237"/>
      <c r="L300" s="242"/>
      <c r="M300" s="243"/>
      <c r="N300" s="244"/>
      <c r="O300" s="244"/>
      <c r="P300" s="244"/>
      <c r="Q300" s="244"/>
      <c r="R300" s="244"/>
      <c r="S300" s="244"/>
      <c r="T300" s="245"/>
      <c r="U300" s="13"/>
      <c r="V300" s="13"/>
      <c r="W300" s="13"/>
      <c r="X300" s="13"/>
      <c r="Y300" s="13"/>
      <c r="Z300" s="13"/>
      <c r="AA300" s="13"/>
      <c r="AB300" s="13"/>
      <c r="AC300" s="13"/>
      <c r="AD300" s="13"/>
      <c r="AE300" s="13"/>
      <c r="AT300" s="246" t="s">
        <v>128</v>
      </c>
      <c r="AU300" s="246" t="s">
        <v>131</v>
      </c>
      <c r="AV300" s="13" t="s">
        <v>83</v>
      </c>
      <c r="AW300" s="13" t="s">
        <v>30</v>
      </c>
      <c r="AX300" s="13" t="s">
        <v>73</v>
      </c>
      <c r="AY300" s="246" t="s">
        <v>117</v>
      </c>
    </row>
    <row r="301" s="15" customFormat="1">
      <c r="A301" s="15"/>
      <c r="B301" s="258"/>
      <c r="C301" s="259"/>
      <c r="D301" s="231" t="s">
        <v>128</v>
      </c>
      <c r="E301" s="260" t="s">
        <v>1</v>
      </c>
      <c r="F301" s="261" t="s">
        <v>160</v>
      </c>
      <c r="G301" s="259"/>
      <c r="H301" s="262">
        <v>1</v>
      </c>
      <c r="I301" s="263"/>
      <c r="J301" s="259"/>
      <c r="K301" s="259"/>
      <c r="L301" s="264"/>
      <c r="M301" s="265"/>
      <c r="N301" s="266"/>
      <c r="O301" s="266"/>
      <c r="P301" s="266"/>
      <c r="Q301" s="266"/>
      <c r="R301" s="266"/>
      <c r="S301" s="266"/>
      <c r="T301" s="267"/>
      <c r="U301" s="15"/>
      <c r="V301" s="15"/>
      <c r="W301" s="15"/>
      <c r="X301" s="15"/>
      <c r="Y301" s="15"/>
      <c r="Z301" s="15"/>
      <c r="AA301" s="15"/>
      <c r="AB301" s="15"/>
      <c r="AC301" s="15"/>
      <c r="AD301" s="15"/>
      <c r="AE301" s="15"/>
      <c r="AT301" s="268" t="s">
        <v>128</v>
      </c>
      <c r="AU301" s="268" t="s">
        <v>131</v>
      </c>
      <c r="AV301" s="15" t="s">
        <v>124</v>
      </c>
      <c r="AW301" s="15" t="s">
        <v>30</v>
      </c>
      <c r="AX301" s="15" t="s">
        <v>81</v>
      </c>
      <c r="AY301" s="268" t="s">
        <v>117</v>
      </c>
    </row>
    <row r="302" s="2" customFormat="1" ht="33" customHeight="1">
      <c r="A302" s="38"/>
      <c r="B302" s="39"/>
      <c r="C302" s="218" t="s">
        <v>388</v>
      </c>
      <c r="D302" s="218" t="s">
        <v>119</v>
      </c>
      <c r="E302" s="219" t="s">
        <v>389</v>
      </c>
      <c r="F302" s="220" t="s">
        <v>390</v>
      </c>
      <c r="G302" s="221" t="s">
        <v>294</v>
      </c>
      <c r="H302" s="222">
        <v>1</v>
      </c>
      <c r="I302" s="223"/>
      <c r="J302" s="224">
        <f>ROUND(I302*H302,2)</f>
        <v>0</v>
      </c>
      <c r="K302" s="220" t="s">
        <v>1</v>
      </c>
      <c r="L302" s="44"/>
      <c r="M302" s="225" t="s">
        <v>1</v>
      </c>
      <c r="N302" s="226" t="s">
        <v>38</v>
      </c>
      <c r="O302" s="91"/>
      <c r="P302" s="227">
        <f>O302*H302</f>
        <v>0</v>
      </c>
      <c r="Q302" s="227">
        <v>0</v>
      </c>
      <c r="R302" s="227">
        <f>Q302*H302</f>
        <v>0</v>
      </c>
      <c r="S302" s="227">
        <v>0</v>
      </c>
      <c r="T302" s="228">
        <f>S302*H302</f>
        <v>0</v>
      </c>
      <c r="U302" s="38"/>
      <c r="V302" s="38"/>
      <c r="W302" s="38"/>
      <c r="X302" s="38"/>
      <c r="Y302" s="38"/>
      <c r="Z302" s="38"/>
      <c r="AA302" s="38"/>
      <c r="AB302" s="38"/>
      <c r="AC302" s="38"/>
      <c r="AD302" s="38"/>
      <c r="AE302" s="38"/>
      <c r="AR302" s="229" t="s">
        <v>124</v>
      </c>
      <c r="AT302" s="229" t="s">
        <v>119</v>
      </c>
      <c r="AU302" s="229" t="s">
        <v>131</v>
      </c>
      <c r="AY302" s="17" t="s">
        <v>117</v>
      </c>
      <c r="BE302" s="230">
        <f>IF(N302="základní",J302,0)</f>
        <v>0</v>
      </c>
      <c r="BF302" s="230">
        <f>IF(N302="snížená",J302,0)</f>
        <v>0</v>
      </c>
      <c r="BG302" s="230">
        <f>IF(N302="zákl. přenesená",J302,0)</f>
        <v>0</v>
      </c>
      <c r="BH302" s="230">
        <f>IF(N302="sníž. přenesená",J302,0)</f>
        <v>0</v>
      </c>
      <c r="BI302" s="230">
        <f>IF(N302="nulová",J302,0)</f>
        <v>0</v>
      </c>
      <c r="BJ302" s="17" t="s">
        <v>81</v>
      </c>
      <c r="BK302" s="230">
        <f>ROUND(I302*H302,2)</f>
        <v>0</v>
      </c>
      <c r="BL302" s="17" t="s">
        <v>124</v>
      </c>
      <c r="BM302" s="229" t="s">
        <v>391</v>
      </c>
    </row>
    <row r="303" s="2" customFormat="1">
      <c r="A303" s="38"/>
      <c r="B303" s="39"/>
      <c r="C303" s="40"/>
      <c r="D303" s="231" t="s">
        <v>126</v>
      </c>
      <c r="E303" s="40"/>
      <c r="F303" s="232" t="s">
        <v>392</v>
      </c>
      <c r="G303" s="40"/>
      <c r="H303" s="40"/>
      <c r="I303" s="233"/>
      <c r="J303" s="40"/>
      <c r="K303" s="40"/>
      <c r="L303" s="44"/>
      <c r="M303" s="234"/>
      <c r="N303" s="235"/>
      <c r="O303" s="91"/>
      <c r="P303" s="91"/>
      <c r="Q303" s="91"/>
      <c r="R303" s="91"/>
      <c r="S303" s="91"/>
      <c r="T303" s="92"/>
      <c r="U303" s="38"/>
      <c r="V303" s="38"/>
      <c r="W303" s="38"/>
      <c r="X303" s="38"/>
      <c r="Y303" s="38"/>
      <c r="Z303" s="38"/>
      <c r="AA303" s="38"/>
      <c r="AB303" s="38"/>
      <c r="AC303" s="38"/>
      <c r="AD303" s="38"/>
      <c r="AE303" s="38"/>
      <c r="AT303" s="17" t="s">
        <v>126</v>
      </c>
      <c r="AU303" s="17" t="s">
        <v>131</v>
      </c>
    </row>
    <row r="304" s="13" customFormat="1">
      <c r="A304" s="13"/>
      <c r="B304" s="236"/>
      <c r="C304" s="237"/>
      <c r="D304" s="231" t="s">
        <v>128</v>
      </c>
      <c r="E304" s="238" t="s">
        <v>1</v>
      </c>
      <c r="F304" s="239" t="s">
        <v>81</v>
      </c>
      <c r="G304" s="237"/>
      <c r="H304" s="240">
        <v>1</v>
      </c>
      <c r="I304" s="241"/>
      <c r="J304" s="237"/>
      <c r="K304" s="237"/>
      <c r="L304" s="242"/>
      <c r="M304" s="243"/>
      <c r="N304" s="244"/>
      <c r="O304" s="244"/>
      <c r="P304" s="244"/>
      <c r="Q304" s="244"/>
      <c r="R304" s="244"/>
      <c r="S304" s="244"/>
      <c r="T304" s="245"/>
      <c r="U304" s="13"/>
      <c r="V304" s="13"/>
      <c r="W304" s="13"/>
      <c r="X304" s="13"/>
      <c r="Y304" s="13"/>
      <c r="Z304" s="13"/>
      <c r="AA304" s="13"/>
      <c r="AB304" s="13"/>
      <c r="AC304" s="13"/>
      <c r="AD304" s="13"/>
      <c r="AE304" s="13"/>
      <c r="AT304" s="246" t="s">
        <v>128</v>
      </c>
      <c r="AU304" s="246" t="s">
        <v>131</v>
      </c>
      <c r="AV304" s="13" t="s">
        <v>83</v>
      </c>
      <c r="AW304" s="13" t="s">
        <v>30</v>
      </c>
      <c r="AX304" s="13" t="s">
        <v>73</v>
      </c>
      <c r="AY304" s="246" t="s">
        <v>117</v>
      </c>
    </row>
    <row r="305" s="15" customFormat="1">
      <c r="A305" s="15"/>
      <c r="B305" s="258"/>
      <c r="C305" s="259"/>
      <c r="D305" s="231" t="s">
        <v>128</v>
      </c>
      <c r="E305" s="260" t="s">
        <v>1</v>
      </c>
      <c r="F305" s="261" t="s">
        <v>160</v>
      </c>
      <c r="G305" s="259"/>
      <c r="H305" s="262">
        <v>1</v>
      </c>
      <c r="I305" s="263"/>
      <c r="J305" s="259"/>
      <c r="K305" s="259"/>
      <c r="L305" s="264"/>
      <c r="M305" s="265"/>
      <c r="N305" s="266"/>
      <c r="O305" s="266"/>
      <c r="P305" s="266"/>
      <c r="Q305" s="266"/>
      <c r="R305" s="266"/>
      <c r="S305" s="266"/>
      <c r="T305" s="267"/>
      <c r="U305" s="15"/>
      <c r="V305" s="15"/>
      <c r="W305" s="15"/>
      <c r="X305" s="15"/>
      <c r="Y305" s="15"/>
      <c r="Z305" s="15"/>
      <c r="AA305" s="15"/>
      <c r="AB305" s="15"/>
      <c r="AC305" s="15"/>
      <c r="AD305" s="15"/>
      <c r="AE305" s="15"/>
      <c r="AT305" s="268" t="s">
        <v>128</v>
      </c>
      <c r="AU305" s="268" t="s">
        <v>131</v>
      </c>
      <c r="AV305" s="15" t="s">
        <v>124</v>
      </c>
      <c r="AW305" s="15" t="s">
        <v>30</v>
      </c>
      <c r="AX305" s="15" t="s">
        <v>81</v>
      </c>
      <c r="AY305" s="268" t="s">
        <v>117</v>
      </c>
    </row>
    <row r="306" s="2" customFormat="1" ht="33" customHeight="1">
      <c r="A306" s="38"/>
      <c r="B306" s="39"/>
      <c r="C306" s="218" t="s">
        <v>393</v>
      </c>
      <c r="D306" s="218" t="s">
        <v>119</v>
      </c>
      <c r="E306" s="219" t="s">
        <v>394</v>
      </c>
      <c r="F306" s="220" t="s">
        <v>395</v>
      </c>
      <c r="G306" s="221" t="s">
        <v>294</v>
      </c>
      <c r="H306" s="222">
        <v>1</v>
      </c>
      <c r="I306" s="223"/>
      <c r="J306" s="224">
        <f>ROUND(I306*H306,2)</f>
        <v>0</v>
      </c>
      <c r="K306" s="220" t="s">
        <v>1</v>
      </c>
      <c r="L306" s="44"/>
      <c r="M306" s="225" t="s">
        <v>1</v>
      </c>
      <c r="N306" s="226" t="s">
        <v>38</v>
      </c>
      <c r="O306" s="91"/>
      <c r="P306" s="227">
        <f>O306*H306</f>
        <v>0</v>
      </c>
      <c r="Q306" s="227">
        <v>0</v>
      </c>
      <c r="R306" s="227">
        <f>Q306*H306</f>
        <v>0</v>
      </c>
      <c r="S306" s="227">
        <v>0</v>
      </c>
      <c r="T306" s="228">
        <f>S306*H306</f>
        <v>0</v>
      </c>
      <c r="U306" s="38"/>
      <c r="V306" s="38"/>
      <c r="W306" s="38"/>
      <c r="X306" s="38"/>
      <c r="Y306" s="38"/>
      <c r="Z306" s="38"/>
      <c r="AA306" s="38"/>
      <c r="AB306" s="38"/>
      <c r="AC306" s="38"/>
      <c r="AD306" s="38"/>
      <c r="AE306" s="38"/>
      <c r="AR306" s="229" t="s">
        <v>124</v>
      </c>
      <c r="AT306" s="229" t="s">
        <v>119</v>
      </c>
      <c r="AU306" s="229" t="s">
        <v>131</v>
      </c>
      <c r="AY306" s="17" t="s">
        <v>117</v>
      </c>
      <c r="BE306" s="230">
        <f>IF(N306="základní",J306,0)</f>
        <v>0</v>
      </c>
      <c r="BF306" s="230">
        <f>IF(N306="snížená",J306,0)</f>
        <v>0</v>
      </c>
      <c r="BG306" s="230">
        <f>IF(N306="zákl. přenesená",J306,0)</f>
        <v>0</v>
      </c>
      <c r="BH306" s="230">
        <f>IF(N306="sníž. přenesená",J306,0)</f>
        <v>0</v>
      </c>
      <c r="BI306" s="230">
        <f>IF(N306="nulová",J306,0)</f>
        <v>0</v>
      </c>
      <c r="BJ306" s="17" t="s">
        <v>81</v>
      </c>
      <c r="BK306" s="230">
        <f>ROUND(I306*H306,2)</f>
        <v>0</v>
      </c>
      <c r="BL306" s="17" t="s">
        <v>124</v>
      </c>
      <c r="BM306" s="229" t="s">
        <v>396</v>
      </c>
    </row>
    <row r="307" s="2" customFormat="1">
      <c r="A307" s="38"/>
      <c r="B307" s="39"/>
      <c r="C307" s="40"/>
      <c r="D307" s="231" t="s">
        <v>126</v>
      </c>
      <c r="E307" s="40"/>
      <c r="F307" s="232" t="s">
        <v>397</v>
      </c>
      <c r="G307" s="40"/>
      <c r="H307" s="40"/>
      <c r="I307" s="233"/>
      <c r="J307" s="40"/>
      <c r="K307" s="40"/>
      <c r="L307" s="44"/>
      <c r="M307" s="234"/>
      <c r="N307" s="235"/>
      <c r="O307" s="91"/>
      <c r="P307" s="91"/>
      <c r="Q307" s="91"/>
      <c r="R307" s="91"/>
      <c r="S307" s="91"/>
      <c r="T307" s="92"/>
      <c r="U307" s="38"/>
      <c r="V307" s="38"/>
      <c r="W307" s="38"/>
      <c r="X307" s="38"/>
      <c r="Y307" s="38"/>
      <c r="Z307" s="38"/>
      <c r="AA307" s="38"/>
      <c r="AB307" s="38"/>
      <c r="AC307" s="38"/>
      <c r="AD307" s="38"/>
      <c r="AE307" s="38"/>
      <c r="AT307" s="17" t="s">
        <v>126</v>
      </c>
      <c r="AU307" s="17" t="s">
        <v>131</v>
      </c>
    </row>
    <row r="308" s="13" customFormat="1">
      <c r="A308" s="13"/>
      <c r="B308" s="236"/>
      <c r="C308" s="237"/>
      <c r="D308" s="231" t="s">
        <v>128</v>
      </c>
      <c r="E308" s="238" t="s">
        <v>1</v>
      </c>
      <c r="F308" s="239" t="s">
        <v>81</v>
      </c>
      <c r="G308" s="237"/>
      <c r="H308" s="240">
        <v>1</v>
      </c>
      <c r="I308" s="241"/>
      <c r="J308" s="237"/>
      <c r="K308" s="237"/>
      <c r="L308" s="242"/>
      <c r="M308" s="243"/>
      <c r="N308" s="244"/>
      <c r="O308" s="244"/>
      <c r="P308" s="244"/>
      <c r="Q308" s="244"/>
      <c r="R308" s="244"/>
      <c r="S308" s="244"/>
      <c r="T308" s="245"/>
      <c r="U308" s="13"/>
      <c r="V308" s="13"/>
      <c r="W308" s="13"/>
      <c r="X308" s="13"/>
      <c r="Y308" s="13"/>
      <c r="Z308" s="13"/>
      <c r="AA308" s="13"/>
      <c r="AB308" s="13"/>
      <c r="AC308" s="13"/>
      <c r="AD308" s="13"/>
      <c r="AE308" s="13"/>
      <c r="AT308" s="246" t="s">
        <v>128</v>
      </c>
      <c r="AU308" s="246" t="s">
        <v>131</v>
      </c>
      <c r="AV308" s="13" t="s">
        <v>83</v>
      </c>
      <c r="AW308" s="13" t="s">
        <v>30</v>
      </c>
      <c r="AX308" s="13" t="s">
        <v>73</v>
      </c>
      <c r="AY308" s="246" t="s">
        <v>117</v>
      </c>
    </row>
    <row r="309" s="15" customFormat="1">
      <c r="A309" s="15"/>
      <c r="B309" s="258"/>
      <c r="C309" s="259"/>
      <c r="D309" s="231" t="s">
        <v>128</v>
      </c>
      <c r="E309" s="260" t="s">
        <v>1</v>
      </c>
      <c r="F309" s="261" t="s">
        <v>160</v>
      </c>
      <c r="G309" s="259"/>
      <c r="H309" s="262">
        <v>1</v>
      </c>
      <c r="I309" s="263"/>
      <c r="J309" s="259"/>
      <c r="K309" s="259"/>
      <c r="L309" s="264"/>
      <c r="M309" s="265"/>
      <c r="N309" s="266"/>
      <c r="O309" s="266"/>
      <c r="P309" s="266"/>
      <c r="Q309" s="266"/>
      <c r="R309" s="266"/>
      <c r="S309" s="266"/>
      <c r="T309" s="267"/>
      <c r="U309" s="15"/>
      <c r="V309" s="15"/>
      <c r="W309" s="15"/>
      <c r="X309" s="15"/>
      <c r="Y309" s="15"/>
      <c r="Z309" s="15"/>
      <c r="AA309" s="15"/>
      <c r="AB309" s="15"/>
      <c r="AC309" s="15"/>
      <c r="AD309" s="15"/>
      <c r="AE309" s="15"/>
      <c r="AT309" s="268" t="s">
        <v>128</v>
      </c>
      <c r="AU309" s="268" t="s">
        <v>131</v>
      </c>
      <c r="AV309" s="15" t="s">
        <v>124</v>
      </c>
      <c r="AW309" s="15" t="s">
        <v>30</v>
      </c>
      <c r="AX309" s="15" t="s">
        <v>81</v>
      </c>
      <c r="AY309" s="268" t="s">
        <v>117</v>
      </c>
    </row>
    <row r="310" s="2" customFormat="1" ht="24.15" customHeight="1">
      <c r="A310" s="38"/>
      <c r="B310" s="39"/>
      <c r="C310" s="218" t="s">
        <v>398</v>
      </c>
      <c r="D310" s="218" t="s">
        <v>119</v>
      </c>
      <c r="E310" s="219" t="s">
        <v>399</v>
      </c>
      <c r="F310" s="220" t="s">
        <v>400</v>
      </c>
      <c r="G310" s="221" t="s">
        <v>294</v>
      </c>
      <c r="H310" s="222">
        <v>1</v>
      </c>
      <c r="I310" s="223"/>
      <c r="J310" s="224">
        <f>ROUND(I310*H310,2)</f>
        <v>0</v>
      </c>
      <c r="K310" s="220" t="s">
        <v>1</v>
      </c>
      <c r="L310" s="44"/>
      <c r="M310" s="225" t="s">
        <v>1</v>
      </c>
      <c r="N310" s="226" t="s">
        <v>38</v>
      </c>
      <c r="O310" s="91"/>
      <c r="P310" s="227">
        <f>O310*H310</f>
        <v>0</v>
      </c>
      <c r="Q310" s="227">
        <v>0</v>
      </c>
      <c r="R310" s="227">
        <f>Q310*H310</f>
        <v>0</v>
      </c>
      <c r="S310" s="227">
        <v>0</v>
      </c>
      <c r="T310" s="228">
        <f>S310*H310</f>
        <v>0</v>
      </c>
      <c r="U310" s="38"/>
      <c r="V310" s="38"/>
      <c r="W310" s="38"/>
      <c r="X310" s="38"/>
      <c r="Y310" s="38"/>
      <c r="Z310" s="38"/>
      <c r="AA310" s="38"/>
      <c r="AB310" s="38"/>
      <c r="AC310" s="38"/>
      <c r="AD310" s="38"/>
      <c r="AE310" s="38"/>
      <c r="AR310" s="229" t="s">
        <v>124</v>
      </c>
      <c r="AT310" s="229" t="s">
        <v>119</v>
      </c>
      <c r="AU310" s="229" t="s">
        <v>131</v>
      </c>
      <c r="AY310" s="17" t="s">
        <v>117</v>
      </c>
      <c r="BE310" s="230">
        <f>IF(N310="základní",J310,0)</f>
        <v>0</v>
      </c>
      <c r="BF310" s="230">
        <f>IF(N310="snížená",J310,0)</f>
        <v>0</v>
      </c>
      <c r="BG310" s="230">
        <f>IF(N310="zákl. přenesená",J310,0)</f>
        <v>0</v>
      </c>
      <c r="BH310" s="230">
        <f>IF(N310="sníž. přenesená",J310,0)</f>
        <v>0</v>
      </c>
      <c r="BI310" s="230">
        <f>IF(N310="nulová",J310,0)</f>
        <v>0</v>
      </c>
      <c r="BJ310" s="17" t="s">
        <v>81</v>
      </c>
      <c r="BK310" s="230">
        <f>ROUND(I310*H310,2)</f>
        <v>0</v>
      </c>
      <c r="BL310" s="17" t="s">
        <v>124</v>
      </c>
      <c r="BM310" s="229" t="s">
        <v>401</v>
      </c>
    </row>
    <row r="311" s="2" customFormat="1">
      <c r="A311" s="38"/>
      <c r="B311" s="39"/>
      <c r="C311" s="40"/>
      <c r="D311" s="231" t="s">
        <v>126</v>
      </c>
      <c r="E311" s="40"/>
      <c r="F311" s="232" t="s">
        <v>402</v>
      </c>
      <c r="G311" s="40"/>
      <c r="H311" s="40"/>
      <c r="I311" s="233"/>
      <c r="J311" s="40"/>
      <c r="K311" s="40"/>
      <c r="L311" s="44"/>
      <c r="M311" s="234"/>
      <c r="N311" s="235"/>
      <c r="O311" s="91"/>
      <c r="P311" s="91"/>
      <c r="Q311" s="91"/>
      <c r="R311" s="91"/>
      <c r="S311" s="91"/>
      <c r="T311" s="92"/>
      <c r="U311" s="38"/>
      <c r="V311" s="38"/>
      <c r="W311" s="38"/>
      <c r="X311" s="38"/>
      <c r="Y311" s="38"/>
      <c r="Z311" s="38"/>
      <c r="AA311" s="38"/>
      <c r="AB311" s="38"/>
      <c r="AC311" s="38"/>
      <c r="AD311" s="38"/>
      <c r="AE311" s="38"/>
      <c r="AT311" s="17" t="s">
        <v>126</v>
      </c>
      <c r="AU311" s="17" t="s">
        <v>131</v>
      </c>
    </row>
    <row r="312" s="13" customFormat="1">
      <c r="A312" s="13"/>
      <c r="B312" s="236"/>
      <c r="C312" s="237"/>
      <c r="D312" s="231" t="s">
        <v>128</v>
      </c>
      <c r="E312" s="238" t="s">
        <v>1</v>
      </c>
      <c r="F312" s="239" t="s">
        <v>81</v>
      </c>
      <c r="G312" s="237"/>
      <c r="H312" s="240">
        <v>1</v>
      </c>
      <c r="I312" s="241"/>
      <c r="J312" s="237"/>
      <c r="K312" s="237"/>
      <c r="L312" s="242"/>
      <c r="M312" s="243"/>
      <c r="N312" s="244"/>
      <c r="O312" s="244"/>
      <c r="P312" s="244"/>
      <c r="Q312" s="244"/>
      <c r="R312" s="244"/>
      <c r="S312" s="244"/>
      <c r="T312" s="245"/>
      <c r="U312" s="13"/>
      <c r="V312" s="13"/>
      <c r="W312" s="13"/>
      <c r="X312" s="13"/>
      <c r="Y312" s="13"/>
      <c r="Z312" s="13"/>
      <c r="AA312" s="13"/>
      <c r="AB312" s="13"/>
      <c r="AC312" s="13"/>
      <c r="AD312" s="13"/>
      <c r="AE312" s="13"/>
      <c r="AT312" s="246" t="s">
        <v>128</v>
      </c>
      <c r="AU312" s="246" t="s">
        <v>131</v>
      </c>
      <c r="AV312" s="13" t="s">
        <v>83</v>
      </c>
      <c r="AW312" s="13" t="s">
        <v>30</v>
      </c>
      <c r="AX312" s="13" t="s">
        <v>73</v>
      </c>
      <c r="AY312" s="246" t="s">
        <v>117</v>
      </c>
    </row>
    <row r="313" s="15" customFormat="1">
      <c r="A313" s="15"/>
      <c r="B313" s="258"/>
      <c r="C313" s="259"/>
      <c r="D313" s="231" t="s">
        <v>128</v>
      </c>
      <c r="E313" s="260" t="s">
        <v>1</v>
      </c>
      <c r="F313" s="261" t="s">
        <v>160</v>
      </c>
      <c r="G313" s="259"/>
      <c r="H313" s="262">
        <v>1</v>
      </c>
      <c r="I313" s="263"/>
      <c r="J313" s="259"/>
      <c r="K313" s="259"/>
      <c r="L313" s="264"/>
      <c r="M313" s="265"/>
      <c r="N313" s="266"/>
      <c r="O313" s="266"/>
      <c r="P313" s="266"/>
      <c r="Q313" s="266"/>
      <c r="R313" s="266"/>
      <c r="S313" s="266"/>
      <c r="T313" s="267"/>
      <c r="U313" s="15"/>
      <c r="V313" s="15"/>
      <c r="W313" s="15"/>
      <c r="X313" s="15"/>
      <c r="Y313" s="15"/>
      <c r="Z313" s="15"/>
      <c r="AA313" s="15"/>
      <c r="AB313" s="15"/>
      <c r="AC313" s="15"/>
      <c r="AD313" s="15"/>
      <c r="AE313" s="15"/>
      <c r="AT313" s="268" t="s">
        <v>128</v>
      </c>
      <c r="AU313" s="268" t="s">
        <v>131</v>
      </c>
      <c r="AV313" s="15" t="s">
        <v>124</v>
      </c>
      <c r="AW313" s="15" t="s">
        <v>30</v>
      </c>
      <c r="AX313" s="15" t="s">
        <v>81</v>
      </c>
      <c r="AY313" s="268" t="s">
        <v>117</v>
      </c>
    </row>
    <row r="314" s="2" customFormat="1" ht="24.15" customHeight="1">
      <c r="A314" s="38"/>
      <c r="B314" s="39"/>
      <c r="C314" s="218" t="s">
        <v>403</v>
      </c>
      <c r="D314" s="218" t="s">
        <v>119</v>
      </c>
      <c r="E314" s="219" t="s">
        <v>404</v>
      </c>
      <c r="F314" s="220" t="s">
        <v>405</v>
      </c>
      <c r="G314" s="221" t="s">
        <v>294</v>
      </c>
      <c r="H314" s="222">
        <v>1</v>
      </c>
      <c r="I314" s="223"/>
      <c r="J314" s="224">
        <f>ROUND(I314*H314,2)</f>
        <v>0</v>
      </c>
      <c r="K314" s="220" t="s">
        <v>1</v>
      </c>
      <c r="L314" s="44"/>
      <c r="M314" s="225" t="s">
        <v>1</v>
      </c>
      <c r="N314" s="226" t="s">
        <v>38</v>
      </c>
      <c r="O314" s="91"/>
      <c r="P314" s="227">
        <f>O314*H314</f>
        <v>0</v>
      </c>
      <c r="Q314" s="227">
        <v>0</v>
      </c>
      <c r="R314" s="227">
        <f>Q314*H314</f>
        <v>0</v>
      </c>
      <c r="S314" s="227">
        <v>0</v>
      </c>
      <c r="T314" s="228">
        <f>S314*H314</f>
        <v>0</v>
      </c>
      <c r="U314" s="38"/>
      <c r="V314" s="38"/>
      <c r="W314" s="38"/>
      <c r="X314" s="38"/>
      <c r="Y314" s="38"/>
      <c r="Z314" s="38"/>
      <c r="AA314" s="38"/>
      <c r="AB314" s="38"/>
      <c r="AC314" s="38"/>
      <c r="AD314" s="38"/>
      <c r="AE314" s="38"/>
      <c r="AR314" s="229" t="s">
        <v>124</v>
      </c>
      <c r="AT314" s="229" t="s">
        <v>119</v>
      </c>
      <c r="AU314" s="229" t="s">
        <v>131</v>
      </c>
      <c r="AY314" s="17" t="s">
        <v>117</v>
      </c>
      <c r="BE314" s="230">
        <f>IF(N314="základní",J314,0)</f>
        <v>0</v>
      </c>
      <c r="BF314" s="230">
        <f>IF(N314="snížená",J314,0)</f>
        <v>0</v>
      </c>
      <c r="BG314" s="230">
        <f>IF(N314="zákl. přenesená",J314,0)</f>
        <v>0</v>
      </c>
      <c r="BH314" s="230">
        <f>IF(N314="sníž. přenesená",J314,0)</f>
        <v>0</v>
      </c>
      <c r="BI314" s="230">
        <f>IF(N314="nulová",J314,0)</f>
        <v>0</v>
      </c>
      <c r="BJ314" s="17" t="s">
        <v>81</v>
      </c>
      <c r="BK314" s="230">
        <f>ROUND(I314*H314,2)</f>
        <v>0</v>
      </c>
      <c r="BL314" s="17" t="s">
        <v>124</v>
      </c>
      <c r="BM314" s="229" t="s">
        <v>406</v>
      </c>
    </row>
    <row r="315" s="2" customFormat="1">
      <c r="A315" s="38"/>
      <c r="B315" s="39"/>
      <c r="C315" s="40"/>
      <c r="D315" s="231" t="s">
        <v>126</v>
      </c>
      <c r="E315" s="40"/>
      <c r="F315" s="232" t="s">
        <v>407</v>
      </c>
      <c r="G315" s="40"/>
      <c r="H315" s="40"/>
      <c r="I315" s="233"/>
      <c r="J315" s="40"/>
      <c r="K315" s="40"/>
      <c r="L315" s="44"/>
      <c r="M315" s="234"/>
      <c r="N315" s="235"/>
      <c r="O315" s="91"/>
      <c r="P315" s="91"/>
      <c r="Q315" s="91"/>
      <c r="R315" s="91"/>
      <c r="S315" s="91"/>
      <c r="T315" s="92"/>
      <c r="U315" s="38"/>
      <c r="V315" s="38"/>
      <c r="W315" s="38"/>
      <c r="X315" s="38"/>
      <c r="Y315" s="38"/>
      <c r="Z315" s="38"/>
      <c r="AA315" s="38"/>
      <c r="AB315" s="38"/>
      <c r="AC315" s="38"/>
      <c r="AD315" s="38"/>
      <c r="AE315" s="38"/>
      <c r="AT315" s="17" t="s">
        <v>126</v>
      </c>
      <c r="AU315" s="17" t="s">
        <v>131</v>
      </c>
    </row>
    <row r="316" s="13" customFormat="1">
      <c r="A316" s="13"/>
      <c r="B316" s="236"/>
      <c r="C316" s="237"/>
      <c r="D316" s="231" t="s">
        <v>128</v>
      </c>
      <c r="E316" s="238" t="s">
        <v>1</v>
      </c>
      <c r="F316" s="239" t="s">
        <v>81</v>
      </c>
      <c r="G316" s="237"/>
      <c r="H316" s="240">
        <v>1</v>
      </c>
      <c r="I316" s="241"/>
      <c r="J316" s="237"/>
      <c r="K316" s="237"/>
      <c r="L316" s="242"/>
      <c r="M316" s="243"/>
      <c r="N316" s="244"/>
      <c r="O316" s="244"/>
      <c r="P316" s="244"/>
      <c r="Q316" s="244"/>
      <c r="R316" s="244"/>
      <c r="S316" s="244"/>
      <c r="T316" s="245"/>
      <c r="U316" s="13"/>
      <c r="V316" s="13"/>
      <c r="W316" s="13"/>
      <c r="X316" s="13"/>
      <c r="Y316" s="13"/>
      <c r="Z316" s="13"/>
      <c r="AA316" s="13"/>
      <c r="AB316" s="13"/>
      <c r="AC316" s="13"/>
      <c r="AD316" s="13"/>
      <c r="AE316" s="13"/>
      <c r="AT316" s="246" t="s">
        <v>128</v>
      </c>
      <c r="AU316" s="246" t="s">
        <v>131</v>
      </c>
      <c r="AV316" s="13" t="s">
        <v>83</v>
      </c>
      <c r="AW316" s="13" t="s">
        <v>30</v>
      </c>
      <c r="AX316" s="13" t="s">
        <v>73</v>
      </c>
      <c r="AY316" s="246" t="s">
        <v>117</v>
      </c>
    </row>
    <row r="317" s="15" customFormat="1">
      <c r="A317" s="15"/>
      <c r="B317" s="258"/>
      <c r="C317" s="259"/>
      <c r="D317" s="231" t="s">
        <v>128</v>
      </c>
      <c r="E317" s="260" t="s">
        <v>1</v>
      </c>
      <c r="F317" s="261" t="s">
        <v>160</v>
      </c>
      <c r="G317" s="259"/>
      <c r="H317" s="262">
        <v>1</v>
      </c>
      <c r="I317" s="263"/>
      <c r="J317" s="259"/>
      <c r="K317" s="259"/>
      <c r="L317" s="264"/>
      <c r="M317" s="265"/>
      <c r="N317" s="266"/>
      <c r="O317" s="266"/>
      <c r="P317" s="266"/>
      <c r="Q317" s="266"/>
      <c r="R317" s="266"/>
      <c r="S317" s="266"/>
      <c r="T317" s="267"/>
      <c r="U317" s="15"/>
      <c r="V317" s="15"/>
      <c r="W317" s="15"/>
      <c r="X317" s="15"/>
      <c r="Y317" s="15"/>
      <c r="Z317" s="15"/>
      <c r="AA317" s="15"/>
      <c r="AB317" s="15"/>
      <c r="AC317" s="15"/>
      <c r="AD317" s="15"/>
      <c r="AE317" s="15"/>
      <c r="AT317" s="268" t="s">
        <v>128</v>
      </c>
      <c r="AU317" s="268" t="s">
        <v>131</v>
      </c>
      <c r="AV317" s="15" t="s">
        <v>124</v>
      </c>
      <c r="AW317" s="15" t="s">
        <v>30</v>
      </c>
      <c r="AX317" s="15" t="s">
        <v>81</v>
      </c>
      <c r="AY317" s="268" t="s">
        <v>117</v>
      </c>
    </row>
    <row r="318" s="2" customFormat="1" ht="33" customHeight="1">
      <c r="A318" s="38"/>
      <c r="B318" s="39"/>
      <c r="C318" s="218" t="s">
        <v>408</v>
      </c>
      <c r="D318" s="218" t="s">
        <v>119</v>
      </c>
      <c r="E318" s="219" t="s">
        <v>409</v>
      </c>
      <c r="F318" s="220" t="s">
        <v>410</v>
      </c>
      <c r="G318" s="221" t="s">
        <v>294</v>
      </c>
      <c r="H318" s="222">
        <v>1</v>
      </c>
      <c r="I318" s="223"/>
      <c r="J318" s="224">
        <f>ROUND(I318*H318,2)</f>
        <v>0</v>
      </c>
      <c r="K318" s="220" t="s">
        <v>1</v>
      </c>
      <c r="L318" s="44"/>
      <c r="M318" s="225" t="s">
        <v>1</v>
      </c>
      <c r="N318" s="226" t="s">
        <v>38</v>
      </c>
      <c r="O318" s="91"/>
      <c r="P318" s="227">
        <f>O318*H318</f>
        <v>0</v>
      </c>
      <c r="Q318" s="227">
        <v>0</v>
      </c>
      <c r="R318" s="227">
        <f>Q318*H318</f>
        <v>0</v>
      </c>
      <c r="S318" s="227">
        <v>0</v>
      </c>
      <c r="T318" s="228">
        <f>S318*H318</f>
        <v>0</v>
      </c>
      <c r="U318" s="38"/>
      <c r="V318" s="38"/>
      <c r="W318" s="38"/>
      <c r="X318" s="38"/>
      <c r="Y318" s="38"/>
      <c r="Z318" s="38"/>
      <c r="AA318" s="38"/>
      <c r="AB318" s="38"/>
      <c r="AC318" s="38"/>
      <c r="AD318" s="38"/>
      <c r="AE318" s="38"/>
      <c r="AR318" s="229" t="s">
        <v>124</v>
      </c>
      <c r="AT318" s="229" t="s">
        <v>119</v>
      </c>
      <c r="AU318" s="229" t="s">
        <v>131</v>
      </c>
      <c r="AY318" s="17" t="s">
        <v>117</v>
      </c>
      <c r="BE318" s="230">
        <f>IF(N318="základní",J318,0)</f>
        <v>0</v>
      </c>
      <c r="BF318" s="230">
        <f>IF(N318="snížená",J318,0)</f>
        <v>0</v>
      </c>
      <c r="BG318" s="230">
        <f>IF(N318="zákl. přenesená",J318,0)</f>
        <v>0</v>
      </c>
      <c r="BH318" s="230">
        <f>IF(N318="sníž. přenesená",J318,0)</f>
        <v>0</v>
      </c>
      <c r="BI318" s="230">
        <f>IF(N318="nulová",J318,0)</f>
        <v>0</v>
      </c>
      <c r="BJ318" s="17" t="s">
        <v>81</v>
      </c>
      <c r="BK318" s="230">
        <f>ROUND(I318*H318,2)</f>
        <v>0</v>
      </c>
      <c r="BL318" s="17" t="s">
        <v>124</v>
      </c>
      <c r="BM318" s="229" t="s">
        <v>411</v>
      </c>
    </row>
    <row r="319" s="2" customFormat="1">
      <c r="A319" s="38"/>
      <c r="B319" s="39"/>
      <c r="C319" s="40"/>
      <c r="D319" s="231" t="s">
        <v>126</v>
      </c>
      <c r="E319" s="40"/>
      <c r="F319" s="232" t="s">
        <v>412</v>
      </c>
      <c r="G319" s="40"/>
      <c r="H319" s="40"/>
      <c r="I319" s="233"/>
      <c r="J319" s="40"/>
      <c r="K319" s="40"/>
      <c r="L319" s="44"/>
      <c r="M319" s="234"/>
      <c r="N319" s="235"/>
      <c r="O319" s="91"/>
      <c r="P319" s="91"/>
      <c r="Q319" s="91"/>
      <c r="R319" s="91"/>
      <c r="S319" s="91"/>
      <c r="T319" s="92"/>
      <c r="U319" s="38"/>
      <c r="V319" s="38"/>
      <c r="W319" s="38"/>
      <c r="X319" s="38"/>
      <c r="Y319" s="38"/>
      <c r="Z319" s="38"/>
      <c r="AA319" s="38"/>
      <c r="AB319" s="38"/>
      <c r="AC319" s="38"/>
      <c r="AD319" s="38"/>
      <c r="AE319" s="38"/>
      <c r="AT319" s="17" t="s">
        <v>126</v>
      </c>
      <c r="AU319" s="17" t="s">
        <v>131</v>
      </c>
    </row>
    <row r="320" s="13" customFormat="1">
      <c r="A320" s="13"/>
      <c r="B320" s="236"/>
      <c r="C320" s="237"/>
      <c r="D320" s="231" t="s">
        <v>128</v>
      </c>
      <c r="E320" s="238" t="s">
        <v>1</v>
      </c>
      <c r="F320" s="239" t="s">
        <v>81</v>
      </c>
      <c r="G320" s="237"/>
      <c r="H320" s="240">
        <v>1</v>
      </c>
      <c r="I320" s="241"/>
      <c r="J320" s="237"/>
      <c r="K320" s="237"/>
      <c r="L320" s="242"/>
      <c r="M320" s="243"/>
      <c r="N320" s="244"/>
      <c r="O320" s="244"/>
      <c r="P320" s="244"/>
      <c r="Q320" s="244"/>
      <c r="R320" s="244"/>
      <c r="S320" s="244"/>
      <c r="T320" s="245"/>
      <c r="U320" s="13"/>
      <c r="V320" s="13"/>
      <c r="W320" s="13"/>
      <c r="X320" s="13"/>
      <c r="Y320" s="13"/>
      <c r="Z320" s="13"/>
      <c r="AA320" s="13"/>
      <c r="AB320" s="13"/>
      <c r="AC320" s="13"/>
      <c r="AD320" s="13"/>
      <c r="AE320" s="13"/>
      <c r="AT320" s="246" t="s">
        <v>128</v>
      </c>
      <c r="AU320" s="246" t="s">
        <v>131</v>
      </c>
      <c r="AV320" s="13" t="s">
        <v>83</v>
      </c>
      <c r="AW320" s="13" t="s">
        <v>30</v>
      </c>
      <c r="AX320" s="13" t="s">
        <v>73</v>
      </c>
      <c r="AY320" s="246" t="s">
        <v>117</v>
      </c>
    </row>
    <row r="321" s="15" customFormat="1">
      <c r="A321" s="15"/>
      <c r="B321" s="258"/>
      <c r="C321" s="259"/>
      <c r="D321" s="231" t="s">
        <v>128</v>
      </c>
      <c r="E321" s="260" t="s">
        <v>1</v>
      </c>
      <c r="F321" s="261" t="s">
        <v>160</v>
      </c>
      <c r="G321" s="259"/>
      <c r="H321" s="262">
        <v>1</v>
      </c>
      <c r="I321" s="263"/>
      <c r="J321" s="259"/>
      <c r="K321" s="259"/>
      <c r="L321" s="264"/>
      <c r="M321" s="265"/>
      <c r="N321" s="266"/>
      <c r="O321" s="266"/>
      <c r="P321" s="266"/>
      <c r="Q321" s="266"/>
      <c r="R321" s="266"/>
      <c r="S321" s="266"/>
      <c r="T321" s="267"/>
      <c r="U321" s="15"/>
      <c r="V321" s="15"/>
      <c r="W321" s="15"/>
      <c r="X321" s="15"/>
      <c r="Y321" s="15"/>
      <c r="Z321" s="15"/>
      <c r="AA321" s="15"/>
      <c r="AB321" s="15"/>
      <c r="AC321" s="15"/>
      <c r="AD321" s="15"/>
      <c r="AE321" s="15"/>
      <c r="AT321" s="268" t="s">
        <v>128</v>
      </c>
      <c r="AU321" s="268" t="s">
        <v>131</v>
      </c>
      <c r="AV321" s="15" t="s">
        <v>124</v>
      </c>
      <c r="AW321" s="15" t="s">
        <v>30</v>
      </c>
      <c r="AX321" s="15" t="s">
        <v>81</v>
      </c>
      <c r="AY321" s="268" t="s">
        <v>117</v>
      </c>
    </row>
    <row r="322" s="2" customFormat="1" ht="21.75" customHeight="1">
      <c r="A322" s="38"/>
      <c r="B322" s="39"/>
      <c r="C322" s="218" t="s">
        <v>413</v>
      </c>
      <c r="D322" s="218" t="s">
        <v>119</v>
      </c>
      <c r="E322" s="219" t="s">
        <v>414</v>
      </c>
      <c r="F322" s="220" t="s">
        <v>415</v>
      </c>
      <c r="G322" s="221" t="s">
        <v>294</v>
      </c>
      <c r="H322" s="222">
        <v>1</v>
      </c>
      <c r="I322" s="223"/>
      <c r="J322" s="224">
        <f>ROUND(I322*H322,2)</f>
        <v>0</v>
      </c>
      <c r="K322" s="220" t="s">
        <v>1</v>
      </c>
      <c r="L322" s="44"/>
      <c r="M322" s="225" t="s">
        <v>1</v>
      </c>
      <c r="N322" s="226" t="s">
        <v>38</v>
      </c>
      <c r="O322" s="91"/>
      <c r="P322" s="227">
        <f>O322*H322</f>
        <v>0</v>
      </c>
      <c r="Q322" s="227">
        <v>0</v>
      </c>
      <c r="R322" s="227">
        <f>Q322*H322</f>
        <v>0</v>
      </c>
      <c r="S322" s="227">
        <v>0</v>
      </c>
      <c r="T322" s="228">
        <f>S322*H322</f>
        <v>0</v>
      </c>
      <c r="U322" s="38"/>
      <c r="V322" s="38"/>
      <c r="W322" s="38"/>
      <c r="X322" s="38"/>
      <c r="Y322" s="38"/>
      <c r="Z322" s="38"/>
      <c r="AA322" s="38"/>
      <c r="AB322" s="38"/>
      <c r="AC322" s="38"/>
      <c r="AD322" s="38"/>
      <c r="AE322" s="38"/>
      <c r="AR322" s="229" t="s">
        <v>124</v>
      </c>
      <c r="AT322" s="229" t="s">
        <v>119</v>
      </c>
      <c r="AU322" s="229" t="s">
        <v>131</v>
      </c>
      <c r="AY322" s="17" t="s">
        <v>117</v>
      </c>
      <c r="BE322" s="230">
        <f>IF(N322="základní",J322,0)</f>
        <v>0</v>
      </c>
      <c r="BF322" s="230">
        <f>IF(N322="snížená",J322,0)</f>
        <v>0</v>
      </c>
      <c r="BG322" s="230">
        <f>IF(N322="zákl. přenesená",J322,0)</f>
        <v>0</v>
      </c>
      <c r="BH322" s="230">
        <f>IF(N322="sníž. přenesená",J322,0)</f>
        <v>0</v>
      </c>
      <c r="BI322" s="230">
        <f>IF(N322="nulová",J322,0)</f>
        <v>0</v>
      </c>
      <c r="BJ322" s="17" t="s">
        <v>81</v>
      </c>
      <c r="BK322" s="230">
        <f>ROUND(I322*H322,2)</f>
        <v>0</v>
      </c>
      <c r="BL322" s="17" t="s">
        <v>124</v>
      </c>
      <c r="BM322" s="229" t="s">
        <v>416</v>
      </c>
    </row>
    <row r="323" s="2" customFormat="1">
      <c r="A323" s="38"/>
      <c r="B323" s="39"/>
      <c r="C323" s="40"/>
      <c r="D323" s="231" t="s">
        <v>126</v>
      </c>
      <c r="E323" s="40"/>
      <c r="F323" s="232" t="s">
        <v>417</v>
      </c>
      <c r="G323" s="40"/>
      <c r="H323" s="40"/>
      <c r="I323" s="233"/>
      <c r="J323" s="40"/>
      <c r="K323" s="40"/>
      <c r="L323" s="44"/>
      <c r="M323" s="234"/>
      <c r="N323" s="235"/>
      <c r="O323" s="91"/>
      <c r="P323" s="91"/>
      <c r="Q323" s="91"/>
      <c r="R323" s="91"/>
      <c r="S323" s="91"/>
      <c r="T323" s="92"/>
      <c r="U323" s="38"/>
      <c r="V323" s="38"/>
      <c r="W323" s="38"/>
      <c r="X323" s="38"/>
      <c r="Y323" s="38"/>
      <c r="Z323" s="38"/>
      <c r="AA323" s="38"/>
      <c r="AB323" s="38"/>
      <c r="AC323" s="38"/>
      <c r="AD323" s="38"/>
      <c r="AE323" s="38"/>
      <c r="AT323" s="17" t="s">
        <v>126</v>
      </c>
      <c r="AU323" s="17" t="s">
        <v>131</v>
      </c>
    </row>
    <row r="324" s="13" customFormat="1">
      <c r="A324" s="13"/>
      <c r="B324" s="236"/>
      <c r="C324" s="237"/>
      <c r="D324" s="231" t="s">
        <v>128</v>
      </c>
      <c r="E324" s="238" t="s">
        <v>1</v>
      </c>
      <c r="F324" s="239" t="s">
        <v>81</v>
      </c>
      <c r="G324" s="237"/>
      <c r="H324" s="240">
        <v>1</v>
      </c>
      <c r="I324" s="241"/>
      <c r="J324" s="237"/>
      <c r="K324" s="237"/>
      <c r="L324" s="242"/>
      <c r="M324" s="243"/>
      <c r="N324" s="244"/>
      <c r="O324" s="244"/>
      <c r="P324" s="244"/>
      <c r="Q324" s="244"/>
      <c r="R324" s="244"/>
      <c r="S324" s="244"/>
      <c r="T324" s="245"/>
      <c r="U324" s="13"/>
      <c r="V324" s="13"/>
      <c r="W324" s="13"/>
      <c r="X324" s="13"/>
      <c r="Y324" s="13"/>
      <c r="Z324" s="13"/>
      <c r="AA324" s="13"/>
      <c r="AB324" s="13"/>
      <c r="AC324" s="13"/>
      <c r="AD324" s="13"/>
      <c r="AE324" s="13"/>
      <c r="AT324" s="246" t="s">
        <v>128</v>
      </c>
      <c r="AU324" s="246" t="s">
        <v>131</v>
      </c>
      <c r="AV324" s="13" t="s">
        <v>83</v>
      </c>
      <c r="AW324" s="13" t="s">
        <v>30</v>
      </c>
      <c r="AX324" s="13" t="s">
        <v>73</v>
      </c>
      <c r="AY324" s="246" t="s">
        <v>117</v>
      </c>
    </row>
    <row r="325" s="15" customFormat="1">
      <c r="A325" s="15"/>
      <c r="B325" s="258"/>
      <c r="C325" s="259"/>
      <c r="D325" s="231" t="s">
        <v>128</v>
      </c>
      <c r="E325" s="260" t="s">
        <v>1</v>
      </c>
      <c r="F325" s="261" t="s">
        <v>160</v>
      </c>
      <c r="G325" s="259"/>
      <c r="H325" s="262">
        <v>1</v>
      </c>
      <c r="I325" s="263"/>
      <c r="J325" s="259"/>
      <c r="K325" s="259"/>
      <c r="L325" s="264"/>
      <c r="M325" s="265"/>
      <c r="N325" s="266"/>
      <c r="O325" s="266"/>
      <c r="P325" s="266"/>
      <c r="Q325" s="266"/>
      <c r="R325" s="266"/>
      <c r="S325" s="266"/>
      <c r="T325" s="267"/>
      <c r="U325" s="15"/>
      <c r="V325" s="15"/>
      <c r="W325" s="15"/>
      <c r="X325" s="15"/>
      <c r="Y325" s="15"/>
      <c r="Z325" s="15"/>
      <c r="AA325" s="15"/>
      <c r="AB325" s="15"/>
      <c r="AC325" s="15"/>
      <c r="AD325" s="15"/>
      <c r="AE325" s="15"/>
      <c r="AT325" s="268" t="s">
        <v>128</v>
      </c>
      <c r="AU325" s="268" t="s">
        <v>131</v>
      </c>
      <c r="AV325" s="15" t="s">
        <v>124</v>
      </c>
      <c r="AW325" s="15" t="s">
        <v>30</v>
      </c>
      <c r="AX325" s="15" t="s">
        <v>81</v>
      </c>
      <c r="AY325" s="268" t="s">
        <v>117</v>
      </c>
    </row>
    <row r="326" s="12" customFormat="1" ht="22.8" customHeight="1">
      <c r="A326" s="12"/>
      <c r="B326" s="202"/>
      <c r="C326" s="203"/>
      <c r="D326" s="204" t="s">
        <v>72</v>
      </c>
      <c r="E326" s="216" t="s">
        <v>418</v>
      </c>
      <c r="F326" s="216" t="s">
        <v>419</v>
      </c>
      <c r="G326" s="203"/>
      <c r="H326" s="203"/>
      <c r="I326" s="206"/>
      <c r="J326" s="217">
        <f>BK326</f>
        <v>0</v>
      </c>
      <c r="K326" s="203"/>
      <c r="L326" s="208"/>
      <c r="M326" s="209"/>
      <c r="N326" s="210"/>
      <c r="O326" s="210"/>
      <c r="P326" s="211">
        <f>SUM(P327:P328)</f>
        <v>0</v>
      </c>
      <c r="Q326" s="210"/>
      <c r="R326" s="211">
        <f>SUM(R327:R328)</f>
        <v>0</v>
      </c>
      <c r="S326" s="210"/>
      <c r="T326" s="212">
        <f>SUM(T327:T328)</f>
        <v>0</v>
      </c>
      <c r="U326" s="12"/>
      <c r="V326" s="12"/>
      <c r="W326" s="12"/>
      <c r="X326" s="12"/>
      <c r="Y326" s="12"/>
      <c r="Z326" s="12"/>
      <c r="AA326" s="12"/>
      <c r="AB326" s="12"/>
      <c r="AC326" s="12"/>
      <c r="AD326" s="12"/>
      <c r="AE326" s="12"/>
      <c r="AR326" s="213" t="s">
        <v>81</v>
      </c>
      <c r="AT326" s="214" t="s">
        <v>72</v>
      </c>
      <c r="AU326" s="214" t="s">
        <v>81</v>
      </c>
      <c r="AY326" s="213" t="s">
        <v>117</v>
      </c>
      <c r="BK326" s="215">
        <f>SUM(BK327:BK328)</f>
        <v>0</v>
      </c>
    </row>
    <row r="327" s="2" customFormat="1" ht="16.5" customHeight="1">
      <c r="A327" s="38"/>
      <c r="B327" s="39"/>
      <c r="C327" s="218" t="s">
        <v>420</v>
      </c>
      <c r="D327" s="218" t="s">
        <v>119</v>
      </c>
      <c r="E327" s="219" t="s">
        <v>421</v>
      </c>
      <c r="F327" s="220" t="s">
        <v>422</v>
      </c>
      <c r="G327" s="221" t="s">
        <v>236</v>
      </c>
      <c r="H327" s="222">
        <v>822.53999999999996</v>
      </c>
      <c r="I327" s="223"/>
      <c r="J327" s="224">
        <f>ROUND(I327*H327,2)</f>
        <v>0</v>
      </c>
      <c r="K327" s="220" t="s">
        <v>123</v>
      </c>
      <c r="L327" s="44"/>
      <c r="M327" s="225" t="s">
        <v>1</v>
      </c>
      <c r="N327" s="226" t="s">
        <v>38</v>
      </c>
      <c r="O327" s="91"/>
      <c r="P327" s="227">
        <f>O327*H327</f>
        <v>0</v>
      </c>
      <c r="Q327" s="227">
        <v>0</v>
      </c>
      <c r="R327" s="227">
        <f>Q327*H327</f>
        <v>0</v>
      </c>
      <c r="S327" s="227">
        <v>0</v>
      </c>
      <c r="T327" s="228">
        <f>S327*H327</f>
        <v>0</v>
      </c>
      <c r="U327" s="38"/>
      <c r="V327" s="38"/>
      <c r="W327" s="38"/>
      <c r="X327" s="38"/>
      <c r="Y327" s="38"/>
      <c r="Z327" s="38"/>
      <c r="AA327" s="38"/>
      <c r="AB327" s="38"/>
      <c r="AC327" s="38"/>
      <c r="AD327" s="38"/>
      <c r="AE327" s="38"/>
      <c r="AR327" s="229" t="s">
        <v>124</v>
      </c>
      <c r="AT327" s="229" t="s">
        <v>119</v>
      </c>
      <c r="AU327" s="229" t="s">
        <v>83</v>
      </c>
      <c r="AY327" s="17" t="s">
        <v>117</v>
      </c>
      <c r="BE327" s="230">
        <f>IF(N327="základní",J327,0)</f>
        <v>0</v>
      </c>
      <c r="BF327" s="230">
        <f>IF(N327="snížená",J327,0)</f>
        <v>0</v>
      </c>
      <c r="BG327" s="230">
        <f>IF(N327="zákl. přenesená",J327,0)</f>
        <v>0</v>
      </c>
      <c r="BH327" s="230">
        <f>IF(N327="sníž. přenesená",J327,0)</f>
        <v>0</v>
      </c>
      <c r="BI327" s="230">
        <f>IF(N327="nulová",J327,0)</f>
        <v>0</v>
      </c>
      <c r="BJ327" s="17" t="s">
        <v>81</v>
      </c>
      <c r="BK327" s="230">
        <f>ROUND(I327*H327,2)</f>
        <v>0</v>
      </c>
      <c r="BL327" s="17" t="s">
        <v>124</v>
      </c>
      <c r="BM327" s="229" t="s">
        <v>423</v>
      </c>
    </row>
    <row r="328" s="2" customFormat="1">
      <c r="A328" s="38"/>
      <c r="B328" s="39"/>
      <c r="C328" s="40"/>
      <c r="D328" s="231" t="s">
        <v>126</v>
      </c>
      <c r="E328" s="40"/>
      <c r="F328" s="232" t="s">
        <v>424</v>
      </c>
      <c r="G328" s="40"/>
      <c r="H328" s="40"/>
      <c r="I328" s="233"/>
      <c r="J328" s="40"/>
      <c r="K328" s="40"/>
      <c r="L328" s="44"/>
      <c r="M328" s="279"/>
      <c r="N328" s="280"/>
      <c r="O328" s="281"/>
      <c r="P328" s="281"/>
      <c r="Q328" s="281"/>
      <c r="R328" s="281"/>
      <c r="S328" s="281"/>
      <c r="T328" s="282"/>
      <c r="U328" s="38"/>
      <c r="V328" s="38"/>
      <c r="W328" s="38"/>
      <c r="X328" s="38"/>
      <c r="Y328" s="38"/>
      <c r="Z328" s="38"/>
      <c r="AA328" s="38"/>
      <c r="AB328" s="38"/>
      <c r="AC328" s="38"/>
      <c r="AD328" s="38"/>
      <c r="AE328" s="38"/>
      <c r="AT328" s="17" t="s">
        <v>126</v>
      </c>
      <c r="AU328" s="17" t="s">
        <v>83</v>
      </c>
    </row>
    <row r="329" s="2" customFormat="1" ht="6.96" customHeight="1">
      <c r="A329" s="38"/>
      <c r="B329" s="66"/>
      <c r="C329" s="67"/>
      <c r="D329" s="67"/>
      <c r="E329" s="67"/>
      <c r="F329" s="67"/>
      <c r="G329" s="67"/>
      <c r="H329" s="67"/>
      <c r="I329" s="67"/>
      <c r="J329" s="67"/>
      <c r="K329" s="67"/>
      <c r="L329" s="44"/>
      <c r="M329" s="38"/>
      <c r="O329" s="38"/>
      <c r="P329" s="38"/>
      <c r="Q329" s="38"/>
      <c r="R329" s="38"/>
      <c r="S329" s="38"/>
      <c r="T329" s="38"/>
      <c r="U329" s="38"/>
      <c r="V329" s="38"/>
      <c r="W329" s="38"/>
      <c r="X329" s="38"/>
      <c r="Y329" s="38"/>
      <c r="Z329" s="38"/>
      <c r="AA329" s="38"/>
      <c r="AB329" s="38"/>
      <c r="AC329" s="38"/>
      <c r="AD329" s="38"/>
      <c r="AE329" s="38"/>
    </row>
  </sheetData>
  <sheetProtection sheet="1" autoFilter="0" formatColumns="0" formatRows="0" objects="1" scenarios="1" spinCount="100000" saltValue="BLgJvYzZo7IaWpKdjWQcoYFtU4Z11u6mWL3LvQvu0jarRmE6I8MS7m3gdYBHVYij/DAJKQO9tisLINHBh/9IeA==" hashValue="XQwObpC38mSSpakG1W/8kNc0lW54E+bsjZcOfNvX7PnbDT3Vwh8ltbxhZEp6lh2HAU/4eFpuZM6pfrtvg4ReCA==" algorithmName="SHA-512" password="CC35"/>
  <autoFilter ref="C122:K328"/>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36"/>
      <c r="C3" s="137"/>
      <c r="D3" s="137"/>
      <c r="E3" s="137"/>
      <c r="F3" s="137"/>
      <c r="G3" s="137"/>
      <c r="H3" s="137"/>
      <c r="I3" s="137"/>
      <c r="J3" s="137"/>
      <c r="K3" s="137"/>
      <c r="L3" s="20"/>
      <c r="AT3" s="17" t="s">
        <v>83</v>
      </c>
    </row>
    <row r="4" s="1" customFormat="1" ht="24.96" customHeight="1">
      <c r="B4" s="20"/>
      <c r="D4" s="138" t="s">
        <v>87</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Dobšice p., ř. km 7,930 - 8,177, Přímětice, úprava koryta</v>
      </c>
      <c r="F7" s="140"/>
      <c r="G7" s="140"/>
      <c r="H7" s="140"/>
      <c r="L7" s="20"/>
    </row>
    <row r="8" s="2" customFormat="1" ht="12" customHeight="1">
      <c r="A8" s="38"/>
      <c r="B8" s="44"/>
      <c r="C8" s="38"/>
      <c r="D8" s="140" t="s">
        <v>88</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425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28. 3. 2023</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ROUND((SUM(BE118:BE146)),  2)</f>
        <v>0</v>
      </c>
      <c r="G33" s="38"/>
      <c r="H33" s="38"/>
      <c r="I33" s="155">
        <v>0.20999999999999999</v>
      </c>
      <c r="J33" s="154">
        <f>ROUND(((SUM(BE118:BE146))*I33),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ROUND((SUM(BF118:BF146)),  2)</f>
        <v>0</v>
      </c>
      <c r="G34" s="38"/>
      <c r="H34" s="38"/>
      <c r="I34" s="155">
        <v>0.14999999999999999</v>
      </c>
      <c r="J34" s="154">
        <f>ROUND(((SUM(BF118:BF146))*I34),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ROUND((SUM(BG118:BG146)),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ROUND((SUM(BH118:BH146)),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ROUND((SUM(BI118:BI146)),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Dobšice p., ř. km 7,930 - 8,177, Přímětice, úprava koryta</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88</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02 - Vedlejší rozpočtové náklady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28. 3. 2023</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91</v>
      </c>
      <c r="D94" s="176"/>
      <c r="E94" s="176"/>
      <c r="F94" s="176"/>
      <c r="G94" s="176"/>
      <c r="H94" s="176"/>
      <c r="I94" s="176"/>
      <c r="J94" s="177" t="s">
        <v>92</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93</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94</v>
      </c>
    </row>
    <row r="97" s="9" customFormat="1" ht="24.96" customHeight="1">
      <c r="A97" s="9"/>
      <c r="B97" s="179"/>
      <c r="C97" s="180"/>
      <c r="D97" s="181" t="s">
        <v>426</v>
      </c>
      <c r="E97" s="182"/>
      <c r="F97" s="182"/>
      <c r="G97" s="182"/>
      <c r="H97" s="182"/>
      <c r="I97" s="182"/>
      <c r="J97" s="183">
        <f>J119</f>
        <v>0</v>
      </c>
      <c r="K97" s="180"/>
      <c r="L97" s="184"/>
      <c r="S97" s="9"/>
      <c r="T97" s="9"/>
      <c r="U97" s="9"/>
      <c r="V97" s="9"/>
      <c r="W97" s="9"/>
      <c r="X97" s="9"/>
      <c r="Y97" s="9"/>
      <c r="Z97" s="9"/>
      <c r="AA97" s="9"/>
      <c r="AB97" s="9"/>
      <c r="AC97" s="9"/>
      <c r="AD97" s="9"/>
      <c r="AE97" s="9"/>
    </row>
    <row r="98" s="10" customFormat="1" ht="19.92" customHeight="1">
      <c r="A98" s="10"/>
      <c r="B98" s="185"/>
      <c r="C98" s="186"/>
      <c r="D98" s="187" t="s">
        <v>427</v>
      </c>
      <c r="E98" s="188"/>
      <c r="F98" s="188"/>
      <c r="G98" s="188"/>
      <c r="H98" s="188"/>
      <c r="I98" s="188"/>
      <c r="J98" s="189">
        <f>J144</f>
        <v>0</v>
      </c>
      <c r="K98" s="186"/>
      <c r="L98" s="190"/>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102</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174" t="str">
        <f>E7</f>
        <v>Dobšice p., ř. km 7,930 - 8,177, Přímětice, úprava koryta</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88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SO 02 - Vedlejší rozpočtové náklady</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v>
      </c>
      <c r="G112" s="40"/>
      <c r="H112" s="40"/>
      <c r="I112" s="32" t="s">
        <v>22</v>
      </c>
      <c r="J112" s="79" t="str">
        <f>IF(J12="","",J12)</f>
        <v>28. 3. 2023</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2" t="s">
        <v>24</v>
      </c>
      <c r="D114" s="40"/>
      <c r="E114" s="40"/>
      <c r="F114" s="27" t="str">
        <f>E15</f>
        <v xml:space="preserve"> </v>
      </c>
      <c r="G114" s="40"/>
      <c r="H114" s="40"/>
      <c r="I114" s="32" t="s">
        <v>29</v>
      </c>
      <c r="J114" s="36" t="str">
        <f>E21</f>
        <v xml:space="preserve"> </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27</v>
      </c>
      <c r="D115" s="40"/>
      <c r="E115" s="40"/>
      <c r="F115" s="27" t="str">
        <f>IF(E18="","",E18)</f>
        <v>Vyplň údaj</v>
      </c>
      <c r="G115" s="40"/>
      <c r="H115" s="40"/>
      <c r="I115" s="32" t="s">
        <v>31</v>
      </c>
      <c r="J115" s="36" t="str">
        <f>E24</f>
        <v xml:space="preserve"> </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103</v>
      </c>
      <c r="D117" s="194" t="s">
        <v>58</v>
      </c>
      <c r="E117" s="194" t="s">
        <v>54</v>
      </c>
      <c r="F117" s="194" t="s">
        <v>55</v>
      </c>
      <c r="G117" s="194" t="s">
        <v>104</v>
      </c>
      <c r="H117" s="194" t="s">
        <v>105</v>
      </c>
      <c r="I117" s="194" t="s">
        <v>106</v>
      </c>
      <c r="J117" s="194" t="s">
        <v>92</v>
      </c>
      <c r="K117" s="195" t="s">
        <v>107</v>
      </c>
      <c r="L117" s="196"/>
      <c r="M117" s="100" t="s">
        <v>1</v>
      </c>
      <c r="N117" s="101" t="s">
        <v>37</v>
      </c>
      <c r="O117" s="101" t="s">
        <v>108</v>
      </c>
      <c r="P117" s="101" t="s">
        <v>109</v>
      </c>
      <c r="Q117" s="101" t="s">
        <v>110</v>
      </c>
      <c r="R117" s="101" t="s">
        <v>111</v>
      </c>
      <c r="S117" s="101" t="s">
        <v>112</v>
      </c>
      <c r="T117" s="102" t="s">
        <v>113</v>
      </c>
      <c r="U117" s="191"/>
      <c r="V117" s="191"/>
      <c r="W117" s="191"/>
      <c r="X117" s="191"/>
      <c r="Y117" s="191"/>
      <c r="Z117" s="191"/>
      <c r="AA117" s="191"/>
      <c r="AB117" s="191"/>
      <c r="AC117" s="191"/>
      <c r="AD117" s="191"/>
      <c r="AE117" s="191"/>
    </row>
    <row r="118" s="2" customFormat="1" ht="22.8" customHeight="1">
      <c r="A118" s="38"/>
      <c r="B118" s="39"/>
      <c r="C118" s="107" t="s">
        <v>114</v>
      </c>
      <c r="D118" s="40"/>
      <c r="E118" s="40"/>
      <c r="F118" s="40"/>
      <c r="G118" s="40"/>
      <c r="H118" s="40"/>
      <c r="I118" s="40"/>
      <c r="J118" s="197">
        <f>BK118</f>
        <v>0</v>
      </c>
      <c r="K118" s="40"/>
      <c r="L118" s="44"/>
      <c r="M118" s="103"/>
      <c r="N118" s="198"/>
      <c r="O118" s="104"/>
      <c r="P118" s="199">
        <f>P119</f>
        <v>0</v>
      </c>
      <c r="Q118" s="104"/>
      <c r="R118" s="199">
        <f>R119</f>
        <v>0.011220000000000001</v>
      </c>
      <c r="S118" s="104"/>
      <c r="T118" s="200">
        <f>T119</f>
        <v>0.19</v>
      </c>
      <c r="U118" s="38"/>
      <c r="V118" s="38"/>
      <c r="W118" s="38"/>
      <c r="X118" s="38"/>
      <c r="Y118" s="38"/>
      <c r="Z118" s="38"/>
      <c r="AA118" s="38"/>
      <c r="AB118" s="38"/>
      <c r="AC118" s="38"/>
      <c r="AD118" s="38"/>
      <c r="AE118" s="38"/>
      <c r="AT118" s="17" t="s">
        <v>72</v>
      </c>
      <c r="AU118" s="17" t="s">
        <v>94</v>
      </c>
      <c r="BK118" s="201">
        <f>BK119</f>
        <v>0</v>
      </c>
    </row>
    <row r="119" s="12" customFormat="1" ht="25.92" customHeight="1">
      <c r="A119" s="12"/>
      <c r="B119" s="202"/>
      <c r="C119" s="203"/>
      <c r="D119" s="204" t="s">
        <v>72</v>
      </c>
      <c r="E119" s="205" t="s">
        <v>428</v>
      </c>
      <c r="F119" s="205" t="s">
        <v>85</v>
      </c>
      <c r="G119" s="203"/>
      <c r="H119" s="203"/>
      <c r="I119" s="206"/>
      <c r="J119" s="207">
        <f>BK119</f>
        <v>0</v>
      </c>
      <c r="K119" s="203"/>
      <c r="L119" s="208"/>
      <c r="M119" s="209"/>
      <c r="N119" s="210"/>
      <c r="O119" s="210"/>
      <c r="P119" s="211">
        <f>P120+SUM(P121:P144)</f>
        <v>0</v>
      </c>
      <c r="Q119" s="210"/>
      <c r="R119" s="211">
        <f>R120+SUM(R121:R144)</f>
        <v>0.011220000000000001</v>
      </c>
      <c r="S119" s="210"/>
      <c r="T119" s="212">
        <f>T120+SUM(T121:T144)</f>
        <v>0.19</v>
      </c>
      <c r="U119" s="12"/>
      <c r="V119" s="12"/>
      <c r="W119" s="12"/>
      <c r="X119" s="12"/>
      <c r="Y119" s="12"/>
      <c r="Z119" s="12"/>
      <c r="AA119" s="12"/>
      <c r="AB119" s="12"/>
      <c r="AC119" s="12"/>
      <c r="AD119" s="12"/>
      <c r="AE119" s="12"/>
      <c r="AR119" s="213" t="s">
        <v>150</v>
      </c>
      <c r="AT119" s="214" t="s">
        <v>72</v>
      </c>
      <c r="AU119" s="214" t="s">
        <v>73</v>
      </c>
      <c r="AY119" s="213" t="s">
        <v>117</v>
      </c>
      <c r="BK119" s="215">
        <f>BK120+SUM(BK121:BK144)</f>
        <v>0</v>
      </c>
    </row>
    <row r="120" s="2" customFormat="1" ht="76.35" customHeight="1">
      <c r="A120" s="38"/>
      <c r="B120" s="39"/>
      <c r="C120" s="218" t="s">
        <v>81</v>
      </c>
      <c r="D120" s="218" t="s">
        <v>119</v>
      </c>
      <c r="E120" s="219" t="s">
        <v>429</v>
      </c>
      <c r="F120" s="220" t="s">
        <v>430</v>
      </c>
      <c r="G120" s="221" t="s">
        <v>431</v>
      </c>
      <c r="H120" s="222">
        <v>1</v>
      </c>
      <c r="I120" s="223"/>
      <c r="J120" s="224">
        <f>ROUND(I120*H120,2)</f>
        <v>0</v>
      </c>
      <c r="K120" s="220" t="s">
        <v>1</v>
      </c>
      <c r="L120" s="44"/>
      <c r="M120" s="225" t="s">
        <v>1</v>
      </c>
      <c r="N120" s="226" t="s">
        <v>38</v>
      </c>
      <c r="O120" s="91"/>
      <c r="P120" s="227">
        <f>O120*H120</f>
        <v>0</v>
      </c>
      <c r="Q120" s="227">
        <v>0.0010200000000000001</v>
      </c>
      <c r="R120" s="227">
        <f>Q120*H120</f>
        <v>0.0010200000000000001</v>
      </c>
      <c r="S120" s="227">
        <v>0.019</v>
      </c>
      <c r="T120" s="228">
        <f>S120*H120</f>
        <v>0.019</v>
      </c>
      <c r="U120" s="38"/>
      <c r="V120" s="38"/>
      <c r="W120" s="38"/>
      <c r="X120" s="38"/>
      <c r="Y120" s="38"/>
      <c r="Z120" s="38"/>
      <c r="AA120" s="38"/>
      <c r="AB120" s="38"/>
      <c r="AC120" s="38"/>
      <c r="AD120" s="38"/>
      <c r="AE120" s="38"/>
      <c r="AR120" s="229" t="s">
        <v>124</v>
      </c>
      <c r="AT120" s="229" t="s">
        <v>119</v>
      </c>
      <c r="AU120" s="229" t="s">
        <v>81</v>
      </c>
      <c r="AY120" s="17" t="s">
        <v>117</v>
      </c>
      <c r="BE120" s="230">
        <f>IF(N120="základní",J120,0)</f>
        <v>0</v>
      </c>
      <c r="BF120" s="230">
        <f>IF(N120="snížená",J120,0)</f>
        <v>0</v>
      </c>
      <c r="BG120" s="230">
        <f>IF(N120="zákl. přenesená",J120,0)</f>
        <v>0</v>
      </c>
      <c r="BH120" s="230">
        <f>IF(N120="sníž. přenesená",J120,0)</f>
        <v>0</v>
      </c>
      <c r="BI120" s="230">
        <f>IF(N120="nulová",J120,0)</f>
        <v>0</v>
      </c>
      <c r="BJ120" s="17" t="s">
        <v>81</v>
      </c>
      <c r="BK120" s="230">
        <f>ROUND(I120*H120,2)</f>
        <v>0</v>
      </c>
      <c r="BL120" s="17" t="s">
        <v>124</v>
      </c>
      <c r="BM120" s="229" t="s">
        <v>432</v>
      </c>
    </row>
    <row r="121" s="2" customFormat="1">
      <c r="A121" s="38"/>
      <c r="B121" s="39"/>
      <c r="C121" s="40"/>
      <c r="D121" s="231" t="s">
        <v>126</v>
      </c>
      <c r="E121" s="40"/>
      <c r="F121" s="232" t="s">
        <v>433</v>
      </c>
      <c r="G121" s="40"/>
      <c r="H121" s="40"/>
      <c r="I121" s="233"/>
      <c r="J121" s="40"/>
      <c r="K121" s="40"/>
      <c r="L121" s="44"/>
      <c r="M121" s="234"/>
      <c r="N121" s="235"/>
      <c r="O121" s="91"/>
      <c r="P121" s="91"/>
      <c r="Q121" s="91"/>
      <c r="R121" s="91"/>
      <c r="S121" s="91"/>
      <c r="T121" s="92"/>
      <c r="U121" s="38"/>
      <c r="V121" s="38"/>
      <c r="W121" s="38"/>
      <c r="X121" s="38"/>
      <c r="Y121" s="38"/>
      <c r="Z121" s="38"/>
      <c r="AA121" s="38"/>
      <c r="AB121" s="38"/>
      <c r="AC121" s="38"/>
      <c r="AD121" s="38"/>
      <c r="AE121" s="38"/>
      <c r="AT121" s="17" t="s">
        <v>126</v>
      </c>
      <c r="AU121" s="17" t="s">
        <v>81</v>
      </c>
    </row>
    <row r="122" s="2" customFormat="1" ht="16.5" customHeight="1">
      <c r="A122" s="38"/>
      <c r="B122" s="39"/>
      <c r="C122" s="218" t="s">
        <v>83</v>
      </c>
      <c r="D122" s="218" t="s">
        <v>119</v>
      </c>
      <c r="E122" s="219" t="s">
        <v>434</v>
      </c>
      <c r="F122" s="220" t="s">
        <v>435</v>
      </c>
      <c r="G122" s="221" t="s">
        <v>431</v>
      </c>
      <c r="H122" s="222">
        <v>1</v>
      </c>
      <c r="I122" s="223"/>
      <c r="J122" s="224">
        <f>ROUND(I122*H122,2)</f>
        <v>0</v>
      </c>
      <c r="K122" s="220" t="s">
        <v>1</v>
      </c>
      <c r="L122" s="44"/>
      <c r="M122" s="225" t="s">
        <v>1</v>
      </c>
      <c r="N122" s="226" t="s">
        <v>38</v>
      </c>
      <c r="O122" s="91"/>
      <c r="P122" s="227">
        <f>O122*H122</f>
        <v>0</v>
      </c>
      <c r="Q122" s="227">
        <v>0.0010200000000000001</v>
      </c>
      <c r="R122" s="227">
        <f>Q122*H122</f>
        <v>0.0010200000000000001</v>
      </c>
      <c r="S122" s="227">
        <v>0.019</v>
      </c>
      <c r="T122" s="228">
        <f>S122*H122</f>
        <v>0.019</v>
      </c>
      <c r="U122" s="38"/>
      <c r="V122" s="38"/>
      <c r="W122" s="38"/>
      <c r="X122" s="38"/>
      <c r="Y122" s="38"/>
      <c r="Z122" s="38"/>
      <c r="AA122" s="38"/>
      <c r="AB122" s="38"/>
      <c r="AC122" s="38"/>
      <c r="AD122" s="38"/>
      <c r="AE122" s="38"/>
      <c r="AR122" s="229" t="s">
        <v>124</v>
      </c>
      <c r="AT122" s="229" t="s">
        <v>119</v>
      </c>
      <c r="AU122" s="229" t="s">
        <v>81</v>
      </c>
      <c r="AY122" s="17" t="s">
        <v>117</v>
      </c>
      <c r="BE122" s="230">
        <f>IF(N122="základní",J122,0)</f>
        <v>0</v>
      </c>
      <c r="BF122" s="230">
        <f>IF(N122="snížená",J122,0)</f>
        <v>0</v>
      </c>
      <c r="BG122" s="230">
        <f>IF(N122="zákl. přenesená",J122,0)</f>
        <v>0</v>
      </c>
      <c r="BH122" s="230">
        <f>IF(N122="sníž. přenesená",J122,0)</f>
        <v>0</v>
      </c>
      <c r="BI122" s="230">
        <f>IF(N122="nulová",J122,0)</f>
        <v>0</v>
      </c>
      <c r="BJ122" s="17" t="s">
        <v>81</v>
      </c>
      <c r="BK122" s="230">
        <f>ROUND(I122*H122,2)</f>
        <v>0</v>
      </c>
      <c r="BL122" s="17" t="s">
        <v>124</v>
      </c>
      <c r="BM122" s="229" t="s">
        <v>436</v>
      </c>
    </row>
    <row r="123" s="2" customFormat="1">
      <c r="A123" s="38"/>
      <c r="B123" s="39"/>
      <c r="C123" s="40"/>
      <c r="D123" s="231" t="s">
        <v>126</v>
      </c>
      <c r="E123" s="40"/>
      <c r="F123" s="232" t="s">
        <v>437</v>
      </c>
      <c r="G123" s="40"/>
      <c r="H123" s="40"/>
      <c r="I123" s="233"/>
      <c r="J123" s="40"/>
      <c r="K123" s="40"/>
      <c r="L123" s="44"/>
      <c r="M123" s="234"/>
      <c r="N123" s="235"/>
      <c r="O123" s="91"/>
      <c r="P123" s="91"/>
      <c r="Q123" s="91"/>
      <c r="R123" s="91"/>
      <c r="S123" s="91"/>
      <c r="T123" s="92"/>
      <c r="U123" s="38"/>
      <c r="V123" s="38"/>
      <c r="W123" s="38"/>
      <c r="X123" s="38"/>
      <c r="Y123" s="38"/>
      <c r="Z123" s="38"/>
      <c r="AA123" s="38"/>
      <c r="AB123" s="38"/>
      <c r="AC123" s="38"/>
      <c r="AD123" s="38"/>
      <c r="AE123" s="38"/>
      <c r="AT123" s="17" t="s">
        <v>126</v>
      </c>
      <c r="AU123" s="17" t="s">
        <v>81</v>
      </c>
    </row>
    <row r="124" s="2" customFormat="1" ht="16.5" customHeight="1">
      <c r="A124" s="38"/>
      <c r="B124" s="39"/>
      <c r="C124" s="218" t="s">
        <v>131</v>
      </c>
      <c r="D124" s="218" t="s">
        <v>119</v>
      </c>
      <c r="E124" s="219" t="s">
        <v>438</v>
      </c>
      <c r="F124" s="220" t="s">
        <v>439</v>
      </c>
      <c r="G124" s="221" t="s">
        <v>431</v>
      </c>
      <c r="H124" s="222">
        <v>1</v>
      </c>
      <c r="I124" s="223"/>
      <c r="J124" s="224">
        <f>ROUND(I124*H124,2)</f>
        <v>0</v>
      </c>
      <c r="K124" s="220" t="s">
        <v>1</v>
      </c>
      <c r="L124" s="44"/>
      <c r="M124" s="225" t="s">
        <v>1</v>
      </c>
      <c r="N124" s="226" t="s">
        <v>38</v>
      </c>
      <c r="O124" s="91"/>
      <c r="P124" s="227">
        <f>O124*H124</f>
        <v>0</v>
      </c>
      <c r="Q124" s="227">
        <v>0.0010200000000000001</v>
      </c>
      <c r="R124" s="227">
        <f>Q124*H124</f>
        <v>0.0010200000000000001</v>
      </c>
      <c r="S124" s="227">
        <v>0.019</v>
      </c>
      <c r="T124" s="228">
        <f>S124*H124</f>
        <v>0.019</v>
      </c>
      <c r="U124" s="38"/>
      <c r="V124" s="38"/>
      <c r="W124" s="38"/>
      <c r="X124" s="38"/>
      <c r="Y124" s="38"/>
      <c r="Z124" s="38"/>
      <c r="AA124" s="38"/>
      <c r="AB124" s="38"/>
      <c r="AC124" s="38"/>
      <c r="AD124" s="38"/>
      <c r="AE124" s="38"/>
      <c r="AR124" s="229" t="s">
        <v>124</v>
      </c>
      <c r="AT124" s="229" t="s">
        <v>119</v>
      </c>
      <c r="AU124" s="229" t="s">
        <v>81</v>
      </c>
      <c r="AY124" s="17" t="s">
        <v>117</v>
      </c>
      <c r="BE124" s="230">
        <f>IF(N124="základní",J124,0)</f>
        <v>0</v>
      </c>
      <c r="BF124" s="230">
        <f>IF(N124="snížená",J124,0)</f>
        <v>0</v>
      </c>
      <c r="BG124" s="230">
        <f>IF(N124="zákl. přenesená",J124,0)</f>
        <v>0</v>
      </c>
      <c r="BH124" s="230">
        <f>IF(N124="sníž. přenesená",J124,0)</f>
        <v>0</v>
      </c>
      <c r="BI124" s="230">
        <f>IF(N124="nulová",J124,0)</f>
        <v>0</v>
      </c>
      <c r="BJ124" s="17" t="s">
        <v>81</v>
      </c>
      <c r="BK124" s="230">
        <f>ROUND(I124*H124,2)</f>
        <v>0</v>
      </c>
      <c r="BL124" s="17" t="s">
        <v>124</v>
      </c>
      <c r="BM124" s="229" t="s">
        <v>440</v>
      </c>
    </row>
    <row r="125" s="2" customFormat="1">
      <c r="A125" s="38"/>
      <c r="B125" s="39"/>
      <c r="C125" s="40"/>
      <c r="D125" s="231" t="s">
        <v>126</v>
      </c>
      <c r="E125" s="40"/>
      <c r="F125" s="232" t="s">
        <v>441</v>
      </c>
      <c r="G125" s="40"/>
      <c r="H125" s="40"/>
      <c r="I125" s="233"/>
      <c r="J125" s="40"/>
      <c r="K125" s="40"/>
      <c r="L125" s="44"/>
      <c r="M125" s="234"/>
      <c r="N125" s="235"/>
      <c r="O125" s="91"/>
      <c r="P125" s="91"/>
      <c r="Q125" s="91"/>
      <c r="R125" s="91"/>
      <c r="S125" s="91"/>
      <c r="T125" s="92"/>
      <c r="U125" s="38"/>
      <c r="V125" s="38"/>
      <c r="W125" s="38"/>
      <c r="X125" s="38"/>
      <c r="Y125" s="38"/>
      <c r="Z125" s="38"/>
      <c r="AA125" s="38"/>
      <c r="AB125" s="38"/>
      <c r="AC125" s="38"/>
      <c r="AD125" s="38"/>
      <c r="AE125" s="38"/>
      <c r="AT125" s="17" t="s">
        <v>126</v>
      </c>
      <c r="AU125" s="17" t="s">
        <v>81</v>
      </c>
    </row>
    <row r="126" s="2" customFormat="1" ht="16.5" customHeight="1">
      <c r="A126" s="38"/>
      <c r="B126" s="39"/>
      <c r="C126" s="218" t="s">
        <v>124</v>
      </c>
      <c r="D126" s="218" t="s">
        <v>119</v>
      </c>
      <c r="E126" s="219" t="s">
        <v>442</v>
      </c>
      <c r="F126" s="220" t="s">
        <v>443</v>
      </c>
      <c r="G126" s="221" t="s">
        <v>431</v>
      </c>
      <c r="H126" s="222">
        <v>1</v>
      </c>
      <c r="I126" s="223"/>
      <c r="J126" s="224">
        <f>ROUND(I126*H126,2)</f>
        <v>0</v>
      </c>
      <c r="K126" s="220" t="s">
        <v>1</v>
      </c>
      <c r="L126" s="44"/>
      <c r="M126" s="225" t="s">
        <v>1</v>
      </c>
      <c r="N126" s="226" t="s">
        <v>38</v>
      </c>
      <c r="O126" s="91"/>
      <c r="P126" s="227">
        <f>O126*H126</f>
        <v>0</v>
      </c>
      <c r="Q126" s="227">
        <v>0.0010200000000000001</v>
      </c>
      <c r="R126" s="227">
        <f>Q126*H126</f>
        <v>0.0010200000000000001</v>
      </c>
      <c r="S126" s="227">
        <v>0.019</v>
      </c>
      <c r="T126" s="228">
        <f>S126*H126</f>
        <v>0.019</v>
      </c>
      <c r="U126" s="38"/>
      <c r="V126" s="38"/>
      <c r="W126" s="38"/>
      <c r="X126" s="38"/>
      <c r="Y126" s="38"/>
      <c r="Z126" s="38"/>
      <c r="AA126" s="38"/>
      <c r="AB126" s="38"/>
      <c r="AC126" s="38"/>
      <c r="AD126" s="38"/>
      <c r="AE126" s="38"/>
      <c r="AR126" s="229" t="s">
        <v>124</v>
      </c>
      <c r="AT126" s="229" t="s">
        <v>119</v>
      </c>
      <c r="AU126" s="229" t="s">
        <v>81</v>
      </c>
      <c r="AY126" s="17" t="s">
        <v>117</v>
      </c>
      <c r="BE126" s="230">
        <f>IF(N126="základní",J126,0)</f>
        <v>0</v>
      </c>
      <c r="BF126" s="230">
        <f>IF(N126="snížená",J126,0)</f>
        <v>0</v>
      </c>
      <c r="BG126" s="230">
        <f>IF(N126="zákl. přenesená",J126,0)</f>
        <v>0</v>
      </c>
      <c r="BH126" s="230">
        <f>IF(N126="sníž. přenesená",J126,0)</f>
        <v>0</v>
      </c>
      <c r="BI126" s="230">
        <f>IF(N126="nulová",J126,0)</f>
        <v>0</v>
      </c>
      <c r="BJ126" s="17" t="s">
        <v>81</v>
      </c>
      <c r="BK126" s="230">
        <f>ROUND(I126*H126,2)</f>
        <v>0</v>
      </c>
      <c r="BL126" s="17" t="s">
        <v>124</v>
      </c>
      <c r="BM126" s="229" t="s">
        <v>444</v>
      </c>
    </row>
    <row r="127" s="2" customFormat="1">
      <c r="A127" s="38"/>
      <c r="B127" s="39"/>
      <c r="C127" s="40"/>
      <c r="D127" s="231" t="s">
        <v>126</v>
      </c>
      <c r="E127" s="40"/>
      <c r="F127" s="232" t="s">
        <v>445</v>
      </c>
      <c r="G127" s="40"/>
      <c r="H127" s="40"/>
      <c r="I127" s="233"/>
      <c r="J127" s="40"/>
      <c r="K127" s="40"/>
      <c r="L127" s="44"/>
      <c r="M127" s="234"/>
      <c r="N127" s="235"/>
      <c r="O127" s="91"/>
      <c r="P127" s="91"/>
      <c r="Q127" s="91"/>
      <c r="R127" s="91"/>
      <c r="S127" s="91"/>
      <c r="T127" s="92"/>
      <c r="U127" s="38"/>
      <c r="V127" s="38"/>
      <c r="W127" s="38"/>
      <c r="X127" s="38"/>
      <c r="Y127" s="38"/>
      <c r="Z127" s="38"/>
      <c r="AA127" s="38"/>
      <c r="AB127" s="38"/>
      <c r="AC127" s="38"/>
      <c r="AD127" s="38"/>
      <c r="AE127" s="38"/>
      <c r="AT127" s="17" t="s">
        <v>126</v>
      </c>
      <c r="AU127" s="17" t="s">
        <v>81</v>
      </c>
    </row>
    <row r="128" s="2" customFormat="1" ht="16.5" customHeight="1">
      <c r="A128" s="38"/>
      <c r="B128" s="39"/>
      <c r="C128" s="218" t="s">
        <v>150</v>
      </c>
      <c r="D128" s="218" t="s">
        <v>119</v>
      </c>
      <c r="E128" s="219" t="s">
        <v>446</v>
      </c>
      <c r="F128" s="220" t="s">
        <v>447</v>
      </c>
      <c r="G128" s="221" t="s">
        <v>431</v>
      </c>
      <c r="H128" s="222">
        <v>1</v>
      </c>
      <c r="I128" s="223"/>
      <c r="J128" s="224">
        <f>ROUND(I128*H128,2)</f>
        <v>0</v>
      </c>
      <c r="K128" s="220" t="s">
        <v>1</v>
      </c>
      <c r="L128" s="44"/>
      <c r="M128" s="225" t="s">
        <v>1</v>
      </c>
      <c r="N128" s="226" t="s">
        <v>38</v>
      </c>
      <c r="O128" s="91"/>
      <c r="P128" s="227">
        <f>O128*H128</f>
        <v>0</v>
      </c>
      <c r="Q128" s="227">
        <v>0.0010200000000000001</v>
      </c>
      <c r="R128" s="227">
        <f>Q128*H128</f>
        <v>0.0010200000000000001</v>
      </c>
      <c r="S128" s="227">
        <v>0.019</v>
      </c>
      <c r="T128" s="228">
        <f>S128*H128</f>
        <v>0.019</v>
      </c>
      <c r="U128" s="38"/>
      <c r="V128" s="38"/>
      <c r="W128" s="38"/>
      <c r="X128" s="38"/>
      <c r="Y128" s="38"/>
      <c r="Z128" s="38"/>
      <c r="AA128" s="38"/>
      <c r="AB128" s="38"/>
      <c r="AC128" s="38"/>
      <c r="AD128" s="38"/>
      <c r="AE128" s="38"/>
      <c r="AR128" s="229" t="s">
        <v>124</v>
      </c>
      <c r="AT128" s="229" t="s">
        <v>119</v>
      </c>
      <c r="AU128" s="229" t="s">
        <v>81</v>
      </c>
      <c r="AY128" s="17" t="s">
        <v>117</v>
      </c>
      <c r="BE128" s="230">
        <f>IF(N128="základní",J128,0)</f>
        <v>0</v>
      </c>
      <c r="BF128" s="230">
        <f>IF(N128="snížená",J128,0)</f>
        <v>0</v>
      </c>
      <c r="BG128" s="230">
        <f>IF(N128="zákl. přenesená",J128,0)</f>
        <v>0</v>
      </c>
      <c r="BH128" s="230">
        <f>IF(N128="sníž. přenesená",J128,0)</f>
        <v>0</v>
      </c>
      <c r="BI128" s="230">
        <f>IF(N128="nulová",J128,0)</f>
        <v>0</v>
      </c>
      <c r="BJ128" s="17" t="s">
        <v>81</v>
      </c>
      <c r="BK128" s="230">
        <f>ROUND(I128*H128,2)</f>
        <v>0</v>
      </c>
      <c r="BL128" s="17" t="s">
        <v>124</v>
      </c>
      <c r="BM128" s="229" t="s">
        <v>448</v>
      </c>
    </row>
    <row r="129" s="2" customFormat="1">
      <c r="A129" s="38"/>
      <c r="B129" s="39"/>
      <c r="C129" s="40"/>
      <c r="D129" s="231" t="s">
        <v>126</v>
      </c>
      <c r="E129" s="40"/>
      <c r="F129" s="232" t="s">
        <v>449</v>
      </c>
      <c r="G129" s="40"/>
      <c r="H129" s="40"/>
      <c r="I129" s="233"/>
      <c r="J129" s="40"/>
      <c r="K129" s="40"/>
      <c r="L129" s="44"/>
      <c r="M129" s="234"/>
      <c r="N129" s="235"/>
      <c r="O129" s="91"/>
      <c r="P129" s="91"/>
      <c r="Q129" s="91"/>
      <c r="R129" s="91"/>
      <c r="S129" s="91"/>
      <c r="T129" s="92"/>
      <c r="U129" s="38"/>
      <c r="V129" s="38"/>
      <c r="W129" s="38"/>
      <c r="X129" s="38"/>
      <c r="Y129" s="38"/>
      <c r="Z129" s="38"/>
      <c r="AA129" s="38"/>
      <c r="AB129" s="38"/>
      <c r="AC129" s="38"/>
      <c r="AD129" s="38"/>
      <c r="AE129" s="38"/>
      <c r="AT129" s="17" t="s">
        <v>126</v>
      </c>
      <c r="AU129" s="17" t="s">
        <v>81</v>
      </c>
    </row>
    <row r="130" s="2" customFormat="1" ht="24.15" customHeight="1">
      <c r="A130" s="38"/>
      <c r="B130" s="39"/>
      <c r="C130" s="218" t="s">
        <v>161</v>
      </c>
      <c r="D130" s="218" t="s">
        <v>119</v>
      </c>
      <c r="E130" s="219" t="s">
        <v>450</v>
      </c>
      <c r="F130" s="220" t="s">
        <v>451</v>
      </c>
      <c r="G130" s="221" t="s">
        <v>431</v>
      </c>
      <c r="H130" s="222">
        <v>1</v>
      </c>
      <c r="I130" s="223"/>
      <c r="J130" s="224">
        <f>ROUND(I130*H130,2)</f>
        <v>0</v>
      </c>
      <c r="K130" s="220" t="s">
        <v>1</v>
      </c>
      <c r="L130" s="44"/>
      <c r="M130" s="225" t="s">
        <v>1</v>
      </c>
      <c r="N130" s="226" t="s">
        <v>38</v>
      </c>
      <c r="O130" s="91"/>
      <c r="P130" s="227">
        <f>O130*H130</f>
        <v>0</v>
      </c>
      <c r="Q130" s="227">
        <v>0.0010200000000000001</v>
      </c>
      <c r="R130" s="227">
        <f>Q130*H130</f>
        <v>0.0010200000000000001</v>
      </c>
      <c r="S130" s="227">
        <v>0.019</v>
      </c>
      <c r="T130" s="228">
        <f>S130*H130</f>
        <v>0.019</v>
      </c>
      <c r="U130" s="38"/>
      <c r="V130" s="38"/>
      <c r="W130" s="38"/>
      <c r="X130" s="38"/>
      <c r="Y130" s="38"/>
      <c r="Z130" s="38"/>
      <c r="AA130" s="38"/>
      <c r="AB130" s="38"/>
      <c r="AC130" s="38"/>
      <c r="AD130" s="38"/>
      <c r="AE130" s="38"/>
      <c r="AR130" s="229" t="s">
        <v>124</v>
      </c>
      <c r="AT130" s="229" t="s">
        <v>119</v>
      </c>
      <c r="AU130" s="229" t="s">
        <v>81</v>
      </c>
      <c r="AY130" s="17" t="s">
        <v>117</v>
      </c>
      <c r="BE130" s="230">
        <f>IF(N130="základní",J130,0)</f>
        <v>0</v>
      </c>
      <c r="BF130" s="230">
        <f>IF(N130="snížená",J130,0)</f>
        <v>0</v>
      </c>
      <c r="BG130" s="230">
        <f>IF(N130="zákl. přenesená",J130,0)</f>
        <v>0</v>
      </c>
      <c r="BH130" s="230">
        <f>IF(N130="sníž. přenesená",J130,0)</f>
        <v>0</v>
      </c>
      <c r="BI130" s="230">
        <f>IF(N130="nulová",J130,0)</f>
        <v>0</v>
      </c>
      <c r="BJ130" s="17" t="s">
        <v>81</v>
      </c>
      <c r="BK130" s="230">
        <f>ROUND(I130*H130,2)</f>
        <v>0</v>
      </c>
      <c r="BL130" s="17" t="s">
        <v>124</v>
      </c>
      <c r="BM130" s="229" t="s">
        <v>452</v>
      </c>
    </row>
    <row r="131" s="2" customFormat="1">
      <c r="A131" s="38"/>
      <c r="B131" s="39"/>
      <c r="C131" s="40"/>
      <c r="D131" s="231" t="s">
        <v>126</v>
      </c>
      <c r="E131" s="40"/>
      <c r="F131" s="232" t="s">
        <v>437</v>
      </c>
      <c r="G131" s="40"/>
      <c r="H131" s="40"/>
      <c r="I131" s="233"/>
      <c r="J131" s="40"/>
      <c r="K131" s="40"/>
      <c r="L131" s="44"/>
      <c r="M131" s="234"/>
      <c r="N131" s="235"/>
      <c r="O131" s="91"/>
      <c r="P131" s="91"/>
      <c r="Q131" s="91"/>
      <c r="R131" s="91"/>
      <c r="S131" s="91"/>
      <c r="T131" s="92"/>
      <c r="U131" s="38"/>
      <c r="V131" s="38"/>
      <c r="W131" s="38"/>
      <c r="X131" s="38"/>
      <c r="Y131" s="38"/>
      <c r="Z131" s="38"/>
      <c r="AA131" s="38"/>
      <c r="AB131" s="38"/>
      <c r="AC131" s="38"/>
      <c r="AD131" s="38"/>
      <c r="AE131" s="38"/>
      <c r="AT131" s="17" t="s">
        <v>126</v>
      </c>
      <c r="AU131" s="17" t="s">
        <v>81</v>
      </c>
    </row>
    <row r="132" s="2" customFormat="1" ht="16.5" customHeight="1">
      <c r="A132" s="38"/>
      <c r="B132" s="39"/>
      <c r="C132" s="218" t="s">
        <v>168</v>
      </c>
      <c r="D132" s="218" t="s">
        <v>119</v>
      </c>
      <c r="E132" s="219" t="s">
        <v>453</v>
      </c>
      <c r="F132" s="220" t="s">
        <v>454</v>
      </c>
      <c r="G132" s="221" t="s">
        <v>294</v>
      </c>
      <c r="H132" s="222">
        <v>1</v>
      </c>
      <c r="I132" s="223"/>
      <c r="J132" s="224">
        <f>ROUND(I132*H132,2)</f>
        <v>0</v>
      </c>
      <c r="K132" s="220" t="s">
        <v>123</v>
      </c>
      <c r="L132" s="44"/>
      <c r="M132" s="225" t="s">
        <v>1</v>
      </c>
      <c r="N132" s="226" t="s">
        <v>38</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124</v>
      </c>
      <c r="AT132" s="229" t="s">
        <v>119</v>
      </c>
      <c r="AU132" s="229" t="s">
        <v>81</v>
      </c>
      <c r="AY132" s="17" t="s">
        <v>117</v>
      </c>
      <c r="BE132" s="230">
        <f>IF(N132="základní",J132,0)</f>
        <v>0</v>
      </c>
      <c r="BF132" s="230">
        <f>IF(N132="snížená",J132,0)</f>
        <v>0</v>
      </c>
      <c r="BG132" s="230">
        <f>IF(N132="zákl. přenesená",J132,0)</f>
        <v>0</v>
      </c>
      <c r="BH132" s="230">
        <f>IF(N132="sníž. přenesená",J132,0)</f>
        <v>0</v>
      </c>
      <c r="BI132" s="230">
        <f>IF(N132="nulová",J132,0)</f>
        <v>0</v>
      </c>
      <c r="BJ132" s="17" t="s">
        <v>81</v>
      </c>
      <c r="BK132" s="230">
        <f>ROUND(I132*H132,2)</f>
        <v>0</v>
      </c>
      <c r="BL132" s="17" t="s">
        <v>124</v>
      </c>
      <c r="BM132" s="229" t="s">
        <v>455</v>
      </c>
    </row>
    <row r="133" s="2" customFormat="1">
      <c r="A133" s="38"/>
      <c r="B133" s="39"/>
      <c r="C133" s="40"/>
      <c r="D133" s="231" t="s">
        <v>126</v>
      </c>
      <c r="E133" s="40"/>
      <c r="F133" s="232" t="s">
        <v>454</v>
      </c>
      <c r="G133" s="40"/>
      <c r="H133" s="40"/>
      <c r="I133" s="233"/>
      <c r="J133" s="40"/>
      <c r="K133" s="40"/>
      <c r="L133" s="44"/>
      <c r="M133" s="234"/>
      <c r="N133" s="235"/>
      <c r="O133" s="91"/>
      <c r="P133" s="91"/>
      <c r="Q133" s="91"/>
      <c r="R133" s="91"/>
      <c r="S133" s="91"/>
      <c r="T133" s="92"/>
      <c r="U133" s="38"/>
      <c r="V133" s="38"/>
      <c r="W133" s="38"/>
      <c r="X133" s="38"/>
      <c r="Y133" s="38"/>
      <c r="Z133" s="38"/>
      <c r="AA133" s="38"/>
      <c r="AB133" s="38"/>
      <c r="AC133" s="38"/>
      <c r="AD133" s="38"/>
      <c r="AE133" s="38"/>
      <c r="AT133" s="17" t="s">
        <v>126</v>
      </c>
      <c r="AU133" s="17" t="s">
        <v>81</v>
      </c>
    </row>
    <row r="134" s="2" customFormat="1" ht="66.75" customHeight="1">
      <c r="A134" s="38"/>
      <c r="B134" s="39"/>
      <c r="C134" s="218" t="s">
        <v>175</v>
      </c>
      <c r="D134" s="218" t="s">
        <v>119</v>
      </c>
      <c r="E134" s="219" t="s">
        <v>456</v>
      </c>
      <c r="F134" s="220" t="s">
        <v>457</v>
      </c>
      <c r="G134" s="221" t="s">
        <v>431</v>
      </c>
      <c r="H134" s="222">
        <v>1</v>
      </c>
      <c r="I134" s="223"/>
      <c r="J134" s="224">
        <f>ROUND(I134*H134,2)</f>
        <v>0</v>
      </c>
      <c r="K134" s="220" t="s">
        <v>1</v>
      </c>
      <c r="L134" s="44"/>
      <c r="M134" s="225" t="s">
        <v>1</v>
      </c>
      <c r="N134" s="226" t="s">
        <v>38</v>
      </c>
      <c r="O134" s="91"/>
      <c r="P134" s="227">
        <f>O134*H134</f>
        <v>0</v>
      </c>
      <c r="Q134" s="227">
        <v>0.0010200000000000001</v>
      </c>
      <c r="R134" s="227">
        <f>Q134*H134</f>
        <v>0.0010200000000000001</v>
      </c>
      <c r="S134" s="227">
        <v>0.019</v>
      </c>
      <c r="T134" s="228">
        <f>S134*H134</f>
        <v>0.019</v>
      </c>
      <c r="U134" s="38"/>
      <c r="V134" s="38"/>
      <c r="W134" s="38"/>
      <c r="X134" s="38"/>
      <c r="Y134" s="38"/>
      <c r="Z134" s="38"/>
      <c r="AA134" s="38"/>
      <c r="AB134" s="38"/>
      <c r="AC134" s="38"/>
      <c r="AD134" s="38"/>
      <c r="AE134" s="38"/>
      <c r="AR134" s="229" t="s">
        <v>124</v>
      </c>
      <c r="AT134" s="229" t="s">
        <v>119</v>
      </c>
      <c r="AU134" s="229" t="s">
        <v>81</v>
      </c>
      <c r="AY134" s="17" t="s">
        <v>117</v>
      </c>
      <c r="BE134" s="230">
        <f>IF(N134="základní",J134,0)</f>
        <v>0</v>
      </c>
      <c r="BF134" s="230">
        <f>IF(N134="snížená",J134,0)</f>
        <v>0</v>
      </c>
      <c r="BG134" s="230">
        <f>IF(N134="zákl. přenesená",J134,0)</f>
        <v>0</v>
      </c>
      <c r="BH134" s="230">
        <f>IF(N134="sníž. přenesená",J134,0)</f>
        <v>0</v>
      </c>
      <c r="BI134" s="230">
        <f>IF(N134="nulová",J134,0)</f>
        <v>0</v>
      </c>
      <c r="BJ134" s="17" t="s">
        <v>81</v>
      </c>
      <c r="BK134" s="230">
        <f>ROUND(I134*H134,2)</f>
        <v>0</v>
      </c>
      <c r="BL134" s="17" t="s">
        <v>124</v>
      </c>
      <c r="BM134" s="229" t="s">
        <v>458</v>
      </c>
    </row>
    <row r="135" s="2" customFormat="1">
      <c r="A135" s="38"/>
      <c r="B135" s="39"/>
      <c r="C135" s="40"/>
      <c r="D135" s="231" t="s">
        <v>126</v>
      </c>
      <c r="E135" s="40"/>
      <c r="F135" s="232" t="s">
        <v>459</v>
      </c>
      <c r="G135" s="40"/>
      <c r="H135" s="40"/>
      <c r="I135" s="233"/>
      <c r="J135" s="40"/>
      <c r="K135" s="40"/>
      <c r="L135" s="44"/>
      <c r="M135" s="234"/>
      <c r="N135" s="235"/>
      <c r="O135" s="91"/>
      <c r="P135" s="91"/>
      <c r="Q135" s="91"/>
      <c r="R135" s="91"/>
      <c r="S135" s="91"/>
      <c r="T135" s="92"/>
      <c r="U135" s="38"/>
      <c r="V135" s="38"/>
      <c r="W135" s="38"/>
      <c r="X135" s="38"/>
      <c r="Y135" s="38"/>
      <c r="Z135" s="38"/>
      <c r="AA135" s="38"/>
      <c r="AB135" s="38"/>
      <c r="AC135" s="38"/>
      <c r="AD135" s="38"/>
      <c r="AE135" s="38"/>
      <c r="AT135" s="17" t="s">
        <v>126</v>
      </c>
      <c r="AU135" s="17" t="s">
        <v>81</v>
      </c>
    </row>
    <row r="136" s="2" customFormat="1" ht="37.8" customHeight="1">
      <c r="A136" s="38"/>
      <c r="B136" s="39"/>
      <c r="C136" s="218" t="s">
        <v>182</v>
      </c>
      <c r="D136" s="218" t="s">
        <v>119</v>
      </c>
      <c r="E136" s="219" t="s">
        <v>460</v>
      </c>
      <c r="F136" s="220" t="s">
        <v>461</v>
      </c>
      <c r="G136" s="221" t="s">
        <v>431</v>
      </c>
      <c r="H136" s="222">
        <v>1</v>
      </c>
      <c r="I136" s="223"/>
      <c r="J136" s="224">
        <f>ROUND(I136*H136,2)</f>
        <v>0</v>
      </c>
      <c r="K136" s="220" t="s">
        <v>1</v>
      </c>
      <c r="L136" s="44"/>
      <c r="M136" s="225" t="s">
        <v>1</v>
      </c>
      <c r="N136" s="226" t="s">
        <v>38</v>
      </c>
      <c r="O136" s="91"/>
      <c r="P136" s="227">
        <f>O136*H136</f>
        <v>0</v>
      </c>
      <c r="Q136" s="227">
        <v>0.0010200000000000001</v>
      </c>
      <c r="R136" s="227">
        <f>Q136*H136</f>
        <v>0.0010200000000000001</v>
      </c>
      <c r="S136" s="227">
        <v>0.019</v>
      </c>
      <c r="T136" s="228">
        <f>S136*H136</f>
        <v>0.019</v>
      </c>
      <c r="U136" s="38"/>
      <c r="V136" s="38"/>
      <c r="W136" s="38"/>
      <c r="X136" s="38"/>
      <c r="Y136" s="38"/>
      <c r="Z136" s="38"/>
      <c r="AA136" s="38"/>
      <c r="AB136" s="38"/>
      <c r="AC136" s="38"/>
      <c r="AD136" s="38"/>
      <c r="AE136" s="38"/>
      <c r="AR136" s="229" t="s">
        <v>124</v>
      </c>
      <c r="AT136" s="229" t="s">
        <v>119</v>
      </c>
      <c r="AU136" s="229" t="s">
        <v>81</v>
      </c>
      <c r="AY136" s="17" t="s">
        <v>117</v>
      </c>
      <c r="BE136" s="230">
        <f>IF(N136="základní",J136,0)</f>
        <v>0</v>
      </c>
      <c r="BF136" s="230">
        <f>IF(N136="snížená",J136,0)</f>
        <v>0</v>
      </c>
      <c r="BG136" s="230">
        <f>IF(N136="zákl. přenesená",J136,0)</f>
        <v>0</v>
      </c>
      <c r="BH136" s="230">
        <f>IF(N136="sníž. přenesená",J136,0)</f>
        <v>0</v>
      </c>
      <c r="BI136" s="230">
        <f>IF(N136="nulová",J136,0)</f>
        <v>0</v>
      </c>
      <c r="BJ136" s="17" t="s">
        <v>81</v>
      </c>
      <c r="BK136" s="230">
        <f>ROUND(I136*H136,2)</f>
        <v>0</v>
      </c>
      <c r="BL136" s="17" t="s">
        <v>124</v>
      </c>
      <c r="BM136" s="229" t="s">
        <v>462</v>
      </c>
    </row>
    <row r="137" s="2" customFormat="1">
      <c r="A137" s="38"/>
      <c r="B137" s="39"/>
      <c r="C137" s="40"/>
      <c r="D137" s="231" t="s">
        <v>126</v>
      </c>
      <c r="E137" s="40"/>
      <c r="F137" s="232" t="s">
        <v>463</v>
      </c>
      <c r="G137" s="40"/>
      <c r="H137" s="40"/>
      <c r="I137" s="233"/>
      <c r="J137" s="40"/>
      <c r="K137" s="40"/>
      <c r="L137" s="44"/>
      <c r="M137" s="234"/>
      <c r="N137" s="235"/>
      <c r="O137" s="91"/>
      <c r="P137" s="91"/>
      <c r="Q137" s="91"/>
      <c r="R137" s="91"/>
      <c r="S137" s="91"/>
      <c r="T137" s="92"/>
      <c r="U137" s="38"/>
      <c r="V137" s="38"/>
      <c r="W137" s="38"/>
      <c r="X137" s="38"/>
      <c r="Y137" s="38"/>
      <c r="Z137" s="38"/>
      <c r="AA137" s="38"/>
      <c r="AB137" s="38"/>
      <c r="AC137" s="38"/>
      <c r="AD137" s="38"/>
      <c r="AE137" s="38"/>
      <c r="AT137" s="17" t="s">
        <v>126</v>
      </c>
      <c r="AU137" s="17" t="s">
        <v>81</v>
      </c>
    </row>
    <row r="138" s="2" customFormat="1" ht="44.25" customHeight="1">
      <c r="A138" s="38"/>
      <c r="B138" s="39"/>
      <c r="C138" s="218" t="s">
        <v>149</v>
      </c>
      <c r="D138" s="218" t="s">
        <v>119</v>
      </c>
      <c r="E138" s="219" t="s">
        <v>464</v>
      </c>
      <c r="F138" s="220" t="s">
        <v>465</v>
      </c>
      <c r="G138" s="221" t="s">
        <v>431</v>
      </c>
      <c r="H138" s="222">
        <v>1</v>
      </c>
      <c r="I138" s="223"/>
      <c r="J138" s="224">
        <f>ROUND(I138*H138,2)</f>
        <v>0</v>
      </c>
      <c r="K138" s="220" t="s">
        <v>1</v>
      </c>
      <c r="L138" s="44"/>
      <c r="M138" s="225" t="s">
        <v>1</v>
      </c>
      <c r="N138" s="226" t="s">
        <v>38</v>
      </c>
      <c r="O138" s="91"/>
      <c r="P138" s="227">
        <f>O138*H138</f>
        <v>0</v>
      </c>
      <c r="Q138" s="227">
        <v>0.0010200000000000001</v>
      </c>
      <c r="R138" s="227">
        <f>Q138*H138</f>
        <v>0.0010200000000000001</v>
      </c>
      <c r="S138" s="227">
        <v>0.019</v>
      </c>
      <c r="T138" s="228">
        <f>S138*H138</f>
        <v>0.019</v>
      </c>
      <c r="U138" s="38"/>
      <c r="V138" s="38"/>
      <c r="W138" s="38"/>
      <c r="X138" s="38"/>
      <c r="Y138" s="38"/>
      <c r="Z138" s="38"/>
      <c r="AA138" s="38"/>
      <c r="AB138" s="38"/>
      <c r="AC138" s="38"/>
      <c r="AD138" s="38"/>
      <c r="AE138" s="38"/>
      <c r="AR138" s="229" t="s">
        <v>124</v>
      </c>
      <c r="AT138" s="229" t="s">
        <v>119</v>
      </c>
      <c r="AU138" s="229" t="s">
        <v>81</v>
      </c>
      <c r="AY138" s="17" t="s">
        <v>117</v>
      </c>
      <c r="BE138" s="230">
        <f>IF(N138="základní",J138,0)</f>
        <v>0</v>
      </c>
      <c r="BF138" s="230">
        <f>IF(N138="snížená",J138,0)</f>
        <v>0</v>
      </c>
      <c r="BG138" s="230">
        <f>IF(N138="zákl. přenesená",J138,0)</f>
        <v>0</v>
      </c>
      <c r="BH138" s="230">
        <f>IF(N138="sníž. přenesená",J138,0)</f>
        <v>0</v>
      </c>
      <c r="BI138" s="230">
        <f>IF(N138="nulová",J138,0)</f>
        <v>0</v>
      </c>
      <c r="BJ138" s="17" t="s">
        <v>81</v>
      </c>
      <c r="BK138" s="230">
        <f>ROUND(I138*H138,2)</f>
        <v>0</v>
      </c>
      <c r="BL138" s="17" t="s">
        <v>124</v>
      </c>
      <c r="BM138" s="229" t="s">
        <v>466</v>
      </c>
    </row>
    <row r="139" s="2" customFormat="1">
      <c r="A139" s="38"/>
      <c r="B139" s="39"/>
      <c r="C139" s="40"/>
      <c r="D139" s="231" t="s">
        <v>126</v>
      </c>
      <c r="E139" s="40"/>
      <c r="F139" s="232" t="s">
        <v>467</v>
      </c>
      <c r="G139" s="40"/>
      <c r="H139" s="40"/>
      <c r="I139" s="233"/>
      <c r="J139" s="40"/>
      <c r="K139" s="40"/>
      <c r="L139" s="44"/>
      <c r="M139" s="234"/>
      <c r="N139" s="235"/>
      <c r="O139" s="91"/>
      <c r="P139" s="91"/>
      <c r="Q139" s="91"/>
      <c r="R139" s="91"/>
      <c r="S139" s="91"/>
      <c r="T139" s="92"/>
      <c r="U139" s="38"/>
      <c r="V139" s="38"/>
      <c r="W139" s="38"/>
      <c r="X139" s="38"/>
      <c r="Y139" s="38"/>
      <c r="Z139" s="38"/>
      <c r="AA139" s="38"/>
      <c r="AB139" s="38"/>
      <c r="AC139" s="38"/>
      <c r="AD139" s="38"/>
      <c r="AE139" s="38"/>
      <c r="AT139" s="17" t="s">
        <v>126</v>
      </c>
      <c r="AU139" s="17" t="s">
        <v>81</v>
      </c>
    </row>
    <row r="140" s="2" customFormat="1" ht="49.05" customHeight="1">
      <c r="A140" s="38"/>
      <c r="B140" s="39"/>
      <c r="C140" s="218" t="s">
        <v>198</v>
      </c>
      <c r="D140" s="218" t="s">
        <v>119</v>
      </c>
      <c r="E140" s="219" t="s">
        <v>468</v>
      </c>
      <c r="F140" s="220" t="s">
        <v>469</v>
      </c>
      <c r="G140" s="221" t="s">
        <v>431</v>
      </c>
      <c r="H140" s="222">
        <v>1</v>
      </c>
      <c r="I140" s="223"/>
      <c r="J140" s="224">
        <f>ROUND(I140*H140,2)</f>
        <v>0</v>
      </c>
      <c r="K140" s="220" t="s">
        <v>1</v>
      </c>
      <c r="L140" s="44"/>
      <c r="M140" s="225" t="s">
        <v>1</v>
      </c>
      <c r="N140" s="226" t="s">
        <v>38</v>
      </c>
      <c r="O140" s="91"/>
      <c r="P140" s="227">
        <f>O140*H140</f>
        <v>0</v>
      </c>
      <c r="Q140" s="227">
        <v>0.0010200000000000001</v>
      </c>
      <c r="R140" s="227">
        <f>Q140*H140</f>
        <v>0.0010200000000000001</v>
      </c>
      <c r="S140" s="227">
        <v>0.019</v>
      </c>
      <c r="T140" s="228">
        <f>S140*H140</f>
        <v>0.019</v>
      </c>
      <c r="U140" s="38"/>
      <c r="V140" s="38"/>
      <c r="W140" s="38"/>
      <c r="X140" s="38"/>
      <c r="Y140" s="38"/>
      <c r="Z140" s="38"/>
      <c r="AA140" s="38"/>
      <c r="AB140" s="38"/>
      <c r="AC140" s="38"/>
      <c r="AD140" s="38"/>
      <c r="AE140" s="38"/>
      <c r="AR140" s="229" t="s">
        <v>124</v>
      </c>
      <c r="AT140" s="229" t="s">
        <v>119</v>
      </c>
      <c r="AU140" s="229" t="s">
        <v>81</v>
      </c>
      <c r="AY140" s="17" t="s">
        <v>117</v>
      </c>
      <c r="BE140" s="230">
        <f>IF(N140="základní",J140,0)</f>
        <v>0</v>
      </c>
      <c r="BF140" s="230">
        <f>IF(N140="snížená",J140,0)</f>
        <v>0</v>
      </c>
      <c r="BG140" s="230">
        <f>IF(N140="zákl. přenesená",J140,0)</f>
        <v>0</v>
      </c>
      <c r="BH140" s="230">
        <f>IF(N140="sníž. přenesená",J140,0)</f>
        <v>0</v>
      </c>
      <c r="BI140" s="230">
        <f>IF(N140="nulová",J140,0)</f>
        <v>0</v>
      </c>
      <c r="BJ140" s="17" t="s">
        <v>81</v>
      </c>
      <c r="BK140" s="230">
        <f>ROUND(I140*H140,2)</f>
        <v>0</v>
      </c>
      <c r="BL140" s="17" t="s">
        <v>124</v>
      </c>
      <c r="BM140" s="229" t="s">
        <v>470</v>
      </c>
    </row>
    <row r="141" s="2" customFormat="1">
      <c r="A141" s="38"/>
      <c r="B141" s="39"/>
      <c r="C141" s="40"/>
      <c r="D141" s="231" t="s">
        <v>126</v>
      </c>
      <c r="E141" s="40"/>
      <c r="F141" s="232" t="s">
        <v>469</v>
      </c>
      <c r="G141" s="40"/>
      <c r="H141" s="40"/>
      <c r="I141" s="233"/>
      <c r="J141" s="40"/>
      <c r="K141" s="40"/>
      <c r="L141" s="44"/>
      <c r="M141" s="234"/>
      <c r="N141" s="235"/>
      <c r="O141" s="91"/>
      <c r="P141" s="91"/>
      <c r="Q141" s="91"/>
      <c r="R141" s="91"/>
      <c r="S141" s="91"/>
      <c r="T141" s="92"/>
      <c r="U141" s="38"/>
      <c r="V141" s="38"/>
      <c r="W141" s="38"/>
      <c r="X141" s="38"/>
      <c r="Y141" s="38"/>
      <c r="Z141" s="38"/>
      <c r="AA141" s="38"/>
      <c r="AB141" s="38"/>
      <c r="AC141" s="38"/>
      <c r="AD141" s="38"/>
      <c r="AE141" s="38"/>
      <c r="AT141" s="17" t="s">
        <v>126</v>
      </c>
      <c r="AU141" s="17" t="s">
        <v>81</v>
      </c>
    </row>
    <row r="142" s="2" customFormat="1" ht="24.15" customHeight="1">
      <c r="A142" s="38"/>
      <c r="B142" s="39"/>
      <c r="C142" s="218" t="s">
        <v>205</v>
      </c>
      <c r="D142" s="218" t="s">
        <v>119</v>
      </c>
      <c r="E142" s="219" t="s">
        <v>471</v>
      </c>
      <c r="F142" s="220" t="s">
        <v>472</v>
      </c>
      <c r="G142" s="221" t="s">
        <v>294</v>
      </c>
      <c r="H142" s="222">
        <v>1</v>
      </c>
      <c r="I142" s="223"/>
      <c r="J142" s="224">
        <f>ROUND(I142*H142,2)</f>
        <v>0</v>
      </c>
      <c r="K142" s="220" t="s">
        <v>1</v>
      </c>
      <c r="L142" s="44"/>
      <c r="M142" s="225" t="s">
        <v>1</v>
      </c>
      <c r="N142" s="226" t="s">
        <v>38</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124</v>
      </c>
      <c r="AT142" s="229" t="s">
        <v>119</v>
      </c>
      <c r="AU142" s="229" t="s">
        <v>81</v>
      </c>
      <c r="AY142" s="17" t="s">
        <v>117</v>
      </c>
      <c r="BE142" s="230">
        <f>IF(N142="základní",J142,0)</f>
        <v>0</v>
      </c>
      <c r="BF142" s="230">
        <f>IF(N142="snížená",J142,0)</f>
        <v>0</v>
      </c>
      <c r="BG142" s="230">
        <f>IF(N142="zákl. přenesená",J142,0)</f>
        <v>0</v>
      </c>
      <c r="BH142" s="230">
        <f>IF(N142="sníž. přenesená",J142,0)</f>
        <v>0</v>
      </c>
      <c r="BI142" s="230">
        <f>IF(N142="nulová",J142,0)</f>
        <v>0</v>
      </c>
      <c r="BJ142" s="17" t="s">
        <v>81</v>
      </c>
      <c r="BK142" s="230">
        <f>ROUND(I142*H142,2)</f>
        <v>0</v>
      </c>
      <c r="BL142" s="17" t="s">
        <v>124</v>
      </c>
      <c r="BM142" s="229" t="s">
        <v>473</v>
      </c>
    </row>
    <row r="143" s="2" customFormat="1">
      <c r="A143" s="38"/>
      <c r="B143" s="39"/>
      <c r="C143" s="40"/>
      <c r="D143" s="231" t="s">
        <v>126</v>
      </c>
      <c r="E143" s="40"/>
      <c r="F143" s="232" t="s">
        <v>474</v>
      </c>
      <c r="G143" s="40"/>
      <c r="H143" s="40"/>
      <c r="I143" s="233"/>
      <c r="J143" s="40"/>
      <c r="K143" s="40"/>
      <c r="L143" s="44"/>
      <c r="M143" s="234"/>
      <c r="N143" s="235"/>
      <c r="O143" s="91"/>
      <c r="P143" s="91"/>
      <c r="Q143" s="91"/>
      <c r="R143" s="91"/>
      <c r="S143" s="91"/>
      <c r="T143" s="92"/>
      <c r="U143" s="38"/>
      <c r="V143" s="38"/>
      <c r="W143" s="38"/>
      <c r="X143" s="38"/>
      <c r="Y143" s="38"/>
      <c r="Z143" s="38"/>
      <c r="AA143" s="38"/>
      <c r="AB143" s="38"/>
      <c r="AC143" s="38"/>
      <c r="AD143" s="38"/>
      <c r="AE143" s="38"/>
      <c r="AT143" s="17" t="s">
        <v>126</v>
      </c>
      <c r="AU143" s="17" t="s">
        <v>81</v>
      </c>
    </row>
    <row r="144" s="12" customFormat="1" ht="22.8" customHeight="1">
      <c r="A144" s="12"/>
      <c r="B144" s="202"/>
      <c r="C144" s="203"/>
      <c r="D144" s="204" t="s">
        <v>72</v>
      </c>
      <c r="E144" s="216" t="s">
        <v>475</v>
      </c>
      <c r="F144" s="216" t="s">
        <v>476</v>
      </c>
      <c r="G144" s="203"/>
      <c r="H144" s="203"/>
      <c r="I144" s="206"/>
      <c r="J144" s="217">
        <f>BK144</f>
        <v>0</v>
      </c>
      <c r="K144" s="203"/>
      <c r="L144" s="208"/>
      <c r="M144" s="209"/>
      <c r="N144" s="210"/>
      <c r="O144" s="210"/>
      <c r="P144" s="211">
        <f>SUM(P145:P146)</f>
        <v>0</v>
      </c>
      <c r="Q144" s="210"/>
      <c r="R144" s="211">
        <f>SUM(R145:R146)</f>
        <v>0.0010200000000000001</v>
      </c>
      <c r="S144" s="210"/>
      <c r="T144" s="212">
        <f>SUM(T145:T146)</f>
        <v>0</v>
      </c>
      <c r="U144" s="12"/>
      <c r="V144" s="12"/>
      <c r="W144" s="12"/>
      <c r="X144" s="12"/>
      <c r="Y144" s="12"/>
      <c r="Z144" s="12"/>
      <c r="AA144" s="12"/>
      <c r="AB144" s="12"/>
      <c r="AC144" s="12"/>
      <c r="AD144" s="12"/>
      <c r="AE144" s="12"/>
      <c r="AR144" s="213" t="s">
        <v>150</v>
      </c>
      <c r="AT144" s="214" t="s">
        <v>72</v>
      </c>
      <c r="AU144" s="214" t="s">
        <v>81</v>
      </c>
      <c r="AY144" s="213" t="s">
        <v>117</v>
      </c>
      <c r="BK144" s="215">
        <f>SUM(BK145:BK146)</f>
        <v>0</v>
      </c>
    </row>
    <row r="145" s="2" customFormat="1" ht="16.5" customHeight="1">
      <c r="A145" s="38"/>
      <c r="B145" s="39"/>
      <c r="C145" s="218" t="s">
        <v>212</v>
      </c>
      <c r="D145" s="218" t="s">
        <v>119</v>
      </c>
      <c r="E145" s="219" t="s">
        <v>477</v>
      </c>
      <c r="F145" s="220" t="s">
        <v>478</v>
      </c>
      <c r="G145" s="221" t="s">
        <v>431</v>
      </c>
      <c r="H145" s="222">
        <v>1</v>
      </c>
      <c r="I145" s="223"/>
      <c r="J145" s="224">
        <f>ROUND(I145*H145,2)</f>
        <v>0</v>
      </c>
      <c r="K145" s="220" t="s">
        <v>1</v>
      </c>
      <c r="L145" s="44"/>
      <c r="M145" s="225" t="s">
        <v>1</v>
      </c>
      <c r="N145" s="226" t="s">
        <v>38</v>
      </c>
      <c r="O145" s="91"/>
      <c r="P145" s="227">
        <f>O145*H145</f>
        <v>0</v>
      </c>
      <c r="Q145" s="227">
        <v>0.0010200000000000001</v>
      </c>
      <c r="R145" s="227">
        <f>Q145*H145</f>
        <v>0.0010200000000000001</v>
      </c>
      <c r="S145" s="227">
        <v>0</v>
      </c>
      <c r="T145" s="228">
        <f>S145*H145</f>
        <v>0</v>
      </c>
      <c r="U145" s="38"/>
      <c r="V145" s="38"/>
      <c r="W145" s="38"/>
      <c r="X145" s="38"/>
      <c r="Y145" s="38"/>
      <c r="Z145" s="38"/>
      <c r="AA145" s="38"/>
      <c r="AB145" s="38"/>
      <c r="AC145" s="38"/>
      <c r="AD145" s="38"/>
      <c r="AE145" s="38"/>
      <c r="AR145" s="229" t="s">
        <v>124</v>
      </c>
      <c r="AT145" s="229" t="s">
        <v>119</v>
      </c>
      <c r="AU145" s="229" t="s">
        <v>83</v>
      </c>
      <c r="AY145" s="17" t="s">
        <v>117</v>
      </c>
      <c r="BE145" s="230">
        <f>IF(N145="základní",J145,0)</f>
        <v>0</v>
      </c>
      <c r="BF145" s="230">
        <f>IF(N145="snížená",J145,0)</f>
        <v>0</v>
      </c>
      <c r="BG145" s="230">
        <f>IF(N145="zákl. přenesená",J145,0)</f>
        <v>0</v>
      </c>
      <c r="BH145" s="230">
        <f>IF(N145="sníž. přenesená",J145,0)</f>
        <v>0</v>
      </c>
      <c r="BI145" s="230">
        <f>IF(N145="nulová",J145,0)</f>
        <v>0</v>
      </c>
      <c r="BJ145" s="17" t="s">
        <v>81</v>
      </c>
      <c r="BK145" s="230">
        <f>ROUND(I145*H145,2)</f>
        <v>0</v>
      </c>
      <c r="BL145" s="17" t="s">
        <v>124</v>
      </c>
      <c r="BM145" s="229" t="s">
        <v>479</v>
      </c>
    </row>
    <row r="146" s="2" customFormat="1">
      <c r="A146" s="38"/>
      <c r="B146" s="39"/>
      <c r="C146" s="40"/>
      <c r="D146" s="231" t="s">
        <v>126</v>
      </c>
      <c r="E146" s="40"/>
      <c r="F146" s="232" t="s">
        <v>480</v>
      </c>
      <c r="G146" s="40"/>
      <c r="H146" s="40"/>
      <c r="I146" s="233"/>
      <c r="J146" s="40"/>
      <c r="K146" s="40"/>
      <c r="L146" s="44"/>
      <c r="M146" s="279"/>
      <c r="N146" s="280"/>
      <c r="O146" s="281"/>
      <c r="P146" s="281"/>
      <c r="Q146" s="281"/>
      <c r="R146" s="281"/>
      <c r="S146" s="281"/>
      <c r="T146" s="282"/>
      <c r="U146" s="38"/>
      <c r="V146" s="38"/>
      <c r="W146" s="38"/>
      <c r="X146" s="38"/>
      <c r="Y146" s="38"/>
      <c r="Z146" s="38"/>
      <c r="AA146" s="38"/>
      <c r="AB146" s="38"/>
      <c r="AC146" s="38"/>
      <c r="AD146" s="38"/>
      <c r="AE146" s="38"/>
      <c r="AT146" s="17" t="s">
        <v>126</v>
      </c>
      <c r="AU146" s="17" t="s">
        <v>83</v>
      </c>
    </row>
    <row r="147" s="2" customFormat="1" ht="6.96" customHeight="1">
      <c r="A147" s="38"/>
      <c r="B147" s="66"/>
      <c r="C147" s="67"/>
      <c r="D147" s="67"/>
      <c r="E147" s="67"/>
      <c r="F147" s="67"/>
      <c r="G147" s="67"/>
      <c r="H147" s="67"/>
      <c r="I147" s="67"/>
      <c r="J147" s="67"/>
      <c r="K147" s="67"/>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ltosJzVvWzOEqea4D7gsalrF+70XXrMbiCc0mcqd1fyU246G5jCRjcmcqbdpMSWSaXawUMrBF4GQyT+QqBClQQ==" hashValue="q9xGjzDQwTrPEesw+TBXhkEF+hjR3XWxMDl9Bf66LgWAybugqJTUszOOMmdNJWRGJsmtKE6FRGecozZsej9vGA==" algorithmName="SHA-512" password="CC35"/>
  <autoFilter ref="C117:K146"/>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Vychodilova-NB\Vychodilova</dc:creator>
  <cp:lastModifiedBy>Vychodilova-NB\Vychodilova</cp:lastModifiedBy>
  <dcterms:created xsi:type="dcterms:W3CDTF">2023-03-28T11:46:43Z</dcterms:created>
  <dcterms:modified xsi:type="dcterms:W3CDTF">2023-03-28T11:46:49Z</dcterms:modified>
</cp:coreProperties>
</file>